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06.2024\"/>
    </mc:Choice>
  </mc:AlternateContent>
  <xr:revisionPtr revIDLastSave="0" documentId="13_ncr:1_{BB3ADCB7-C31B-43AE-9292-F25C45B26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84" i="1" l="1"/>
  <c r="U684" i="1"/>
  <c r="T684" i="1"/>
  <c r="R684" i="1"/>
  <c r="Q684" i="1"/>
  <c r="P684" i="1"/>
  <c r="O684" i="1"/>
  <c r="N684" i="1"/>
  <c r="M684" i="1"/>
  <c r="L684" i="1"/>
  <c r="K684" i="1"/>
  <c r="V683" i="1"/>
  <c r="U683" i="1"/>
  <c r="T683" i="1"/>
  <c r="R683" i="1"/>
  <c r="Q683" i="1"/>
  <c r="P683" i="1"/>
  <c r="O683" i="1"/>
  <c r="N683" i="1"/>
  <c r="M683" i="1"/>
  <c r="L683" i="1"/>
  <c r="K683" i="1"/>
  <c r="V682" i="1"/>
  <c r="U682" i="1"/>
  <c r="T682" i="1"/>
  <c r="R682" i="1"/>
  <c r="Q682" i="1"/>
  <c r="P682" i="1"/>
  <c r="O682" i="1"/>
  <c r="N682" i="1"/>
  <c r="M682" i="1"/>
  <c r="L682" i="1"/>
  <c r="K682" i="1"/>
  <c r="R681" i="1"/>
  <c r="Q681" i="1"/>
  <c r="P681" i="1"/>
  <c r="O681" i="1"/>
  <c r="N681" i="1"/>
  <c r="M681" i="1"/>
  <c r="L681" i="1"/>
  <c r="K681" i="1"/>
  <c r="V680" i="1"/>
  <c r="U680" i="1"/>
  <c r="T680" i="1"/>
  <c r="R680" i="1"/>
  <c r="Q680" i="1"/>
  <c r="P680" i="1"/>
  <c r="O680" i="1"/>
  <c r="N680" i="1"/>
  <c r="M680" i="1"/>
  <c r="L680" i="1"/>
  <c r="K680" i="1"/>
  <c r="R679" i="1"/>
  <c r="Q679" i="1"/>
  <c r="P679" i="1"/>
  <c r="O679" i="1"/>
  <c r="N679" i="1"/>
  <c r="M679" i="1"/>
  <c r="L679" i="1"/>
  <c r="K679" i="1"/>
  <c r="R678" i="1"/>
  <c r="Q678" i="1"/>
  <c r="P678" i="1"/>
  <c r="O678" i="1"/>
  <c r="N678" i="1"/>
  <c r="M678" i="1"/>
  <c r="L678" i="1"/>
  <c r="K678" i="1"/>
  <c r="V677" i="1"/>
  <c r="U677" i="1"/>
  <c r="T677" i="1"/>
  <c r="R677" i="1"/>
  <c r="Q677" i="1"/>
  <c r="P677" i="1"/>
  <c r="O677" i="1"/>
  <c r="N677" i="1"/>
  <c r="M677" i="1"/>
  <c r="L677" i="1"/>
  <c r="K677" i="1"/>
  <c r="V676" i="1"/>
  <c r="U676" i="1"/>
  <c r="T676" i="1"/>
  <c r="R676" i="1"/>
  <c r="Q676" i="1"/>
  <c r="P676" i="1"/>
  <c r="O676" i="1"/>
  <c r="N676" i="1"/>
  <c r="M676" i="1"/>
  <c r="L676" i="1"/>
  <c r="K676" i="1"/>
  <c r="V675" i="1"/>
  <c r="U675" i="1"/>
  <c r="T675" i="1"/>
  <c r="R675" i="1"/>
  <c r="Q675" i="1"/>
  <c r="P675" i="1"/>
  <c r="O675" i="1"/>
  <c r="N675" i="1"/>
  <c r="M675" i="1"/>
  <c r="L675" i="1"/>
  <c r="K675" i="1"/>
  <c r="R674" i="1"/>
  <c r="Q674" i="1"/>
  <c r="P674" i="1"/>
  <c r="O674" i="1"/>
  <c r="N674" i="1"/>
  <c r="M674" i="1"/>
  <c r="L674" i="1"/>
  <c r="K674" i="1"/>
  <c r="R673" i="1"/>
  <c r="Q673" i="1"/>
  <c r="P673" i="1"/>
  <c r="O673" i="1"/>
  <c r="N673" i="1"/>
  <c r="M673" i="1"/>
  <c r="L673" i="1"/>
  <c r="K673" i="1"/>
  <c r="R672" i="1"/>
  <c r="Q672" i="1"/>
  <c r="P672" i="1"/>
  <c r="O672" i="1"/>
  <c r="N672" i="1"/>
  <c r="M672" i="1"/>
  <c r="L672" i="1"/>
  <c r="K672" i="1"/>
  <c r="V671" i="1"/>
  <c r="U671" i="1"/>
  <c r="T671" i="1"/>
  <c r="R671" i="1"/>
  <c r="Q671" i="1"/>
  <c r="P671" i="1"/>
  <c r="O671" i="1"/>
  <c r="N671" i="1"/>
  <c r="M671" i="1"/>
  <c r="L671" i="1"/>
  <c r="K671" i="1"/>
  <c r="V670" i="1"/>
  <c r="U670" i="1"/>
  <c r="T670" i="1"/>
  <c r="R670" i="1"/>
  <c r="Q670" i="1"/>
  <c r="P670" i="1"/>
  <c r="O670" i="1"/>
  <c r="N670" i="1"/>
  <c r="M670" i="1"/>
  <c r="L670" i="1"/>
  <c r="K670" i="1"/>
  <c r="V669" i="1"/>
  <c r="U669" i="1"/>
  <c r="T669" i="1"/>
  <c r="R669" i="1"/>
  <c r="Q669" i="1"/>
  <c r="P669" i="1"/>
  <c r="O669" i="1"/>
  <c r="N669" i="1"/>
  <c r="M669" i="1"/>
  <c r="L669" i="1"/>
  <c r="K669" i="1"/>
  <c r="V668" i="1"/>
  <c r="U668" i="1"/>
  <c r="T668" i="1"/>
  <c r="R668" i="1"/>
  <c r="Q668" i="1"/>
  <c r="P668" i="1"/>
  <c r="O668" i="1"/>
  <c r="N668" i="1"/>
  <c r="M668" i="1"/>
  <c r="L668" i="1"/>
  <c r="K668" i="1"/>
  <c r="R667" i="1"/>
  <c r="Q667" i="1"/>
  <c r="P667" i="1"/>
  <c r="O667" i="1"/>
  <c r="N667" i="1"/>
  <c r="M667" i="1"/>
  <c r="L667" i="1"/>
  <c r="K667" i="1"/>
  <c r="V666" i="1"/>
  <c r="U666" i="1"/>
  <c r="T666" i="1"/>
  <c r="R666" i="1"/>
  <c r="Q666" i="1"/>
  <c r="P666" i="1"/>
  <c r="O666" i="1"/>
  <c r="N666" i="1"/>
  <c r="M666" i="1"/>
  <c r="L666" i="1"/>
  <c r="K666" i="1"/>
  <c r="R665" i="1"/>
  <c r="Q665" i="1"/>
  <c r="P665" i="1"/>
  <c r="O665" i="1"/>
  <c r="N665" i="1"/>
  <c r="M665" i="1"/>
  <c r="L665" i="1"/>
  <c r="K665" i="1"/>
  <c r="R664" i="1"/>
  <c r="Q664" i="1"/>
  <c r="P664" i="1"/>
  <c r="O664" i="1"/>
  <c r="N664" i="1"/>
  <c r="M664" i="1"/>
  <c r="L664" i="1"/>
  <c r="K664" i="1"/>
  <c r="V663" i="1"/>
  <c r="U663" i="1"/>
  <c r="T663" i="1"/>
  <c r="R663" i="1"/>
  <c r="Q663" i="1"/>
  <c r="P663" i="1"/>
  <c r="O663" i="1"/>
  <c r="N663" i="1"/>
  <c r="M663" i="1"/>
  <c r="L663" i="1"/>
  <c r="K663" i="1"/>
  <c r="V662" i="1"/>
  <c r="U662" i="1"/>
  <c r="T662" i="1"/>
  <c r="R662" i="1"/>
  <c r="Q662" i="1"/>
  <c r="P662" i="1"/>
  <c r="O662" i="1"/>
  <c r="N662" i="1"/>
  <c r="M662" i="1"/>
  <c r="L662" i="1"/>
  <c r="K662" i="1"/>
  <c r="V661" i="1"/>
  <c r="U661" i="1"/>
  <c r="T661" i="1"/>
  <c r="R661" i="1"/>
  <c r="Q661" i="1"/>
  <c r="P661" i="1"/>
  <c r="O661" i="1"/>
  <c r="N661" i="1"/>
  <c r="M661" i="1"/>
  <c r="L661" i="1"/>
  <c r="K661" i="1"/>
  <c r="R660" i="1"/>
  <c r="Q660" i="1"/>
  <c r="P660" i="1"/>
  <c r="O660" i="1"/>
  <c r="N660" i="1"/>
  <c r="M660" i="1"/>
  <c r="L660" i="1"/>
  <c r="K660" i="1"/>
  <c r="V659" i="1"/>
  <c r="U659" i="1"/>
  <c r="T659" i="1"/>
  <c r="Q659" i="1"/>
  <c r="P659" i="1"/>
  <c r="O659" i="1"/>
  <c r="N659" i="1"/>
  <c r="M659" i="1"/>
  <c r="L659" i="1"/>
  <c r="K659" i="1"/>
  <c r="R658" i="1"/>
  <c r="Q658" i="1"/>
  <c r="P658" i="1"/>
  <c r="O658" i="1"/>
  <c r="N658" i="1"/>
  <c r="M658" i="1"/>
  <c r="L658" i="1"/>
  <c r="K658" i="1"/>
  <c r="V657" i="1"/>
  <c r="U657" i="1"/>
  <c r="T657" i="1"/>
  <c r="R657" i="1"/>
  <c r="Q657" i="1"/>
  <c r="P657" i="1"/>
  <c r="O657" i="1"/>
  <c r="N657" i="1"/>
  <c r="M657" i="1"/>
  <c r="L657" i="1"/>
  <c r="K657" i="1"/>
  <c r="R656" i="1"/>
  <c r="Q656" i="1"/>
  <c r="P656" i="1"/>
  <c r="O656" i="1"/>
  <c r="N656" i="1"/>
  <c r="M656" i="1"/>
  <c r="L656" i="1"/>
  <c r="K656" i="1"/>
  <c r="R655" i="1"/>
  <c r="Q655" i="1"/>
  <c r="P655" i="1"/>
  <c r="O655" i="1"/>
  <c r="N655" i="1"/>
  <c r="M655" i="1"/>
  <c r="L655" i="1"/>
  <c r="K655" i="1"/>
  <c r="R654" i="1"/>
  <c r="Q654" i="1"/>
  <c r="P654" i="1"/>
  <c r="O654" i="1"/>
  <c r="N654" i="1"/>
  <c r="M654" i="1"/>
  <c r="L654" i="1"/>
  <c r="K654" i="1"/>
  <c r="V653" i="1"/>
  <c r="U653" i="1"/>
  <c r="T653" i="1"/>
  <c r="R653" i="1"/>
  <c r="Q653" i="1"/>
  <c r="P653" i="1"/>
  <c r="O653" i="1"/>
  <c r="N653" i="1"/>
  <c r="M653" i="1"/>
  <c r="L653" i="1"/>
  <c r="K653" i="1"/>
  <c r="V652" i="1"/>
  <c r="U652" i="1"/>
  <c r="T652" i="1"/>
  <c r="R652" i="1"/>
  <c r="Q652" i="1"/>
  <c r="P652" i="1"/>
  <c r="O652" i="1"/>
  <c r="N652" i="1"/>
  <c r="M652" i="1"/>
  <c r="L652" i="1"/>
  <c r="K652" i="1"/>
  <c r="R651" i="1"/>
  <c r="Q651" i="1"/>
  <c r="P651" i="1"/>
  <c r="O651" i="1"/>
  <c r="N651" i="1"/>
  <c r="M651" i="1"/>
  <c r="L651" i="1"/>
  <c r="K651" i="1"/>
  <c r="R650" i="1"/>
  <c r="Q650" i="1"/>
  <c r="P650" i="1"/>
  <c r="O650" i="1"/>
  <c r="N650" i="1"/>
  <c r="M650" i="1"/>
  <c r="L650" i="1"/>
  <c r="K650" i="1"/>
  <c r="V649" i="1"/>
  <c r="U649" i="1"/>
  <c r="T649" i="1"/>
  <c r="R649" i="1"/>
  <c r="Q649" i="1"/>
  <c r="P649" i="1"/>
  <c r="O649" i="1"/>
  <c r="N649" i="1"/>
  <c r="M649" i="1"/>
  <c r="L649" i="1"/>
  <c r="K649" i="1"/>
  <c r="V648" i="1"/>
  <c r="U648" i="1"/>
  <c r="T648" i="1"/>
  <c r="R648" i="1"/>
  <c r="Q648" i="1"/>
  <c r="P648" i="1"/>
  <c r="O648" i="1"/>
  <c r="N648" i="1"/>
  <c r="M648" i="1"/>
  <c r="L648" i="1"/>
  <c r="K648" i="1"/>
  <c r="Q647" i="1"/>
  <c r="P647" i="1"/>
  <c r="O647" i="1"/>
  <c r="N647" i="1"/>
  <c r="M647" i="1"/>
  <c r="L647" i="1"/>
  <c r="K647" i="1"/>
  <c r="V646" i="1"/>
  <c r="U646" i="1"/>
  <c r="T646" i="1"/>
  <c r="R646" i="1"/>
  <c r="Q646" i="1"/>
  <c r="P646" i="1"/>
  <c r="O646" i="1"/>
  <c r="N646" i="1"/>
  <c r="M646" i="1"/>
  <c r="L646" i="1"/>
  <c r="K646" i="1"/>
  <c r="V645" i="1"/>
  <c r="U645" i="1"/>
  <c r="T645" i="1"/>
  <c r="R645" i="1"/>
  <c r="Q645" i="1"/>
  <c r="P645" i="1"/>
  <c r="O645" i="1"/>
  <c r="N645" i="1"/>
  <c r="M645" i="1"/>
  <c r="L645" i="1"/>
  <c r="K645" i="1"/>
  <c r="V644" i="1"/>
  <c r="U644" i="1"/>
  <c r="T644" i="1"/>
  <c r="R644" i="1"/>
  <c r="Q644" i="1"/>
  <c r="P644" i="1"/>
  <c r="O644" i="1"/>
  <c r="N644" i="1"/>
  <c r="M644" i="1"/>
  <c r="L644" i="1"/>
  <c r="K644" i="1"/>
  <c r="V643" i="1"/>
  <c r="U643" i="1"/>
  <c r="T643" i="1"/>
  <c r="R643" i="1"/>
  <c r="Q643" i="1"/>
  <c r="P643" i="1"/>
  <c r="O643" i="1"/>
  <c r="N643" i="1"/>
  <c r="M643" i="1"/>
  <c r="L643" i="1"/>
  <c r="K643" i="1"/>
  <c r="V642" i="1"/>
  <c r="U642" i="1"/>
  <c r="T642" i="1"/>
  <c r="R642" i="1"/>
  <c r="Q642" i="1"/>
  <c r="P642" i="1"/>
  <c r="O642" i="1"/>
  <c r="N642" i="1"/>
  <c r="M642" i="1"/>
  <c r="L642" i="1"/>
  <c r="K642" i="1"/>
  <c r="R641" i="1"/>
  <c r="Q641" i="1"/>
  <c r="P641" i="1"/>
  <c r="O641" i="1"/>
  <c r="N641" i="1"/>
  <c r="M641" i="1"/>
  <c r="L641" i="1"/>
  <c r="K641" i="1"/>
  <c r="V640" i="1"/>
  <c r="U640" i="1"/>
  <c r="T640" i="1"/>
  <c r="R640" i="1"/>
  <c r="Q640" i="1"/>
  <c r="P640" i="1"/>
  <c r="O640" i="1"/>
  <c r="N640" i="1"/>
  <c r="M640" i="1"/>
  <c r="L640" i="1"/>
  <c r="K640" i="1"/>
  <c r="V639" i="1"/>
  <c r="U639" i="1"/>
  <c r="T639" i="1"/>
  <c r="R639" i="1"/>
  <c r="Q639" i="1"/>
  <c r="P639" i="1"/>
  <c r="O639" i="1"/>
  <c r="N639" i="1"/>
  <c r="M639" i="1"/>
  <c r="L639" i="1"/>
  <c r="K639" i="1"/>
  <c r="V638" i="1"/>
  <c r="U638" i="1"/>
  <c r="T638" i="1"/>
  <c r="R638" i="1"/>
  <c r="Q638" i="1"/>
  <c r="P638" i="1"/>
  <c r="O638" i="1"/>
  <c r="N638" i="1"/>
  <c r="M638" i="1"/>
  <c r="L638" i="1"/>
  <c r="K638" i="1"/>
  <c r="R637" i="1"/>
  <c r="Q637" i="1"/>
  <c r="P637" i="1"/>
  <c r="O637" i="1"/>
  <c r="N637" i="1"/>
  <c r="M637" i="1"/>
  <c r="L637" i="1"/>
  <c r="K637" i="1"/>
  <c r="V636" i="1"/>
  <c r="U636" i="1"/>
  <c r="T636" i="1"/>
  <c r="R636" i="1"/>
  <c r="Q636" i="1"/>
  <c r="P636" i="1"/>
  <c r="O636" i="1"/>
  <c r="N636" i="1"/>
  <c r="M636" i="1"/>
  <c r="L636" i="1"/>
  <c r="K636" i="1"/>
  <c r="V635" i="1"/>
  <c r="U635" i="1"/>
  <c r="T635" i="1"/>
  <c r="R635" i="1"/>
  <c r="Q635" i="1"/>
  <c r="P635" i="1"/>
  <c r="O635" i="1"/>
  <c r="N635" i="1"/>
  <c r="M635" i="1"/>
  <c r="L635" i="1"/>
  <c r="K635" i="1"/>
  <c r="R634" i="1"/>
  <c r="Q634" i="1"/>
  <c r="P634" i="1"/>
  <c r="O634" i="1"/>
  <c r="N634" i="1"/>
  <c r="M634" i="1"/>
  <c r="L634" i="1"/>
  <c r="K634" i="1"/>
  <c r="R633" i="1"/>
  <c r="Q633" i="1"/>
  <c r="P633" i="1"/>
  <c r="O633" i="1"/>
  <c r="N633" i="1"/>
  <c r="M633" i="1"/>
  <c r="L633" i="1"/>
  <c r="K633" i="1"/>
  <c r="R632" i="1"/>
  <c r="Q632" i="1"/>
  <c r="P632" i="1"/>
  <c r="O632" i="1"/>
  <c r="N632" i="1"/>
  <c r="M632" i="1"/>
  <c r="L632" i="1"/>
  <c r="K632" i="1"/>
  <c r="V631" i="1"/>
  <c r="U631" i="1"/>
  <c r="T631" i="1"/>
  <c r="R631" i="1"/>
  <c r="Q631" i="1"/>
  <c r="P631" i="1"/>
  <c r="O631" i="1"/>
  <c r="N631" i="1"/>
  <c r="M631" i="1"/>
  <c r="L631" i="1"/>
  <c r="K631" i="1"/>
  <c r="R630" i="1"/>
  <c r="Q630" i="1"/>
  <c r="P630" i="1"/>
  <c r="O630" i="1"/>
  <c r="N630" i="1"/>
  <c r="M630" i="1"/>
  <c r="L630" i="1"/>
  <c r="K630" i="1"/>
  <c r="V629" i="1"/>
  <c r="U629" i="1"/>
  <c r="T629" i="1"/>
  <c r="R629" i="1"/>
  <c r="Q629" i="1"/>
  <c r="P629" i="1"/>
  <c r="O629" i="1"/>
  <c r="N629" i="1"/>
  <c r="M629" i="1"/>
  <c r="L629" i="1"/>
  <c r="K629" i="1"/>
  <c r="R628" i="1"/>
  <c r="Q628" i="1"/>
  <c r="P628" i="1"/>
  <c r="O628" i="1"/>
  <c r="N628" i="1"/>
  <c r="M628" i="1"/>
  <c r="L628" i="1"/>
  <c r="K628" i="1"/>
  <c r="R627" i="1"/>
  <c r="Q627" i="1"/>
  <c r="P627" i="1"/>
  <c r="O627" i="1"/>
  <c r="N627" i="1"/>
  <c r="M627" i="1"/>
  <c r="L627" i="1"/>
  <c r="K627" i="1"/>
  <c r="R626" i="1"/>
  <c r="Q626" i="1"/>
  <c r="P626" i="1"/>
  <c r="O626" i="1"/>
  <c r="N626" i="1"/>
  <c r="M626" i="1"/>
  <c r="L626" i="1"/>
  <c r="K626" i="1"/>
  <c r="R625" i="1"/>
  <c r="Q625" i="1"/>
  <c r="P625" i="1"/>
  <c r="O625" i="1"/>
  <c r="N625" i="1"/>
  <c r="M625" i="1"/>
  <c r="L625" i="1"/>
  <c r="K625" i="1"/>
  <c r="V624" i="1"/>
  <c r="U624" i="1"/>
  <c r="T624" i="1"/>
  <c r="R624" i="1"/>
  <c r="Q624" i="1"/>
  <c r="P624" i="1"/>
  <c r="O624" i="1"/>
  <c r="N624" i="1"/>
  <c r="M624" i="1"/>
  <c r="L624" i="1"/>
  <c r="K624" i="1"/>
  <c r="V623" i="1"/>
  <c r="U623" i="1"/>
  <c r="T623" i="1"/>
  <c r="R623" i="1"/>
  <c r="Q623" i="1"/>
  <c r="P623" i="1"/>
  <c r="O623" i="1"/>
  <c r="N623" i="1"/>
  <c r="M623" i="1"/>
  <c r="L623" i="1"/>
  <c r="K623" i="1"/>
  <c r="R622" i="1"/>
  <c r="Q622" i="1"/>
  <c r="P622" i="1"/>
  <c r="O622" i="1"/>
  <c r="N622" i="1"/>
  <c r="M622" i="1"/>
  <c r="L622" i="1"/>
  <c r="K622" i="1"/>
  <c r="R621" i="1"/>
  <c r="Q621" i="1"/>
  <c r="P621" i="1"/>
  <c r="O621" i="1"/>
  <c r="N621" i="1"/>
  <c r="M621" i="1"/>
  <c r="L621" i="1"/>
  <c r="K621" i="1"/>
  <c r="R620" i="1"/>
  <c r="Q620" i="1"/>
  <c r="P620" i="1"/>
  <c r="O620" i="1"/>
  <c r="N620" i="1"/>
  <c r="M620" i="1"/>
  <c r="L620" i="1"/>
  <c r="K620" i="1"/>
  <c r="V619" i="1"/>
  <c r="U619" i="1"/>
  <c r="T619" i="1"/>
  <c r="R619" i="1"/>
  <c r="Q619" i="1"/>
  <c r="P619" i="1"/>
  <c r="O619" i="1"/>
  <c r="N619" i="1"/>
  <c r="M619" i="1"/>
  <c r="L619" i="1"/>
  <c r="K619" i="1"/>
  <c r="V618" i="1"/>
  <c r="U618" i="1"/>
  <c r="T618" i="1"/>
  <c r="R618" i="1"/>
  <c r="Q618" i="1"/>
  <c r="P618" i="1"/>
  <c r="O618" i="1"/>
  <c r="N618" i="1"/>
  <c r="M618" i="1"/>
  <c r="L618" i="1"/>
  <c r="K618" i="1"/>
  <c r="V617" i="1"/>
  <c r="U617" i="1"/>
  <c r="T617" i="1"/>
  <c r="R617" i="1"/>
  <c r="Q617" i="1"/>
  <c r="P617" i="1"/>
  <c r="O617" i="1"/>
  <c r="N617" i="1"/>
  <c r="M617" i="1"/>
  <c r="L617" i="1"/>
  <c r="K617" i="1"/>
  <c r="V616" i="1"/>
  <c r="U616" i="1"/>
  <c r="T616" i="1"/>
  <c r="R616" i="1"/>
  <c r="Q616" i="1"/>
  <c r="P616" i="1"/>
  <c r="O616" i="1"/>
  <c r="N616" i="1"/>
  <c r="M616" i="1"/>
  <c r="L616" i="1"/>
  <c r="K616" i="1"/>
  <c r="R615" i="1"/>
  <c r="Q615" i="1"/>
  <c r="P615" i="1"/>
  <c r="O615" i="1"/>
  <c r="N615" i="1"/>
  <c r="M615" i="1"/>
  <c r="L615" i="1"/>
  <c r="K615" i="1"/>
  <c r="V614" i="1"/>
  <c r="U614" i="1"/>
  <c r="T614" i="1"/>
  <c r="Q614" i="1"/>
  <c r="P614" i="1"/>
  <c r="O614" i="1"/>
  <c r="N614" i="1"/>
  <c r="M614" i="1"/>
  <c r="L614" i="1"/>
  <c r="K614" i="1"/>
  <c r="R613" i="1"/>
  <c r="Q613" i="1"/>
  <c r="P613" i="1"/>
  <c r="O613" i="1"/>
  <c r="N613" i="1"/>
  <c r="M613" i="1"/>
  <c r="L613" i="1"/>
  <c r="K613" i="1"/>
  <c r="V612" i="1"/>
  <c r="U612" i="1"/>
  <c r="T612" i="1"/>
  <c r="R612" i="1"/>
  <c r="Q612" i="1"/>
  <c r="P612" i="1"/>
  <c r="O612" i="1"/>
  <c r="N612" i="1"/>
  <c r="M612" i="1"/>
  <c r="L612" i="1"/>
  <c r="K612" i="1"/>
  <c r="V611" i="1"/>
  <c r="U611" i="1"/>
  <c r="T611" i="1"/>
  <c r="Q611" i="1"/>
  <c r="P611" i="1"/>
  <c r="O611" i="1"/>
  <c r="N611" i="1"/>
  <c r="M611" i="1"/>
  <c r="L611" i="1"/>
  <c r="K611" i="1"/>
  <c r="V610" i="1"/>
  <c r="U610" i="1"/>
  <c r="T610" i="1"/>
  <c r="R610" i="1"/>
  <c r="Q610" i="1"/>
  <c r="P610" i="1"/>
  <c r="O610" i="1"/>
  <c r="N610" i="1"/>
  <c r="M610" i="1"/>
  <c r="L610" i="1"/>
  <c r="K610" i="1"/>
  <c r="V609" i="1"/>
  <c r="U609" i="1"/>
  <c r="T609" i="1"/>
  <c r="R609" i="1"/>
  <c r="Q609" i="1"/>
  <c r="P609" i="1"/>
  <c r="O609" i="1"/>
  <c r="N609" i="1"/>
  <c r="M609" i="1"/>
  <c r="L609" i="1"/>
  <c r="K609" i="1"/>
  <c r="V608" i="1"/>
  <c r="U608" i="1"/>
  <c r="T608" i="1"/>
  <c r="R608" i="1"/>
  <c r="Q608" i="1"/>
  <c r="P608" i="1"/>
  <c r="O608" i="1"/>
  <c r="N608" i="1"/>
  <c r="M608" i="1"/>
  <c r="L608" i="1"/>
  <c r="K608" i="1"/>
  <c r="V607" i="1"/>
  <c r="U607" i="1"/>
  <c r="T607" i="1"/>
  <c r="R607" i="1"/>
  <c r="Q607" i="1"/>
  <c r="P607" i="1"/>
  <c r="O607" i="1"/>
  <c r="N607" i="1"/>
  <c r="M607" i="1"/>
  <c r="L607" i="1"/>
  <c r="K607" i="1"/>
  <c r="V606" i="1"/>
  <c r="U606" i="1"/>
  <c r="T606" i="1"/>
  <c r="R606" i="1"/>
  <c r="Q606" i="1"/>
  <c r="P606" i="1"/>
  <c r="O606" i="1"/>
  <c r="N606" i="1"/>
  <c r="M606" i="1"/>
  <c r="L606" i="1"/>
  <c r="K606" i="1"/>
  <c r="V605" i="1"/>
  <c r="U605" i="1"/>
  <c r="T605" i="1"/>
  <c r="R605" i="1"/>
  <c r="Q605" i="1"/>
  <c r="P605" i="1"/>
  <c r="O605" i="1"/>
  <c r="N605" i="1"/>
  <c r="M605" i="1"/>
  <c r="L605" i="1"/>
  <c r="K605" i="1"/>
  <c r="V604" i="1"/>
  <c r="U604" i="1"/>
  <c r="T604" i="1"/>
  <c r="R604" i="1"/>
  <c r="Q604" i="1"/>
  <c r="P604" i="1"/>
  <c r="O604" i="1"/>
  <c r="N604" i="1"/>
  <c r="M604" i="1"/>
  <c r="L604" i="1"/>
  <c r="K604" i="1"/>
  <c r="R603" i="1"/>
  <c r="Q603" i="1"/>
  <c r="P603" i="1"/>
  <c r="O603" i="1"/>
  <c r="N603" i="1"/>
  <c r="M603" i="1"/>
  <c r="L603" i="1"/>
  <c r="K603" i="1"/>
  <c r="R602" i="1"/>
  <c r="Q602" i="1"/>
  <c r="P602" i="1"/>
  <c r="O602" i="1"/>
  <c r="N602" i="1"/>
  <c r="M602" i="1"/>
  <c r="L602" i="1"/>
  <c r="K602" i="1"/>
  <c r="R601" i="1"/>
  <c r="Q601" i="1"/>
  <c r="P601" i="1"/>
  <c r="O601" i="1"/>
  <c r="N601" i="1"/>
  <c r="M601" i="1"/>
  <c r="L601" i="1"/>
  <c r="K601" i="1"/>
  <c r="R600" i="1"/>
  <c r="Q600" i="1"/>
  <c r="P600" i="1"/>
  <c r="O600" i="1"/>
  <c r="N600" i="1"/>
  <c r="M600" i="1"/>
  <c r="L600" i="1"/>
  <c r="K600" i="1"/>
  <c r="V599" i="1"/>
  <c r="U599" i="1"/>
  <c r="T599" i="1"/>
  <c r="R599" i="1"/>
  <c r="Q599" i="1"/>
  <c r="P599" i="1"/>
  <c r="O599" i="1"/>
  <c r="N599" i="1"/>
  <c r="M599" i="1"/>
  <c r="L599" i="1"/>
  <c r="K599" i="1"/>
  <c r="V598" i="1"/>
  <c r="U598" i="1"/>
  <c r="T598" i="1"/>
  <c r="R598" i="1"/>
  <c r="Q598" i="1"/>
  <c r="P598" i="1"/>
  <c r="O598" i="1"/>
  <c r="N598" i="1"/>
  <c r="M598" i="1"/>
  <c r="L598" i="1"/>
  <c r="K598" i="1"/>
  <c r="R597" i="1"/>
  <c r="Q597" i="1"/>
  <c r="P597" i="1"/>
  <c r="O597" i="1"/>
  <c r="N597" i="1"/>
  <c r="M597" i="1"/>
  <c r="L597" i="1"/>
  <c r="K597" i="1"/>
  <c r="R596" i="1"/>
  <c r="Q596" i="1"/>
  <c r="P596" i="1"/>
  <c r="O596" i="1"/>
  <c r="N596" i="1"/>
  <c r="M596" i="1"/>
  <c r="L596" i="1"/>
  <c r="K596" i="1"/>
  <c r="V595" i="1"/>
  <c r="U595" i="1"/>
  <c r="T595" i="1"/>
  <c r="R595" i="1"/>
  <c r="Q595" i="1"/>
  <c r="P595" i="1"/>
  <c r="O595" i="1"/>
  <c r="N595" i="1"/>
  <c r="M595" i="1"/>
  <c r="L595" i="1"/>
  <c r="K595" i="1"/>
  <c r="V594" i="1"/>
  <c r="U594" i="1"/>
  <c r="T594" i="1"/>
  <c r="R594" i="1"/>
  <c r="Q594" i="1"/>
  <c r="P594" i="1"/>
  <c r="O594" i="1"/>
  <c r="N594" i="1"/>
  <c r="M594" i="1"/>
  <c r="L594" i="1"/>
  <c r="K594" i="1"/>
  <c r="R593" i="1"/>
  <c r="Q593" i="1"/>
  <c r="P593" i="1"/>
  <c r="O593" i="1"/>
  <c r="N593" i="1"/>
  <c r="M593" i="1"/>
  <c r="L593" i="1"/>
  <c r="K593" i="1"/>
  <c r="V592" i="1"/>
  <c r="U592" i="1"/>
  <c r="T592" i="1"/>
  <c r="Q592" i="1"/>
  <c r="P592" i="1"/>
  <c r="O592" i="1"/>
  <c r="N592" i="1"/>
  <c r="M592" i="1"/>
  <c r="L592" i="1"/>
  <c r="K592" i="1"/>
  <c r="R591" i="1"/>
  <c r="Q591" i="1"/>
  <c r="P591" i="1"/>
  <c r="O591" i="1"/>
  <c r="N591" i="1"/>
  <c r="M591" i="1"/>
  <c r="L591" i="1"/>
  <c r="K591" i="1"/>
  <c r="R590" i="1"/>
  <c r="Q590" i="1"/>
  <c r="P590" i="1"/>
  <c r="O590" i="1"/>
  <c r="N590" i="1"/>
  <c r="M590" i="1"/>
  <c r="L590" i="1"/>
  <c r="K590" i="1"/>
  <c r="V589" i="1"/>
  <c r="U589" i="1"/>
  <c r="T589" i="1"/>
  <c r="R589" i="1"/>
  <c r="Q589" i="1"/>
  <c r="P589" i="1"/>
  <c r="O589" i="1"/>
  <c r="N589" i="1"/>
  <c r="M589" i="1"/>
  <c r="L589" i="1"/>
  <c r="K589" i="1"/>
  <c r="V588" i="1"/>
  <c r="U588" i="1"/>
  <c r="T588" i="1"/>
  <c r="R588" i="1"/>
  <c r="Q588" i="1"/>
  <c r="P588" i="1"/>
  <c r="O588" i="1"/>
  <c r="N588" i="1"/>
  <c r="M588" i="1"/>
  <c r="L588" i="1"/>
  <c r="K588" i="1"/>
  <c r="V587" i="1"/>
  <c r="U587" i="1"/>
  <c r="T587" i="1"/>
  <c r="R587" i="1"/>
  <c r="Q587" i="1"/>
  <c r="P587" i="1"/>
  <c r="O587" i="1"/>
  <c r="N587" i="1"/>
  <c r="M587" i="1"/>
  <c r="L587" i="1"/>
  <c r="K587" i="1"/>
  <c r="V586" i="1"/>
  <c r="U586" i="1"/>
  <c r="T586" i="1"/>
  <c r="R586" i="1"/>
  <c r="Q586" i="1"/>
  <c r="P586" i="1"/>
  <c r="O586" i="1"/>
  <c r="N586" i="1"/>
  <c r="M586" i="1"/>
  <c r="L586" i="1"/>
  <c r="K586" i="1"/>
  <c r="Q585" i="1"/>
  <c r="P585" i="1"/>
  <c r="O585" i="1"/>
  <c r="N585" i="1"/>
  <c r="M585" i="1"/>
  <c r="L585" i="1"/>
  <c r="K585" i="1"/>
  <c r="V584" i="1"/>
  <c r="U584" i="1"/>
  <c r="T584" i="1"/>
  <c r="R584" i="1"/>
  <c r="Q584" i="1"/>
  <c r="P584" i="1"/>
  <c r="O584" i="1"/>
  <c r="N584" i="1"/>
  <c r="M584" i="1"/>
  <c r="L584" i="1"/>
  <c r="K584" i="1"/>
  <c r="V583" i="1"/>
  <c r="U583" i="1"/>
  <c r="T583" i="1"/>
  <c r="R583" i="1"/>
  <c r="Q583" i="1"/>
  <c r="P583" i="1"/>
  <c r="O583" i="1"/>
  <c r="N583" i="1"/>
  <c r="M583" i="1"/>
  <c r="L583" i="1"/>
  <c r="K583" i="1"/>
  <c r="V582" i="1"/>
  <c r="U582" i="1"/>
  <c r="T582" i="1"/>
  <c r="R582" i="1"/>
  <c r="Q582" i="1"/>
  <c r="P582" i="1"/>
  <c r="O582" i="1"/>
  <c r="N582" i="1"/>
  <c r="M582" i="1"/>
  <c r="L582" i="1"/>
  <c r="K582" i="1"/>
  <c r="V581" i="1"/>
  <c r="U581" i="1"/>
  <c r="T581" i="1"/>
  <c r="R581" i="1"/>
  <c r="Q581" i="1"/>
  <c r="P581" i="1"/>
  <c r="O581" i="1"/>
  <c r="N581" i="1"/>
  <c r="M581" i="1"/>
  <c r="L581" i="1"/>
  <c r="K581" i="1"/>
  <c r="V580" i="1"/>
  <c r="U580" i="1"/>
  <c r="T580" i="1"/>
  <c r="R580" i="1"/>
  <c r="Q580" i="1"/>
  <c r="P580" i="1"/>
  <c r="O580" i="1"/>
  <c r="N580" i="1"/>
  <c r="M580" i="1"/>
  <c r="L580" i="1"/>
  <c r="K580" i="1"/>
  <c r="V579" i="1"/>
  <c r="U579" i="1"/>
  <c r="T579" i="1"/>
  <c r="R579" i="1"/>
  <c r="Q579" i="1"/>
  <c r="P579" i="1"/>
  <c r="O579" i="1"/>
  <c r="N579" i="1"/>
  <c r="M579" i="1"/>
  <c r="L579" i="1"/>
  <c r="K579" i="1"/>
  <c r="V578" i="1"/>
  <c r="U578" i="1"/>
  <c r="T578" i="1"/>
  <c r="R578" i="1"/>
  <c r="Q578" i="1"/>
  <c r="P578" i="1"/>
  <c r="O578" i="1"/>
  <c r="N578" i="1"/>
  <c r="M578" i="1"/>
  <c r="L578" i="1"/>
  <c r="K578" i="1"/>
  <c r="V577" i="1"/>
  <c r="U577" i="1"/>
  <c r="T577" i="1"/>
  <c r="R577" i="1"/>
  <c r="Q577" i="1"/>
  <c r="P577" i="1"/>
  <c r="O577" i="1"/>
  <c r="N577" i="1"/>
  <c r="M577" i="1"/>
  <c r="L577" i="1"/>
  <c r="K577" i="1"/>
  <c r="V576" i="1"/>
  <c r="U576" i="1"/>
  <c r="T576" i="1"/>
  <c r="R576" i="1"/>
  <c r="Q576" i="1"/>
  <c r="P576" i="1"/>
  <c r="O576" i="1"/>
  <c r="N576" i="1"/>
  <c r="M576" i="1"/>
  <c r="L576" i="1"/>
  <c r="K576" i="1"/>
  <c r="V575" i="1"/>
  <c r="U575" i="1"/>
  <c r="T575" i="1"/>
  <c r="R575" i="1"/>
  <c r="Q575" i="1"/>
  <c r="P575" i="1"/>
  <c r="O575" i="1"/>
  <c r="N575" i="1"/>
  <c r="M575" i="1"/>
  <c r="L575" i="1"/>
  <c r="K575" i="1"/>
  <c r="V574" i="1"/>
  <c r="U574" i="1"/>
  <c r="T574" i="1"/>
  <c r="R574" i="1"/>
  <c r="Q574" i="1"/>
  <c r="P574" i="1"/>
  <c r="O574" i="1"/>
  <c r="N574" i="1"/>
  <c r="M574" i="1"/>
  <c r="L574" i="1"/>
  <c r="K574" i="1"/>
  <c r="V573" i="1"/>
  <c r="U573" i="1"/>
  <c r="T573" i="1"/>
  <c r="R573" i="1"/>
  <c r="Q573" i="1"/>
  <c r="P573" i="1"/>
  <c r="O573" i="1"/>
  <c r="N573" i="1"/>
  <c r="M573" i="1"/>
  <c r="L573" i="1"/>
  <c r="K573" i="1"/>
  <c r="R572" i="1"/>
  <c r="Q572" i="1"/>
  <c r="P572" i="1"/>
  <c r="O572" i="1"/>
  <c r="N572" i="1"/>
  <c r="M572" i="1"/>
  <c r="L572" i="1"/>
  <c r="K572" i="1"/>
  <c r="V571" i="1"/>
  <c r="U571" i="1"/>
  <c r="T571" i="1"/>
  <c r="R571" i="1"/>
  <c r="Q571" i="1"/>
  <c r="P571" i="1"/>
  <c r="O571" i="1"/>
  <c r="N571" i="1"/>
  <c r="M571" i="1"/>
  <c r="L571" i="1"/>
  <c r="K571" i="1"/>
  <c r="V570" i="1"/>
  <c r="U570" i="1"/>
  <c r="T570" i="1"/>
  <c r="R570" i="1"/>
  <c r="Q570" i="1"/>
  <c r="P570" i="1"/>
  <c r="O570" i="1"/>
  <c r="N570" i="1"/>
  <c r="M570" i="1"/>
  <c r="L570" i="1"/>
  <c r="K570" i="1"/>
  <c r="R569" i="1"/>
  <c r="Q569" i="1"/>
  <c r="P569" i="1"/>
  <c r="O569" i="1"/>
  <c r="N569" i="1"/>
  <c r="M569" i="1"/>
  <c r="L569" i="1"/>
  <c r="K569" i="1"/>
  <c r="V568" i="1"/>
  <c r="U568" i="1"/>
  <c r="T568" i="1"/>
  <c r="R568" i="1"/>
  <c r="Q568" i="1"/>
  <c r="P568" i="1"/>
  <c r="O568" i="1"/>
  <c r="N568" i="1"/>
  <c r="M568" i="1"/>
  <c r="L568" i="1"/>
  <c r="K568" i="1"/>
  <c r="V567" i="1"/>
  <c r="U567" i="1"/>
  <c r="T567" i="1"/>
  <c r="R567" i="1"/>
  <c r="Q567" i="1"/>
  <c r="P567" i="1"/>
  <c r="O567" i="1"/>
  <c r="N567" i="1"/>
  <c r="M567" i="1"/>
  <c r="L567" i="1"/>
  <c r="K567" i="1"/>
  <c r="V566" i="1"/>
  <c r="U566" i="1"/>
  <c r="T566" i="1"/>
  <c r="R566" i="1"/>
  <c r="Q566" i="1"/>
  <c r="P566" i="1"/>
  <c r="O566" i="1"/>
  <c r="N566" i="1"/>
  <c r="M566" i="1"/>
  <c r="L566" i="1"/>
  <c r="K566" i="1"/>
  <c r="V565" i="1"/>
  <c r="U565" i="1"/>
  <c r="T565" i="1"/>
  <c r="R565" i="1"/>
  <c r="Q565" i="1"/>
  <c r="P565" i="1"/>
  <c r="O565" i="1"/>
  <c r="N565" i="1"/>
  <c r="M565" i="1"/>
  <c r="L565" i="1"/>
  <c r="K565" i="1"/>
  <c r="V564" i="1"/>
  <c r="U564" i="1"/>
  <c r="T564" i="1"/>
  <c r="R564" i="1"/>
  <c r="Q564" i="1"/>
  <c r="P564" i="1"/>
  <c r="O564" i="1"/>
  <c r="N564" i="1"/>
  <c r="M564" i="1"/>
  <c r="L564" i="1"/>
  <c r="K564" i="1"/>
  <c r="V563" i="1"/>
  <c r="U563" i="1"/>
  <c r="T563" i="1"/>
  <c r="R563" i="1"/>
  <c r="Q563" i="1"/>
  <c r="P563" i="1"/>
  <c r="O563" i="1"/>
  <c r="N563" i="1"/>
  <c r="M563" i="1"/>
  <c r="L563" i="1"/>
  <c r="K563" i="1"/>
  <c r="V562" i="1"/>
  <c r="U562" i="1"/>
  <c r="T562" i="1"/>
  <c r="R562" i="1"/>
  <c r="Q562" i="1"/>
  <c r="P562" i="1"/>
  <c r="O562" i="1"/>
  <c r="N562" i="1"/>
  <c r="M562" i="1"/>
  <c r="L562" i="1"/>
  <c r="K562" i="1"/>
  <c r="V561" i="1"/>
  <c r="U561" i="1"/>
  <c r="T561" i="1"/>
  <c r="R561" i="1"/>
  <c r="Q561" i="1"/>
  <c r="P561" i="1"/>
  <c r="O561" i="1"/>
  <c r="N561" i="1"/>
  <c r="M561" i="1"/>
  <c r="L561" i="1"/>
  <c r="K561" i="1"/>
  <c r="V560" i="1"/>
  <c r="U560" i="1"/>
  <c r="T560" i="1"/>
  <c r="R560" i="1"/>
  <c r="Q560" i="1"/>
  <c r="P560" i="1"/>
  <c r="O560" i="1"/>
  <c r="N560" i="1"/>
  <c r="M560" i="1"/>
  <c r="L560" i="1"/>
  <c r="K560" i="1"/>
  <c r="V559" i="1"/>
  <c r="U559" i="1"/>
  <c r="T559" i="1"/>
  <c r="R559" i="1"/>
  <c r="Q559" i="1"/>
  <c r="P559" i="1"/>
  <c r="O559" i="1"/>
  <c r="N559" i="1"/>
  <c r="M559" i="1"/>
  <c r="L559" i="1"/>
  <c r="K559" i="1"/>
  <c r="V558" i="1"/>
  <c r="U558" i="1"/>
  <c r="T558" i="1"/>
  <c r="R558" i="1"/>
  <c r="Q558" i="1"/>
  <c r="P558" i="1"/>
  <c r="O558" i="1"/>
  <c r="N558" i="1"/>
  <c r="M558" i="1"/>
  <c r="L558" i="1"/>
  <c r="K558" i="1"/>
  <c r="V557" i="1"/>
  <c r="U557" i="1"/>
  <c r="T557" i="1"/>
  <c r="R557" i="1"/>
  <c r="Q557" i="1"/>
  <c r="P557" i="1"/>
  <c r="O557" i="1"/>
  <c r="N557" i="1"/>
  <c r="M557" i="1"/>
  <c r="L557" i="1"/>
  <c r="K557" i="1"/>
  <c r="R556" i="1"/>
  <c r="Q556" i="1"/>
  <c r="P556" i="1"/>
  <c r="O556" i="1"/>
  <c r="N556" i="1"/>
  <c r="M556" i="1"/>
  <c r="L556" i="1"/>
  <c r="K556" i="1"/>
  <c r="V555" i="1"/>
  <c r="U555" i="1"/>
  <c r="T555" i="1"/>
  <c r="R555" i="1"/>
  <c r="Q555" i="1"/>
  <c r="P555" i="1"/>
  <c r="O555" i="1"/>
  <c r="N555" i="1"/>
  <c r="M555" i="1"/>
  <c r="L555" i="1"/>
  <c r="K555" i="1"/>
  <c r="R554" i="1"/>
  <c r="Q554" i="1"/>
  <c r="P554" i="1"/>
  <c r="O554" i="1"/>
  <c r="N554" i="1"/>
  <c r="M554" i="1"/>
  <c r="L554" i="1"/>
  <c r="K554" i="1"/>
  <c r="R553" i="1"/>
  <c r="Q553" i="1"/>
  <c r="P553" i="1"/>
  <c r="O553" i="1"/>
  <c r="N553" i="1"/>
  <c r="M553" i="1"/>
  <c r="L553" i="1"/>
  <c r="K553" i="1"/>
  <c r="V552" i="1"/>
  <c r="U552" i="1"/>
  <c r="T552" i="1"/>
  <c r="R552" i="1"/>
  <c r="Q552" i="1"/>
  <c r="P552" i="1"/>
  <c r="O552" i="1"/>
  <c r="N552" i="1"/>
  <c r="M552" i="1"/>
  <c r="L552" i="1"/>
  <c r="K552" i="1"/>
  <c r="V551" i="1"/>
  <c r="U551" i="1"/>
  <c r="T551" i="1"/>
  <c r="R551" i="1"/>
  <c r="Q551" i="1"/>
  <c r="P551" i="1"/>
  <c r="O551" i="1"/>
  <c r="N551" i="1"/>
  <c r="M551" i="1"/>
  <c r="L551" i="1"/>
  <c r="K551" i="1"/>
  <c r="R550" i="1"/>
  <c r="Q550" i="1"/>
  <c r="P550" i="1"/>
  <c r="O550" i="1"/>
  <c r="N550" i="1"/>
  <c r="M550" i="1"/>
  <c r="L550" i="1"/>
  <c r="K550" i="1"/>
  <c r="V549" i="1"/>
  <c r="U549" i="1"/>
  <c r="T549" i="1"/>
  <c r="R549" i="1"/>
  <c r="Q549" i="1"/>
  <c r="P549" i="1"/>
  <c r="O549" i="1"/>
  <c r="N549" i="1"/>
  <c r="M549" i="1"/>
  <c r="L549" i="1"/>
  <c r="K549" i="1"/>
  <c r="V548" i="1"/>
  <c r="U548" i="1"/>
  <c r="T548" i="1"/>
  <c r="R548" i="1"/>
  <c r="Q548" i="1"/>
  <c r="P548" i="1"/>
  <c r="O548" i="1"/>
  <c r="N548" i="1"/>
  <c r="M548" i="1"/>
  <c r="L548" i="1"/>
  <c r="K548" i="1"/>
  <c r="V547" i="1"/>
  <c r="U547" i="1"/>
  <c r="T547" i="1"/>
  <c r="R547" i="1"/>
  <c r="Q547" i="1"/>
  <c r="P547" i="1"/>
  <c r="O547" i="1"/>
  <c r="N547" i="1"/>
  <c r="M547" i="1"/>
  <c r="L547" i="1"/>
  <c r="K547" i="1"/>
  <c r="R546" i="1"/>
  <c r="Q546" i="1"/>
  <c r="P546" i="1"/>
  <c r="O546" i="1"/>
  <c r="N546" i="1"/>
  <c r="M546" i="1"/>
  <c r="L546" i="1"/>
  <c r="K546" i="1"/>
  <c r="R545" i="1"/>
  <c r="Q545" i="1"/>
  <c r="P545" i="1"/>
  <c r="O545" i="1"/>
  <c r="N545" i="1"/>
  <c r="M545" i="1"/>
  <c r="L545" i="1"/>
  <c r="K545" i="1"/>
  <c r="V544" i="1"/>
  <c r="U544" i="1"/>
  <c r="T544" i="1"/>
  <c r="R544" i="1"/>
  <c r="Q544" i="1"/>
  <c r="P544" i="1"/>
  <c r="O544" i="1"/>
  <c r="N544" i="1"/>
  <c r="M544" i="1"/>
  <c r="L544" i="1"/>
  <c r="K544" i="1"/>
  <c r="V543" i="1"/>
  <c r="U543" i="1"/>
  <c r="T543" i="1"/>
  <c r="R543" i="1"/>
  <c r="Q543" i="1"/>
  <c r="P543" i="1"/>
  <c r="O543" i="1"/>
  <c r="N543" i="1"/>
  <c r="M543" i="1"/>
  <c r="L543" i="1"/>
  <c r="K543" i="1"/>
  <c r="V542" i="1"/>
  <c r="U542" i="1"/>
  <c r="T542" i="1"/>
  <c r="R542" i="1"/>
  <c r="Q542" i="1"/>
  <c r="P542" i="1"/>
  <c r="O542" i="1"/>
  <c r="N542" i="1"/>
  <c r="M542" i="1"/>
  <c r="L542" i="1"/>
  <c r="K542" i="1"/>
  <c r="R541" i="1"/>
  <c r="Q541" i="1"/>
  <c r="P541" i="1"/>
  <c r="O541" i="1"/>
  <c r="N541" i="1"/>
  <c r="M541" i="1"/>
  <c r="L541" i="1"/>
  <c r="K541" i="1"/>
  <c r="V540" i="1"/>
  <c r="U540" i="1"/>
  <c r="T540" i="1"/>
  <c r="R540" i="1"/>
  <c r="Q540" i="1"/>
  <c r="P540" i="1"/>
  <c r="O540" i="1"/>
  <c r="N540" i="1"/>
  <c r="M540" i="1"/>
  <c r="L540" i="1"/>
  <c r="K540" i="1"/>
  <c r="V539" i="1"/>
  <c r="U539" i="1"/>
  <c r="T539" i="1"/>
  <c r="R539" i="1"/>
  <c r="Q539" i="1"/>
  <c r="P539" i="1"/>
  <c r="O539" i="1"/>
  <c r="N539" i="1"/>
  <c r="M539" i="1"/>
  <c r="L539" i="1"/>
  <c r="K539" i="1"/>
  <c r="R538" i="1"/>
  <c r="Q538" i="1"/>
  <c r="P538" i="1"/>
  <c r="O538" i="1"/>
  <c r="N538" i="1"/>
  <c r="M538" i="1"/>
  <c r="L538" i="1"/>
  <c r="K538" i="1"/>
  <c r="R537" i="1"/>
  <c r="Q537" i="1"/>
  <c r="P537" i="1"/>
  <c r="O537" i="1"/>
  <c r="N537" i="1"/>
  <c r="M537" i="1"/>
  <c r="L537" i="1"/>
  <c r="K537" i="1"/>
  <c r="V536" i="1"/>
  <c r="U536" i="1"/>
  <c r="T536" i="1"/>
  <c r="R536" i="1"/>
  <c r="Q536" i="1"/>
  <c r="P536" i="1"/>
  <c r="O536" i="1"/>
  <c r="N536" i="1"/>
  <c r="M536" i="1"/>
  <c r="L536" i="1"/>
  <c r="K536" i="1"/>
  <c r="R535" i="1"/>
  <c r="Q535" i="1"/>
  <c r="P535" i="1"/>
  <c r="O535" i="1"/>
  <c r="N535" i="1"/>
  <c r="M535" i="1"/>
  <c r="L535" i="1"/>
  <c r="K535" i="1"/>
  <c r="V534" i="1"/>
  <c r="U534" i="1"/>
  <c r="T534" i="1"/>
  <c r="R534" i="1"/>
  <c r="Q534" i="1"/>
  <c r="P534" i="1"/>
  <c r="O534" i="1"/>
  <c r="N534" i="1"/>
  <c r="M534" i="1"/>
  <c r="L534" i="1"/>
  <c r="K534" i="1"/>
  <c r="V533" i="1"/>
  <c r="U533" i="1"/>
  <c r="T533" i="1"/>
  <c r="R533" i="1"/>
  <c r="Q533" i="1"/>
  <c r="P533" i="1"/>
  <c r="O533" i="1"/>
  <c r="N533" i="1"/>
  <c r="M533" i="1"/>
  <c r="L533" i="1"/>
  <c r="K533" i="1"/>
  <c r="V532" i="1"/>
  <c r="U532" i="1"/>
  <c r="T532" i="1"/>
  <c r="R532" i="1"/>
  <c r="Q532" i="1"/>
  <c r="P532" i="1"/>
  <c r="O532" i="1"/>
  <c r="N532" i="1"/>
  <c r="M532" i="1"/>
  <c r="L532" i="1"/>
  <c r="K532" i="1"/>
  <c r="V531" i="1"/>
  <c r="U531" i="1"/>
  <c r="T531" i="1"/>
  <c r="R531" i="1"/>
  <c r="Q531" i="1"/>
  <c r="P531" i="1"/>
  <c r="O531" i="1"/>
  <c r="N531" i="1"/>
  <c r="M531" i="1"/>
  <c r="L531" i="1"/>
  <c r="K531" i="1"/>
  <c r="V530" i="1"/>
  <c r="U530" i="1"/>
  <c r="T530" i="1"/>
  <c r="R530" i="1"/>
  <c r="Q530" i="1"/>
  <c r="P530" i="1"/>
  <c r="O530" i="1"/>
  <c r="N530" i="1"/>
  <c r="M530" i="1"/>
  <c r="L530" i="1"/>
  <c r="K530" i="1"/>
  <c r="V529" i="1"/>
  <c r="U529" i="1"/>
  <c r="T529" i="1"/>
  <c r="R529" i="1"/>
  <c r="Q529" i="1"/>
  <c r="P529" i="1"/>
  <c r="O529" i="1"/>
  <c r="N529" i="1"/>
  <c r="M529" i="1"/>
  <c r="L529" i="1"/>
  <c r="K529" i="1"/>
  <c r="V528" i="1"/>
  <c r="U528" i="1"/>
  <c r="T528" i="1"/>
  <c r="R528" i="1"/>
  <c r="Q528" i="1"/>
  <c r="P528" i="1"/>
  <c r="O528" i="1"/>
  <c r="N528" i="1"/>
  <c r="M528" i="1"/>
  <c r="L528" i="1"/>
  <c r="K528" i="1"/>
  <c r="V527" i="1"/>
  <c r="U527" i="1"/>
  <c r="T527" i="1"/>
  <c r="R527" i="1"/>
  <c r="Q527" i="1"/>
  <c r="P527" i="1"/>
  <c r="O527" i="1"/>
  <c r="N527" i="1"/>
  <c r="M527" i="1"/>
  <c r="L527" i="1"/>
  <c r="K527" i="1"/>
  <c r="R526" i="1"/>
  <c r="Q526" i="1"/>
  <c r="P526" i="1"/>
  <c r="O526" i="1"/>
  <c r="N526" i="1"/>
  <c r="M526" i="1"/>
  <c r="L526" i="1"/>
  <c r="K526" i="1"/>
  <c r="V525" i="1"/>
  <c r="U525" i="1"/>
  <c r="T525" i="1"/>
  <c r="R525" i="1"/>
  <c r="Q525" i="1"/>
  <c r="P525" i="1"/>
  <c r="O525" i="1"/>
  <c r="N525" i="1"/>
  <c r="M525" i="1"/>
  <c r="L525" i="1"/>
  <c r="K525" i="1"/>
  <c r="R524" i="1"/>
  <c r="Q524" i="1"/>
  <c r="P524" i="1"/>
  <c r="O524" i="1"/>
  <c r="N524" i="1"/>
  <c r="M524" i="1"/>
  <c r="L524" i="1"/>
  <c r="K524" i="1"/>
  <c r="V523" i="1"/>
  <c r="U523" i="1"/>
  <c r="T523" i="1"/>
  <c r="R523" i="1"/>
  <c r="Q523" i="1"/>
  <c r="P523" i="1"/>
  <c r="O523" i="1"/>
  <c r="N523" i="1"/>
  <c r="M523" i="1"/>
  <c r="L523" i="1"/>
  <c r="K523" i="1"/>
  <c r="V522" i="1"/>
  <c r="U522" i="1"/>
  <c r="T522" i="1"/>
  <c r="R522" i="1"/>
  <c r="Q522" i="1"/>
  <c r="P522" i="1"/>
  <c r="O522" i="1"/>
  <c r="N522" i="1"/>
  <c r="M522" i="1"/>
  <c r="L522" i="1"/>
  <c r="K522" i="1"/>
  <c r="V521" i="1"/>
  <c r="U521" i="1"/>
  <c r="T521" i="1"/>
  <c r="R521" i="1"/>
  <c r="Q521" i="1"/>
  <c r="P521" i="1"/>
  <c r="O521" i="1"/>
  <c r="N521" i="1"/>
  <c r="M521" i="1"/>
  <c r="L521" i="1"/>
  <c r="K521" i="1"/>
  <c r="V520" i="1"/>
  <c r="U520" i="1"/>
  <c r="T520" i="1"/>
  <c r="R520" i="1"/>
  <c r="Q520" i="1"/>
  <c r="P520" i="1"/>
  <c r="O520" i="1"/>
  <c r="N520" i="1"/>
  <c r="M520" i="1"/>
  <c r="L520" i="1"/>
  <c r="K520" i="1"/>
  <c r="V519" i="1"/>
  <c r="U519" i="1"/>
  <c r="T519" i="1"/>
  <c r="R519" i="1"/>
  <c r="Q519" i="1"/>
  <c r="P519" i="1"/>
  <c r="O519" i="1"/>
  <c r="N519" i="1"/>
  <c r="M519" i="1"/>
  <c r="L519" i="1"/>
  <c r="K519" i="1"/>
  <c r="R518" i="1"/>
  <c r="Q518" i="1"/>
  <c r="P518" i="1"/>
  <c r="O518" i="1"/>
  <c r="N518" i="1"/>
  <c r="M518" i="1"/>
  <c r="L518" i="1"/>
  <c r="K518" i="1"/>
  <c r="R517" i="1"/>
  <c r="Q517" i="1"/>
  <c r="P517" i="1"/>
  <c r="O517" i="1"/>
  <c r="N517" i="1"/>
  <c r="M517" i="1"/>
  <c r="L517" i="1"/>
  <c r="K517" i="1"/>
  <c r="V516" i="1"/>
  <c r="U516" i="1"/>
  <c r="T516" i="1"/>
  <c r="R516" i="1"/>
  <c r="Q516" i="1"/>
  <c r="P516" i="1"/>
  <c r="O516" i="1"/>
  <c r="N516" i="1"/>
  <c r="M516" i="1"/>
  <c r="L516" i="1"/>
  <c r="K516" i="1"/>
  <c r="V515" i="1"/>
  <c r="U515" i="1"/>
  <c r="T515" i="1"/>
  <c r="R515" i="1"/>
  <c r="Q515" i="1"/>
  <c r="P515" i="1"/>
  <c r="O515" i="1"/>
  <c r="N515" i="1"/>
  <c r="M515" i="1"/>
  <c r="L515" i="1"/>
  <c r="K515" i="1"/>
  <c r="R514" i="1"/>
  <c r="Q514" i="1"/>
  <c r="P514" i="1"/>
  <c r="O514" i="1"/>
  <c r="N514" i="1"/>
  <c r="M514" i="1"/>
  <c r="L514" i="1"/>
  <c r="K514" i="1"/>
  <c r="R513" i="1"/>
  <c r="Q513" i="1"/>
  <c r="P513" i="1"/>
  <c r="O513" i="1"/>
  <c r="N513" i="1"/>
  <c r="M513" i="1"/>
  <c r="L513" i="1"/>
  <c r="K513" i="1"/>
  <c r="V512" i="1"/>
  <c r="U512" i="1"/>
  <c r="T512" i="1"/>
  <c r="R512" i="1"/>
  <c r="Q512" i="1"/>
  <c r="P512" i="1"/>
  <c r="O512" i="1"/>
  <c r="N512" i="1"/>
  <c r="M512" i="1"/>
  <c r="L512" i="1"/>
  <c r="K512" i="1"/>
  <c r="V511" i="1"/>
  <c r="U511" i="1"/>
  <c r="T511" i="1"/>
  <c r="R511" i="1"/>
  <c r="Q511" i="1"/>
  <c r="P511" i="1"/>
  <c r="O511" i="1"/>
  <c r="N511" i="1"/>
  <c r="M511" i="1"/>
  <c r="L511" i="1"/>
  <c r="K511" i="1"/>
  <c r="V510" i="1"/>
  <c r="U510" i="1"/>
  <c r="T510" i="1"/>
  <c r="R510" i="1"/>
  <c r="Q510" i="1"/>
  <c r="P510" i="1"/>
  <c r="O510" i="1"/>
  <c r="N510" i="1"/>
  <c r="M510" i="1"/>
  <c r="L510" i="1"/>
  <c r="K510" i="1"/>
  <c r="R509" i="1"/>
  <c r="Q509" i="1"/>
  <c r="P509" i="1"/>
  <c r="O509" i="1"/>
  <c r="N509" i="1"/>
  <c r="M509" i="1"/>
  <c r="L509" i="1"/>
  <c r="K509" i="1"/>
  <c r="R508" i="1"/>
  <c r="Q508" i="1"/>
  <c r="P508" i="1"/>
  <c r="O508" i="1"/>
  <c r="N508" i="1"/>
  <c r="M508" i="1"/>
  <c r="L508" i="1"/>
  <c r="K508" i="1"/>
  <c r="R507" i="1"/>
  <c r="Q507" i="1"/>
  <c r="P507" i="1"/>
  <c r="O507" i="1"/>
  <c r="N507" i="1"/>
  <c r="M507" i="1"/>
  <c r="L507" i="1"/>
  <c r="K507" i="1"/>
  <c r="R506" i="1"/>
  <c r="Q506" i="1"/>
  <c r="P506" i="1"/>
  <c r="O506" i="1"/>
  <c r="N506" i="1"/>
  <c r="M506" i="1"/>
  <c r="L506" i="1"/>
  <c r="K506" i="1"/>
  <c r="V505" i="1"/>
  <c r="U505" i="1"/>
  <c r="T505" i="1"/>
  <c r="R505" i="1"/>
  <c r="Q505" i="1"/>
  <c r="P505" i="1"/>
  <c r="O505" i="1"/>
  <c r="N505" i="1"/>
  <c r="M505" i="1"/>
  <c r="L505" i="1"/>
  <c r="K505" i="1"/>
  <c r="R504" i="1"/>
  <c r="Q504" i="1"/>
  <c r="P504" i="1"/>
  <c r="O504" i="1"/>
  <c r="N504" i="1"/>
  <c r="M504" i="1"/>
  <c r="L504" i="1"/>
  <c r="K504" i="1"/>
  <c r="V503" i="1"/>
  <c r="U503" i="1"/>
  <c r="T503" i="1"/>
  <c r="R503" i="1"/>
  <c r="Q503" i="1"/>
  <c r="P503" i="1"/>
  <c r="O503" i="1"/>
  <c r="N503" i="1"/>
  <c r="M503" i="1"/>
  <c r="L503" i="1"/>
  <c r="K503" i="1"/>
  <c r="R502" i="1"/>
  <c r="Q502" i="1"/>
  <c r="P502" i="1"/>
  <c r="O502" i="1"/>
  <c r="N502" i="1"/>
  <c r="M502" i="1"/>
  <c r="L502" i="1"/>
  <c r="K502" i="1"/>
  <c r="R501" i="1"/>
  <c r="Q501" i="1"/>
  <c r="P501" i="1"/>
  <c r="O501" i="1"/>
  <c r="N501" i="1"/>
  <c r="M501" i="1"/>
  <c r="L501" i="1"/>
  <c r="K501" i="1"/>
  <c r="V500" i="1"/>
  <c r="U500" i="1"/>
  <c r="T500" i="1"/>
  <c r="R500" i="1"/>
  <c r="Q500" i="1"/>
  <c r="P500" i="1"/>
  <c r="O500" i="1"/>
  <c r="N500" i="1"/>
  <c r="M500" i="1"/>
  <c r="L500" i="1"/>
  <c r="K500" i="1"/>
  <c r="R499" i="1"/>
  <c r="Q499" i="1"/>
  <c r="P499" i="1"/>
  <c r="O499" i="1"/>
  <c r="N499" i="1"/>
  <c r="M499" i="1"/>
  <c r="L499" i="1"/>
  <c r="K499" i="1"/>
  <c r="R498" i="1"/>
  <c r="Q498" i="1"/>
  <c r="P498" i="1"/>
  <c r="O498" i="1"/>
  <c r="N498" i="1"/>
  <c r="M498" i="1"/>
  <c r="L498" i="1"/>
  <c r="K498" i="1"/>
  <c r="R497" i="1"/>
  <c r="Q497" i="1"/>
  <c r="P497" i="1"/>
  <c r="O497" i="1"/>
  <c r="N497" i="1"/>
  <c r="M497" i="1"/>
  <c r="L497" i="1"/>
  <c r="K497" i="1"/>
  <c r="V496" i="1"/>
  <c r="U496" i="1"/>
  <c r="T496" i="1"/>
  <c r="R496" i="1"/>
  <c r="Q496" i="1"/>
  <c r="P496" i="1"/>
  <c r="O496" i="1"/>
  <c r="N496" i="1"/>
  <c r="M496" i="1"/>
  <c r="L496" i="1"/>
  <c r="K496" i="1"/>
  <c r="V495" i="1"/>
  <c r="U495" i="1"/>
  <c r="T495" i="1"/>
  <c r="R495" i="1"/>
  <c r="Q495" i="1"/>
  <c r="P495" i="1"/>
  <c r="O495" i="1"/>
  <c r="N495" i="1"/>
  <c r="M495" i="1"/>
  <c r="L495" i="1"/>
  <c r="K495" i="1"/>
  <c r="R494" i="1"/>
  <c r="Q494" i="1"/>
  <c r="P494" i="1"/>
  <c r="O494" i="1"/>
  <c r="N494" i="1"/>
  <c r="M494" i="1"/>
  <c r="L494" i="1"/>
  <c r="K494" i="1"/>
  <c r="R493" i="1"/>
  <c r="Q493" i="1"/>
  <c r="P493" i="1"/>
  <c r="O493" i="1"/>
  <c r="N493" i="1"/>
  <c r="M493" i="1"/>
  <c r="L493" i="1"/>
  <c r="K493" i="1"/>
  <c r="V492" i="1"/>
  <c r="U492" i="1"/>
  <c r="T492" i="1"/>
  <c r="R492" i="1"/>
  <c r="Q492" i="1"/>
  <c r="P492" i="1"/>
  <c r="O492" i="1"/>
  <c r="N492" i="1"/>
  <c r="M492" i="1"/>
  <c r="L492" i="1"/>
  <c r="K492" i="1"/>
  <c r="R491" i="1"/>
  <c r="Q491" i="1"/>
  <c r="P491" i="1"/>
  <c r="O491" i="1"/>
  <c r="N491" i="1"/>
  <c r="M491" i="1"/>
  <c r="L491" i="1"/>
  <c r="K491" i="1"/>
  <c r="R490" i="1"/>
  <c r="Q490" i="1"/>
  <c r="P490" i="1"/>
  <c r="O490" i="1"/>
  <c r="N490" i="1"/>
  <c r="M490" i="1"/>
  <c r="L490" i="1"/>
  <c r="K490" i="1"/>
  <c r="V489" i="1"/>
  <c r="U489" i="1"/>
  <c r="T489" i="1"/>
  <c r="R489" i="1"/>
  <c r="Q489" i="1"/>
  <c r="P489" i="1"/>
  <c r="O489" i="1"/>
  <c r="N489" i="1"/>
  <c r="M489" i="1"/>
  <c r="L489" i="1"/>
  <c r="K489" i="1"/>
  <c r="R488" i="1"/>
  <c r="Q488" i="1"/>
  <c r="P488" i="1"/>
  <c r="O488" i="1"/>
  <c r="N488" i="1"/>
  <c r="M488" i="1"/>
  <c r="L488" i="1"/>
  <c r="K488" i="1"/>
  <c r="R487" i="1"/>
  <c r="Q487" i="1"/>
  <c r="P487" i="1"/>
  <c r="O487" i="1"/>
  <c r="N487" i="1"/>
  <c r="M487" i="1"/>
  <c r="L487" i="1"/>
  <c r="K487" i="1"/>
  <c r="V486" i="1"/>
  <c r="U486" i="1"/>
  <c r="T486" i="1"/>
  <c r="R486" i="1"/>
  <c r="Q486" i="1"/>
  <c r="P486" i="1"/>
  <c r="O486" i="1"/>
  <c r="N486" i="1"/>
  <c r="M486" i="1"/>
  <c r="L486" i="1"/>
  <c r="K486" i="1"/>
  <c r="R485" i="1"/>
  <c r="Q485" i="1"/>
  <c r="P485" i="1"/>
  <c r="O485" i="1"/>
  <c r="N485" i="1"/>
  <c r="M485" i="1"/>
  <c r="L485" i="1"/>
  <c r="K485" i="1"/>
  <c r="V484" i="1"/>
  <c r="U484" i="1"/>
  <c r="T484" i="1"/>
  <c r="R484" i="1"/>
  <c r="Q484" i="1"/>
  <c r="P484" i="1"/>
  <c r="O484" i="1"/>
  <c r="N484" i="1"/>
  <c r="M484" i="1"/>
  <c r="L484" i="1"/>
  <c r="K484" i="1"/>
  <c r="R483" i="1"/>
  <c r="Q483" i="1"/>
  <c r="P483" i="1"/>
  <c r="O483" i="1"/>
  <c r="N483" i="1"/>
  <c r="M483" i="1"/>
  <c r="L483" i="1"/>
  <c r="K483" i="1"/>
  <c r="V482" i="1"/>
  <c r="U482" i="1"/>
  <c r="T482" i="1"/>
  <c r="R482" i="1"/>
  <c r="Q482" i="1"/>
  <c r="P482" i="1"/>
  <c r="O482" i="1"/>
  <c r="N482" i="1"/>
  <c r="M482" i="1"/>
  <c r="L482" i="1"/>
  <c r="K482" i="1"/>
  <c r="R481" i="1"/>
  <c r="Q481" i="1"/>
  <c r="P481" i="1"/>
  <c r="O481" i="1"/>
  <c r="N481" i="1"/>
  <c r="M481" i="1"/>
  <c r="L481" i="1"/>
  <c r="K481" i="1"/>
  <c r="V480" i="1"/>
  <c r="U480" i="1"/>
  <c r="T480" i="1"/>
  <c r="R480" i="1"/>
  <c r="Q480" i="1"/>
  <c r="P480" i="1"/>
  <c r="O480" i="1"/>
  <c r="N480" i="1"/>
  <c r="M480" i="1"/>
  <c r="L480" i="1"/>
  <c r="K480" i="1"/>
  <c r="R479" i="1"/>
  <c r="Q479" i="1"/>
  <c r="P479" i="1"/>
  <c r="O479" i="1"/>
  <c r="N479" i="1"/>
  <c r="M479" i="1"/>
  <c r="L479" i="1"/>
  <c r="K479" i="1"/>
  <c r="V478" i="1"/>
  <c r="U478" i="1"/>
  <c r="T478" i="1"/>
  <c r="R478" i="1"/>
  <c r="Q478" i="1"/>
  <c r="P478" i="1"/>
  <c r="O478" i="1"/>
  <c r="N478" i="1"/>
  <c r="M478" i="1"/>
  <c r="L478" i="1"/>
  <c r="K478" i="1"/>
  <c r="V477" i="1"/>
  <c r="U477" i="1"/>
  <c r="T477" i="1"/>
  <c r="R477" i="1"/>
  <c r="Q477" i="1"/>
  <c r="P477" i="1"/>
  <c r="O477" i="1"/>
  <c r="N477" i="1"/>
  <c r="M477" i="1"/>
  <c r="L477" i="1"/>
  <c r="K477" i="1"/>
  <c r="V476" i="1"/>
  <c r="U476" i="1"/>
  <c r="T476" i="1"/>
  <c r="R476" i="1"/>
  <c r="Q476" i="1"/>
  <c r="P476" i="1"/>
  <c r="O476" i="1"/>
  <c r="N476" i="1"/>
  <c r="M476" i="1"/>
  <c r="L476" i="1"/>
  <c r="K476" i="1"/>
  <c r="R475" i="1"/>
  <c r="Q475" i="1"/>
  <c r="P475" i="1"/>
  <c r="O475" i="1"/>
  <c r="N475" i="1"/>
  <c r="M475" i="1"/>
  <c r="L475" i="1"/>
  <c r="K475" i="1"/>
  <c r="V474" i="1"/>
  <c r="U474" i="1"/>
  <c r="T474" i="1"/>
  <c r="R474" i="1"/>
  <c r="Q474" i="1"/>
  <c r="P474" i="1"/>
  <c r="O474" i="1"/>
  <c r="N474" i="1"/>
  <c r="M474" i="1"/>
  <c r="L474" i="1"/>
  <c r="K474" i="1"/>
  <c r="V473" i="1"/>
  <c r="U473" i="1"/>
  <c r="T473" i="1"/>
  <c r="R473" i="1"/>
  <c r="Q473" i="1"/>
  <c r="P473" i="1"/>
  <c r="O473" i="1"/>
  <c r="N473" i="1"/>
  <c r="M473" i="1"/>
  <c r="L473" i="1"/>
  <c r="K473" i="1"/>
  <c r="V472" i="1"/>
  <c r="U472" i="1"/>
  <c r="T472" i="1"/>
  <c r="R472" i="1"/>
  <c r="Q472" i="1"/>
  <c r="P472" i="1"/>
  <c r="O472" i="1"/>
  <c r="N472" i="1"/>
  <c r="M472" i="1"/>
  <c r="L472" i="1"/>
  <c r="K472" i="1"/>
  <c r="V471" i="1"/>
  <c r="U471" i="1"/>
  <c r="T471" i="1"/>
  <c r="R471" i="1"/>
  <c r="Q471" i="1"/>
  <c r="P471" i="1"/>
  <c r="O471" i="1"/>
  <c r="N471" i="1"/>
  <c r="M471" i="1"/>
  <c r="L471" i="1"/>
  <c r="K471" i="1"/>
  <c r="R470" i="1"/>
  <c r="Q470" i="1"/>
  <c r="P470" i="1"/>
  <c r="O470" i="1"/>
  <c r="N470" i="1"/>
  <c r="M470" i="1"/>
  <c r="L470" i="1"/>
  <c r="K470" i="1"/>
  <c r="V469" i="1"/>
  <c r="U469" i="1"/>
  <c r="T469" i="1"/>
  <c r="R469" i="1"/>
  <c r="Q469" i="1"/>
  <c r="P469" i="1"/>
  <c r="O469" i="1"/>
  <c r="N469" i="1"/>
  <c r="M469" i="1"/>
  <c r="L469" i="1"/>
  <c r="K469" i="1"/>
  <c r="V468" i="1"/>
  <c r="U468" i="1"/>
  <c r="T468" i="1"/>
  <c r="R468" i="1"/>
  <c r="Q468" i="1"/>
  <c r="P468" i="1"/>
  <c r="O468" i="1"/>
  <c r="N468" i="1"/>
  <c r="M468" i="1"/>
  <c r="L468" i="1"/>
  <c r="K468" i="1"/>
  <c r="V467" i="1"/>
  <c r="U467" i="1"/>
  <c r="T467" i="1"/>
  <c r="R467" i="1"/>
  <c r="Q467" i="1"/>
  <c r="P467" i="1"/>
  <c r="O467" i="1"/>
  <c r="N467" i="1"/>
  <c r="M467" i="1"/>
  <c r="L467" i="1"/>
  <c r="K467" i="1"/>
  <c r="V466" i="1"/>
  <c r="U466" i="1"/>
  <c r="T466" i="1"/>
  <c r="R466" i="1"/>
  <c r="Q466" i="1"/>
  <c r="P466" i="1"/>
  <c r="O466" i="1"/>
  <c r="N466" i="1"/>
  <c r="M466" i="1"/>
  <c r="L466" i="1"/>
  <c r="K466" i="1"/>
  <c r="R465" i="1"/>
  <c r="Q465" i="1"/>
  <c r="P465" i="1"/>
  <c r="O465" i="1"/>
  <c r="N465" i="1"/>
  <c r="M465" i="1"/>
  <c r="L465" i="1"/>
  <c r="K465" i="1"/>
  <c r="V464" i="1"/>
  <c r="U464" i="1"/>
  <c r="T464" i="1"/>
  <c r="R464" i="1"/>
  <c r="Q464" i="1"/>
  <c r="P464" i="1"/>
  <c r="O464" i="1"/>
  <c r="N464" i="1"/>
  <c r="M464" i="1"/>
  <c r="L464" i="1"/>
  <c r="K464" i="1"/>
  <c r="V463" i="1"/>
  <c r="U463" i="1"/>
  <c r="T463" i="1"/>
  <c r="R463" i="1"/>
  <c r="Q463" i="1"/>
  <c r="P463" i="1"/>
  <c r="O463" i="1"/>
  <c r="N463" i="1"/>
  <c r="M463" i="1"/>
  <c r="L463" i="1"/>
  <c r="K463" i="1"/>
  <c r="V462" i="1"/>
  <c r="U462" i="1"/>
  <c r="T462" i="1"/>
  <c r="R462" i="1"/>
  <c r="Q462" i="1"/>
  <c r="P462" i="1"/>
  <c r="O462" i="1"/>
  <c r="N462" i="1"/>
  <c r="M462" i="1"/>
  <c r="L462" i="1"/>
  <c r="K462" i="1"/>
  <c r="R461" i="1"/>
  <c r="Q461" i="1"/>
  <c r="P461" i="1"/>
  <c r="O461" i="1"/>
  <c r="N461" i="1"/>
  <c r="M461" i="1"/>
  <c r="L461" i="1"/>
  <c r="K461" i="1"/>
  <c r="V460" i="1"/>
  <c r="U460" i="1"/>
  <c r="T460" i="1"/>
  <c r="R460" i="1"/>
  <c r="Q460" i="1"/>
  <c r="P460" i="1"/>
  <c r="O460" i="1"/>
  <c r="N460" i="1"/>
  <c r="M460" i="1"/>
  <c r="L460" i="1"/>
  <c r="K460" i="1"/>
  <c r="V459" i="1"/>
  <c r="U459" i="1"/>
  <c r="T459" i="1"/>
  <c r="R459" i="1"/>
  <c r="Q459" i="1"/>
  <c r="P459" i="1"/>
  <c r="O459" i="1"/>
  <c r="N459" i="1"/>
  <c r="M459" i="1"/>
  <c r="L459" i="1"/>
  <c r="K459" i="1"/>
  <c r="V458" i="1"/>
  <c r="U458" i="1"/>
  <c r="T458" i="1"/>
  <c r="R458" i="1"/>
  <c r="Q458" i="1"/>
  <c r="P458" i="1"/>
  <c r="O458" i="1"/>
  <c r="N458" i="1"/>
  <c r="M458" i="1"/>
  <c r="L458" i="1"/>
  <c r="K458" i="1"/>
  <c r="R457" i="1"/>
  <c r="Q457" i="1"/>
  <c r="P457" i="1"/>
  <c r="O457" i="1"/>
  <c r="N457" i="1"/>
  <c r="M457" i="1"/>
  <c r="L457" i="1"/>
  <c r="K457" i="1"/>
  <c r="V456" i="1"/>
  <c r="U456" i="1"/>
  <c r="T456" i="1"/>
  <c r="R456" i="1"/>
  <c r="Q456" i="1"/>
  <c r="P456" i="1"/>
  <c r="O456" i="1"/>
  <c r="N456" i="1"/>
  <c r="M456" i="1"/>
  <c r="L456" i="1"/>
  <c r="K456" i="1"/>
  <c r="R455" i="1"/>
  <c r="Q455" i="1"/>
  <c r="P455" i="1"/>
  <c r="O455" i="1"/>
  <c r="N455" i="1"/>
  <c r="M455" i="1"/>
  <c r="L455" i="1"/>
  <c r="K455" i="1"/>
  <c r="V454" i="1"/>
  <c r="U454" i="1"/>
  <c r="T454" i="1"/>
  <c r="R454" i="1"/>
  <c r="Q454" i="1"/>
  <c r="P454" i="1"/>
  <c r="O454" i="1"/>
  <c r="N454" i="1"/>
  <c r="M454" i="1"/>
  <c r="L454" i="1"/>
  <c r="K454" i="1"/>
  <c r="V453" i="1"/>
  <c r="U453" i="1"/>
  <c r="T453" i="1"/>
  <c r="R453" i="1"/>
  <c r="Q453" i="1"/>
  <c r="P453" i="1"/>
  <c r="O453" i="1"/>
  <c r="N453" i="1"/>
  <c r="M453" i="1"/>
  <c r="L453" i="1"/>
  <c r="K453" i="1"/>
  <c r="V452" i="1"/>
  <c r="U452" i="1"/>
  <c r="T452" i="1"/>
  <c r="R452" i="1"/>
  <c r="Q452" i="1"/>
  <c r="P452" i="1"/>
  <c r="O452" i="1"/>
  <c r="N452" i="1"/>
  <c r="M452" i="1"/>
  <c r="L452" i="1"/>
  <c r="K452" i="1"/>
  <c r="R451" i="1"/>
  <c r="Q451" i="1"/>
  <c r="P451" i="1"/>
  <c r="O451" i="1"/>
  <c r="N451" i="1"/>
  <c r="M451" i="1"/>
  <c r="L451" i="1"/>
  <c r="K451" i="1"/>
  <c r="R450" i="1"/>
  <c r="Q450" i="1"/>
  <c r="P450" i="1"/>
  <c r="O450" i="1"/>
  <c r="N450" i="1"/>
  <c r="M450" i="1"/>
  <c r="L450" i="1"/>
  <c r="K450" i="1"/>
  <c r="R449" i="1"/>
  <c r="Q449" i="1"/>
  <c r="P449" i="1"/>
  <c r="O449" i="1"/>
  <c r="N449" i="1"/>
  <c r="M449" i="1"/>
  <c r="L449" i="1"/>
  <c r="K449" i="1"/>
  <c r="V448" i="1"/>
  <c r="U448" i="1"/>
  <c r="T448" i="1"/>
  <c r="R448" i="1"/>
  <c r="Q448" i="1"/>
  <c r="P448" i="1"/>
  <c r="O448" i="1"/>
  <c r="N448" i="1"/>
  <c r="M448" i="1"/>
  <c r="L448" i="1"/>
  <c r="K448" i="1"/>
  <c r="V447" i="1"/>
  <c r="U447" i="1"/>
  <c r="T447" i="1"/>
  <c r="R447" i="1"/>
  <c r="Q447" i="1"/>
  <c r="P447" i="1"/>
  <c r="O447" i="1"/>
  <c r="N447" i="1"/>
  <c r="M447" i="1"/>
  <c r="L447" i="1"/>
  <c r="K447" i="1"/>
  <c r="R446" i="1"/>
  <c r="Q446" i="1"/>
  <c r="P446" i="1"/>
  <c r="O446" i="1"/>
  <c r="N446" i="1"/>
  <c r="M446" i="1"/>
  <c r="L446" i="1"/>
  <c r="K446" i="1"/>
  <c r="V445" i="1"/>
  <c r="U445" i="1"/>
  <c r="T445" i="1"/>
  <c r="R445" i="1"/>
  <c r="Q445" i="1"/>
  <c r="P445" i="1"/>
  <c r="O445" i="1"/>
  <c r="N445" i="1"/>
  <c r="M445" i="1"/>
  <c r="L445" i="1"/>
  <c r="K445" i="1"/>
  <c r="V444" i="1"/>
  <c r="U444" i="1"/>
  <c r="T444" i="1"/>
  <c r="R444" i="1"/>
  <c r="Q444" i="1"/>
  <c r="P444" i="1"/>
  <c r="O444" i="1"/>
  <c r="N444" i="1"/>
  <c r="M444" i="1"/>
  <c r="L444" i="1"/>
  <c r="K444" i="1"/>
  <c r="V443" i="1"/>
  <c r="U443" i="1"/>
  <c r="T443" i="1"/>
  <c r="R443" i="1"/>
  <c r="Q443" i="1"/>
  <c r="P443" i="1"/>
  <c r="O443" i="1"/>
  <c r="N443" i="1"/>
  <c r="M443" i="1"/>
  <c r="L443" i="1"/>
  <c r="K443" i="1"/>
  <c r="V442" i="1"/>
  <c r="U442" i="1"/>
  <c r="T442" i="1"/>
  <c r="R442" i="1"/>
  <c r="Q442" i="1"/>
  <c r="P442" i="1"/>
  <c r="O442" i="1"/>
  <c r="N442" i="1"/>
  <c r="M442" i="1"/>
  <c r="L442" i="1"/>
  <c r="K442" i="1"/>
  <c r="R441" i="1"/>
  <c r="Q441" i="1"/>
  <c r="P441" i="1"/>
  <c r="O441" i="1"/>
  <c r="N441" i="1"/>
  <c r="M441" i="1"/>
  <c r="L441" i="1"/>
  <c r="K441" i="1"/>
  <c r="V440" i="1"/>
  <c r="U440" i="1"/>
  <c r="T440" i="1"/>
  <c r="R440" i="1"/>
  <c r="Q440" i="1"/>
  <c r="P440" i="1"/>
  <c r="O440" i="1"/>
  <c r="N440" i="1"/>
  <c r="M440" i="1"/>
  <c r="L440" i="1"/>
  <c r="K440" i="1"/>
  <c r="V439" i="1"/>
  <c r="U439" i="1"/>
  <c r="T439" i="1"/>
  <c r="R439" i="1"/>
  <c r="Q439" i="1"/>
  <c r="P439" i="1"/>
  <c r="O439" i="1"/>
  <c r="N439" i="1"/>
  <c r="M439" i="1"/>
  <c r="L439" i="1"/>
  <c r="K439" i="1"/>
  <c r="V438" i="1"/>
  <c r="U438" i="1"/>
  <c r="T438" i="1"/>
  <c r="R438" i="1"/>
  <c r="Q438" i="1"/>
  <c r="P438" i="1"/>
  <c r="O438" i="1"/>
  <c r="N438" i="1"/>
  <c r="M438" i="1"/>
  <c r="L438" i="1"/>
  <c r="K438" i="1"/>
  <c r="V437" i="1"/>
  <c r="U437" i="1"/>
  <c r="T437" i="1"/>
  <c r="R437" i="1"/>
  <c r="Q437" i="1"/>
  <c r="P437" i="1"/>
  <c r="O437" i="1"/>
  <c r="N437" i="1"/>
  <c r="M437" i="1"/>
  <c r="L437" i="1"/>
  <c r="K437" i="1"/>
  <c r="V436" i="1"/>
  <c r="U436" i="1"/>
  <c r="T436" i="1"/>
  <c r="R436" i="1"/>
  <c r="Q436" i="1"/>
  <c r="P436" i="1"/>
  <c r="O436" i="1"/>
  <c r="N436" i="1"/>
  <c r="M436" i="1"/>
  <c r="L436" i="1"/>
  <c r="K436" i="1"/>
  <c r="V435" i="1"/>
  <c r="U435" i="1"/>
  <c r="T435" i="1"/>
  <c r="R435" i="1"/>
  <c r="Q435" i="1"/>
  <c r="P435" i="1"/>
  <c r="O435" i="1"/>
  <c r="N435" i="1"/>
  <c r="M435" i="1"/>
  <c r="L435" i="1"/>
  <c r="K435" i="1"/>
  <c r="R434" i="1"/>
  <c r="Q434" i="1"/>
  <c r="P434" i="1"/>
  <c r="O434" i="1"/>
  <c r="N434" i="1"/>
  <c r="M434" i="1"/>
  <c r="L434" i="1"/>
  <c r="K434" i="1"/>
  <c r="V433" i="1"/>
  <c r="U433" i="1"/>
  <c r="T433" i="1"/>
  <c r="R433" i="1"/>
  <c r="Q433" i="1"/>
  <c r="P433" i="1"/>
  <c r="O433" i="1"/>
  <c r="N433" i="1"/>
  <c r="M433" i="1"/>
  <c r="L433" i="1"/>
  <c r="K433" i="1"/>
  <c r="V432" i="1"/>
  <c r="U432" i="1"/>
  <c r="T432" i="1"/>
  <c r="R432" i="1"/>
  <c r="Q432" i="1"/>
  <c r="P432" i="1"/>
  <c r="O432" i="1"/>
  <c r="N432" i="1"/>
  <c r="M432" i="1"/>
  <c r="L432" i="1"/>
  <c r="K432" i="1"/>
  <c r="V431" i="1"/>
  <c r="U431" i="1"/>
  <c r="T431" i="1"/>
  <c r="R431" i="1"/>
  <c r="Q431" i="1"/>
  <c r="P431" i="1"/>
  <c r="O431" i="1"/>
  <c r="N431" i="1"/>
  <c r="M431" i="1"/>
  <c r="L431" i="1"/>
  <c r="K431" i="1"/>
  <c r="V430" i="1"/>
  <c r="U430" i="1"/>
  <c r="T430" i="1"/>
  <c r="R430" i="1"/>
  <c r="Q430" i="1"/>
  <c r="P430" i="1"/>
  <c r="O430" i="1"/>
  <c r="N430" i="1"/>
  <c r="M430" i="1"/>
  <c r="L430" i="1"/>
  <c r="K430" i="1"/>
  <c r="V429" i="1"/>
  <c r="U429" i="1"/>
  <c r="T429" i="1"/>
  <c r="R429" i="1"/>
  <c r="Q429" i="1"/>
  <c r="P429" i="1"/>
  <c r="O429" i="1"/>
  <c r="N429" i="1"/>
  <c r="M429" i="1"/>
  <c r="L429" i="1"/>
  <c r="K429" i="1"/>
  <c r="R428" i="1"/>
  <c r="Q428" i="1"/>
  <c r="P428" i="1"/>
  <c r="O428" i="1"/>
  <c r="N428" i="1"/>
  <c r="M428" i="1"/>
  <c r="L428" i="1"/>
  <c r="K428" i="1"/>
  <c r="V427" i="1"/>
  <c r="U427" i="1"/>
  <c r="T427" i="1"/>
  <c r="R427" i="1"/>
  <c r="Q427" i="1"/>
  <c r="P427" i="1"/>
  <c r="O427" i="1"/>
  <c r="N427" i="1"/>
  <c r="M427" i="1"/>
  <c r="L427" i="1"/>
  <c r="K427" i="1"/>
  <c r="V426" i="1"/>
  <c r="U426" i="1"/>
  <c r="T426" i="1"/>
  <c r="R426" i="1"/>
  <c r="Q426" i="1"/>
  <c r="P426" i="1"/>
  <c r="O426" i="1"/>
  <c r="N426" i="1"/>
  <c r="M426" i="1"/>
  <c r="L426" i="1"/>
  <c r="K426" i="1"/>
  <c r="V425" i="1"/>
  <c r="U425" i="1"/>
  <c r="T425" i="1"/>
  <c r="R425" i="1"/>
  <c r="Q425" i="1"/>
  <c r="P425" i="1"/>
  <c r="O425" i="1"/>
  <c r="N425" i="1"/>
  <c r="M425" i="1"/>
  <c r="L425" i="1"/>
  <c r="K425" i="1"/>
  <c r="V424" i="1"/>
  <c r="U424" i="1"/>
  <c r="T424" i="1"/>
  <c r="R424" i="1"/>
  <c r="Q424" i="1"/>
  <c r="P424" i="1"/>
  <c r="O424" i="1"/>
  <c r="N424" i="1"/>
  <c r="M424" i="1"/>
  <c r="L424" i="1"/>
  <c r="K424" i="1"/>
  <c r="V423" i="1"/>
  <c r="U423" i="1"/>
  <c r="T423" i="1"/>
  <c r="R423" i="1"/>
  <c r="Q423" i="1"/>
  <c r="P423" i="1"/>
  <c r="O423" i="1"/>
  <c r="N423" i="1"/>
  <c r="M423" i="1"/>
  <c r="L423" i="1"/>
  <c r="K423" i="1"/>
  <c r="R422" i="1"/>
  <c r="Q422" i="1"/>
  <c r="P422" i="1"/>
  <c r="O422" i="1"/>
  <c r="N422" i="1"/>
  <c r="M422" i="1"/>
  <c r="L422" i="1"/>
  <c r="K422" i="1"/>
  <c r="R421" i="1"/>
  <c r="Q421" i="1"/>
  <c r="P421" i="1"/>
  <c r="O421" i="1"/>
  <c r="N421" i="1"/>
  <c r="M421" i="1"/>
  <c r="L421" i="1"/>
  <c r="K421" i="1"/>
  <c r="R420" i="1"/>
  <c r="Q420" i="1"/>
  <c r="P420" i="1"/>
  <c r="O420" i="1"/>
  <c r="N420" i="1"/>
  <c r="M420" i="1"/>
  <c r="L420" i="1"/>
  <c r="K420" i="1"/>
  <c r="V419" i="1"/>
  <c r="U419" i="1"/>
  <c r="T419" i="1"/>
  <c r="R419" i="1"/>
  <c r="Q419" i="1"/>
  <c r="P419" i="1"/>
  <c r="O419" i="1"/>
  <c r="N419" i="1"/>
  <c r="M419" i="1"/>
  <c r="L419" i="1"/>
  <c r="K419" i="1"/>
  <c r="V418" i="1"/>
  <c r="U418" i="1"/>
  <c r="T418" i="1"/>
  <c r="R418" i="1"/>
  <c r="Q418" i="1"/>
  <c r="P418" i="1"/>
  <c r="O418" i="1"/>
  <c r="N418" i="1"/>
  <c r="M418" i="1"/>
  <c r="L418" i="1"/>
  <c r="K418" i="1"/>
  <c r="V417" i="1"/>
  <c r="U417" i="1"/>
  <c r="T417" i="1"/>
  <c r="R417" i="1"/>
  <c r="Q417" i="1"/>
  <c r="P417" i="1"/>
  <c r="O417" i="1"/>
  <c r="N417" i="1"/>
  <c r="M417" i="1"/>
  <c r="L417" i="1"/>
  <c r="K417" i="1"/>
  <c r="R416" i="1"/>
  <c r="Q416" i="1"/>
  <c r="P416" i="1"/>
  <c r="O416" i="1"/>
  <c r="N416" i="1"/>
  <c r="M416" i="1"/>
  <c r="L416" i="1"/>
  <c r="K416" i="1"/>
  <c r="V415" i="1"/>
  <c r="U415" i="1"/>
  <c r="T415" i="1"/>
  <c r="R415" i="1"/>
  <c r="Q415" i="1"/>
  <c r="P415" i="1"/>
  <c r="O415" i="1"/>
  <c r="N415" i="1"/>
  <c r="M415" i="1"/>
  <c r="L415" i="1"/>
  <c r="K415" i="1"/>
  <c r="V414" i="1"/>
  <c r="U414" i="1"/>
  <c r="T414" i="1"/>
  <c r="R414" i="1"/>
  <c r="Q414" i="1"/>
  <c r="P414" i="1"/>
  <c r="O414" i="1"/>
  <c r="N414" i="1"/>
  <c r="M414" i="1"/>
  <c r="L414" i="1"/>
  <c r="K414" i="1"/>
  <c r="V413" i="1"/>
  <c r="U413" i="1"/>
  <c r="T413" i="1"/>
  <c r="R413" i="1"/>
  <c r="Q413" i="1"/>
  <c r="P413" i="1"/>
  <c r="O413" i="1"/>
  <c r="N413" i="1"/>
  <c r="M413" i="1"/>
  <c r="L413" i="1"/>
  <c r="K413" i="1"/>
  <c r="V412" i="1"/>
  <c r="U412" i="1"/>
  <c r="T412" i="1"/>
  <c r="R412" i="1"/>
  <c r="Q412" i="1"/>
  <c r="P412" i="1"/>
  <c r="O412" i="1"/>
  <c r="N412" i="1"/>
  <c r="M412" i="1"/>
  <c r="L412" i="1"/>
  <c r="K412" i="1"/>
  <c r="V411" i="1"/>
  <c r="U411" i="1"/>
  <c r="T411" i="1"/>
  <c r="R411" i="1"/>
  <c r="Q411" i="1"/>
  <c r="P411" i="1"/>
  <c r="O411" i="1"/>
  <c r="N411" i="1"/>
  <c r="M411" i="1"/>
  <c r="L411" i="1"/>
  <c r="K411" i="1"/>
  <c r="R410" i="1"/>
  <c r="Q410" i="1"/>
  <c r="P410" i="1"/>
  <c r="O410" i="1"/>
  <c r="N410" i="1"/>
  <c r="M410" i="1"/>
  <c r="L410" i="1"/>
  <c r="K410" i="1"/>
  <c r="V409" i="1"/>
  <c r="U409" i="1"/>
  <c r="T409" i="1"/>
  <c r="R409" i="1"/>
  <c r="Q409" i="1"/>
  <c r="P409" i="1"/>
  <c r="O409" i="1"/>
  <c r="N409" i="1"/>
  <c r="M409" i="1"/>
  <c r="L409" i="1"/>
  <c r="K409" i="1"/>
  <c r="V408" i="1"/>
  <c r="U408" i="1"/>
  <c r="T408" i="1"/>
  <c r="R408" i="1"/>
  <c r="Q408" i="1"/>
  <c r="P408" i="1"/>
  <c r="O408" i="1"/>
  <c r="N408" i="1"/>
  <c r="M408" i="1"/>
  <c r="L408" i="1"/>
  <c r="K408" i="1"/>
  <c r="V407" i="1"/>
  <c r="U407" i="1"/>
  <c r="T407" i="1"/>
  <c r="R407" i="1"/>
  <c r="Q407" i="1"/>
  <c r="P407" i="1"/>
  <c r="O407" i="1"/>
  <c r="N407" i="1"/>
  <c r="M407" i="1"/>
  <c r="L407" i="1"/>
  <c r="K407" i="1"/>
  <c r="R406" i="1"/>
  <c r="Q406" i="1"/>
  <c r="P406" i="1"/>
  <c r="O406" i="1"/>
  <c r="N406" i="1"/>
  <c r="M406" i="1"/>
  <c r="L406" i="1"/>
  <c r="K406" i="1"/>
  <c r="R405" i="1"/>
  <c r="Q405" i="1"/>
  <c r="P405" i="1"/>
  <c r="O405" i="1"/>
  <c r="N405" i="1"/>
  <c r="M405" i="1"/>
  <c r="L405" i="1"/>
  <c r="K405" i="1"/>
  <c r="V404" i="1"/>
  <c r="U404" i="1"/>
  <c r="T404" i="1"/>
  <c r="R404" i="1"/>
  <c r="Q404" i="1"/>
  <c r="P404" i="1"/>
  <c r="O404" i="1"/>
  <c r="N404" i="1"/>
  <c r="M404" i="1"/>
  <c r="L404" i="1"/>
  <c r="K404" i="1"/>
  <c r="R403" i="1"/>
  <c r="Q403" i="1"/>
  <c r="P403" i="1"/>
  <c r="O403" i="1"/>
  <c r="N403" i="1"/>
  <c r="M403" i="1"/>
  <c r="L403" i="1"/>
  <c r="K403" i="1"/>
  <c r="R402" i="1"/>
  <c r="Q402" i="1"/>
  <c r="P402" i="1"/>
  <c r="O402" i="1"/>
  <c r="N402" i="1"/>
  <c r="M402" i="1"/>
  <c r="L402" i="1"/>
  <c r="K402" i="1"/>
  <c r="V401" i="1"/>
  <c r="U401" i="1"/>
  <c r="T401" i="1"/>
  <c r="R401" i="1"/>
  <c r="Q401" i="1"/>
  <c r="P401" i="1"/>
  <c r="O401" i="1"/>
  <c r="N401" i="1"/>
  <c r="M401" i="1"/>
  <c r="L401" i="1"/>
  <c r="K401" i="1"/>
  <c r="V400" i="1"/>
  <c r="U400" i="1"/>
  <c r="T400" i="1"/>
  <c r="R400" i="1"/>
  <c r="Q400" i="1"/>
  <c r="P400" i="1"/>
  <c r="O400" i="1"/>
  <c r="N400" i="1"/>
  <c r="M400" i="1"/>
  <c r="L400" i="1"/>
  <c r="K400" i="1"/>
  <c r="V399" i="1"/>
  <c r="U399" i="1"/>
  <c r="T399" i="1"/>
  <c r="R399" i="1"/>
  <c r="Q399" i="1"/>
  <c r="P399" i="1"/>
  <c r="O399" i="1"/>
  <c r="N399" i="1"/>
  <c r="M399" i="1"/>
  <c r="L399" i="1"/>
  <c r="K399" i="1"/>
  <c r="R398" i="1"/>
  <c r="Q398" i="1"/>
  <c r="P398" i="1"/>
  <c r="O398" i="1"/>
  <c r="N398" i="1"/>
  <c r="M398" i="1"/>
  <c r="L398" i="1"/>
  <c r="K398" i="1"/>
  <c r="V397" i="1"/>
  <c r="U397" i="1"/>
  <c r="T397" i="1"/>
  <c r="R397" i="1"/>
  <c r="Q397" i="1"/>
  <c r="P397" i="1"/>
  <c r="O397" i="1"/>
  <c r="N397" i="1"/>
  <c r="M397" i="1"/>
  <c r="L397" i="1"/>
  <c r="K397" i="1"/>
  <c r="V396" i="1"/>
  <c r="U396" i="1"/>
  <c r="T396" i="1"/>
  <c r="R396" i="1"/>
  <c r="Q396" i="1"/>
  <c r="P396" i="1"/>
  <c r="O396" i="1"/>
  <c r="N396" i="1"/>
  <c r="M396" i="1"/>
  <c r="L396" i="1"/>
  <c r="K396" i="1"/>
  <c r="V395" i="1"/>
  <c r="U395" i="1"/>
  <c r="T395" i="1"/>
  <c r="R395" i="1"/>
  <c r="Q395" i="1"/>
  <c r="P395" i="1"/>
  <c r="O395" i="1"/>
  <c r="N395" i="1"/>
  <c r="M395" i="1"/>
  <c r="L395" i="1"/>
  <c r="K395" i="1"/>
  <c r="V394" i="1"/>
  <c r="U394" i="1"/>
  <c r="T394" i="1"/>
  <c r="R394" i="1"/>
  <c r="Q394" i="1"/>
  <c r="P394" i="1"/>
  <c r="O394" i="1"/>
  <c r="N394" i="1"/>
  <c r="M394" i="1"/>
  <c r="L394" i="1"/>
  <c r="K394" i="1"/>
  <c r="V393" i="1"/>
  <c r="U393" i="1"/>
  <c r="T393" i="1"/>
  <c r="R393" i="1"/>
  <c r="Q393" i="1"/>
  <c r="P393" i="1"/>
  <c r="O393" i="1"/>
  <c r="N393" i="1"/>
  <c r="M393" i="1"/>
  <c r="L393" i="1"/>
  <c r="K393" i="1"/>
  <c r="R392" i="1"/>
  <c r="Q392" i="1"/>
  <c r="P392" i="1"/>
  <c r="O392" i="1"/>
  <c r="N392" i="1"/>
  <c r="M392" i="1"/>
  <c r="L392" i="1"/>
  <c r="K392" i="1"/>
  <c r="R391" i="1"/>
  <c r="Q391" i="1"/>
  <c r="P391" i="1"/>
  <c r="O391" i="1"/>
  <c r="N391" i="1"/>
  <c r="M391" i="1"/>
  <c r="L391" i="1"/>
  <c r="K391" i="1"/>
  <c r="V390" i="1"/>
  <c r="U390" i="1"/>
  <c r="T390" i="1"/>
  <c r="R390" i="1"/>
  <c r="Q390" i="1"/>
  <c r="P390" i="1"/>
  <c r="O390" i="1"/>
  <c r="N390" i="1"/>
  <c r="M390" i="1"/>
  <c r="L390" i="1"/>
  <c r="K390" i="1"/>
  <c r="V389" i="1"/>
  <c r="U389" i="1"/>
  <c r="T389" i="1"/>
  <c r="R389" i="1"/>
  <c r="Q389" i="1"/>
  <c r="P389" i="1"/>
  <c r="O389" i="1"/>
  <c r="N389" i="1"/>
  <c r="M389" i="1"/>
  <c r="L389" i="1"/>
  <c r="K389" i="1"/>
  <c r="V388" i="1"/>
  <c r="U388" i="1"/>
  <c r="T388" i="1"/>
  <c r="R388" i="1"/>
  <c r="Q388" i="1"/>
  <c r="P388" i="1"/>
  <c r="O388" i="1"/>
  <c r="N388" i="1"/>
  <c r="M388" i="1"/>
  <c r="L388" i="1"/>
  <c r="K388" i="1"/>
  <c r="V387" i="1"/>
  <c r="U387" i="1"/>
  <c r="T387" i="1"/>
  <c r="R387" i="1"/>
  <c r="Q387" i="1"/>
  <c r="P387" i="1"/>
  <c r="O387" i="1"/>
  <c r="N387" i="1"/>
  <c r="M387" i="1"/>
  <c r="L387" i="1"/>
  <c r="K387" i="1"/>
  <c r="V386" i="1"/>
  <c r="U386" i="1"/>
  <c r="T386" i="1"/>
  <c r="R386" i="1"/>
  <c r="Q386" i="1"/>
  <c r="P386" i="1"/>
  <c r="O386" i="1"/>
  <c r="N386" i="1"/>
  <c r="M386" i="1"/>
  <c r="L386" i="1"/>
  <c r="K386" i="1"/>
  <c r="V385" i="1"/>
  <c r="U385" i="1"/>
  <c r="T385" i="1"/>
  <c r="R385" i="1"/>
  <c r="Q385" i="1"/>
  <c r="P385" i="1"/>
  <c r="O385" i="1"/>
  <c r="N385" i="1"/>
  <c r="M385" i="1"/>
  <c r="L385" i="1"/>
  <c r="K385" i="1"/>
  <c r="V384" i="1"/>
  <c r="U384" i="1"/>
  <c r="T384" i="1"/>
  <c r="R384" i="1"/>
  <c r="Q384" i="1"/>
  <c r="P384" i="1"/>
  <c r="O384" i="1"/>
  <c r="N384" i="1"/>
  <c r="M384" i="1"/>
  <c r="L384" i="1"/>
  <c r="K384" i="1"/>
  <c r="R383" i="1"/>
  <c r="Q383" i="1"/>
  <c r="P383" i="1"/>
  <c r="O383" i="1"/>
  <c r="N383" i="1"/>
  <c r="M383" i="1"/>
  <c r="L383" i="1"/>
  <c r="K383" i="1"/>
  <c r="R382" i="1"/>
  <c r="Q382" i="1"/>
  <c r="P382" i="1"/>
  <c r="O382" i="1"/>
  <c r="N382" i="1"/>
  <c r="M382" i="1"/>
  <c r="L382" i="1"/>
  <c r="K382" i="1"/>
  <c r="R381" i="1"/>
  <c r="Q381" i="1"/>
  <c r="P381" i="1"/>
  <c r="O381" i="1"/>
  <c r="N381" i="1"/>
  <c r="M381" i="1"/>
  <c r="L381" i="1"/>
  <c r="K381" i="1"/>
  <c r="V380" i="1"/>
  <c r="U380" i="1"/>
  <c r="T380" i="1"/>
  <c r="R380" i="1"/>
  <c r="Q380" i="1"/>
  <c r="P380" i="1"/>
  <c r="O380" i="1"/>
  <c r="N380" i="1"/>
  <c r="M380" i="1"/>
  <c r="L380" i="1"/>
  <c r="K380" i="1"/>
  <c r="V379" i="1"/>
  <c r="U379" i="1"/>
  <c r="T379" i="1"/>
  <c r="R379" i="1"/>
  <c r="Q379" i="1"/>
  <c r="P379" i="1"/>
  <c r="O379" i="1"/>
  <c r="N379" i="1"/>
  <c r="M379" i="1"/>
  <c r="L379" i="1"/>
  <c r="K379" i="1"/>
  <c r="V378" i="1"/>
  <c r="U378" i="1"/>
  <c r="T378" i="1"/>
  <c r="R378" i="1"/>
  <c r="Q378" i="1"/>
  <c r="P378" i="1"/>
  <c r="O378" i="1"/>
  <c r="N378" i="1"/>
  <c r="M378" i="1"/>
  <c r="L378" i="1"/>
  <c r="K378" i="1"/>
  <c r="R377" i="1"/>
  <c r="Q377" i="1"/>
  <c r="P377" i="1"/>
  <c r="O377" i="1"/>
  <c r="N377" i="1"/>
  <c r="M377" i="1"/>
  <c r="L377" i="1"/>
  <c r="K377" i="1"/>
  <c r="V376" i="1"/>
  <c r="U376" i="1"/>
  <c r="T376" i="1"/>
  <c r="R376" i="1"/>
  <c r="Q376" i="1"/>
  <c r="P376" i="1"/>
  <c r="O376" i="1"/>
  <c r="N376" i="1"/>
  <c r="M376" i="1"/>
  <c r="L376" i="1"/>
  <c r="K376" i="1"/>
  <c r="V375" i="1"/>
  <c r="U375" i="1"/>
  <c r="T375" i="1"/>
  <c r="R375" i="1"/>
  <c r="Q375" i="1"/>
  <c r="P375" i="1"/>
  <c r="O375" i="1"/>
  <c r="N375" i="1"/>
  <c r="M375" i="1"/>
  <c r="L375" i="1"/>
  <c r="K375" i="1"/>
  <c r="R374" i="1"/>
  <c r="Q374" i="1"/>
  <c r="P374" i="1"/>
  <c r="O374" i="1"/>
  <c r="N374" i="1"/>
  <c r="M374" i="1"/>
  <c r="L374" i="1"/>
  <c r="K374" i="1"/>
  <c r="V373" i="1"/>
  <c r="U373" i="1"/>
  <c r="T373" i="1"/>
  <c r="R373" i="1"/>
  <c r="Q373" i="1"/>
  <c r="P373" i="1"/>
  <c r="O373" i="1"/>
  <c r="N373" i="1"/>
  <c r="M373" i="1"/>
  <c r="L373" i="1"/>
  <c r="K373" i="1"/>
  <c r="V372" i="1"/>
  <c r="U372" i="1"/>
  <c r="T372" i="1"/>
  <c r="R372" i="1"/>
  <c r="Q372" i="1"/>
  <c r="P372" i="1"/>
  <c r="O372" i="1"/>
  <c r="N372" i="1"/>
  <c r="M372" i="1"/>
  <c r="L372" i="1"/>
  <c r="K372" i="1"/>
  <c r="V371" i="1"/>
  <c r="U371" i="1"/>
  <c r="T371" i="1"/>
  <c r="R371" i="1"/>
  <c r="Q371" i="1"/>
  <c r="P371" i="1"/>
  <c r="O371" i="1"/>
  <c r="N371" i="1"/>
  <c r="M371" i="1"/>
  <c r="L371" i="1"/>
  <c r="K371" i="1"/>
  <c r="R370" i="1"/>
  <c r="Q370" i="1"/>
  <c r="P370" i="1"/>
  <c r="O370" i="1"/>
  <c r="N370" i="1"/>
  <c r="M370" i="1"/>
  <c r="L370" i="1"/>
  <c r="K370" i="1"/>
  <c r="V369" i="1"/>
  <c r="U369" i="1"/>
  <c r="T369" i="1"/>
  <c r="R369" i="1"/>
  <c r="Q369" i="1"/>
  <c r="P369" i="1"/>
  <c r="O369" i="1"/>
  <c r="N369" i="1"/>
  <c r="M369" i="1"/>
  <c r="L369" i="1"/>
  <c r="K369" i="1"/>
  <c r="V368" i="1"/>
  <c r="U368" i="1"/>
  <c r="T368" i="1"/>
  <c r="R368" i="1"/>
  <c r="Q368" i="1"/>
  <c r="P368" i="1"/>
  <c r="O368" i="1"/>
  <c r="N368" i="1"/>
  <c r="M368" i="1"/>
  <c r="L368" i="1"/>
  <c r="K368" i="1"/>
  <c r="V367" i="1"/>
  <c r="U367" i="1"/>
  <c r="T367" i="1"/>
  <c r="R367" i="1"/>
  <c r="Q367" i="1"/>
  <c r="P367" i="1"/>
  <c r="O367" i="1"/>
  <c r="N367" i="1"/>
  <c r="M367" i="1"/>
  <c r="L367" i="1"/>
  <c r="K367" i="1"/>
  <c r="R366" i="1"/>
  <c r="Q366" i="1"/>
  <c r="P366" i="1"/>
  <c r="O366" i="1"/>
  <c r="N366" i="1"/>
  <c r="M366" i="1"/>
  <c r="L366" i="1"/>
  <c r="K366" i="1"/>
  <c r="R365" i="1"/>
  <c r="Q365" i="1"/>
  <c r="P365" i="1"/>
  <c r="O365" i="1"/>
  <c r="N365" i="1"/>
  <c r="M365" i="1"/>
  <c r="L365" i="1"/>
  <c r="K365" i="1"/>
  <c r="V364" i="1"/>
  <c r="U364" i="1"/>
  <c r="T364" i="1"/>
  <c r="R364" i="1"/>
  <c r="Q364" i="1"/>
  <c r="P364" i="1"/>
  <c r="O364" i="1"/>
  <c r="N364" i="1"/>
  <c r="M364" i="1"/>
  <c r="L364" i="1"/>
  <c r="K364" i="1"/>
  <c r="V363" i="1"/>
  <c r="U363" i="1"/>
  <c r="T363" i="1"/>
  <c r="R363" i="1"/>
  <c r="Q363" i="1"/>
  <c r="P363" i="1"/>
  <c r="O363" i="1"/>
  <c r="N363" i="1"/>
  <c r="M363" i="1"/>
  <c r="L363" i="1"/>
  <c r="K363" i="1"/>
  <c r="V362" i="1"/>
  <c r="U362" i="1"/>
  <c r="T362" i="1"/>
  <c r="R362" i="1"/>
  <c r="Q362" i="1"/>
  <c r="P362" i="1"/>
  <c r="O362" i="1"/>
  <c r="N362" i="1"/>
  <c r="M362" i="1"/>
  <c r="L362" i="1"/>
  <c r="K362" i="1"/>
  <c r="V361" i="1"/>
  <c r="U361" i="1"/>
  <c r="T361" i="1"/>
  <c r="R361" i="1"/>
  <c r="Q361" i="1"/>
  <c r="P361" i="1"/>
  <c r="O361" i="1"/>
  <c r="N361" i="1"/>
  <c r="M361" i="1"/>
  <c r="L361" i="1"/>
  <c r="K361" i="1"/>
  <c r="V360" i="1"/>
  <c r="U360" i="1"/>
  <c r="T360" i="1"/>
  <c r="R360" i="1"/>
  <c r="Q360" i="1"/>
  <c r="P360" i="1"/>
  <c r="O360" i="1"/>
  <c r="N360" i="1"/>
  <c r="M360" i="1"/>
  <c r="L360" i="1"/>
  <c r="K360" i="1"/>
  <c r="V359" i="1"/>
  <c r="U359" i="1"/>
  <c r="T359" i="1"/>
  <c r="R359" i="1"/>
  <c r="Q359" i="1"/>
  <c r="P359" i="1"/>
  <c r="O359" i="1"/>
  <c r="N359" i="1"/>
  <c r="M359" i="1"/>
  <c r="L359" i="1"/>
  <c r="K359" i="1"/>
  <c r="V358" i="1"/>
  <c r="U358" i="1"/>
  <c r="T358" i="1"/>
  <c r="R358" i="1"/>
  <c r="Q358" i="1"/>
  <c r="P358" i="1"/>
  <c r="O358" i="1"/>
  <c r="N358" i="1"/>
  <c r="M358" i="1"/>
  <c r="L358" i="1"/>
  <c r="K358" i="1"/>
  <c r="V357" i="1"/>
  <c r="U357" i="1"/>
  <c r="T357" i="1"/>
  <c r="R357" i="1"/>
  <c r="Q357" i="1"/>
  <c r="P357" i="1"/>
  <c r="O357" i="1"/>
  <c r="N357" i="1"/>
  <c r="M357" i="1"/>
  <c r="L357" i="1"/>
  <c r="K357" i="1"/>
  <c r="V356" i="1"/>
  <c r="U356" i="1"/>
  <c r="T356" i="1"/>
  <c r="R356" i="1"/>
  <c r="Q356" i="1"/>
  <c r="P356" i="1"/>
  <c r="O356" i="1"/>
  <c r="N356" i="1"/>
  <c r="M356" i="1"/>
  <c r="L356" i="1"/>
  <c r="K356" i="1"/>
  <c r="V355" i="1"/>
  <c r="U355" i="1"/>
  <c r="T355" i="1"/>
  <c r="R355" i="1"/>
  <c r="Q355" i="1"/>
  <c r="P355" i="1"/>
  <c r="O355" i="1"/>
  <c r="N355" i="1"/>
  <c r="M355" i="1"/>
  <c r="L355" i="1"/>
  <c r="K355" i="1"/>
  <c r="R354" i="1"/>
  <c r="Q354" i="1"/>
  <c r="P354" i="1"/>
  <c r="O354" i="1"/>
  <c r="N354" i="1"/>
  <c r="M354" i="1"/>
  <c r="L354" i="1"/>
  <c r="K354" i="1"/>
  <c r="R353" i="1"/>
  <c r="Q353" i="1"/>
  <c r="P353" i="1"/>
  <c r="O353" i="1"/>
  <c r="N353" i="1"/>
  <c r="M353" i="1"/>
  <c r="L353" i="1"/>
  <c r="K353" i="1"/>
  <c r="V352" i="1"/>
  <c r="U352" i="1"/>
  <c r="T352" i="1"/>
  <c r="R352" i="1"/>
  <c r="Q352" i="1"/>
  <c r="P352" i="1"/>
  <c r="O352" i="1"/>
  <c r="N352" i="1"/>
  <c r="M352" i="1"/>
  <c r="L352" i="1"/>
  <c r="K352" i="1"/>
  <c r="V351" i="1"/>
  <c r="U351" i="1"/>
  <c r="T351" i="1"/>
  <c r="R351" i="1"/>
  <c r="Q351" i="1"/>
  <c r="P351" i="1"/>
  <c r="O351" i="1"/>
  <c r="N351" i="1"/>
  <c r="M351" i="1"/>
  <c r="L351" i="1"/>
  <c r="K351" i="1"/>
  <c r="V350" i="1"/>
  <c r="U350" i="1"/>
  <c r="T350" i="1"/>
  <c r="R350" i="1"/>
  <c r="Q350" i="1"/>
  <c r="P350" i="1"/>
  <c r="O350" i="1"/>
  <c r="N350" i="1"/>
  <c r="M350" i="1"/>
  <c r="L350" i="1"/>
  <c r="K350" i="1"/>
  <c r="V349" i="1"/>
  <c r="U349" i="1"/>
  <c r="T349" i="1"/>
  <c r="R349" i="1"/>
  <c r="Q349" i="1"/>
  <c r="P349" i="1"/>
  <c r="O349" i="1"/>
  <c r="N349" i="1"/>
  <c r="M349" i="1"/>
  <c r="L349" i="1"/>
  <c r="K349" i="1"/>
  <c r="V348" i="1"/>
  <c r="U348" i="1"/>
  <c r="T348" i="1"/>
  <c r="R348" i="1"/>
  <c r="Q348" i="1"/>
  <c r="P348" i="1"/>
  <c r="O348" i="1"/>
  <c r="N348" i="1"/>
  <c r="M348" i="1"/>
  <c r="L348" i="1"/>
  <c r="K348" i="1"/>
  <c r="V347" i="1"/>
  <c r="U347" i="1"/>
  <c r="T347" i="1"/>
  <c r="R347" i="1"/>
  <c r="Q347" i="1"/>
  <c r="P347" i="1"/>
  <c r="O347" i="1"/>
  <c r="N347" i="1"/>
  <c r="M347" i="1"/>
  <c r="L347" i="1"/>
  <c r="K347" i="1"/>
  <c r="V346" i="1"/>
  <c r="U346" i="1"/>
  <c r="T346" i="1"/>
  <c r="R346" i="1"/>
  <c r="Q346" i="1"/>
  <c r="P346" i="1"/>
  <c r="O346" i="1"/>
  <c r="N346" i="1"/>
  <c r="M346" i="1"/>
  <c r="L346" i="1"/>
  <c r="K346" i="1"/>
  <c r="R345" i="1"/>
  <c r="Q345" i="1"/>
  <c r="P345" i="1"/>
  <c r="O345" i="1"/>
  <c r="N345" i="1"/>
  <c r="M345" i="1"/>
  <c r="L345" i="1"/>
  <c r="K345" i="1"/>
  <c r="R344" i="1"/>
  <c r="Q344" i="1"/>
  <c r="P344" i="1"/>
  <c r="O344" i="1"/>
  <c r="N344" i="1"/>
  <c r="M344" i="1"/>
  <c r="L344" i="1"/>
  <c r="K344" i="1"/>
  <c r="V343" i="1"/>
  <c r="U343" i="1"/>
  <c r="T343" i="1"/>
  <c r="R343" i="1"/>
  <c r="Q343" i="1"/>
  <c r="P343" i="1"/>
  <c r="O343" i="1"/>
  <c r="N343" i="1"/>
  <c r="M343" i="1"/>
  <c r="L343" i="1"/>
  <c r="K343" i="1"/>
  <c r="V342" i="1"/>
  <c r="U342" i="1"/>
  <c r="T342" i="1"/>
  <c r="R342" i="1"/>
  <c r="Q342" i="1"/>
  <c r="P342" i="1"/>
  <c r="O342" i="1"/>
  <c r="N342" i="1"/>
  <c r="M342" i="1"/>
  <c r="L342" i="1"/>
  <c r="K342" i="1"/>
  <c r="V341" i="1"/>
  <c r="U341" i="1"/>
  <c r="T341" i="1"/>
  <c r="R341" i="1"/>
  <c r="Q341" i="1"/>
  <c r="P341" i="1"/>
  <c r="O341" i="1"/>
  <c r="N341" i="1"/>
  <c r="M341" i="1"/>
  <c r="L341" i="1"/>
  <c r="K341" i="1"/>
  <c r="V340" i="1"/>
  <c r="U340" i="1"/>
  <c r="T340" i="1"/>
  <c r="R340" i="1"/>
  <c r="Q340" i="1"/>
  <c r="P340" i="1"/>
  <c r="O340" i="1"/>
  <c r="N340" i="1"/>
  <c r="M340" i="1"/>
  <c r="L340" i="1"/>
  <c r="K340" i="1"/>
  <c r="R339" i="1"/>
  <c r="Q339" i="1"/>
  <c r="P339" i="1"/>
  <c r="O339" i="1"/>
  <c r="N339" i="1"/>
  <c r="M339" i="1"/>
  <c r="L339" i="1"/>
  <c r="K339" i="1"/>
  <c r="R338" i="1"/>
  <c r="Q338" i="1"/>
  <c r="P338" i="1"/>
  <c r="O338" i="1"/>
  <c r="N338" i="1"/>
  <c r="M338" i="1"/>
  <c r="L338" i="1"/>
  <c r="K338" i="1"/>
  <c r="V337" i="1"/>
  <c r="U337" i="1"/>
  <c r="T337" i="1"/>
  <c r="R337" i="1"/>
  <c r="Q337" i="1"/>
  <c r="P337" i="1"/>
  <c r="O337" i="1"/>
  <c r="N337" i="1"/>
  <c r="M337" i="1"/>
  <c r="L337" i="1"/>
  <c r="K337" i="1"/>
  <c r="V336" i="1"/>
  <c r="U336" i="1"/>
  <c r="T336" i="1"/>
  <c r="R336" i="1"/>
  <c r="Q336" i="1"/>
  <c r="P336" i="1"/>
  <c r="O336" i="1"/>
  <c r="N336" i="1"/>
  <c r="M336" i="1"/>
  <c r="L336" i="1"/>
  <c r="K336" i="1"/>
  <c r="R335" i="1"/>
  <c r="Q335" i="1"/>
  <c r="P335" i="1"/>
  <c r="O335" i="1"/>
  <c r="N335" i="1"/>
  <c r="M335" i="1"/>
  <c r="L335" i="1"/>
  <c r="K335" i="1"/>
  <c r="R334" i="1"/>
  <c r="Q334" i="1"/>
  <c r="P334" i="1"/>
  <c r="O334" i="1"/>
  <c r="N334" i="1"/>
  <c r="M334" i="1"/>
  <c r="L334" i="1"/>
  <c r="K334" i="1"/>
  <c r="R333" i="1"/>
  <c r="Q333" i="1"/>
  <c r="P333" i="1"/>
  <c r="O333" i="1"/>
  <c r="N333" i="1"/>
  <c r="M333" i="1"/>
  <c r="L333" i="1"/>
  <c r="K333" i="1"/>
  <c r="R332" i="1"/>
  <c r="Q332" i="1"/>
  <c r="P332" i="1"/>
  <c r="O332" i="1"/>
  <c r="N332" i="1"/>
  <c r="M332" i="1"/>
  <c r="L332" i="1"/>
  <c r="K332" i="1"/>
  <c r="R331" i="1"/>
  <c r="Q331" i="1"/>
  <c r="P331" i="1"/>
  <c r="O331" i="1"/>
  <c r="N331" i="1"/>
  <c r="M331" i="1"/>
  <c r="L331" i="1"/>
  <c r="K331" i="1"/>
  <c r="R330" i="1"/>
  <c r="Q330" i="1"/>
  <c r="P330" i="1"/>
  <c r="O330" i="1"/>
  <c r="N330" i="1"/>
  <c r="M330" i="1"/>
  <c r="L330" i="1"/>
  <c r="K330" i="1"/>
  <c r="R329" i="1"/>
  <c r="Q329" i="1"/>
  <c r="P329" i="1"/>
  <c r="O329" i="1"/>
  <c r="N329" i="1"/>
  <c r="M329" i="1"/>
  <c r="L329" i="1"/>
  <c r="K329" i="1"/>
  <c r="R328" i="1"/>
  <c r="Q328" i="1"/>
  <c r="P328" i="1"/>
  <c r="O328" i="1"/>
  <c r="N328" i="1"/>
  <c r="M328" i="1"/>
  <c r="L328" i="1"/>
  <c r="K328" i="1"/>
  <c r="V327" i="1"/>
  <c r="U327" i="1"/>
  <c r="T327" i="1"/>
  <c r="R327" i="1"/>
  <c r="Q327" i="1"/>
  <c r="P327" i="1"/>
  <c r="O327" i="1"/>
  <c r="N327" i="1"/>
  <c r="M327" i="1"/>
  <c r="L327" i="1"/>
  <c r="K327" i="1"/>
  <c r="R326" i="1"/>
  <c r="Q326" i="1"/>
  <c r="P326" i="1"/>
  <c r="O326" i="1"/>
  <c r="N326" i="1"/>
  <c r="M326" i="1"/>
  <c r="L326" i="1"/>
  <c r="K326" i="1"/>
  <c r="R325" i="1"/>
  <c r="Q325" i="1"/>
  <c r="P325" i="1"/>
  <c r="O325" i="1"/>
  <c r="N325" i="1"/>
  <c r="M325" i="1"/>
  <c r="L325" i="1"/>
  <c r="K325" i="1"/>
  <c r="R324" i="1"/>
  <c r="Q324" i="1"/>
  <c r="P324" i="1"/>
  <c r="O324" i="1"/>
  <c r="N324" i="1"/>
  <c r="M324" i="1"/>
  <c r="L324" i="1"/>
  <c r="K324" i="1"/>
  <c r="R323" i="1"/>
  <c r="Q323" i="1"/>
  <c r="P323" i="1"/>
  <c r="O323" i="1"/>
  <c r="N323" i="1"/>
  <c r="M323" i="1"/>
  <c r="L323" i="1"/>
  <c r="K323" i="1"/>
  <c r="R322" i="1"/>
  <c r="Q322" i="1"/>
  <c r="P322" i="1"/>
  <c r="O322" i="1"/>
  <c r="N322" i="1"/>
  <c r="M322" i="1"/>
  <c r="L322" i="1"/>
  <c r="K322" i="1"/>
  <c r="V321" i="1"/>
  <c r="U321" i="1"/>
  <c r="T321" i="1"/>
  <c r="R321" i="1"/>
  <c r="Q321" i="1"/>
  <c r="P321" i="1"/>
  <c r="O321" i="1"/>
  <c r="N321" i="1"/>
  <c r="M321" i="1"/>
  <c r="L321" i="1"/>
  <c r="K321" i="1"/>
  <c r="V320" i="1"/>
  <c r="U320" i="1"/>
  <c r="T320" i="1"/>
  <c r="R320" i="1"/>
  <c r="Q320" i="1"/>
  <c r="P320" i="1"/>
  <c r="O320" i="1"/>
  <c r="N320" i="1"/>
  <c r="M320" i="1"/>
  <c r="L320" i="1"/>
  <c r="K320" i="1"/>
  <c r="V319" i="1"/>
  <c r="U319" i="1"/>
  <c r="T319" i="1"/>
  <c r="R319" i="1"/>
  <c r="Q319" i="1"/>
  <c r="P319" i="1"/>
  <c r="O319" i="1"/>
  <c r="N319" i="1"/>
  <c r="M319" i="1"/>
  <c r="L319" i="1"/>
  <c r="K319" i="1"/>
  <c r="R318" i="1"/>
  <c r="Q318" i="1"/>
  <c r="P318" i="1"/>
  <c r="O318" i="1"/>
  <c r="N318" i="1"/>
  <c r="M318" i="1"/>
  <c r="L318" i="1"/>
  <c r="K318" i="1"/>
  <c r="R317" i="1"/>
  <c r="Q317" i="1"/>
  <c r="P317" i="1"/>
  <c r="O317" i="1"/>
  <c r="N317" i="1"/>
  <c r="M317" i="1"/>
  <c r="L317" i="1"/>
  <c r="K317" i="1"/>
  <c r="V316" i="1"/>
  <c r="U316" i="1"/>
  <c r="T316" i="1"/>
  <c r="R316" i="1"/>
  <c r="Q316" i="1"/>
  <c r="P316" i="1"/>
  <c r="O316" i="1"/>
  <c r="N316" i="1"/>
  <c r="M316" i="1"/>
  <c r="L316" i="1"/>
  <c r="K316" i="1"/>
  <c r="R315" i="1"/>
  <c r="Q315" i="1"/>
  <c r="P315" i="1"/>
  <c r="O315" i="1"/>
  <c r="N315" i="1"/>
  <c r="M315" i="1"/>
  <c r="L315" i="1"/>
  <c r="K315" i="1"/>
  <c r="R314" i="1"/>
  <c r="Q314" i="1"/>
  <c r="P314" i="1"/>
  <c r="O314" i="1"/>
  <c r="N314" i="1"/>
  <c r="M314" i="1"/>
  <c r="L314" i="1"/>
  <c r="K314" i="1"/>
  <c r="V313" i="1"/>
  <c r="U313" i="1"/>
  <c r="T313" i="1"/>
  <c r="R313" i="1"/>
  <c r="Q313" i="1"/>
  <c r="P313" i="1"/>
  <c r="O313" i="1"/>
  <c r="N313" i="1"/>
  <c r="M313" i="1"/>
  <c r="L313" i="1"/>
  <c r="K313" i="1"/>
  <c r="R312" i="1"/>
  <c r="Q312" i="1"/>
  <c r="P312" i="1"/>
  <c r="O312" i="1"/>
  <c r="N312" i="1"/>
  <c r="M312" i="1"/>
  <c r="L312" i="1"/>
  <c r="K312" i="1"/>
  <c r="R311" i="1"/>
  <c r="Q311" i="1"/>
  <c r="P311" i="1"/>
  <c r="O311" i="1"/>
  <c r="N311" i="1"/>
  <c r="M311" i="1"/>
  <c r="L311" i="1"/>
  <c r="K311" i="1"/>
  <c r="V310" i="1"/>
  <c r="U310" i="1"/>
  <c r="T310" i="1"/>
  <c r="R310" i="1"/>
  <c r="Q310" i="1"/>
  <c r="P310" i="1"/>
  <c r="O310" i="1"/>
  <c r="N310" i="1"/>
  <c r="M310" i="1"/>
  <c r="L310" i="1"/>
  <c r="K310" i="1"/>
  <c r="V309" i="1"/>
  <c r="U309" i="1"/>
  <c r="T309" i="1"/>
  <c r="R309" i="1"/>
  <c r="Q309" i="1"/>
  <c r="P309" i="1"/>
  <c r="O309" i="1"/>
  <c r="N309" i="1"/>
  <c r="M309" i="1"/>
  <c r="L309" i="1"/>
  <c r="K309" i="1"/>
  <c r="V308" i="1"/>
  <c r="U308" i="1"/>
  <c r="T308" i="1"/>
  <c r="R308" i="1"/>
  <c r="Q308" i="1"/>
  <c r="P308" i="1"/>
  <c r="O308" i="1"/>
  <c r="N308" i="1"/>
  <c r="M308" i="1"/>
  <c r="L308" i="1"/>
  <c r="K308" i="1"/>
  <c r="V307" i="1"/>
  <c r="U307" i="1"/>
  <c r="T307" i="1"/>
  <c r="R307" i="1"/>
  <c r="Q307" i="1"/>
  <c r="P307" i="1"/>
  <c r="O307" i="1"/>
  <c r="N307" i="1"/>
  <c r="M307" i="1"/>
  <c r="L307" i="1"/>
  <c r="K307" i="1"/>
  <c r="R306" i="1"/>
  <c r="Q306" i="1"/>
  <c r="P306" i="1"/>
  <c r="O306" i="1"/>
  <c r="N306" i="1"/>
  <c r="M306" i="1"/>
  <c r="L306" i="1"/>
  <c r="K306" i="1"/>
  <c r="R305" i="1"/>
  <c r="Q305" i="1"/>
  <c r="P305" i="1"/>
  <c r="O305" i="1"/>
  <c r="N305" i="1"/>
  <c r="M305" i="1"/>
  <c r="L305" i="1"/>
  <c r="K305" i="1"/>
  <c r="V304" i="1"/>
  <c r="U304" i="1"/>
  <c r="T304" i="1"/>
  <c r="R304" i="1"/>
  <c r="Q304" i="1"/>
  <c r="P304" i="1"/>
  <c r="O304" i="1"/>
  <c r="N304" i="1"/>
  <c r="M304" i="1"/>
  <c r="L304" i="1"/>
  <c r="K304" i="1"/>
  <c r="V303" i="1"/>
  <c r="U303" i="1"/>
  <c r="T303" i="1"/>
  <c r="R303" i="1"/>
  <c r="Q303" i="1"/>
  <c r="P303" i="1"/>
  <c r="O303" i="1"/>
  <c r="N303" i="1"/>
  <c r="M303" i="1"/>
  <c r="L303" i="1"/>
  <c r="K303" i="1"/>
  <c r="V302" i="1"/>
  <c r="U302" i="1"/>
  <c r="T302" i="1"/>
  <c r="R302" i="1"/>
  <c r="Q302" i="1"/>
  <c r="P302" i="1"/>
  <c r="O302" i="1"/>
  <c r="N302" i="1"/>
  <c r="M302" i="1"/>
  <c r="L302" i="1"/>
  <c r="K302" i="1"/>
  <c r="R301" i="1"/>
  <c r="Q301" i="1"/>
  <c r="P301" i="1"/>
  <c r="O301" i="1"/>
  <c r="N301" i="1"/>
  <c r="M301" i="1"/>
  <c r="L301" i="1"/>
  <c r="K301" i="1"/>
  <c r="R300" i="1"/>
  <c r="Q300" i="1"/>
  <c r="P300" i="1"/>
  <c r="O300" i="1"/>
  <c r="N300" i="1"/>
  <c r="M300" i="1"/>
  <c r="L300" i="1"/>
  <c r="K300" i="1"/>
  <c r="V299" i="1"/>
  <c r="U299" i="1"/>
  <c r="T299" i="1"/>
  <c r="R299" i="1"/>
  <c r="Q299" i="1"/>
  <c r="P299" i="1"/>
  <c r="O299" i="1"/>
  <c r="N299" i="1"/>
  <c r="M299" i="1"/>
  <c r="L299" i="1"/>
  <c r="K299" i="1"/>
  <c r="V298" i="1"/>
  <c r="U298" i="1"/>
  <c r="T298" i="1"/>
  <c r="R298" i="1"/>
  <c r="Q298" i="1"/>
  <c r="P298" i="1"/>
  <c r="O298" i="1"/>
  <c r="N298" i="1"/>
  <c r="M298" i="1"/>
  <c r="L298" i="1"/>
  <c r="K298" i="1"/>
  <c r="R297" i="1"/>
  <c r="Q297" i="1"/>
  <c r="P297" i="1"/>
  <c r="O297" i="1"/>
  <c r="N297" i="1"/>
  <c r="M297" i="1"/>
  <c r="L297" i="1"/>
  <c r="K297" i="1"/>
  <c r="V296" i="1"/>
  <c r="U296" i="1"/>
  <c r="T296" i="1"/>
  <c r="R296" i="1"/>
  <c r="Q296" i="1"/>
  <c r="P296" i="1"/>
  <c r="O296" i="1"/>
  <c r="N296" i="1"/>
  <c r="M296" i="1"/>
  <c r="L296" i="1"/>
  <c r="K296" i="1"/>
  <c r="R295" i="1"/>
  <c r="Q295" i="1"/>
  <c r="P295" i="1"/>
  <c r="O295" i="1"/>
  <c r="N295" i="1"/>
  <c r="M295" i="1"/>
  <c r="L295" i="1"/>
  <c r="K295" i="1"/>
  <c r="R294" i="1"/>
  <c r="Q294" i="1"/>
  <c r="P294" i="1"/>
  <c r="O294" i="1"/>
  <c r="N294" i="1"/>
  <c r="M294" i="1"/>
  <c r="L294" i="1"/>
  <c r="K294" i="1"/>
  <c r="R293" i="1"/>
  <c r="Q293" i="1"/>
  <c r="P293" i="1"/>
  <c r="O293" i="1"/>
  <c r="N293" i="1"/>
  <c r="M293" i="1"/>
  <c r="L293" i="1"/>
  <c r="K293" i="1"/>
  <c r="R292" i="1"/>
  <c r="Q292" i="1"/>
  <c r="P292" i="1"/>
  <c r="O292" i="1"/>
  <c r="N292" i="1"/>
  <c r="M292" i="1"/>
  <c r="L292" i="1"/>
  <c r="K292" i="1"/>
  <c r="V291" i="1"/>
  <c r="U291" i="1"/>
  <c r="T291" i="1"/>
  <c r="R291" i="1"/>
  <c r="Q291" i="1"/>
  <c r="P291" i="1"/>
  <c r="O291" i="1"/>
  <c r="N291" i="1"/>
  <c r="M291" i="1"/>
  <c r="L291" i="1"/>
  <c r="K291" i="1"/>
  <c r="V290" i="1"/>
  <c r="U290" i="1"/>
  <c r="T290" i="1"/>
  <c r="R290" i="1"/>
  <c r="Q290" i="1"/>
  <c r="P290" i="1"/>
  <c r="O290" i="1"/>
  <c r="N290" i="1"/>
  <c r="M290" i="1"/>
  <c r="L290" i="1"/>
  <c r="K290" i="1"/>
  <c r="V289" i="1"/>
  <c r="U289" i="1"/>
  <c r="T289" i="1"/>
  <c r="R289" i="1"/>
  <c r="Q289" i="1"/>
  <c r="P289" i="1"/>
  <c r="O289" i="1"/>
  <c r="N289" i="1"/>
  <c r="M289" i="1"/>
  <c r="L289" i="1"/>
  <c r="K289" i="1"/>
  <c r="V288" i="1"/>
  <c r="U288" i="1"/>
  <c r="T288" i="1"/>
  <c r="R288" i="1"/>
  <c r="Q288" i="1"/>
  <c r="P288" i="1"/>
  <c r="O288" i="1"/>
  <c r="N288" i="1"/>
  <c r="M288" i="1"/>
  <c r="L288" i="1"/>
  <c r="K288" i="1"/>
  <c r="V287" i="1"/>
  <c r="U287" i="1"/>
  <c r="T287" i="1"/>
  <c r="R287" i="1"/>
  <c r="Q287" i="1"/>
  <c r="P287" i="1"/>
  <c r="O287" i="1"/>
  <c r="N287" i="1"/>
  <c r="M287" i="1"/>
  <c r="L287" i="1"/>
  <c r="K287" i="1"/>
  <c r="R286" i="1"/>
  <c r="Q286" i="1"/>
  <c r="P286" i="1"/>
  <c r="O286" i="1"/>
  <c r="N286" i="1"/>
  <c r="M286" i="1"/>
  <c r="L286" i="1"/>
  <c r="K286" i="1"/>
  <c r="R285" i="1"/>
  <c r="Q285" i="1"/>
  <c r="P285" i="1"/>
  <c r="O285" i="1"/>
  <c r="N285" i="1"/>
  <c r="M285" i="1"/>
  <c r="L285" i="1"/>
  <c r="K285" i="1"/>
  <c r="R284" i="1"/>
  <c r="Q284" i="1"/>
  <c r="P284" i="1"/>
  <c r="O284" i="1"/>
  <c r="N284" i="1"/>
  <c r="M284" i="1"/>
  <c r="L284" i="1"/>
  <c r="K284" i="1"/>
  <c r="V283" i="1"/>
  <c r="U283" i="1"/>
  <c r="T283" i="1"/>
  <c r="R283" i="1"/>
  <c r="Q283" i="1"/>
  <c r="P283" i="1"/>
  <c r="O283" i="1"/>
  <c r="N283" i="1"/>
  <c r="M283" i="1"/>
  <c r="L283" i="1"/>
  <c r="K283" i="1"/>
  <c r="R282" i="1"/>
  <c r="Q282" i="1"/>
  <c r="P282" i="1"/>
  <c r="O282" i="1"/>
  <c r="N282" i="1"/>
  <c r="M282" i="1"/>
  <c r="L282" i="1"/>
  <c r="K282" i="1"/>
  <c r="V281" i="1"/>
  <c r="U281" i="1"/>
  <c r="T281" i="1"/>
  <c r="R281" i="1"/>
  <c r="Q281" i="1"/>
  <c r="P281" i="1"/>
  <c r="O281" i="1"/>
  <c r="N281" i="1"/>
  <c r="M281" i="1"/>
  <c r="L281" i="1"/>
  <c r="K281" i="1"/>
  <c r="V280" i="1"/>
  <c r="U280" i="1"/>
  <c r="T280" i="1"/>
  <c r="R280" i="1"/>
  <c r="Q280" i="1"/>
  <c r="P280" i="1"/>
  <c r="O280" i="1"/>
  <c r="N280" i="1"/>
  <c r="M280" i="1"/>
  <c r="L280" i="1"/>
  <c r="K280" i="1"/>
  <c r="R279" i="1"/>
  <c r="Q279" i="1"/>
  <c r="P279" i="1"/>
  <c r="O279" i="1"/>
  <c r="N279" i="1"/>
  <c r="M279" i="1"/>
  <c r="L279" i="1"/>
  <c r="K279" i="1"/>
  <c r="R278" i="1"/>
  <c r="Q278" i="1"/>
  <c r="P278" i="1"/>
  <c r="O278" i="1"/>
  <c r="N278" i="1"/>
  <c r="M278" i="1"/>
  <c r="L278" i="1"/>
  <c r="K278" i="1"/>
  <c r="V277" i="1"/>
  <c r="U277" i="1"/>
  <c r="T277" i="1"/>
  <c r="R277" i="1"/>
  <c r="Q277" i="1"/>
  <c r="P277" i="1"/>
  <c r="O277" i="1"/>
  <c r="N277" i="1"/>
  <c r="M277" i="1"/>
  <c r="L277" i="1"/>
  <c r="K277" i="1"/>
  <c r="V276" i="1"/>
  <c r="U276" i="1"/>
  <c r="T276" i="1"/>
  <c r="R276" i="1"/>
  <c r="Q276" i="1"/>
  <c r="P276" i="1"/>
  <c r="O276" i="1"/>
  <c r="N276" i="1"/>
  <c r="M276" i="1"/>
  <c r="L276" i="1"/>
  <c r="K276" i="1"/>
  <c r="V275" i="1"/>
  <c r="U275" i="1"/>
  <c r="T275" i="1"/>
  <c r="R275" i="1"/>
  <c r="Q275" i="1"/>
  <c r="P275" i="1"/>
  <c r="O275" i="1"/>
  <c r="N275" i="1"/>
  <c r="M275" i="1"/>
  <c r="L275" i="1"/>
  <c r="K275" i="1"/>
  <c r="R274" i="1"/>
  <c r="Q274" i="1"/>
  <c r="P274" i="1"/>
  <c r="O274" i="1"/>
  <c r="N274" i="1"/>
  <c r="M274" i="1"/>
  <c r="L274" i="1"/>
  <c r="K274" i="1"/>
  <c r="V273" i="1"/>
  <c r="U273" i="1"/>
  <c r="T273" i="1"/>
  <c r="R273" i="1"/>
  <c r="Q273" i="1"/>
  <c r="P273" i="1"/>
  <c r="O273" i="1"/>
  <c r="N273" i="1"/>
  <c r="M273" i="1"/>
  <c r="L273" i="1"/>
  <c r="K273" i="1"/>
  <c r="R272" i="1"/>
  <c r="Q272" i="1"/>
  <c r="P272" i="1"/>
  <c r="O272" i="1"/>
  <c r="N272" i="1"/>
  <c r="M272" i="1"/>
  <c r="L272" i="1"/>
  <c r="K272" i="1"/>
  <c r="R271" i="1"/>
  <c r="Q271" i="1"/>
  <c r="P271" i="1"/>
  <c r="O271" i="1"/>
  <c r="N271" i="1"/>
  <c r="M271" i="1"/>
  <c r="L271" i="1"/>
  <c r="K271" i="1"/>
  <c r="V270" i="1"/>
  <c r="U270" i="1"/>
  <c r="T270" i="1"/>
  <c r="R270" i="1"/>
  <c r="Q270" i="1"/>
  <c r="P270" i="1"/>
  <c r="O270" i="1"/>
  <c r="N270" i="1"/>
  <c r="M270" i="1"/>
  <c r="L270" i="1"/>
  <c r="K270" i="1"/>
  <c r="V269" i="1"/>
  <c r="U269" i="1"/>
  <c r="T269" i="1"/>
  <c r="R269" i="1"/>
  <c r="Q269" i="1"/>
  <c r="P269" i="1"/>
  <c r="O269" i="1"/>
  <c r="N269" i="1"/>
  <c r="M269" i="1"/>
  <c r="L269" i="1"/>
  <c r="K269" i="1"/>
  <c r="R268" i="1"/>
  <c r="Q268" i="1"/>
  <c r="P268" i="1"/>
  <c r="O268" i="1"/>
  <c r="N268" i="1"/>
  <c r="M268" i="1"/>
  <c r="L268" i="1"/>
  <c r="K268" i="1"/>
  <c r="V267" i="1"/>
  <c r="U267" i="1"/>
  <c r="T267" i="1"/>
  <c r="R267" i="1"/>
  <c r="Q267" i="1"/>
  <c r="P267" i="1"/>
  <c r="O267" i="1"/>
  <c r="N267" i="1"/>
  <c r="M267" i="1"/>
  <c r="L267" i="1"/>
  <c r="K267" i="1"/>
  <c r="V266" i="1"/>
  <c r="U266" i="1"/>
  <c r="T266" i="1"/>
  <c r="R266" i="1"/>
  <c r="Q266" i="1"/>
  <c r="P266" i="1"/>
  <c r="O266" i="1"/>
  <c r="N266" i="1"/>
  <c r="M266" i="1"/>
  <c r="L266" i="1"/>
  <c r="K266" i="1"/>
  <c r="V265" i="1"/>
  <c r="U265" i="1"/>
  <c r="T265" i="1"/>
  <c r="R265" i="1"/>
  <c r="Q265" i="1"/>
  <c r="P265" i="1"/>
  <c r="O265" i="1"/>
  <c r="N265" i="1"/>
  <c r="M265" i="1"/>
  <c r="L265" i="1"/>
  <c r="K265" i="1"/>
  <c r="V264" i="1"/>
  <c r="U264" i="1"/>
  <c r="T264" i="1"/>
  <c r="R264" i="1"/>
  <c r="Q264" i="1"/>
  <c r="P264" i="1"/>
  <c r="O264" i="1"/>
  <c r="N264" i="1"/>
  <c r="M264" i="1"/>
  <c r="L264" i="1"/>
  <c r="K264" i="1"/>
  <c r="R263" i="1"/>
  <c r="Q263" i="1"/>
  <c r="P263" i="1"/>
  <c r="O263" i="1"/>
  <c r="N263" i="1"/>
  <c r="M263" i="1"/>
  <c r="L263" i="1"/>
  <c r="K263" i="1"/>
  <c r="V262" i="1"/>
  <c r="U262" i="1"/>
  <c r="T262" i="1"/>
  <c r="R262" i="1"/>
  <c r="Q262" i="1"/>
  <c r="P262" i="1"/>
  <c r="O262" i="1"/>
  <c r="N262" i="1"/>
  <c r="M262" i="1"/>
  <c r="L262" i="1"/>
  <c r="K262" i="1"/>
  <c r="V261" i="1"/>
  <c r="U261" i="1"/>
  <c r="T261" i="1"/>
  <c r="R261" i="1"/>
  <c r="Q261" i="1"/>
  <c r="P261" i="1"/>
  <c r="O261" i="1"/>
  <c r="N261" i="1"/>
  <c r="M261" i="1"/>
  <c r="L261" i="1"/>
  <c r="K261" i="1"/>
  <c r="R260" i="1"/>
  <c r="Q260" i="1"/>
  <c r="P260" i="1"/>
  <c r="O260" i="1"/>
  <c r="N260" i="1"/>
  <c r="M260" i="1"/>
  <c r="L260" i="1"/>
  <c r="K260" i="1"/>
  <c r="V259" i="1"/>
  <c r="U259" i="1"/>
  <c r="T259" i="1"/>
  <c r="R259" i="1"/>
  <c r="Q259" i="1"/>
  <c r="P259" i="1"/>
  <c r="O259" i="1"/>
  <c r="N259" i="1"/>
  <c r="M259" i="1"/>
  <c r="L259" i="1"/>
  <c r="K259" i="1"/>
  <c r="R258" i="1"/>
  <c r="Q258" i="1"/>
  <c r="P258" i="1"/>
  <c r="O258" i="1"/>
  <c r="N258" i="1"/>
  <c r="M258" i="1"/>
  <c r="L258" i="1"/>
  <c r="K258" i="1"/>
  <c r="R257" i="1"/>
  <c r="Q257" i="1"/>
  <c r="P257" i="1"/>
  <c r="O257" i="1"/>
  <c r="N257" i="1"/>
  <c r="M257" i="1"/>
  <c r="L257" i="1"/>
  <c r="K257" i="1"/>
  <c r="R256" i="1"/>
  <c r="Q256" i="1"/>
  <c r="P256" i="1"/>
  <c r="O256" i="1"/>
  <c r="N256" i="1"/>
  <c r="M256" i="1"/>
  <c r="L256" i="1"/>
  <c r="K256" i="1"/>
  <c r="R255" i="1"/>
  <c r="Q255" i="1"/>
  <c r="P255" i="1"/>
  <c r="O255" i="1"/>
  <c r="N255" i="1"/>
  <c r="M255" i="1"/>
  <c r="L255" i="1"/>
  <c r="K255" i="1"/>
  <c r="V254" i="1"/>
  <c r="U254" i="1"/>
  <c r="T254" i="1"/>
  <c r="R254" i="1"/>
  <c r="Q254" i="1"/>
  <c r="P254" i="1"/>
  <c r="O254" i="1"/>
  <c r="N254" i="1"/>
  <c r="M254" i="1"/>
  <c r="L254" i="1"/>
  <c r="K254" i="1"/>
  <c r="V253" i="1"/>
  <c r="U253" i="1"/>
  <c r="T253" i="1"/>
  <c r="R253" i="1"/>
  <c r="Q253" i="1"/>
  <c r="P253" i="1"/>
  <c r="O253" i="1"/>
  <c r="N253" i="1"/>
  <c r="M253" i="1"/>
  <c r="L253" i="1"/>
  <c r="K253" i="1"/>
  <c r="R252" i="1"/>
  <c r="Q252" i="1"/>
  <c r="P252" i="1"/>
  <c r="O252" i="1"/>
  <c r="N252" i="1"/>
  <c r="M252" i="1"/>
  <c r="L252" i="1"/>
  <c r="K252" i="1"/>
  <c r="V251" i="1"/>
  <c r="U251" i="1"/>
  <c r="T251" i="1"/>
  <c r="R251" i="1"/>
  <c r="Q251" i="1"/>
  <c r="P251" i="1"/>
  <c r="O251" i="1"/>
  <c r="N251" i="1"/>
  <c r="M251" i="1"/>
  <c r="L251" i="1"/>
  <c r="K251" i="1"/>
  <c r="R250" i="1"/>
  <c r="Q250" i="1"/>
  <c r="P250" i="1"/>
  <c r="O250" i="1"/>
  <c r="N250" i="1"/>
  <c r="M250" i="1"/>
  <c r="L250" i="1"/>
  <c r="K250" i="1"/>
  <c r="R249" i="1"/>
  <c r="Q249" i="1"/>
  <c r="P249" i="1"/>
  <c r="O249" i="1"/>
  <c r="N249" i="1"/>
  <c r="M249" i="1"/>
  <c r="L249" i="1"/>
  <c r="K249" i="1"/>
  <c r="V248" i="1"/>
  <c r="U248" i="1"/>
  <c r="T248" i="1"/>
  <c r="R248" i="1"/>
  <c r="Q248" i="1"/>
  <c r="P248" i="1"/>
  <c r="O248" i="1"/>
  <c r="N248" i="1"/>
  <c r="M248" i="1"/>
  <c r="L248" i="1"/>
  <c r="K248" i="1"/>
  <c r="V247" i="1"/>
  <c r="U247" i="1"/>
  <c r="T247" i="1"/>
  <c r="R247" i="1"/>
  <c r="Q247" i="1"/>
  <c r="P247" i="1"/>
  <c r="O247" i="1"/>
  <c r="N247" i="1"/>
  <c r="M247" i="1"/>
  <c r="L247" i="1"/>
  <c r="K247" i="1"/>
  <c r="V246" i="1"/>
  <c r="U246" i="1"/>
  <c r="T246" i="1"/>
  <c r="R246" i="1"/>
  <c r="Q246" i="1"/>
  <c r="P246" i="1"/>
  <c r="O246" i="1"/>
  <c r="N246" i="1"/>
  <c r="M246" i="1"/>
  <c r="L246" i="1"/>
  <c r="K246" i="1"/>
  <c r="R245" i="1"/>
  <c r="Q245" i="1"/>
  <c r="P245" i="1"/>
  <c r="O245" i="1"/>
  <c r="N245" i="1"/>
  <c r="M245" i="1"/>
  <c r="L245" i="1"/>
  <c r="K245" i="1"/>
  <c r="R244" i="1"/>
  <c r="Q244" i="1"/>
  <c r="P244" i="1"/>
  <c r="O244" i="1"/>
  <c r="N244" i="1"/>
  <c r="M244" i="1"/>
  <c r="L244" i="1"/>
  <c r="K244" i="1"/>
  <c r="R243" i="1"/>
  <c r="Q243" i="1"/>
  <c r="P243" i="1"/>
  <c r="O243" i="1"/>
  <c r="N243" i="1"/>
  <c r="M243" i="1"/>
  <c r="L243" i="1"/>
  <c r="K243" i="1"/>
  <c r="R242" i="1"/>
  <c r="Q242" i="1"/>
  <c r="P242" i="1"/>
  <c r="O242" i="1"/>
  <c r="N242" i="1"/>
  <c r="M242" i="1"/>
  <c r="L242" i="1"/>
  <c r="K242" i="1"/>
  <c r="R241" i="1"/>
  <c r="Q241" i="1"/>
  <c r="P241" i="1"/>
  <c r="O241" i="1"/>
  <c r="N241" i="1"/>
  <c r="M241" i="1"/>
  <c r="L241" i="1"/>
  <c r="K241" i="1"/>
  <c r="V240" i="1"/>
  <c r="U240" i="1"/>
  <c r="T240" i="1"/>
  <c r="R240" i="1"/>
  <c r="Q240" i="1"/>
  <c r="P240" i="1"/>
  <c r="O240" i="1"/>
  <c r="N240" i="1"/>
  <c r="M240" i="1"/>
  <c r="L240" i="1"/>
  <c r="K240" i="1"/>
  <c r="R239" i="1"/>
  <c r="Q239" i="1"/>
  <c r="P239" i="1"/>
  <c r="O239" i="1"/>
  <c r="N239" i="1"/>
  <c r="M239" i="1"/>
  <c r="L239" i="1"/>
  <c r="K239" i="1"/>
  <c r="V238" i="1"/>
  <c r="U238" i="1"/>
  <c r="T238" i="1"/>
  <c r="R238" i="1"/>
  <c r="Q238" i="1"/>
  <c r="P238" i="1"/>
  <c r="O238" i="1"/>
  <c r="N238" i="1"/>
  <c r="M238" i="1"/>
  <c r="L238" i="1"/>
  <c r="K238" i="1"/>
  <c r="V237" i="1"/>
  <c r="U237" i="1"/>
  <c r="T237" i="1"/>
  <c r="R237" i="1"/>
  <c r="Q237" i="1"/>
  <c r="P237" i="1"/>
  <c r="O237" i="1"/>
  <c r="N237" i="1"/>
  <c r="M237" i="1"/>
  <c r="L237" i="1"/>
  <c r="K237" i="1"/>
  <c r="R236" i="1"/>
  <c r="Q236" i="1"/>
  <c r="P236" i="1"/>
  <c r="O236" i="1"/>
  <c r="N236" i="1"/>
  <c r="M236" i="1"/>
  <c r="L236" i="1"/>
  <c r="K236" i="1"/>
  <c r="R235" i="1"/>
  <c r="Q235" i="1"/>
  <c r="P235" i="1"/>
  <c r="O235" i="1"/>
  <c r="N235" i="1"/>
  <c r="M235" i="1"/>
  <c r="L235" i="1"/>
  <c r="K235" i="1"/>
  <c r="V234" i="1"/>
  <c r="U234" i="1"/>
  <c r="T234" i="1"/>
  <c r="R234" i="1"/>
  <c r="Q234" i="1"/>
  <c r="P234" i="1"/>
  <c r="O234" i="1"/>
  <c r="N234" i="1"/>
  <c r="M234" i="1"/>
  <c r="L234" i="1"/>
  <c r="K234" i="1"/>
  <c r="V233" i="1"/>
  <c r="U233" i="1"/>
  <c r="T233" i="1"/>
  <c r="R233" i="1"/>
  <c r="Q233" i="1"/>
  <c r="P233" i="1"/>
  <c r="O233" i="1"/>
  <c r="N233" i="1"/>
  <c r="M233" i="1"/>
  <c r="L233" i="1"/>
  <c r="K233" i="1"/>
  <c r="V232" i="1"/>
  <c r="U232" i="1"/>
  <c r="T232" i="1"/>
  <c r="R232" i="1"/>
  <c r="Q232" i="1"/>
  <c r="P232" i="1"/>
  <c r="O232" i="1"/>
  <c r="N232" i="1"/>
  <c r="M232" i="1"/>
  <c r="L232" i="1"/>
  <c r="K232" i="1"/>
  <c r="V231" i="1"/>
  <c r="U231" i="1"/>
  <c r="T231" i="1"/>
  <c r="R231" i="1"/>
  <c r="Q231" i="1"/>
  <c r="P231" i="1"/>
  <c r="O231" i="1"/>
  <c r="N231" i="1"/>
  <c r="M231" i="1"/>
  <c r="L231" i="1"/>
  <c r="K231" i="1"/>
  <c r="V230" i="1"/>
  <c r="U230" i="1"/>
  <c r="T230" i="1"/>
  <c r="R230" i="1"/>
  <c r="Q230" i="1"/>
  <c r="P230" i="1"/>
  <c r="O230" i="1"/>
  <c r="N230" i="1"/>
  <c r="M230" i="1"/>
  <c r="L230" i="1"/>
  <c r="K230" i="1"/>
  <c r="V229" i="1"/>
  <c r="U229" i="1"/>
  <c r="T229" i="1"/>
  <c r="R229" i="1"/>
  <c r="Q229" i="1"/>
  <c r="P229" i="1"/>
  <c r="O229" i="1"/>
  <c r="N229" i="1"/>
  <c r="M229" i="1"/>
  <c r="L229" i="1"/>
  <c r="K229" i="1"/>
  <c r="V228" i="1"/>
  <c r="U228" i="1"/>
  <c r="T228" i="1"/>
  <c r="R228" i="1"/>
  <c r="Q228" i="1"/>
  <c r="P228" i="1"/>
  <c r="O228" i="1"/>
  <c r="N228" i="1"/>
  <c r="M228" i="1"/>
  <c r="L228" i="1"/>
  <c r="K228" i="1"/>
  <c r="V227" i="1"/>
  <c r="U227" i="1"/>
  <c r="T227" i="1"/>
  <c r="R227" i="1"/>
  <c r="Q227" i="1"/>
  <c r="P227" i="1"/>
  <c r="O227" i="1"/>
  <c r="N227" i="1"/>
  <c r="M227" i="1"/>
  <c r="L227" i="1"/>
  <c r="K227" i="1"/>
  <c r="V226" i="1"/>
  <c r="U226" i="1"/>
  <c r="T226" i="1"/>
  <c r="R226" i="1"/>
  <c r="Q226" i="1"/>
  <c r="P226" i="1"/>
  <c r="O226" i="1"/>
  <c r="N226" i="1"/>
  <c r="M226" i="1"/>
  <c r="L226" i="1"/>
  <c r="K226" i="1"/>
  <c r="V225" i="1"/>
  <c r="U225" i="1"/>
  <c r="T225" i="1"/>
  <c r="R225" i="1"/>
  <c r="Q225" i="1"/>
  <c r="P225" i="1"/>
  <c r="O225" i="1"/>
  <c r="N225" i="1"/>
  <c r="M225" i="1"/>
  <c r="L225" i="1"/>
  <c r="K225" i="1"/>
  <c r="V224" i="1"/>
  <c r="U224" i="1"/>
  <c r="T224" i="1"/>
  <c r="R224" i="1"/>
  <c r="Q224" i="1"/>
  <c r="P224" i="1"/>
  <c r="O224" i="1"/>
  <c r="N224" i="1"/>
  <c r="M224" i="1"/>
  <c r="L224" i="1"/>
  <c r="K224" i="1"/>
  <c r="V223" i="1"/>
  <c r="U223" i="1"/>
  <c r="T223" i="1"/>
  <c r="R223" i="1"/>
  <c r="Q223" i="1"/>
  <c r="P223" i="1"/>
  <c r="O223" i="1"/>
  <c r="N223" i="1"/>
  <c r="M223" i="1"/>
  <c r="L223" i="1"/>
  <c r="K223" i="1"/>
  <c r="V222" i="1"/>
  <c r="U222" i="1"/>
  <c r="T222" i="1"/>
  <c r="R222" i="1"/>
  <c r="Q222" i="1"/>
  <c r="P222" i="1"/>
  <c r="O222" i="1"/>
  <c r="N222" i="1"/>
  <c r="M222" i="1"/>
  <c r="L222" i="1"/>
  <c r="K222" i="1"/>
  <c r="V221" i="1"/>
  <c r="U221" i="1"/>
  <c r="T221" i="1"/>
  <c r="R221" i="1"/>
  <c r="Q221" i="1"/>
  <c r="P221" i="1"/>
  <c r="O221" i="1"/>
  <c r="N221" i="1"/>
  <c r="M221" i="1"/>
  <c r="L221" i="1"/>
  <c r="K221" i="1"/>
  <c r="V220" i="1"/>
  <c r="U220" i="1"/>
  <c r="T220" i="1"/>
  <c r="R220" i="1"/>
  <c r="Q220" i="1"/>
  <c r="P220" i="1"/>
  <c r="O220" i="1"/>
  <c r="N220" i="1"/>
  <c r="M220" i="1"/>
  <c r="L220" i="1"/>
  <c r="K220" i="1"/>
  <c r="V219" i="1"/>
  <c r="U219" i="1"/>
  <c r="T219" i="1"/>
  <c r="R219" i="1"/>
  <c r="Q219" i="1"/>
  <c r="P219" i="1"/>
  <c r="O219" i="1"/>
  <c r="N219" i="1"/>
  <c r="M219" i="1"/>
  <c r="L219" i="1"/>
  <c r="K219" i="1"/>
  <c r="R218" i="1"/>
  <c r="Q218" i="1"/>
  <c r="P218" i="1"/>
  <c r="O218" i="1"/>
  <c r="N218" i="1"/>
  <c r="M218" i="1"/>
  <c r="L218" i="1"/>
  <c r="K218" i="1"/>
  <c r="R217" i="1"/>
  <c r="Q217" i="1"/>
  <c r="P217" i="1"/>
  <c r="O217" i="1"/>
  <c r="N217" i="1"/>
  <c r="M217" i="1"/>
  <c r="L217" i="1"/>
  <c r="K217" i="1"/>
  <c r="V216" i="1"/>
  <c r="U216" i="1"/>
  <c r="T216" i="1"/>
  <c r="R216" i="1"/>
  <c r="Q216" i="1"/>
  <c r="P216" i="1"/>
  <c r="O216" i="1"/>
  <c r="N216" i="1"/>
  <c r="M216" i="1"/>
  <c r="L216" i="1"/>
  <c r="K216" i="1"/>
  <c r="V215" i="1"/>
  <c r="U215" i="1"/>
  <c r="T215" i="1"/>
  <c r="R215" i="1"/>
  <c r="Q215" i="1"/>
  <c r="P215" i="1"/>
  <c r="O215" i="1"/>
  <c r="N215" i="1"/>
  <c r="M215" i="1"/>
  <c r="L215" i="1"/>
  <c r="K215" i="1"/>
  <c r="R214" i="1"/>
  <c r="Q214" i="1"/>
  <c r="P214" i="1"/>
  <c r="O214" i="1"/>
  <c r="N214" i="1"/>
  <c r="M214" i="1"/>
  <c r="L214" i="1"/>
  <c r="K214" i="1"/>
  <c r="R213" i="1"/>
  <c r="Q213" i="1"/>
  <c r="P213" i="1"/>
  <c r="O213" i="1"/>
  <c r="N213" i="1"/>
  <c r="M213" i="1"/>
  <c r="L213" i="1"/>
  <c r="K213" i="1"/>
  <c r="R212" i="1"/>
  <c r="Q212" i="1"/>
  <c r="P212" i="1"/>
  <c r="O212" i="1"/>
  <c r="N212" i="1"/>
  <c r="M212" i="1"/>
  <c r="L212" i="1"/>
  <c r="K212" i="1"/>
  <c r="V211" i="1"/>
  <c r="U211" i="1"/>
  <c r="T211" i="1"/>
  <c r="R211" i="1"/>
  <c r="Q211" i="1"/>
  <c r="P211" i="1"/>
  <c r="O211" i="1"/>
  <c r="N211" i="1"/>
  <c r="M211" i="1"/>
  <c r="L211" i="1"/>
  <c r="K211" i="1"/>
  <c r="V210" i="1"/>
  <c r="U210" i="1"/>
  <c r="T210" i="1"/>
  <c r="R210" i="1"/>
  <c r="Q210" i="1"/>
  <c r="P210" i="1"/>
  <c r="O210" i="1"/>
  <c r="N210" i="1"/>
  <c r="M210" i="1"/>
  <c r="L210" i="1"/>
  <c r="K210" i="1"/>
  <c r="V209" i="1"/>
  <c r="U209" i="1"/>
  <c r="T209" i="1"/>
  <c r="R209" i="1"/>
  <c r="Q209" i="1"/>
  <c r="P209" i="1"/>
  <c r="O209" i="1"/>
  <c r="N209" i="1"/>
  <c r="M209" i="1"/>
  <c r="L209" i="1"/>
  <c r="K209" i="1"/>
  <c r="V208" i="1"/>
  <c r="U208" i="1"/>
  <c r="T208" i="1"/>
  <c r="R208" i="1"/>
  <c r="Q208" i="1"/>
  <c r="P208" i="1"/>
  <c r="O208" i="1"/>
  <c r="N208" i="1"/>
  <c r="M208" i="1"/>
  <c r="L208" i="1"/>
  <c r="K208" i="1"/>
  <c r="V207" i="1"/>
  <c r="U207" i="1"/>
  <c r="T207" i="1"/>
  <c r="R207" i="1"/>
  <c r="Q207" i="1"/>
  <c r="P207" i="1"/>
  <c r="O207" i="1"/>
  <c r="N207" i="1"/>
  <c r="M207" i="1"/>
  <c r="L207" i="1"/>
  <c r="K207" i="1"/>
  <c r="R206" i="1"/>
  <c r="Q206" i="1"/>
  <c r="P206" i="1"/>
  <c r="O206" i="1"/>
  <c r="N206" i="1"/>
  <c r="M206" i="1"/>
  <c r="L206" i="1"/>
  <c r="K206" i="1"/>
  <c r="V205" i="1"/>
  <c r="U205" i="1"/>
  <c r="T205" i="1"/>
  <c r="R205" i="1"/>
  <c r="Q205" i="1"/>
  <c r="P205" i="1"/>
  <c r="O205" i="1"/>
  <c r="N205" i="1"/>
  <c r="M205" i="1"/>
  <c r="L205" i="1"/>
  <c r="K205" i="1"/>
  <c r="R204" i="1"/>
  <c r="Q204" i="1"/>
  <c r="P204" i="1"/>
  <c r="O204" i="1"/>
  <c r="N204" i="1"/>
  <c r="M204" i="1"/>
  <c r="L204" i="1"/>
  <c r="K204" i="1"/>
  <c r="R203" i="1"/>
  <c r="Q203" i="1"/>
  <c r="P203" i="1"/>
  <c r="O203" i="1"/>
  <c r="N203" i="1"/>
  <c r="M203" i="1"/>
  <c r="L203" i="1"/>
  <c r="K203" i="1"/>
  <c r="V202" i="1"/>
  <c r="U202" i="1"/>
  <c r="T202" i="1"/>
  <c r="R202" i="1"/>
  <c r="Q202" i="1"/>
  <c r="P202" i="1"/>
  <c r="O202" i="1"/>
  <c r="N202" i="1"/>
  <c r="M202" i="1"/>
  <c r="L202" i="1"/>
  <c r="K202" i="1"/>
  <c r="V201" i="1"/>
  <c r="U201" i="1"/>
  <c r="T201" i="1"/>
  <c r="R201" i="1"/>
  <c r="Q201" i="1"/>
  <c r="P201" i="1"/>
  <c r="O201" i="1"/>
  <c r="N201" i="1"/>
  <c r="M201" i="1"/>
  <c r="L201" i="1"/>
  <c r="K201" i="1"/>
  <c r="R200" i="1"/>
  <c r="Q200" i="1"/>
  <c r="P200" i="1"/>
  <c r="O200" i="1"/>
  <c r="N200" i="1"/>
  <c r="M200" i="1"/>
  <c r="L200" i="1"/>
  <c r="K200" i="1"/>
  <c r="R199" i="1"/>
  <c r="Q199" i="1"/>
  <c r="P199" i="1"/>
  <c r="O199" i="1"/>
  <c r="N199" i="1"/>
  <c r="M199" i="1"/>
  <c r="L199" i="1"/>
  <c r="K199" i="1"/>
  <c r="R198" i="1"/>
  <c r="Q198" i="1"/>
  <c r="P198" i="1"/>
  <c r="O198" i="1"/>
  <c r="N198" i="1"/>
  <c r="M198" i="1"/>
  <c r="L198" i="1"/>
  <c r="K198" i="1"/>
  <c r="V197" i="1"/>
  <c r="U197" i="1"/>
  <c r="T197" i="1"/>
  <c r="R197" i="1"/>
  <c r="Q197" i="1"/>
  <c r="P197" i="1"/>
  <c r="O197" i="1"/>
  <c r="N197" i="1"/>
  <c r="M197" i="1"/>
  <c r="L197" i="1"/>
  <c r="K197" i="1"/>
  <c r="R196" i="1"/>
  <c r="Q196" i="1"/>
  <c r="P196" i="1"/>
  <c r="O196" i="1"/>
  <c r="N196" i="1"/>
  <c r="M196" i="1"/>
  <c r="L196" i="1"/>
  <c r="K196" i="1"/>
  <c r="R195" i="1"/>
  <c r="Q195" i="1"/>
  <c r="P195" i="1"/>
  <c r="O195" i="1"/>
  <c r="N195" i="1"/>
  <c r="M195" i="1"/>
  <c r="L195" i="1"/>
  <c r="K195" i="1"/>
  <c r="V194" i="1"/>
  <c r="U194" i="1"/>
  <c r="T194" i="1"/>
  <c r="R194" i="1"/>
  <c r="Q194" i="1"/>
  <c r="P194" i="1"/>
  <c r="O194" i="1"/>
  <c r="N194" i="1"/>
  <c r="M194" i="1"/>
  <c r="L194" i="1"/>
  <c r="K194" i="1"/>
  <c r="R193" i="1"/>
  <c r="Q193" i="1"/>
  <c r="P193" i="1"/>
  <c r="O193" i="1"/>
  <c r="N193" i="1"/>
  <c r="M193" i="1"/>
  <c r="L193" i="1"/>
  <c r="K193" i="1"/>
  <c r="R192" i="1"/>
  <c r="Q192" i="1"/>
  <c r="P192" i="1"/>
  <c r="O192" i="1"/>
  <c r="N192" i="1"/>
  <c r="M192" i="1"/>
  <c r="L192" i="1"/>
  <c r="K192" i="1"/>
  <c r="R191" i="1"/>
  <c r="Q191" i="1"/>
  <c r="P191" i="1"/>
  <c r="O191" i="1"/>
  <c r="N191" i="1"/>
  <c r="M191" i="1"/>
  <c r="L191" i="1"/>
  <c r="K191" i="1"/>
  <c r="R190" i="1"/>
  <c r="Q190" i="1"/>
  <c r="P190" i="1"/>
  <c r="O190" i="1"/>
  <c r="N190" i="1"/>
  <c r="M190" i="1"/>
  <c r="L190" i="1"/>
  <c r="K190" i="1"/>
  <c r="V189" i="1"/>
  <c r="U189" i="1"/>
  <c r="T189" i="1"/>
  <c r="R189" i="1"/>
  <c r="Q189" i="1"/>
  <c r="P189" i="1"/>
  <c r="O189" i="1"/>
  <c r="N189" i="1"/>
  <c r="M189" i="1"/>
  <c r="L189" i="1"/>
  <c r="K189" i="1"/>
  <c r="V188" i="1"/>
  <c r="U188" i="1"/>
  <c r="T188" i="1"/>
  <c r="R188" i="1"/>
  <c r="Q188" i="1"/>
  <c r="P188" i="1"/>
  <c r="O188" i="1"/>
  <c r="N188" i="1"/>
  <c r="M188" i="1"/>
  <c r="L188" i="1"/>
  <c r="K188" i="1"/>
  <c r="R187" i="1"/>
  <c r="Q187" i="1"/>
  <c r="P187" i="1"/>
  <c r="O187" i="1"/>
  <c r="N187" i="1"/>
  <c r="M187" i="1"/>
  <c r="L187" i="1"/>
  <c r="K187" i="1"/>
  <c r="R186" i="1"/>
  <c r="Q186" i="1"/>
  <c r="P186" i="1"/>
  <c r="O186" i="1"/>
  <c r="N186" i="1"/>
  <c r="M186" i="1"/>
  <c r="L186" i="1"/>
  <c r="K186" i="1"/>
  <c r="V185" i="1"/>
  <c r="U185" i="1"/>
  <c r="T185" i="1"/>
  <c r="R185" i="1"/>
  <c r="Q185" i="1"/>
  <c r="P185" i="1"/>
  <c r="O185" i="1"/>
  <c r="N185" i="1"/>
  <c r="M185" i="1"/>
  <c r="L185" i="1"/>
  <c r="K185" i="1"/>
  <c r="R184" i="1"/>
  <c r="Q184" i="1"/>
  <c r="P184" i="1"/>
  <c r="O184" i="1"/>
  <c r="N184" i="1"/>
  <c r="M184" i="1"/>
  <c r="L184" i="1"/>
  <c r="K184" i="1"/>
  <c r="V183" i="1"/>
  <c r="U183" i="1"/>
  <c r="T183" i="1"/>
  <c r="R183" i="1"/>
  <c r="Q183" i="1"/>
  <c r="P183" i="1"/>
  <c r="O183" i="1"/>
  <c r="N183" i="1"/>
  <c r="M183" i="1"/>
  <c r="L183" i="1"/>
  <c r="K183" i="1"/>
  <c r="V182" i="1"/>
  <c r="U182" i="1"/>
  <c r="T182" i="1"/>
  <c r="R182" i="1"/>
  <c r="Q182" i="1"/>
  <c r="P182" i="1"/>
  <c r="O182" i="1"/>
  <c r="N182" i="1"/>
  <c r="M182" i="1"/>
  <c r="L182" i="1"/>
  <c r="K182" i="1"/>
  <c r="R181" i="1"/>
  <c r="Q181" i="1"/>
  <c r="P181" i="1"/>
  <c r="O181" i="1"/>
  <c r="N181" i="1"/>
  <c r="M181" i="1"/>
  <c r="L181" i="1"/>
  <c r="K181" i="1"/>
  <c r="R180" i="1"/>
  <c r="Q180" i="1"/>
  <c r="P180" i="1"/>
  <c r="O180" i="1"/>
  <c r="N180" i="1"/>
  <c r="M180" i="1"/>
  <c r="L180" i="1"/>
  <c r="K180" i="1"/>
  <c r="R179" i="1"/>
  <c r="Q179" i="1"/>
  <c r="P179" i="1"/>
  <c r="O179" i="1"/>
  <c r="N179" i="1"/>
  <c r="M179" i="1"/>
  <c r="L179" i="1"/>
  <c r="K179" i="1"/>
  <c r="V178" i="1"/>
  <c r="U178" i="1"/>
  <c r="T178" i="1"/>
  <c r="R178" i="1"/>
  <c r="Q178" i="1"/>
  <c r="P178" i="1"/>
  <c r="O178" i="1"/>
  <c r="N178" i="1"/>
  <c r="M178" i="1"/>
  <c r="L178" i="1"/>
  <c r="K178" i="1"/>
  <c r="V177" i="1"/>
  <c r="U177" i="1"/>
  <c r="T177" i="1"/>
  <c r="R177" i="1"/>
  <c r="Q177" i="1"/>
  <c r="P177" i="1"/>
  <c r="O177" i="1"/>
  <c r="N177" i="1"/>
  <c r="M177" i="1"/>
  <c r="L177" i="1"/>
  <c r="K177" i="1"/>
  <c r="V176" i="1"/>
  <c r="U176" i="1"/>
  <c r="T176" i="1"/>
  <c r="R176" i="1"/>
  <c r="Q176" i="1"/>
  <c r="P176" i="1"/>
  <c r="O176" i="1"/>
  <c r="N176" i="1"/>
  <c r="M176" i="1"/>
  <c r="L176" i="1"/>
  <c r="K176" i="1"/>
  <c r="V175" i="1"/>
  <c r="U175" i="1"/>
  <c r="T175" i="1"/>
  <c r="R175" i="1"/>
  <c r="Q175" i="1"/>
  <c r="P175" i="1"/>
  <c r="O175" i="1"/>
  <c r="N175" i="1"/>
  <c r="M175" i="1"/>
  <c r="L175" i="1"/>
  <c r="K175" i="1"/>
  <c r="V174" i="1"/>
  <c r="U174" i="1"/>
  <c r="T174" i="1"/>
  <c r="R174" i="1"/>
  <c r="Q174" i="1"/>
  <c r="P174" i="1"/>
  <c r="O174" i="1"/>
  <c r="N174" i="1"/>
  <c r="M174" i="1"/>
  <c r="L174" i="1"/>
  <c r="K174" i="1"/>
  <c r="R173" i="1"/>
  <c r="Q173" i="1"/>
  <c r="P173" i="1"/>
  <c r="O173" i="1"/>
  <c r="N173" i="1"/>
  <c r="M173" i="1"/>
  <c r="L173" i="1"/>
  <c r="K173" i="1"/>
  <c r="V172" i="1"/>
  <c r="U172" i="1"/>
  <c r="T172" i="1"/>
  <c r="R172" i="1"/>
  <c r="Q172" i="1"/>
  <c r="P172" i="1"/>
  <c r="O172" i="1"/>
  <c r="N172" i="1"/>
  <c r="M172" i="1"/>
  <c r="L172" i="1"/>
  <c r="K172" i="1"/>
  <c r="V171" i="1"/>
  <c r="U171" i="1"/>
  <c r="T171" i="1"/>
  <c r="R171" i="1"/>
  <c r="Q171" i="1"/>
  <c r="P171" i="1"/>
  <c r="O171" i="1"/>
  <c r="N171" i="1"/>
  <c r="M171" i="1"/>
  <c r="L171" i="1"/>
  <c r="K171" i="1"/>
  <c r="V170" i="1"/>
  <c r="U170" i="1"/>
  <c r="T170" i="1"/>
  <c r="R170" i="1"/>
  <c r="Q170" i="1"/>
  <c r="P170" i="1"/>
  <c r="O170" i="1"/>
  <c r="N170" i="1"/>
  <c r="M170" i="1"/>
  <c r="L170" i="1"/>
  <c r="K170" i="1"/>
  <c r="R169" i="1"/>
  <c r="Q169" i="1"/>
  <c r="P169" i="1"/>
  <c r="O169" i="1"/>
  <c r="N169" i="1"/>
  <c r="M169" i="1"/>
  <c r="L169" i="1"/>
  <c r="K169" i="1"/>
  <c r="R168" i="1"/>
  <c r="Q168" i="1"/>
  <c r="P168" i="1"/>
  <c r="O168" i="1"/>
  <c r="N168" i="1"/>
  <c r="M168" i="1"/>
  <c r="L168" i="1"/>
  <c r="K168" i="1"/>
  <c r="V167" i="1"/>
  <c r="U167" i="1"/>
  <c r="T167" i="1"/>
  <c r="R167" i="1"/>
  <c r="Q167" i="1"/>
  <c r="P167" i="1"/>
  <c r="O167" i="1"/>
  <c r="N167" i="1"/>
  <c r="M167" i="1"/>
  <c r="L167" i="1"/>
  <c r="K167" i="1"/>
  <c r="V166" i="1"/>
  <c r="U166" i="1"/>
  <c r="T166" i="1"/>
  <c r="R166" i="1"/>
  <c r="Q166" i="1"/>
  <c r="P166" i="1"/>
  <c r="O166" i="1"/>
  <c r="N166" i="1"/>
  <c r="M166" i="1"/>
  <c r="L166" i="1"/>
  <c r="K166" i="1"/>
  <c r="R165" i="1"/>
  <c r="Q165" i="1"/>
  <c r="P165" i="1"/>
  <c r="O165" i="1"/>
  <c r="N165" i="1"/>
  <c r="M165" i="1"/>
  <c r="L165" i="1"/>
  <c r="K165" i="1"/>
  <c r="R164" i="1"/>
  <c r="Q164" i="1"/>
  <c r="P164" i="1"/>
  <c r="O164" i="1"/>
  <c r="N164" i="1"/>
  <c r="M164" i="1"/>
  <c r="L164" i="1"/>
  <c r="K164" i="1"/>
  <c r="V163" i="1"/>
  <c r="U163" i="1"/>
  <c r="T163" i="1"/>
  <c r="R163" i="1"/>
  <c r="Q163" i="1"/>
  <c r="P163" i="1"/>
  <c r="O163" i="1"/>
  <c r="N163" i="1"/>
  <c r="M163" i="1"/>
  <c r="L163" i="1"/>
  <c r="K163" i="1"/>
  <c r="R162" i="1"/>
  <c r="Q162" i="1"/>
  <c r="P162" i="1"/>
  <c r="O162" i="1"/>
  <c r="N162" i="1"/>
  <c r="M162" i="1"/>
  <c r="L162" i="1"/>
  <c r="K162" i="1"/>
  <c r="V161" i="1"/>
  <c r="U161" i="1"/>
  <c r="T161" i="1"/>
  <c r="R161" i="1"/>
  <c r="Q161" i="1"/>
  <c r="P161" i="1"/>
  <c r="O161" i="1"/>
  <c r="N161" i="1"/>
  <c r="M161" i="1"/>
  <c r="L161" i="1"/>
  <c r="K161" i="1"/>
  <c r="V160" i="1"/>
  <c r="U160" i="1"/>
  <c r="T160" i="1"/>
  <c r="R160" i="1"/>
  <c r="Q160" i="1"/>
  <c r="P160" i="1"/>
  <c r="O160" i="1"/>
  <c r="N160" i="1"/>
  <c r="M160" i="1"/>
  <c r="L160" i="1"/>
  <c r="K160" i="1"/>
  <c r="R159" i="1"/>
  <c r="Q159" i="1"/>
  <c r="P159" i="1"/>
  <c r="O159" i="1"/>
  <c r="N159" i="1"/>
  <c r="M159" i="1"/>
  <c r="L159" i="1"/>
  <c r="K159" i="1"/>
  <c r="V158" i="1"/>
  <c r="U158" i="1"/>
  <c r="T158" i="1"/>
  <c r="R158" i="1"/>
  <c r="Q158" i="1"/>
  <c r="P158" i="1"/>
  <c r="O158" i="1"/>
  <c r="N158" i="1"/>
  <c r="M158" i="1"/>
  <c r="L158" i="1"/>
  <c r="K158" i="1"/>
  <c r="R157" i="1"/>
  <c r="Q157" i="1"/>
  <c r="P157" i="1"/>
  <c r="O157" i="1"/>
  <c r="N157" i="1"/>
  <c r="M157" i="1"/>
  <c r="L157" i="1"/>
  <c r="K157" i="1"/>
  <c r="V156" i="1"/>
  <c r="U156" i="1"/>
  <c r="T156" i="1"/>
  <c r="R156" i="1"/>
  <c r="Q156" i="1"/>
  <c r="P156" i="1"/>
  <c r="O156" i="1"/>
  <c r="N156" i="1"/>
  <c r="M156" i="1"/>
  <c r="L156" i="1"/>
  <c r="K156" i="1"/>
  <c r="R155" i="1"/>
  <c r="Q155" i="1"/>
  <c r="P155" i="1"/>
  <c r="O155" i="1"/>
  <c r="N155" i="1"/>
  <c r="M155" i="1"/>
  <c r="L155" i="1"/>
  <c r="K155" i="1"/>
  <c r="V154" i="1"/>
  <c r="U154" i="1"/>
  <c r="T154" i="1"/>
  <c r="R154" i="1"/>
  <c r="Q154" i="1"/>
  <c r="P154" i="1"/>
  <c r="O154" i="1"/>
  <c r="N154" i="1"/>
  <c r="M154" i="1"/>
  <c r="L154" i="1"/>
  <c r="K154" i="1"/>
  <c r="V153" i="1"/>
  <c r="U153" i="1"/>
  <c r="T153" i="1"/>
  <c r="R153" i="1"/>
  <c r="Q153" i="1"/>
  <c r="P153" i="1"/>
  <c r="O153" i="1"/>
  <c r="N153" i="1"/>
  <c r="M153" i="1"/>
  <c r="L153" i="1"/>
  <c r="K153" i="1"/>
  <c r="R152" i="1"/>
  <c r="Q152" i="1"/>
  <c r="P152" i="1"/>
  <c r="O152" i="1"/>
  <c r="N152" i="1"/>
  <c r="M152" i="1"/>
  <c r="L152" i="1"/>
  <c r="K152" i="1"/>
  <c r="R151" i="1"/>
  <c r="Q151" i="1"/>
  <c r="P151" i="1"/>
  <c r="O151" i="1"/>
  <c r="N151" i="1"/>
  <c r="M151" i="1"/>
  <c r="L151" i="1"/>
  <c r="K151" i="1"/>
  <c r="R150" i="1"/>
  <c r="Q150" i="1"/>
  <c r="P150" i="1"/>
  <c r="O150" i="1"/>
  <c r="N150" i="1"/>
  <c r="M150" i="1"/>
  <c r="L150" i="1"/>
  <c r="K150" i="1"/>
  <c r="V149" i="1"/>
  <c r="U149" i="1"/>
  <c r="T149" i="1"/>
  <c r="R149" i="1"/>
  <c r="Q149" i="1"/>
  <c r="P149" i="1"/>
  <c r="O149" i="1"/>
  <c r="N149" i="1"/>
  <c r="M149" i="1"/>
  <c r="L149" i="1"/>
  <c r="K149" i="1"/>
  <c r="R148" i="1"/>
  <c r="Q148" i="1"/>
  <c r="P148" i="1"/>
  <c r="O148" i="1"/>
  <c r="N148" i="1"/>
  <c r="M148" i="1"/>
  <c r="L148" i="1"/>
  <c r="K148" i="1"/>
  <c r="V147" i="1"/>
  <c r="U147" i="1"/>
  <c r="T147" i="1"/>
  <c r="R147" i="1"/>
  <c r="Q147" i="1"/>
  <c r="P147" i="1"/>
  <c r="O147" i="1"/>
  <c r="N147" i="1"/>
  <c r="M147" i="1"/>
  <c r="L147" i="1"/>
  <c r="K147" i="1"/>
  <c r="V146" i="1"/>
  <c r="U146" i="1"/>
  <c r="T146" i="1"/>
  <c r="R146" i="1"/>
  <c r="Q146" i="1"/>
  <c r="P146" i="1"/>
  <c r="O146" i="1"/>
  <c r="N146" i="1"/>
  <c r="M146" i="1"/>
  <c r="L146" i="1"/>
  <c r="K146" i="1"/>
  <c r="V145" i="1"/>
  <c r="U145" i="1"/>
  <c r="T145" i="1"/>
  <c r="R145" i="1"/>
  <c r="Q145" i="1"/>
  <c r="P145" i="1"/>
  <c r="O145" i="1"/>
  <c r="N145" i="1"/>
  <c r="M145" i="1"/>
  <c r="L145" i="1"/>
  <c r="K145" i="1"/>
  <c r="R144" i="1"/>
  <c r="Q144" i="1"/>
  <c r="P144" i="1"/>
  <c r="O144" i="1"/>
  <c r="N144" i="1"/>
  <c r="M144" i="1"/>
  <c r="L144" i="1"/>
  <c r="K144" i="1"/>
  <c r="R143" i="1"/>
  <c r="Q143" i="1"/>
  <c r="P143" i="1"/>
  <c r="O143" i="1"/>
  <c r="N143" i="1"/>
  <c r="M143" i="1"/>
  <c r="L143" i="1"/>
  <c r="K143" i="1"/>
  <c r="V142" i="1"/>
  <c r="U142" i="1"/>
  <c r="T142" i="1"/>
  <c r="R142" i="1"/>
  <c r="Q142" i="1"/>
  <c r="P142" i="1"/>
  <c r="O142" i="1"/>
  <c r="N142" i="1"/>
  <c r="M142" i="1"/>
  <c r="L142" i="1"/>
  <c r="K142" i="1"/>
  <c r="R141" i="1"/>
  <c r="Q141" i="1"/>
  <c r="P141" i="1"/>
  <c r="O141" i="1"/>
  <c r="N141" i="1"/>
  <c r="M141" i="1"/>
  <c r="L141" i="1"/>
  <c r="K141" i="1"/>
  <c r="V140" i="1"/>
  <c r="U140" i="1"/>
  <c r="T140" i="1"/>
  <c r="R140" i="1"/>
  <c r="Q140" i="1"/>
  <c r="P140" i="1"/>
  <c r="O140" i="1"/>
  <c r="N140" i="1"/>
  <c r="M140" i="1"/>
  <c r="L140" i="1"/>
  <c r="K140" i="1"/>
  <c r="V139" i="1"/>
  <c r="U139" i="1"/>
  <c r="T139" i="1"/>
  <c r="R139" i="1"/>
  <c r="Q139" i="1"/>
  <c r="P139" i="1"/>
  <c r="O139" i="1"/>
  <c r="N139" i="1"/>
  <c r="M139" i="1"/>
  <c r="L139" i="1"/>
  <c r="K139" i="1"/>
  <c r="V138" i="1"/>
  <c r="U138" i="1"/>
  <c r="T138" i="1"/>
  <c r="R138" i="1"/>
  <c r="Q138" i="1"/>
  <c r="P138" i="1"/>
  <c r="O138" i="1"/>
  <c r="N138" i="1"/>
  <c r="M138" i="1"/>
  <c r="L138" i="1"/>
  <c r="K138" i="1"/>
  <c r="V137" i="1"/>
  <c r="U137" i="1"/>
  <c r="T137" i="1"/>
  <c r="R137" i="1"/>
  <c r="Q137" i="1"/>
  <c r="P137" i="1"/>
  <c r="O137" i="1"/>
  <c r="N137" i="1"/>
  <c r="M137" i="1"/>
  <c r="L137" i="1"/>
  <c r="K137" i="1"/>
  <c r="R136" i="1"/>
  <c r="Q136" i="1"/>
  <c r="P136" i="1"/>
  <c r="O136" i="1"/>
  <c r="N136" i="1"/>
  <c r="M136" i="1"/>
  <c r="L136" i="1"/>
  <c r="K136" i="1"/>
  <c r="V135" i="1"/>
  <c r="U135" i="1"/>
  <c r="T135" i="1"/>
  <c r="R135" i="1"/>
  <c r="Q135" i="1"/>
  <c r="P135" i="1"/>
  <c r="O135" i="1"/>
  <c r="N135" i="1"/>
  <c r="M135" i="1"/>
  <c r="L135" i="1"/>
  <c r="K135" i="1"/>
  <c r="V134" i="1"/>
  <c r="U134" i="1"/>
  <c r="T134" i="1"/>
  <c r="R134" i="1"/>
  <c r="Q134" i="1"/>
  <c r="P134" i="1"/>
  <c r="O134" i="1"/>
  <c r="N134" i="1"/>
  <c r="M134" i="1"/>
  <c r="L134" i="1"/>
  <c r="K134" i="1"/>
  <c r="R133" i="1"/>
  <c r="Q133" i="1"/>
  <c r="P133" i="1"/>
  <c r="O133" i="1"/>
  <c r="N133" i="1"/>
  <c r="M133" i="1"/>
  <c r="L133" i="1"/>
  <c r="K133" i="1"/>
  <c r="V132" i="1"/>
  <c r="U132" i="1"/>
  <c r="T132" i="1"/>
  <c r="R132" i="1"/>
  <c r="Q132" i="1"/>
  <c r="P132" i="1"/>
  <c r="O132" i="1"/>
  <c r="N132" i="1"/>
  <c r="M132" i="1"/>
  <c r="L132" i="1"/>
  <c r="K132" i="1"/>
  <c r="R131" i="1"/>
  <c r="Q131" i="1"/>
  <c r="P131" i="1"/>
  <c r="O131" i="1"/>
  <c r="N131" i="1"/>
  <c r="M131" i="1"/>
  <c r="L131" i="1"/>
  <c r="K131" i="1"/>
  <c r="R130" i="1"/>
  <c r="Q130" i="1"/>
  <c r="P130" i="1"/>
  <c r="O130" i="1"/>
  <c r="N130" i="1"/>
  <c r="M130" i="1"/>
  <c r="L130" i="1"/>
  <c r="K130" i="1"/>
  <c r="V129" i="1"/>
  <c r="U129" i="1"/>
  <c r="T129" i="1"/>
  <c r="R129" i="1"/>
  <c r="Q129" i="1"/>
  <c r="P129" i="1"/>
  <c r="O129" i="1"/>
  <c r="N129" i="1"/>
  <c r="M129" i="1"/>
  <c r="L129" i="1"/>
  <c r="K129" i="1"/>
  <c r="V128" i="1"/>
  <c r="U128" i="1"/>
  <c r="T128" i="1"/>
  <c r="R128" i="1"/>
  <c r="Q128" i="1"/>
  <c r="P128" i="1"/>
  <c r="O128" i="1"/>
  <c r="N128" i="1"/>
  <c r="M128" i="1"/>
  <c r="L128" i="1"/>
  <c r="K128" i="1"/>
  <c r="R127" i="1"/>
  <c r="Q127" i="1"/>
  <c r="P127" i="1"/>
  <c r="O127" i="1"/>
  <c r="N127" i="1"/>
  <c r="M127" i="1"/>
  <c r="L127" i="1"/>
  <c r="K127" i="1"/>
  <c r="V126" i="1"/>
  <c r="U126" i="1"/>
  <c r="T126" i="1"/>
  <c r="R126" i="1"/>
  <c r="Q126" i="1"/>
  <c r="P126" i="1"/>
  <c r="O126" i="1"/>
  <c r="N126" i="1"/>
  <c r="M126" i="1"/>
  <c r="L126" i="1"/>
  <c r="K126" i="1"/>
  <c r="V125" i="1"/>
  <c r="U125" i="1"/>
  <c r="T125" i="1"/>
  <c r="R125" i="1"/>
  <c r="Q125" i="1"/>
  <c r="P125" i="1"/>
  <c r="O125" i="1"/>
  <c r="N125" i="1"/>
  <c r="M125" i="1"/>
  <c r="L125" i="1"/>
  <c r="K125" i="1"/>
  <c r="R124" i="1"/>
  <c r="Q124" i="1"/>
  <c r="P124" i="1"/>
  <c r="O124" i="1"/>
  <c r="N124" i="1"/>
  <c r="M124" i="1"/>
  <c r="L124" i="1"/>
  <c r="K124" i="1"/>
  <c r="V123" i="1"/>
  <c r="U123" i="1"/>
  <c r="T123" i="1"/>
  <c r="R123" i="1"/>
  <c r="Q123" i="1"/>
  <c r="P123" i="1"/>
  <c r="O123" i="1"/>
  <c r="N123" i="1"/>
  <c r="M123" i="1"/>
  <c r="L123" i="1"/>
  <c r="K123" i="1"/>
  <c r="R122" i="1"/>
  <c r="Q122" i="1"/>
  <c r="P122" i="1"/>
  <c r="O122" i="1"/>
  <c r="N122" i="1"/>
  <c r="M122" i="1"/>
  <c r="L122" i="1"/>
  <c r="K122" i="1"/>
  <c r="R121" i="1"/>
  <c r="Q121" i="1"/>
  <c r="P121" i="1"/>
  <c r="O121" i="1"/>
  <c r="N121" i="1"/>
  <c r="M121" i="1"/>
  <c r="L121" i="1"/>
  <c r="K121" i="1"/>
  <c r="V120" i="1"/>
  <c r="U120" i="1"/>
  <c r="T120" i="1"/>
  <c r="R120" i="1"/>
  <c r="Q120" i="1"/>
  <c r="P120" i="1"/>
  <c r="O120" i="1"/>
  <c r="N120" i="1"/>
  <c r="M120" i="1"/>
  <c r="L120" i="1"/>
  <c r="K120" i="1"/>
  <c r="R119" i="1"/>
  <c r="Q119" i="1"/>
  <c r="P119" i="1"/>
  <c r="O119" i="1"/>
  <c r="N119" i="1"/>
  <c r="M119" i="1"/>
  <c r="L119" i="1"/>
  <c r="K119" i="1"/>
  <c r="V118" i="1"/>
  <c r="U118" i="1"/>
  <c r="T118" i="1"/>
  <c r="R118" i="1"/>
  <c r="Q118" i="1"/>
  <c r="P118" i="1"/>
  <c r="O118" i="1"/>
  <c r="N118" i="1"/>
  <c r="M118" i="1"/>
  <c r="L118" i="1"/>
  <c r="K118" i="1"/>
  <c r="V117" i="1"/>
  <c r="U117" i="1"/>
  <c r="T117" i="1"/>
  <c r="R117" i="1"/>
  <c r="Q117" i="1"/>
  <c r="P117" i="1"/>
  <c r="O117" i="1"/>
  <c r="N117" i="1"/>
  <c r="M117" i="1"/>
  <c r="L117" i="1"/>
  <c r="K117" i="1"/>
  <c r="V116" i="1"/>
  <c r="U116" i="1"/>
  <c r="T116" i="1"/>
  <c r="R116" i="1"/>
  <c r="Q116" i="1"/>
  <c r="P116" i="1"/>
  <c r="O116" i="1"/>
  <c r="N116" i="1"/>
  <c r="M116" i="1"/>
  <c r="L116" i="1"/>
  <c r="K116" i="1"/>
  <c r="R115" i="1"/>
  <c r="Q115" i="1"/>
  <c r="P115" i="1"/>
  <c r="O115" i="1"/>
  <c r="N115" i="1"/>
  <c r="M115" i="1"/>
  <c r="L115" i="1"/>
  <c r="K115" i="1"/>
  <c r="V114" i="1"/>
  <c r="U114" i="1"/>
  <c r="T114" i="1"/>
  <c r="R114" i="1"/>
  <c r="Q114" i="1"/>
  <c r="P114" i="1"/>
  <c r="O114" i="1"/>
  <c r="N114" i="1"/>
  <c r="M114" i="1"/>
  <c r="L114" i="1"/>
  <c r="K114" i="1"/>
  <c r="R113" i="1"/>
  <c r="Q113" i="1"/>
  <c r="P113" i="1"/>
  <c r="O113" i="1"/>
  <c r="N113" i="1"/>
  <c r="M113" i="1"/>
  <c r="L113" i="1"/>
  <c r="K113" i="1"/>
  <c r="R112" i="1"/>
  <c r="Q112" i="1"/>
  <c r="P112" i="1"/>
  <c r="O112" i="1"/>
  <c r="N112" i="1"/>
  <c r="M112" i="1"/>
  <c r="L112" i="1"/>
  <c r="K112" i="1"/>
  <c r="V111" i="1"/>
  <c r="U111" i="1"/>
  <c r="T111" i="1"/>
  <c r="R111" i="1"/>
  <c r="Q111" i="1"/>
  <c r="P111" i="1"/>
  <c r="O111" i="1"/>
  <c r="N111" i="1"/>
  <c r="M111" i="1"/>
  <c r="L111" i="1"/>
  <c r="K111" i="1"/>
  <c r="R110" i="1"/>
  <c r="Q110" i="1"/>
  <c r="P110" i="1"/>
  <c r="O110" i="1"/>
  <c r="N110" i="1"/>
  <c r="M110" i="1"/>
  <c r="L110" i="1"/>
  <c r="K110" i="1"/>
  <c r="V109" i="1"/>
  <c r="U109" i="1"/>
  <c r="T109" i="1"/>
  <c r="R109" i="1"/>
  <c r="Q109" i="1"/>
  <c r="P109" i="1"/>
  <c r="O109" i="1"/>
  <c r="N109" i="1"/>
  <c r="M109" i="1"/>
  <c r="L109" i="1"/>
  <c r="K109" i="1"/>
  <c r="V108" i="1"/>
  <c r="U108" i="1"/>
  <c r="T108" i="1"/>
  <c r="R108" i="1"/>
  <c r="Q108" i="1"/>
  <c r="P108" i="1"/>
  <c r="O108" i="1"/>
  <c r="N108" i="1"/>
  <c r="M108" i="1"/>
  <c r="L108" i="1"/>
  <c r="K108" i="1"/>
  <c r="R107" i="1"/>
  <c r="Q107" i="1"/>
  <c r="P107" i="1"/>
  <c r="O107" i="1"/>
  <c r="N107" i="1"/>
  <c r="M107" i="1"/>
  <c r="L107" i="1"/>
  <c r="K107" i="1"/>
  <c r="R106" i="1"/>
  <c r="Q106" i="1"/>
  <c r="P106" i="1"/>
  <c r="O106" i="1"/>
  <c r="N106" i="1"/>
  <c r="M106" i="1"/>
  <c r="L106" i="1"/>
  <c r="K106" i="1"/>
  <c r="V105" i="1"/>
  <c r="U105" i="1"/>
  <c r="T105" i="1"/>
  <c r="R105" i="1"/>
  <c r="Q105" i="1"/>
  <c r="P105" i="1"/>
  <c r="O105" i="1"/>
  <c r="N105" i="1"/>
  <c r="M105" i="1"/>
  <c r="L105" i="1"/>
  <c r="K105" i="1"/>
  <c r="R104" i="1"/>
  <c r="Q104" i="1"/>
  <c r="P104" i="1"/>
  <c r="O104" i="1"/>
  <c r="N104" i="1"/>
  <c r="M104" i="1"/>
  <c r="L104" i="1"/>
  <c r="K104" i="1"/>
  <c r="V103" i="1"/>
  <c r="U103" i="1"/>
  <c r="T103" i="1"/>
  <c r="R103" i="1"/>
  <c r="Q103" i="1"/>
  <c r="P103" i="1"/>
  <c r="O103" i="1"/>
  <c r="N103" i="1"/>
  <c r="M103" i="1"/>
  <c r="L103" i="1"/>
  <c r="K103" i="1"/>
  <c r="R102" i="1"/>
  <c r="Q102" i="1"/>
  <c r="P102" i="1"/>
  <c r="O102" i="1"/>
  <c r="N102" i="1"/>
  <c r="M102" i="1"/>
  <c r="L102" i="1"/>
  <c r="K102" i="1"/>
  <c r="R101" i="1"/>
  <c r="Q101" i="1"/>
  <c r="P101" i="1"/>
  <c r="O101" i="1"/>
  <c r="N101" i="1"/>
  <c r="M101" i="1"/>
  <c r="L101" i="1"/>
  <c r="K101" i="1"/>
  <c r="R100" i="1"/>
  <c r="Q100" i="1"/>
  <c r="P100" i="1"/>
  <c r="O100" i="1"/>
  <c r="N100" i="1"/>
  <c r="M100" i="1"/>
  <c r="L100" i="1"/>
  <c r="K100" i="1"/>
  <c r="V99" i="1"/>
  <c r="U99" i="1"/>
  <c r="T99" i="1"/>
  <c r="R99" i="1"/>
  <c r="Q99" i="1"/>
  <c r="P99" i="1"/>
  <c r="O99" i="1"/>
  <c r="N99" i="1"/>
  <c r="M99" i="1"/>
  <c r="L99" i="1"/>
  <c r="K99" i="1"/>
  <c r="R98" i="1"/>
  <c r="Q98" i="1"/>
  <c r="P98" i="1"/>
  <c r="O98" i="1"/>
  <c r="N98" i="1"/>
  <c r="M98" i="1"/>
  <c r="L98" i="1"/>
  <c r="K98" i="1"/>
  <c r="R97" i="1"/>
  <c r="Q97" i="1"/>
  <c r="P97" i="1"/>
  <c r="O97" i="1"/>
  <c r="N97" i="1"/>
  <c r="M97" i="1"/>
  <c r="L97" i="1"/>
  <c r="K97" i="1"/>
  <c r="V96" i="1"/>
  <c r="U96" i="1"/>
  <c r="T96" i="1"/>
  <c r="R96" i="1"/>
  <c r="Q96" i="1"/>
  <c r="P96" i="1"/>
  <c r="O96" i="1"/>
  <c r="N96" i="1"/>
  <c r="M96" i="1"/>
  <c r="L96" i="1"/>
  <c r="K96" i="1"/>
  <c r="R95" i="1"/>
  <c r="Q95" i="1"/>
  <c r="P95" i="1"/>
  <c r="O95" i="1"/>
  <c r="N95" i="1"/>
  <c r="M95" i="1"/>
  <c r="L95" i="1"/>
  <c r="K95" i="1"/>
  <c r="V94" i="1"/>
  <c r="U94" i="1"/>
  <c r="T94" i="1"/>
  <c r="R94" i="1"/>
  <c r="Q94" i="1"/>
  <c r="P94" i="1"/>
  <c r="O94" i="1"/>
  <c r="N94" i="1"/>
  <c r="M94" i="1"/>
  <c r="L94" i="1"/>
  <c r="K94" i="1"/>
  <c r="V93" i="1"/>
  <c r="U93" i="1"/>
  <c r="T93" i="1"/>
  <c r="R93" i="1"/>
  <c r="Q93" i="1"/>
  <c r="P93" i="1"/>
  <c r="O93" i="1"/>
  <c r="N93" i="1"/>
  <c r="M93" i="1"/>
  <c r="L93" i="1"/>
  <c r="K93" i="1"/>
  <c r="R92" i="1"/>
  <c r="Q92" i="1"/>
  <c r="P92" i="1"/>
  <c r="O92" i="1"/>
  <c r="N92" i="1"/>
  <c r="M92" i="1"/>
  <c r="L92" i="1"/>
  <c r="K92" i="1"/>
  <c r="R91" i="1"/>
  <c r="Q91" i="1"/>
  <c r="P91" i="1"/>
  <c r="O91" i="1"/>
  <c r="N91" i="1"/>
  <c r="M91" i="1"/>
  <c r="L91" i="1"/>
  <c r="K91" i="1"/>
  <c r="V90" i="1"/>
  <c r="U90" i="1"/>
  <c r="T90" i="1"/>
  <c r="R90" i="1"/>
  <c r="Q90" i="1"/>
  <c r="P90" i="1"/>
  <c r="O90" i="1"/>
  <c r="N90" i="1"/>
  <c r="M90" i="1"/>
  <c r="L90" i="1"/>
  <c r="K90" i="1"/>
  <c r="R89" i="1"/>
  <c r="Q89" i="1"/>
  <c r="P89" i="1"/>
  <c r="O89" i="1"/>
  <c r="N89" i="1"/>
  <c r="M89" i="1"/>
  <c r="L89" i="1"/>
  <c r="K89" i="1"/>
  <c r="R88" i="1"/>
  <c r="Q88" i="1"/>
  <c r="P88" i="1"/>
  <c r="O88" i="1"/>
  <c r="N88" i="1"/>
  <c r="M88" i="1"/>
  <c r="L88" i="1"/>
  <c r="K88" i="1"/>
  <c r="R87" i="1"/>
  <c r="Q87" i="1"/>
  <c r="P87" i="1"/>
  <c r="O87" i="1"/>
  <c r="N87" i="1"/>
  <c r="M87" i="1"/>
  <c r="L87" i="1"/>
  <c r="K87" i="1"/>
  <c r="R86" i="1"/>
  <c r="Q86" i="1"/>
  <c r="P86" i="1"/>
  <c r="O86" i="1"/>
  <c r="N86" i="1"/>
  <c r="M86" i="1"/>
  <c r="L86" i="1"/>
  <c r="K86" i="1"/>
  <c r="V85" i="1"/>
  <c r="U85" i="1"/>
  <c r="T85" i="1"/>
  <c r="R85" i="1"/>
  <c r="Q85" i="1"/>
  <c r="P85" i="1"/>
  <c r="O85" i="1"/>
  <c r="N85" i="1"/>
  <c r="M85" i="1"/>
  <c r="L85" i="1"/>
  <c r="K85" i="1"/>
  <c r="R84" i="1"/>
  <c r="Q84" i="1"/>
  <c r="P84" i="1"/>
  <c r="O84" i="1"/>
  <c r="N84" i="1"/>
  <c r="M84" i="1"/>
  <c r="L84" i="1"/>
  <c r="K84" i="1"/>
  <c r="R83" i="1"/>
  <c r="Q83" i="1"/>
  <c r="P83" i="1"/>
  <c r="O83" i="1"/>
  <c r="N83" i="1"/>
  <c r="M83" i="1"/>
  <c r="L83" i="1"/>
  <c r="K83" i="1"/>
  <c r="R82" i="1"/>
  <c r="Q82" i="1"/>
  <c r="P82" i="1"/>
  <c r="O82" i="1"/>
  <c r="N82" i="1"/>
  <c r="M82" i="1"/>
  <c r="L82" i="1"/>
  <c r="K82" i="1"/>
  <c r="V81" i="1"/>
  <c r="U81" i="1"/>
  <c r="T81" i="1"/>
  <c r="R81" i="1"/>
  <c r="Q81" i="1"/>
  <c r="P81" i="1"/>
  <c r="O81" i="1"/>
  <c r="N81" i="1"/>
  <c r="M81" i="1"/>
  <c r="L81" i="1"/>
  <c r="K81" i="1"/>
  <c r="R80" i="1"/>
  <c r="Q80" i="1"/>
  <c r="P80" i="1"/>
  <c r="O80" i="1"/>
  <c r="N80" i="1"/>
  <c r="M80" i="1"/>
  <c r="L80" i="1"/>
  <c r="K80" i="1"/>
  <c r="V79" i="1"/>
  <c r="U79" i="1"/>
  <c r="T79" i="1"/>
  <c r="R79" i="1"/>
  <c r="Q79" i="1"/>
  <c r="P79" i="1"/>
  <c r="O79" i="1"/>
  <c r="N79" i="1"/>
  <c r="M79" i="1"/>
  <c r="L79" i="1"/>
  <c r="K79" i="1"/>
  <c r="V78" i="1"/>
  <c r="U78" i="1"/>
  <c r="T78" i="1"/>
  <c r="R78" i="1"/>
  <c r="Q78" i="1"/>
  <c r="P78" i="1"/>
  <c r="O78" i="1"/>
  <c r="N78" i="1"/>
  <c r="M78" i="1"/>
  <c r="L78" i="1"/>
  <c r="K78" i="1"/>
  <c r="V77" i="1"/>
  <c r="U77" i="1"/>
  <c r="T77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V75" i="1"/>
  <c r="U75" i="1"/>
  <c r="T75" i="1"/>
  <c r="R75" i="1"/>
  <c r="Q75" i="1"/>
  <c r="P75" i="1"/>
  <c r="O75" i="1"/>
  <c r="N75" i="1"/>
  <c r="M75" i="1"/>
  <c r="L75" i="1"/>
  <c r="K75" i="1"/>
  <c r="V74" i="1"/>
  <c r="U74" i="1"/>
  <c r="T74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V72" i="1"/>
  <c r="U72" i="1"/>
  <c r="T72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V70" i="1"/>
  <c r="U70" i="1"/>
  <c r="T70" i="1"/>
  <c r="R70" i="1"/>
  <c r="Q70" i="1"/>
  <c r="P70" i="1"/>
  <c r="O70" i="1"/>
  <c r="N70" i="1"/>
  <c r="M70" i="1"/>
  <c r="L70" i="1"/>
  <c r="K70" i="1"/>
  <c r="V69" i="1"/>
  <c r="U69" i="1"/>
  <c r="T69" i="1"/>
  <c r="R69" i="1"/>
  <c r="Q69" i="1"/>
  <c r="P69" i="1"/>
  <c r="O69" i="1"/>
  <c r="N69" i="1"/>
  <c r="M69" i="1"/>
  <c r="L69" i="1"/>
  <c r="K69" i="1"/>
  <c r="V68" i="1"/>
  <c r="U68" i="1"/>
  <c r="T68" i="1"/>
  <c r="R68" i="1"/>
  <c r="Q68" i="1"/>
  <c r="P68" i="1"/>
  <c r="O68" i="1"/>
  <c r="N68" i="1"/>
  <c r="M68" i="1"/>
  <c r="L68" i="1"/>
  <c r="K68" i="1"/>
  <c r="V67" i="1"/>
  <c r="U67" i="1"/>
  <c r="T67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V65" i="1"/>
  <c r="U65" i="1"/>
  <c r="T65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V62" i="1"/>
  <c r="U62" i="1"/>
  <c r="T62" i="1"/>
  <c r="R62" i="1"/>
  <c r="Q62" i="1"/>
  <c r="P62" i="1"/>
  <c r="O62" i="1"/>
  <c r="N62" i="1"/>
  <c r="M62" i="1"/>
  <c r="L62" i="1"/>
  <c r="K62" i="1"/>
  <c r="V61" i="1"/>
  <c r="U61" i="1"/>
  <c r="T61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V59" i="1"/>
  <c r="U59" i="1"/>
  <c r="T59" i="1"/>
  <c r="R59" i="1"/>
  <c r="Q59" i="1"/>
  <c r="P59" i="1"/>
  <c r="O59" i="1"/>
  <c r="N59" i="1"/>
  <c r="M59" i="1"/>
  <c r="L59" i="1"/>
  <c r="K59" i="1"/>
  <c r="V58" i="1"/>
  <c r="U58" i="1"/>
  <c r="T58" i="1"/>
  <c r="R58" i="1"/>
  <c r="Q58" i="1"/>
  <c r="P58" i="1"/>
  <c r="O58" i="1"/>
  <c r="N58" i="1"/>
  <c r="M58" i="1"/>
  <c r="L58" i="1"/>
  <c r="K58" i="1"/>
  <c r="V57" i="1"/>
  <c r="U57" i="1"/>
  <c r="T57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V55" i="1"/>
  <c r="U55" i="1"/>
  <c r="T55" i="1"/>
  <c r="R55" i="1"/>
  <c r="Q55" i="1"/>
  <c r="P55" i="1"/>
  <c r="O55" i="1"/>
  <c r="N55" i="1"/>
  <c r="M55" i="1"/>
  <c r="L55" i="1"/>
  <c r="K55" i="1"/>
  <c r="V54" i="1"/>
  <c r="U54" i="1"/>
  <c r="T54" i="1"/>
  <c r="R54" i="1"/>
  <c r="Q54" i="1"/>
  <c r="P54" i="1"/>
  <c r="O54" i="1"/>
  <c r="N54" i="1"/>
  <c r="M54" i="1"/>
  <c r="L54" i="1"/>
  <c r="K54" i="1"/>
  <c r="V53" i="1"/>
  <c r="U53" i="1"/>
  <c r="T53" i="1"/>
  <c r="R53" i="1"/>
  <c r="Q53" i="1"/>
  <c r="P53" i="1"/>
  <c r="O53" i="1"/>
  <c r="N53" i="1"/>
  <c r="M53" i="1"/>
  <c r="L53" i="1"/>
  <c r="K53" i="1"/>
  <c r="V52" i="1"/>
  <c r="U52" i="1"/>
  <c r="T52" i="1"/>
  <c r="R52" i="1"/>
  <c r="Q52" i="1"/>
  <c r="P52" i="1"/>
  <c r="O52" i="1"/>
  <c r="N52" i="1"/>
  <c r="M52" i="1"/>
  <c r="L52" i="1"/>
  <c r="K52" i="1"/>
  <c r="V51" i="1"/>
  <c r="U51" i="1"/>
  <c r="T51" i="1"/>
  <c r="R51" i="1"/>
  <c r="Q51" i="1"/>
  <c r="P51" i="1"/>
  <c r="O51" i="1"/>
  <c r="N51" i="1"/>
  <c r="M51" i="1"/>
  <c r="L51" i="1"/>
  <c r="K51" i="1"/>
  <c r="V50" i="1"/>
  <c r="U50" i="1"/>
  <c r="T50" i="1"/>
  <c r="R50" i="1"/>
  <c r="Q50" i="1"/>
  <c r="P50" i="1"/>
  <c r="O50" i="1"/>
  <c r="N50" i="1"/>
  <c r="M50" i="1"/>
  <c r="L50" i="1"/>
  <c r="K50" i="1"/>
  <c r="U49" i="1"/>
  <c r="T49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V45" i="1"/>
  <c r="U45" i="1"/>
  <c r="T45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V41" i="1"/>
  <c r="U41" i="1"/>
  <c r="T41" i="1"/>
  <c r="R41" i="1"/>
  <c r="Q41" i="1"/>
  <c r="P41" i="1"/>
  <c r="O41" i="1"/>
  <c r="N41" i="1"/>
  <c r="M41" i="1"/>
  <c r="L41" i="1"/>
  <c r="K41" i="1"/>
  <c r="V40" i="1"/>
  <c r="U40" i="1"/>
  <c r="T40" i="1"/>
  <c r="R40" i="1"/>
  <c r="Q40" i="1"/>
  <c r="P40" i="1"/>
  <c r="O40" i="1"/>
  <c r="N40" i="1"/>
  <c r="M40" i="1"/>
  <c r="L40" i="1"/>
  <c r="K40" i="1"/>
  <c r="V39" i="1"/>
  <c r="U39" i="1"/>
  <c r="T39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V36" i="1"/>
  <c r="U36" i="1"/>
  <c r="T36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V34" i="1"/>
  <c r="U34" i="1"/>
  <c r="T34" i="1"/>
  <c r="R34" i="1"/>
  <c r="Q34" i="1"/>
  <c r="P34" i="1"/>
  <c r="O34" i="1"/>
  <c r="N34" i="1"/>
  <c r="M34" i="1"/>
  <c r="L34" i="1"/>
  <c r="K34" i="1"/>
  <c r="V33" i="1"/>
  <c r="U33" i="1"/>
  <c r="T33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V31" i="1"/>
  <c r="U31" i="1"/>
  <c r="T31" i="1"/>
  <c r="R31" i="1"/>
  <c r="Q31" i="1"/>
  <c r="P31" i="1"/>
  <c r="O31" i="1"/>
  <c r="N31" i="1"/>
  <c r="M31" i="1"/>
  <c r="L31" i="1"/>
  <c r="K31" i="1"/>
  <c r="V30" i="1"/>
  <c r="U30" i="1"/>
  <c r="T30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V28" i="1"/>
  <c r="U28" i="1"/>
  <c r="T28" i="1"/>
  <c r="R28" i="1"/>
  <c r="Q28" i="1"/>
  <c r="P28" i="1"/>
  <c r="O28" i="1"/>
  <c r="N28" i="1"/>
  <c r="M28" i="1"/>
  <c r="L28" i="1"/>
  <c r="K28" i="1"/>
  <c r="V27" i="1"/>
  <c r="U27" i="1"/>
  <c r="T27" i="1"/>
  <c r="R27" i="1"/>
  <c r="Q27" i="1"/>
  <c r="P27" i="1"/>
  <c r="O27" i="1"/>
  <c r="N27" i="1"/>
  <c r="M27" i="1"/>
  <c r="L27" i="1"/>
  <c r="K27" i="1"/>
  <c r="V26" i="1"/>
  <c r="U26" i="1"/>
  <c r="T26" i="1"/>
  <c r="R26" i="1"/>
  <c r="Q26" i="1"/>
  <c r="P26" i="1"/>
  <c r="O26" i="1"/>
  <c r="N26" i="1"/>
  <c r="M26" i="1"/>
  <c r="L26" i="1"/>
  <c r="K26" i="1"/>
  <c r="V25" i="1"/>
  <c r="U25" i="1"/>
  <c r="T25" i="1"/>
  <c r="R25" i="1"/>
  <c r="Q25" i="1"/>
  <c r="P25" i="1"/>
  <c r="O25" i="1"/>
  <c r="N25" i="1"/>
  <c r="M25" i="1"/>
  <c r="L25" i="1"/>
  <c r="K25" i="1"/>
  <c r="V24" i="1"/>
  <c r="U24" i="1"/>
  <c r="T24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V22" i="1"/>
  <c r="U22" i="1"/>
  <c r="T22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V19" i="1"/>
  <c r="U19" i="1"/>
  <c r="T19" i="1"/>
  <c r="R19" i="1"/>
  <c r="Q19" i="1"/>
  <c r="P19" i="1"/>
  <c r="O19" i="1"/>
  <c r="N19" i="1"/>
  <c r="M19" i="1"/>
  <c r="L19" i="1"/>
  <c r="K19" i="1"/>
  <c r="V18" i="1"/>
  <c r="U18" i="1"/>
  <c r="T18" i="1"/>
  <c r="R18" i="1"/>
  <c r="Q18" i="1"/>
  <c r="P18" i="1"/>
  <c r="O18" i="1"/>
  <c r="N18" i="1"/>
  <c r="M18" i="1"/>
  <c r="L18" i="1"/>
  <c r="K18" i="1"/>
  <c r="V17" i="1"/>
  <c r="U17" i="1"/>
  <c r="T17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V15" i="1"/>
  <c r="U15" i="1"/>
  <c r="T15" i="1"/>
  <c r="R15" i="1"/>
  <c r="Q15" i="1"/>
  <c r="P15" i="1"/>
  <c r="O15" i="1"/>
  <c r="N15" i="1"/>
  <c r="M15" i="1"/>
  <c r="L15" i="1"/>
  <c r="K15" i="1"/>
  <c r="V14" i="1"/>
  <c r="U14" i="1"/>
  <c r="T14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V11" i="1"/>
  <c r="U11" i="1"/>
  <c r="T11" i="1"/>
  <c r="R11" i="1"/>
  <c r="Q11" i="1"/>
  <c r="P11" i="1"/>
  <c r="O11" i="1"/>
  <c r="N11" i="1"/>
  <c r="M11" i="1"/>
  <c r="L11" i="1"/>
  <c r="K11" i="1"/>
  <c r="V10" i="1"/>
  <c r="U10" i="1"/>
  <c r="T10" i="1"/>
  <c r="R10" i="1"/>
  <c r="Q10" i="1"/>
  <c r="P10" i="1"/>
  <c r="O10" i="1"/>
  <c r="N10" i="1"/>
  <c r="M10" i="1"/>
  <c r="L10" i="1"/>
  <c r="K10" i="1"/>
  <c r="R9" i="1"/>
  <c r="Q9" i="1"/>
  <c r="P9" i="1"/>
  <c r="O9" i="1"/>
  <c r="N9" i="1"/>
  <c r="M9" i="1"/>
  <c r="L9" i="1"/>
  <c r="K9" i="1"/>
  <c r="V8" i="1"/>
  <c r="U8" i="1"/>
  <c r="T8" i="1"/>
  <c r="R8" i="1"/>
  <c r="Q8" i="1"/>
  <c r="P8" i="1"/>
  <c r="O8" i="1"/>
  <c r="N8" i="1"/>
  <c r="M8" i="1"/>
  <c r="L8" i="1"/>
  <c r="K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V7" i="1"/>
  <c r="U7" i="1"/>
  <c r="T7" i="1"/>
  <c r="R7" i="1"/>
  <c r="Q7" i="1"/>
  <c r="P7" i="1"/>
  <c r="O7" i="1"/>
  <c r="N7" i="1"/>
  <c r="M7" i="1"/>
  <c r="L7" i="1"/>
  <c r="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08" authorId="0" shapeId="0" xr:uid="{92B67F25-8B58-4C4D-ADA7-BA07E069C1D6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<sst xmlns="http://schemas.openxmlformats.org/spreadsheetml/2006/main" count="5351" uniqueCount="1449">
  <si>
    <t>STT</t>
  </si>
  <si>
    <t>Mã Sinh Viên</t>
  </si>
  <si>
    <t>Họ Lót</t>
  </si>
  <si>
    <t>Tên</t>
  </si>
  <si>
    <t>Ngày Sinh</t>
  </si>
  <si>
    <t>Giới Tính</t>
  </si>
  <si>
    <t>Chương Trình</t>
  </si>
  <si>
    <t>Lớp Sinh Hoạt</t>
  </si>
  <si>
    <t>Cố Vấn Học Tập</t>
  </si>
  <si>
    <t>chuyên ngành</t>
  </si>
  <si>
    <t>TẠM XÉT</t>
  </si>
  <si>
    <t>ĐƠN VỊ THỰC TẬP</t>
  </si>
  <si>
    <t>XÉT DUYỆT ĐƠN VỊ THỰC TẬP</t>
  </si>
  <si>
    <t>NGÀY DUYỆT ĐƠN VỊ THỰC TẬP</t>
  </si>
  <si>
    <t>NGÀY KHOA NHẬN PHIẾU TIẾP NHẬN SV THỰC TẬP</t>
  </si>
  <si>
    <t>BỘ PHẬN THỰC TẬP</t>
  </si>
  <si>
    <t>TỈ LỆ MÔN CHƯA HOÀN THÀNH</t>
  </si>
  <si>
    <t>ĐIỂM TOÀN KHÓA</t>
  </si>
  <si>
    <t>GIẢNG VIÊN HƯỚNG DẪN</t>
  </si>
  <si>
    <t xml:space="preserve">SỐ ĐIỆN THOẠI </t>
  </si>
  <si>
    <t>EMAIL</t>
  </si>
  <si>
    <t>LINK NHÓM</t>
  </si>
  <si>
    <t>26207123667</t>
  </si>
  <si>
    <t>Phạm Trần Kiều</t>
  </si>
  <si>
    <t>Ánh</t>
  </si>
  <si>
    <t>Nữ</t>
  </si>
  <si>
    <t>K-26 - Quản Trị Du Lịch &amp; Khách Sạn Chuẩn PSU (Đại Học)</t>
  </si>
  <si>
    <t>K26PSU-DLK1</t>
  </si>
  <si>
    <t>HỒ SỬ MINH TÀI</t>
  </si>
  <si>
    <t>Quản trị Du lịch &amp; Khách sạn chuẩn PSU</t>
  </si>
  <si>
    <t>Huỳnh Lý Thùy Linh</t>
  </si>
  <si>
    <t>26217200583</t>
  </si>
  <si>
    <t>Trần Tiến</t>
  </si>
  <si>
    <t>Đạt</t>
  </si>
  <si>
    <t>Nam</t>
  </si>
  <si>
    <t>Ngô Thị Thanh Nga</t>
  </si>
  <si>
    <t>26212932260</t>
  </si>
  <si>
    <t>Nguyễn Lê Anh</t>
  </si>
  <si>
    <t>Duy</t>
  </si>
  <si>
    <t>26217100448</t>
  </si>
  <si>
    <t>Nguyễn Lê Khoa</t>
  </si>
  <si>
    <t>Hải</t>
  </si>
  <si>
    <t>26207121522</t>
  </si>
  <si>
    <t>Lê Mai</t>
  </si>
  <si>
    <t>Hằng</t>
  </si>
  <si>
    <t>26217126206</t>
  </si>
  <si>
    <t>Lâm Tuấn</t>
  </si>
  <si>
    <t>Kiệt</t>
  </si>
  <si>
    <t>26217133260</t>
  </si>
  <si>
    <t>Hồ Chí</t>
  </si>
  <si>
    <t>Lý</t>
  </si>
  <si>
    <t>26207142617</t>
  </si>
  <si>
    <t>Lê Ngọc Phương</t>
  </si>
  <si>
    <t>Mai</t>
  </si>
  <si>
    <t>Võ Đức Hiếu</t>
  </si>
  <si>
    <t>26207134546</t>
  </si>
  <si>
    <t>Mai Huỳnh Hồng</t>
  </si>
  <si>
    <t>My</t>
  </si>
  <si>
    <t>Dương Thị Xuân Diệu</t>
  </si>
  <si>
    <t>26217125586</t>
  </si>
  <si>
    <t xml:space="preserve">Nguyễn </t>
  </si>
  <si>
    <t>Ngọ</t>
  </si>
  <si>
    <t>26207128059</t>
  </si>
  <si>
    <t>Hồ Lê Thảo</t>
  </si>
  <si>
    <t>Nguyên</t>
  </si>
  <si>
    <t>Trần Hoàng Anh</t>
  </si>
  <si>
    <t>26207131859</t>
  </si>
  <si>
    <t>Phạm Thị Thanh</t>
  </si>
  <si>
    <t>Nhàn</t>
  </si>
  <si>
    <t>Hồ Sử Minh Tài</t>
  </si>
  <si>
    <t>26207142221</t>
  </si>
  <si>
    <t>Hoàng Thị Hà</t>
  </si>
  <si>
    <t>Nhi</t>
  </si>
  <si>
    <t>Phạm Thị Hoàng Dung</t>
  </si>
  <si>
    <t>26217125462</t>
  </si>
  <si>
    <t>Nguyễn Hà</t>
  </si>
  <si>
    <t>Phong</t>
  </si>
  <si>
    <t>26217131257</t>
  </si>
  <si>
    <t>Hoàng Xuân</t>
  </si>
  <si>
    <t>Phước</t>
  </si>
  <si>
    <t>26207240046</t>
  </si>
  <si>
    <t>Hà Ngọc Diễm</t>
  </si>
  <si>
    <t>Quỳnh</t>
  </si>
  <si>
    <t>Phạm Thị Thu Thủy</t>
  </si>
  <si>
    <t>26217124668</t>
  </si>
  <si>
    <t>Võ Bá</t>
  </si>
  <si>
    <t>Tân</t>
  </si>
  <si>
    <t>26207133262</t>
  </si>
  <si>
    <t>Nguyễn Thị Hồng</t>
  </si>
  <si>
    <t>Thắm</t>
  </si>
  <si>
    <t>26207129418</t>
  </si>
  <si>
    <t>Mai Thị Phương</t>
  </si>
  <si>
    <t>Thảo</t>
  </si>
  <si>
    <t>26207100034</t>
  </si>
  <si>
    <t>Nguyễn Thị Vy</t>
  </si>
  <si>
    <t>26207122600</t>
  </si>
  <si>
    <t>Nguyễn Vũ Minh</t>
  </si>
  <si>
    <t>Thi</t>
  </si>
  <si>
    <t>26207131319</t>
  </si>
  <si>
    <t>Hồ Thị Anh</t>
  </si>
  <si>
    <t>Thư</t>
  </si>
  <si>
    <t>26213329842</t>
  </si>
  <si>
    <t>Phan Xuân</t>
  </si>
  <si>
    <t>Thuận</t>
  </si>
  <si>
    <t>26207135095</t>
  </si>
  <si>
    <t>Nguyễn Lê Thanh</t>
  </si>
  <si>
    <t>Thủy</t>
  </si>
  <si>
    <t>Mai Thị Thương</t>
  </si>
  <si>
    <t>26207135136</t>
  </si>
  <si>
    <t>Nguyễn Thị Thanh</t>
  </si>
  <si>
    <t>Thuyên</t>
  </si>
  <si>
    <t>26217129382</t>
  </si>
  <si>
    <t>Nguyễn Hữu Trung</t>
  </si>
  <si>
    <t>Toàn</t>
  </si>
  <si>
    <t>26207126800</t>
  </si>
  <si>
    <t>Trần Thị Hoài</t>
  </si>
  <si>
    <t>Ân</t>
  </si>
  <si>
    <t>K26PSU-DLK2</t>
  </si>
  <si>
    <t>TRẦN HOÀNG ANH</t>
  </si>
  <si>
    <t>26207141985</t>
  </si>
  <si>
    <t>Trần Đinh Thục</t>
  </si>
  <si>
    <t>Anh</t>
  </si>
  <si>
    <t>26208700421</t>
  </si>
  <si>
    <t>Nguyễn Phan Ngọc Phương</t>
  </si>
  <si>
    <t>26207141497</t>
  </si>
  <si>
    <t>Nguyễn Thị Ngọc</t>
  </si>
  <si>
    <t>Diệp</t>
  </si>
  <si>
    <t>2320713726</t>
  </si>
  <si>
    <t>Đỗ Thị Quỳnh</t>
  </si>
  <si>
    <t>Dung</t>
  </si>
  <si>
    <t>26217121737</t>
  </si>
  <si>
    <t>Trần Hùng</t>
  </si>
  <si>
    <t>Dũng</t>
  </si>
  <si>
    <t>25207101928</t>
  </si>
  <si>
    <t>Nguyễn Thị Ánh</t>
  </si>
  <si>
    <t>Dương</t>
  </si>
  <si>
    <t>26207100641</t>
  </si>
  <si>
    <t>Lê Nguyên</t>
  </si>
  <si>
    <t>Hân</t>
  </si>
  <si>
    <t>26207233153</t>
  </si>
  <si>
    <t>Phạm Thị Xuân</t>
  </si>
  <si>
    <t>25217207909</t>
  </si>
  <si>
    <t>Trần Đình Tấn</t>
  </si>
  <si>
    <t>Hào</t>
  </si>
  <si>
    <t>2320719742</t>
  </si>
  <si>
    <t>Thái Thị</t>
  </si>
  <si>
    <t>Hiển</t>
  </si>
  <si>
    <t>25207107400</t>
  </si>
  <si>
    <t>Lâm Nguyễn Gia</t>
  </si>
  <si>
    <t>Huy</t>
  </si>
  <si>
    <t>26203523355</t>
  </si>
  <si>
    <t>Phạm Quỳnh</t>
  </si>
  <si>
    <t>Nga</t>
  </si>
  <si>
    <t>26207130903</t>
  </si>
  <si>
    <t>Trần Thị Như</t>
  </si>
  <si>
    <t>Ngọc</t>
  </si>
  <si>
    <t>25217104206</t>
  </si>
  <si>
    <t>Hồ Hải</t>
  </si>
  <si>
    <t>26207128103</t>
  </si>
  <si>
    <t>Lê Nguyễn Thảo</t>
  </si>
  <si>
    <t>26207135148</t>
  </si>
  <si>
    <t>Lê Bích</t>
  </si>
  <si>
    <t>Đặng Thị Thùy Trang</t>
  </si>
  <si>
    <t>26207120124</t>
  </si>
  <si>
    <t>Trịnh Thị Thủy</t>
  </si>
  <si>
    <t>Tiên</t>
  </si>
  <si>
    <t>26207128409</t>
  </si>
  <si>
    <t>Nguyễn Thị Huyền</t>
  </si>
  <si>
    <t>Trang</t>
  </si>
  <si>
    <t>26207141322</t>
  </si>
  <si>
    <t>Trần Thị Kiều</t>
  </si>
  <si>
    <t>26217134576</t>
  </si>
  <si>
    <t>Trần Kim Anh</t>
  </si>
  <si>
    <t>Tú</t>
  </si>
  <si>
    <t>26217132991</t>
  </si>
  <si>
    <t>Nguyễn Long</t>
  </si>
  <si>
    <t>Việt</t>
  </si>
  <si>
    <t>25207217745</t>
  </si>
  <si>
    <t>Phạm Thị Kim</t>
  </si>
  <si>
    <t>Cương</t>
  </si>
  <si>
    <t>K26PSU-DLK3</t>
  </si>
  <si>
    <t>PHẠM THỊ THU THỦY</t>
  </si>
  <si>
    <t>25217100550</t>
  </si>
  <si>
    <t>Bùi Duy</t>
  </si>
  <si>
    <t>26207133163</t>
  </si>
  <si>
    <t>Nguyễn Vũ Thùy</t>
  </si>
  <si>
    <t>Duyên</t>
  </si>
  <si>
    <t>26217142007</t>
  </si>
  <si>
    <t>Trần Nguyên</t>
  </si>
  <si>
    <t>25207102348</t>
  </si>
  <si>
    <t>Linh</t>
  </si>
  <si>
    <t>25207108683</t>
  </si>
  <si>
    <t>Nguyễn Thị Thảo</t>
  </si>
  <si>
    <t>Ly</t>
  </si>
  <si>
    <t>26207131944</t>
  </si>
  <si>
    <t>Trương Đỗ Uyên</t>
  </si>
  <si>
    <t>26207141577</t>
  </si>
  <si>
    <t>Nguyễn Thu</t>
  </si>
  <si>
    <t>Ngân</t>
  </si>
  <si>
    <t>26207135151</t>
  </si>
  <si>
    <t>Nguyễn Phương</t>
  </si>
  <si>
    <t>Ni</t>
  </si>
  <si>
    <t>25207100369</t>
  </si>
  <si>
    <t>Nguyễn Cảnh Diễm</t>
  </si>
  <si>
    <t>26217142536</t>
  </si>
  <si>
    <t>Doãn Đặng</t>
  </si>
  <si>
    <t>26217240100</t>
  </si>
  <si>
    <t>Đinh Minh</t>
  </si>
  <si>
    <t>Thành</t>
  </si>
  <si>
    <t>26207134614</t>
  </si>
  <si>
    <t>Nguyễn Thị Minh</t>
  </si>
  <si>
    <t>Thoa</t>
  </si>
  <si>
    <t>26207132446</t>
  </si>
  <si>
    <t>Trần Anh</t>
  </si>
  <si>
    <t>26217121195</t>
  </si>
  <si>
    <t>Trương Mỹ Nhật</t>
  </si>
  <si>
    <t>Thương</t>
  </si>
  <si>
    <t>25207117619</t>
  </si>
  <si>
    <t>Nguyễn Thị Bảo</t>
  </si>
  <si>
    <t>Trâm</t>
  </si>
  <si>
    <t>24207101255</t>
  </si>
  <si>
    <t>26207100326</t>
  </si>
  <si>
    <t>25207203811</t>
  </si>
  <si>
    <t>Nguyễn Thị Kiều</t>
  </si>
  <si>
    <t>Trinh</t>
  </si>
  <si>
    <t>26207127593</t>
  </si>
  <si>
    <t>Lê Thị Ánh</t>
  </si>
  <si>
    <t>Tuyết</t>
  </si>
  <si>
    <t>26207241979</t>
  </si>
  <si>
    <t>Đặng Thị Quỳnh</t>
  </si>
  <si>
    <t>Uyên</t>
  </si>
  <si>
    <t>24207115489</t>
  </si>
  <si>
    <t>Dương Hồng</t>
  </si>
  <si>
    <t>Vân</t>
  </si>
  <si>
    <t>26217136182</t>
  </si>
  <si>
    <t>Đặng Quang</t>
  </si>
  <si>
    <t>Vũ</t>
  </si>
  <si>
    <t>26207124043</t>
  </si>
  <si>
    <t>Hồ Ngọc</t>
  </si>
  <si>
    <t>K26PSU-DLK4</t>
  </si>
  <si>
    <t>HUỲNH LÝ THÙY LINH</t>
  </si>
  <si>
    <t>26207120748</t>
  </si>
  <si>
    <t>Nguyễn Thị Băng</t>
  </si>
  <si>
    <t>Châu</t>
  </si>
  <si>
    <t>Phan Thị Hồng Hải</t>
  </si>
  <si>
    <t>26207100647</t>
  </si>
  <si>
    <t>Huỳnh Thị Bích</t>
  </si>
  <si>
    <t>26207128015</t>
  </si>
  <si>
    <t>Lê Thị Thu</t>
  </si>
  <si>
    <t>Hà</t>
  </si>
  <si>
    <t>26217135785</t>
  </si>
  <si>
    <t>Đặng Tuấn</t>
  </si>
  <si>
    <t>26217135822</t>
  </si>
  <si>
    <t>Lê Văn</t>
  </si>
  <si>
    <t>26207124635</t>
  </si>
  <si>
    <t>Đào Thị Thu</t>
  </si>
  <si>
    <t>26207140642</t>
  </si>
  <si>
    <t>Nguyễn Thị</t>
  </si>
  <si>
    <t>Huệ</t>
  </si>
  <si>
    <t>26217130366</t>
  </si>
  <si>
    <t>Phùng Hữu Minh</t>
  </si>
  <si>
    <t>26207130746</t>
  </si>
  <si>
    <t>Nguyễn Võ Diệu</t>
  </si>
  <si>
    <t>Lan</t>
  </si>
  <si>
    <t>26217140809</t>
  </si>
  <si>
    <t>Đoàn Tuấn</t>
  </si>
  <si>
    <t>Minh</t>
  </si>
  <si>
    <t>26217135170</t>
  </si>
  <si>
    <t>Trần Viết</t>
  </si>
  <si>
    <t>26207129848</t>
  </si>
  <si>
    <t>Phạm Thị Loan</t>
  </si>
  <si>
    <t>Oanh</t>
  </si>
  <si>
    <t>26207133972</t>
  </si>
  <si>
    <t>Nguyễn Hoàng Mai</t>
  </si>
  <si>
    <t>Phương</t>
  </si>
  <si>
    <t>26207131402</t>
  </si>
  <si>
    <t>Trương Nguyễn Thị Vỹ</t>
  </si>
  <si>
    <t>26207100049</t>
  </si>
  <si>
    <t>Nguyễn Song</t>
  </si>
  <si>
    <t>25217104225</t>
  </si>
  <si>
    <t>Rồng</t>
  </si>
  <si>
    <t>25202108563</t>
  </si>
  <si>
    <t>Nguyễn Hoàng Anh</t>
  </si>
  <si>
    <t>Thơ</t>
  </si>
  <si>
    <t>26207128710</t>
  </si>
  <si>
    <t>Lương Gia Bảo</t>
  </si>
  <si>
    <t>Trân</t>
  </si>
  <si>
    <t>26217123266</t>
  </si>
  <si>
    <t>Nguyễn Quang</t>
  </si>
  <si>
    <t>Tuấn</t>
  </si>
  <si>
    <t>25217104129</t>
  </si>
  <si>
    <t>Lê Phan Khánh</t>
  </si>
  <si>
    <t>Tưởng</t>
  </si>
  <si>
    <t>26207141797</t>
  </si>
  <si>
    <t>Lê Thị Hà</t>
  </si>
  <si>
    <t>Vy</t>
  </si>
  <si>
    <t>26207121270</t>
  </si>
  <si>
    <t>Hoàng Kim</t>
  </si>
  <si>
    <t>Yến</t>
  </si>
  <si>
    <t>26217223274</t>
  </si>
  <si>
    <t>Lê Duy</t>
  </si>
  <si>
    <t>Khánh</t>
  </si>
  <si>
    <t>K-26 - Quản Trị Du Lịch &amp; Nhà Hàng Chuẩn PSU (Đại Học)</t>
  </si>
  <si>
    <t>K26PSU-DLH</t>
  </si>
  <si>
    <t>DƯƠNG THỊ XUÂN DIỆU</t>
  </si>
  <si>
    <t>Quản trị Du lịch &amp; Nhà hàng chuẩn PSU</t>
  </si>
  <si>
    <t>26207141723</t>
  </si>
  <si>
    <t>Nguyễn Đào Hoàng</t>
  </si>
  <si>
    <t>26207134318</t>
  </si>
  <si>
    <t>Lê Thị Hiếu</t>
  </si>
  <si>
    <t>Nghĩa</t>
  </si>
  <si>
    <t>26217130232</t>
  </si>
  <si>
    <t>Tạ Văn</t>
  </si>
  <si>
    <t>Nhật</t>
  </si>
  <si>
    <t>26207241683</t>
  </si>
  <si>
    <t>Lê Thị</t>
  </si>
  <si>
    <t>Nhuận</t>
  </si>
  <si>
    <t>26211238927</t>
  </si>
  <si>
    <t>Nguyễn Trung</t>
  </si>
  <si>
    <t>Tài</t>
  </si>
  <si>
    <t>26217227625</t>
  </si>
  <si>
    <t>Nguyễn Trần Quốc</t>
  </si>
  <si>
    <t>Thái</t>
  </si>
  <si>
    <t>26217134629</t>
  </si>
  <si>
    <t>Đặng Công</t>
  </si>
  <si>
    <t>26207126382</t>
  </si>
  <si>
    <t>Hoàng Thị Thu</t>
  </si>
  <si>
    <t>Thùy</t>
  </si>
  <si>
    <t>25217107442</t>
  </si>
  <si>
    <t>Đặng Thái</t>
  </si>
  <si>
    <t>An</t>
  </si>
  <si>
    <t>K-26 - Quản Trị Khách Sạn &amp; Nhà Hàng (Đại Học)</t>
  </si>
  <si>
    <t>K26DLK1</t>
  </si>
  <si>
    <t>VÕ ĐỨC HIẾU</t>
  </si>
  <si>
    <t>Quản Trị Khách Sạn &amp; Nhà Hàng</t>
  </si>
  <si>
    <t>26217126889</t>
  </si>
  <si>
    <t>Hoàng Tiến</t>
  </si>
  <si>
    <t>Nguyễn Thị Minh Thư</t>
  </si>
  <si>
    <t>26207100296</t>
  </si>
  <si>
    <t>Hứa Hoài</t>
  </si>
  <si>
    <t>Giang</t>
  </si>
  <si>
    <t>26207132273</t>
  </si>
  <si>
    <t>Nguyễn Thị Thu</t>
  </si>
  <si>
    <t>26207127356</t>
  </si>
  <si>
    <t>Văn Thị Nhật</t>
  </si>
  <si>
    <t>Hạ</t>
  </si>
  <si>
    <t>26217121343</t>
  </si>
  <si>
    <t>Lý Phúc</t>
  </si>
  <si>
    <t>26218738457</t>
  </si>
  <si>
    <t>Dương Văn</t>
  </si>
  <si>
    <t>Hậu</t>
  </si>
  <si>
    <t>26207220637</t>
  </si>
  <si>
    <t>Trần Thị</t>
  </si>
  <si>
    <t>Hiền</t>
  </si>
  <si>
    <t>Hồ Minh Phúc</t>
  </si>
  <si>
    <t>26207100210</t>
  </si>
  <si>
    <t>Huỳnh Thị Khánh</t>
  </si>
  <si>
    <t>26217129930</t>
  </si>
  <si>
    <t>Nguyễn Ngọc</t>
  </si>
  <si>
    <t>Huân</t>
  </si>
  <si>
    <t>26207100761</t>
  </si>
  <si>
    <t>Lê Thị Ly</t>
  </si>
  <si>
    <t>Lài</t>
  </si>
  <si>
    <t>26207120991</t>
  </si>
  <si>
    <t>Nguyễn Thị Hoài</t>
  </si>
  <si>
    <t>26212132882</t>
  </si>
  <si>
    <t>Huỳnh Văn</t>
  </si>
  <si>
    <t>Lộc</t>
  </si>
  <si>
    <t>26207135919</t>
  </si>
  <si>
    <t>Ngô Thị Khánh</t>
  </si>
  <si>
    <t>26207120004</t>
  </si>
  <si>
    <t>Nguyễn Bảo Thanh</t>
  </si>
  <si>
    <t>26207135033</t>
  </si>
  <si>
    <t>Trần Thị Thu</t>
  </si>
  <si>
    <t>26207121812</t>
  </si>
  <si>
    <t>Đặng Thị Hồng</t>
  </si>
  <si>
    <t>25203103793</t>
  </si>
  <si>
    <t>Lê Trần Bảo</t>
  </si>
  <si>
    <t>26207133359</t>
  </si>
  <si>
    <t>Đào Thị Lệ</t>
  </si>
  <si>
    <t>Quyên</t>
  </si>
  <si>
    <t>26207131369</t>
  </si>
  <si>
    <t>Phạm Thị</t>
  </si>
  <si>
    <t>25207103813</t>
  </si>
  <si>
    <t>Hứa Minh</t>
  </si>
  <si>
    <t>26207123854</t>
  </si>
  <si>
    <t>Hoàng Thị Huyền</t>
  </si>
  <si>
    <t>26207122490</t>
  </si>
  <si>
    <t>Trương Thị Thanh</t>
  </si>
  <si>
    <t>Trúc</t>
  </si>
  <si>
    <t>26207120742</t>
  </si>
  <si>
    <t>Trần Cẩm</t>
  </si>
  <si>
    <t>26217125553</t>
  </si>
  <si>
    <t>Lê Quốc</t>
  </si>
  <si>
    <t>26207124542</t>
  </si>
  <si>
    <t>Nguyễn Thị Kim</t>
  </si>
  <si>
    <t>26207121702</t>
  </si>
  <si>
    <t>Đỗ Ngọc</t>
  </si>
  <si>
    <t>26207125473</t>
  </si>
  <si>
    <t>Phan Nguyễn Tường</t>
  </si>
  <si>
    <t>26207200578</t>
  </si>
  <si>
    <t>Nguyễn Lê</t>
  </si>
  <si>
    <t>26217142767</t>
  </si>
  <si>
    <t>Lê Nguyễn Tuấn</t>
  </si>
  <si>
    <t>K26DLK10</t>
  </si>
  <si>
    <t>MAI THỊ THƯƠNG</t>
  </si>
  <si>
    <t>26207229403</t>
  </si>
  <si>
    <t>Phan Thị Kim</t>
  </si>
  <si>
    <t>26217130704</t>
  </si>
  <si>
    <t>Hà Tất</t>
  </si>
  <si>
    <t>26217127050</t>
  </si>
  <si>
    <t>Lê Đình</t>
  </si>
  <si>
    <t>Đình</t>
  </si>
  <si>
    <t>26207120566</t>
  </si>
  <si>
    <t>26217135242</t>
  </si>
  <si>
    <t>Nguyễn Văn</t>
  </si>
  <si>
    <t>Hoàng</t>
  </si>
  <si>
    <t>26217226616</t>
  </si>
  <si>
    <t>Trần Lê Đan</t>
  </si>
  <si>
    <t>Kha</t>
  </si>
  <si>
    <t>26207136253</t>
  </si>
  <si>
    <t>Nguyễn Dương Thảo</t>
  </si>
  <si>
    <t>26217133944</t>
  </si>
  <si>
    <t>Ngô Tấn</t>
  </si>
  <si>
    <t>Lợi</t>
  </si>
  <si>
    <t>26207131440</t>
  </si>
  <si>
    <t>Nguyễn Thị Phương</t>
  </si>
  <si>
    <t>24207103791</t>
  </si>
  <si>
    <t>Trần Thị Thảo</t>
  </si>
  <si>
    <t>Nhung</t>
  </si>
  <si>
    <t>26207126869</t>
  </si>
  <si>
    <t>Phan Thanh</t>
  </si>
  <si>
    <t>26217129145</t>
  </si>
  <si>
    <t>26207125830</t>
  </si>
  <si>
    <t>Nguyễn Minh</t>
  </si>
  <si>
    <t>26217136268</t>
  </si>
  <si>
    <t xml:space="preserve">Trần </t>
  </si>
  <si>
    <t>Quân</t>
  </si>
  <si>
    <t>26217127757</t>
  </si>
  <si>
    <t>Nguyễn Huy Bảo</t>
  </si>
  <si>
    <t>2321713977</t>
  </si>
  <si>
    <t>Nguyễn Công</t>
  </si>
  <si>
    <t>Quốc</t>
  </si>
  <si>
    <t>26207133699</t>
  </si>
  <si>
    <t>Ông Thị Ái</t>
  </si>
  <si>
    <t>26217126073</t>
  </si>
  <si>
    <t>26212131101</t>
  </si>
  <si>
    <t>25217102936</t>
  </si>
  <si>
    <t>Ngô Đức</t>
  </si>
  <si>
    <t>Thiện</t>
  </si>
  <si>
    <t>26207134672</t>
  </si>
  <si>
    <t>Bùi Thị Anh</t>
  </si>
  <si>
    <t>26207126082</t>
  </si>
  <si>
    <t>Trần Thị Thanh</t>
  </si>
  <si>
    <t>26217129161</t>
  </si>
  <si>
    <t>Đàm Đình</t>
  </si>
  <si>
    <t>26207126459</t>
  </si>
  <si>
    <t>Hồ Nguyễn Nhã</t>
  </si>
  <si>
    <t>26207226100</t>
  </si>
  <si>
    <t>Vũ Nguyễn Thảo</t>
  </si>
  <si>
    <t>25203303109</t>
  </si>
  <si>
    <t>Bùi Thị Kim</t>
  </si>
  <si>
    <t>Xuyến</t>
  </si>
  <si>
    <t>26207133028</t>
  </si>
  <si>
    <t>Đinh Thị Thanh</t>
  </si>
  <si>
    <t>Yên</t>
  </si>
  <si>
    <t>26207220101</t>
  </si>
  <si>
    <t>Dương Quang Minh</t>
  </si>
  <si>
    <t>K26DLK11</t>
  </si>
  <si>
    <t>NGÔ THỊ THANH NGA</t>
  </si>
  <si>
    <t>26207135227</t>
  </si>
  <si>
    <t>Nguyễn Võ Phương</t>
  </si>
  <si>
    <t>26207121634</t>
  </si>
  <si>
    <t>26217134923</t>
  </si>
  <si>
    <t>Bảo</t>
  </si>
  <si>
    <t>26212123965</t>
  </si>
  <si>
    <t>Nguyễn Tấn Thái</t>
  </si>
  <si>
    <t>Bình</t>
  </si>
  <si>
    <t>26207132338</t>
  </si>
  <si>
    <t>Lê Thị Hoàng</t>
  </si>
  <si>
    <t>26207128327</t>
  </si>
  <si>
    <t>Lê Hoàng</t>
  </si>
  <si>
    <t>26207130870</t>
  </si>
  <si>
    <t>26217142038</t>
  </si>
  <si>
    <t>Lê Minh</t>
  </si>
  <si>
    <t>26217135821</t>
  </si>
  <si>
    <t>Đỗ Lê Thành</t>
  </si>
  <si>
    <t>Hưng</t>
  </si>
  <si>
    <t>26207131901</t>
  </si>
  <si>
    <t>Lý Thanh</t>
  </si>
  <si>
    <t>Hương</t>
  </si>
  <si>
    <t>26217130151</t>
  </si>
  <si>
    <t>Võ Nguyễn Gia</t>
  </si>
  <si>
    <t>26217135020</t>
  </si>
  <si>
    <t>Phạm Phước Gia</t>
  </si>
  <si>
    <t>25217110154</t>
  </si>
  <si>
    <t>Phùng Tấn</t>
  </si>
  <si>
    <t>26207122770</t>
  </si>
  <si>
    <t>Huyễn</t>
  </si>
  <si>
    <t>26207131636</t>
  </si>
  <si>
    <t>Lành</t>
  </si>
  <si>
    <t>25217108688</t>
  </si>
  <si>
    <t>Nguyễn Phạm Huyền</t>
  </si>
  <si>
    <t>26207135247</t>
  </si>
  <si>
    <t>Trần Phương</t>
  </si>
  <si>
    <t>26207122320</t>
  </si>
  <si>
    <t>Tạ Thị Ngọc</t>
  </si>
  <si>
    <t>25207109196</t>
  </si>
  <si>
    <t>Trần Như Thục</t>
  </si>
  <si>
    <t>26202100678</t>
  </si>
  <si>
    <t>Lê Trần Cẩm</t>
  </si>
  <si>
    <t>26217126211</t>
  </si>
  <si>
    <t>Phan Phú</t>
  </si>
  <si>
    <t>Phúc</t>
  </si>
  <si>
    <t>26203724968</t>
  </si>
  <si>
    <t>Trần Thúy</t>
  </si>
  <si>
    <t>26217128663</t>
  </si>
  <si>
    <t>Từ Thanh</t>
  </si>
  <si>
    <t>Thân</t>
  </si>
  <si>
    <t>26207136309</t>
  </si>
  <si>
    <t>25207110560</t>
  </si>
  <si>
    <t>Bùi Thị Thanh</t>
  </si>
  <si>
    <t>26217135217</t>
  </si>
  <si>
    <t>Nguyễn Thái</t>
  </si>
  <si>
    <t>Thịnh</t>
  </si>
  <si>
    <t>26207124860</t>
  </si>
  <si>
    <t>26217127046</t>
  </si>
  <si>
    <t>Đoàn Trần Minh</t>
  </si>
  <si>
    <t>Thúy</t>
  </si>
  <si>
    <t>25217116688</t>
  </si>
  <si>
    <t>Lê Doãn Mạnh</t>
  </si>
  <si>
    <t>Tiến</t>
  </si>
  <si>
    <t>26207128665</t>
  </si>
  <si>
    <t>Ngô Lê Huyền</t>
  </si>
  <si>
    <t>26207100245</t>
  </si>
  <si>
    <t>Huỳnh Thị Yến</t>
  </si>
  <si>
    <t>26217128721</t>
  </si>
  <si>
    <t>Phan Thị Ngọc</t>
  </si>
  <si>
    <t>26217135166</t>
  </si>
  <si>
    <t>Lê Đức</t>
  </si>
  <si>
    <t>26203333090</t>
  </si>
  <si>
    <t>Trần Lê Ý</t>
  </si>
  <si>
    <t>26207129337</t>
  </si>
  <si>
    <t>Nguyễn Thị Bích</t>
  </si>
  <si>
    <t>26208626725</t>
  </si>
  <si>
    <t>25207104461</t>
  </si>
  <si>
    <t>Lê Thị Thùy</t>
  </si>
  <si>
    <t>K26DLK12</t>
  </si>
  <si>
    <t>NGUYỄN THỊ MINH THƯ</t>
  </si>
  <si>
    <t>26207134226</t>
  </si>
  <si>
    <t>Phạm Kim</t>
  </si>
  <si>
    <t>26217126428</t>
  </si>
  <si>
    <t>Nguyễn Khánh</t>
  </si>
  <si>
    <t>26217135943</t>
  </si>
  <si>
    <t>26202124313</t>
  </si>
  <si>
    <t>Mai Trương Thu</t>
  </si>
  <si>
    <t>24207209816</t>
  </si>
  <si>
    <t>Phan Thị Thu</t>
  </si>
  <si>
    <t>26217135203</t>
  </si>
  <si>
    <t>26207133801</t>
  </si>
  <si>
    <t>Lê Thị Thanh</t>
  </si>
  <si>
    <t>Hiệp</t>
  </si>
  <si>
    <t>26217131943</t>
  </si>
  <si>
    <t>Đào Ngọc</t>
  </si>
  <si>
    <t>Hiếu</t>
  </si>
  <si>
    <t>26217131950</t>
  </si>
  <si>
    <t>Nguyễn Văn Sỹ</t>
  </si>
  <si>
    <t>26217135186</t>
  </si>
  <si>
    <t>Võ Gia</t>
  </si>
  <si>
    <t>26217133339</t>
  </si>
  <si>
    <t>Phan Trung</t>
  </si>
  <si>
    <t>Kiên</t>
  </si>
  <si>
    <t>26207100735</t>
  </si>
  <si>
    <t>Võ Thị</t>
  </si>
  <si>
    <t>26207131766</t>
  </si>
  <si>
    <t>Nguyễn Thái Yến</t>
  </si>
  <si>
    <t>25207100939</t>
  </si>
  <si>
    <t>Nguyễn Thị Tú</t>
  </si>
  <si>
    <t>26217100406</t>
  </si>
  <si>
    <t>26217126199</t>
  </si>
  <si>
    <t>Đặng Trung</t>
  </si>
  <si>
    <t>Quang</t>
  </si>
  <si>
    <t>26207121800</t>
  </si>
  <si>
    <t>Đoàn Nguyễn Gia</t>
  </si>
  <si>
    <t>26217135577</t>
  </si>
  <si>
    <t>Hồ Thị Mỹ</t>
  </si>
  <si>
    <t>Thu</t>
  </si>
  <si>
    <t>26207132592</t>
  </si>
  <si>
    <t>Phạm Thị Minh</t>
  </si>
  <si>
    <t>26207133403</t>
  </si>
  <si>
    <t>Nguyễn Thụy Anh</t>
  </si>
  <si>
    <t>26217134325</t>
  </si>
  <si>
    <t>26207142486</t>
  </si>
  <si>
    <t>26217133518</t>
  </si>
  <si>
    <t>Nguyễn Bình</t>
  </si>
  <si>
    <t>26207229674</t>
  </si>
  <si>
    <t>Trương Thị Thu</t>
  </si>
  <si>
    <t>26207120965</t>
  </si>
  <si>
    <t>Võ Huỳnh Thúy</t>
  </si>
  <si>
    <t>26207132129</t>
  </si>
  <si>
    <t>Lê Thị Thảo</t>
  </si>
  <si>
    <t>Vi</t>
  </si>
  <si>
    <t>26207100189</t>
  </si>
  <si>
    <t>Ngô Tường</t>
  </si>
  <si>
    <t>26207100246</t>
  </si>
  <si>
    <t>Ngô Kim</t>
  </si>
  <si>
    <t>K26DLK13</t>
  </si>
  <si>
    <t>26207120293</t>
  </si>
  <si>
    <t>Phạm Thị Trâm</t>
  </si>
  <si>
    <t>26207120440</t>
  </si>
  <si>
    <t>Lương Lê Ngọc</t>
  </si>
  <si>
    <t>26217132090</t>
  </si>
  <si>
    <t>Đỗ Công Hòa</t>
  </si>
  <si>
    <t>26217133867</t>
  </si>
  <si>
    <t>Nguyễn Hữu</t>
  </si>
  <si>
    <t>Cường</t>
  </si>
  <si>
    <t>26207100628</t>
  </si>
  <si>
    <t>Trần Thị Mỹ</t>
  </si>
  <si>
    <t>26207135231</t>
  </si>
  <si>
    <t>26217220919</t>
  </si>
  <si>
    <t>Nguyễn Tư</t>
  </si>
  <si>
    <t>26217225450</t>
  </si>
  <si>
    <t>Phùng Đức</t>
  </si>
  <si>
    <t>26217135713</t>
  </si>
  <si>
    <t>Nguyễn Lê Ngọc</t>
  </si>
  <si>
    <t>26207130140</t>
  </si>
  <si>
    <t>Nguyễn Thị Nhật</t>
  </si>
  <si>
    <t>Lệ</t>
  </si>
  <si>
    <t>26207133639</t>
  </si>
  <si>
    <t>Nguyễn Trúc</t>
  </si>
  <si>
    <t>26217132237</t>
  </si>
  <si>
    <t>Lê Hồng</t>
  </si>
  <si>
    <t>Lương</t>
  </si>
  <si>
    <t>26207131351</t>
  </si>
  <si>
    <t>Lê Ngọc Trà</t>
  </si>
  <si>
    <t>26207122922</t>
  </si>
  <si>
    <t>Phạm Ngân</t>
  </si>
  <si>
    <t>24207104282</t>
  </si>
  <si>
    <t>Ngô Thị Hải</t>
  </si>
  <si>
    <t>Nhân</t>
  </si>
  <si>
    <t>26207226508</t>
  </si>
  <si>
    <t>Nguyễn Thị Quỳnh</t>
  </si>
  <si>
    <t>26207125172</t>
  </si>
  <si>
    <t>Trần Nguyễn Quỳnh</t>
  </si>
  <si>
    <t>Như</t>
  </si>
  <si>
    <t>26217234333</t>
  </si>
  <si>
    <t>Bùi Phạm Hồng</t>
  </si>
  <si>
    <t>26207125799</t>
  </si>
  <si>
    <t>Phụng</t>
  </si>
  <si>
    <t>26207133903</t>
  </si>
  <si>
    <t>Huỳnh Thảo</t>
  </si>
  <si>
    <t>26207130340</t>
  </si>
  <si>
    <t>Trương Thị Diễm</t>
  </si>
  <si>
    <t>Sương</t>
  </si>
  <si>
    <t>26207327517</t>
  </si>
  <si>
    <t>Ngô Thị Mỹ</t>
  </si>
  <si>
    <t>Tâm</t>
  </si>
  <si>
    <t>26217136263</t>
  </si>
  <si>
    <t>Thạch</t>
  </si>
  <si>
    <t>26217100745</t>
  </si>
  <si>
    <t>26207134679</t>
  </si>
  <si>
    <t>26202135419</t>
  </si>
  <si>
    <t>Phan Thị Phương</t>
  </si>
  <si>
    <t>26207135458</t>
  </si>
  <si>
    <t>26217135479</t>
  </si>
  <si>
    <t>Huỳnh Bá</t>
  </si>
  <si>
    <t>26207120077</t>
  </si>
  <si>
    <t>Võ Thị Tấn</t>
  </si>
  <si>
    <t>26207136114</t>
  </si>
  <si>
    <t>Đặng Ngọc Thùy</t>
  </si>
  <si>
    <t>26217100821</t>
  </si>
  <si>
    <t>Đỗ Trọng</t>
  </si>
  <si>
    <t>26207100232</t>
  </si>
  <si>
    <t>Nguyễn Lê Nhật</t>
  </si>
  <si>
    <t>26207134665</t>
  </si>
  <si>
    <t>Biên</t>
  </si>
  <si>
    <t>K26DLK14</t>
  </si>
  <si>
    <t>PHẠM THỊ MỸ LINH</t>
  </si>
  <si>
    <t>26207126523</t>
  </si>
  <si>
    <t>26207322982</t>
  </si>
  <si>
    <t>Lê Thị Giản</t>
  </si>
  <si>
    <t>Đơn</t>
  </si>
  <si>
    <t>26217135162</t>
  </si>
  <si>
    <t>Nguyễn Đình</t>
  </si>
  <si>
    <t>26207120384</t>
  </si>
  <si>
    <t>26217135586</t>
  </si>
  <si>
    <t>Nguyễn Xuân</t>
  </si>
  <si>
    <t>26212135949</t>
  </si>
  <si>
    <t>Lê Viết</t>
  </si>
  <si>
    <t>26217128751</t>
  </si>
  <si>
    <t>Nguyễn Lê Nam</t>
  </si>
  <si>
    <t>26207141810</t>
  </si>
  <si>
    <t>Trần Thị Hà</t>
  </si>
  <si>
    <t>Khương</t>
  </si>
  <si>
    <t>26217132678</t>
  </si>
  <si>
    <t>Nguyễn Tùng</t>
  </si>
  <si>
    <t>Lâm</t>
  </si>
  <si>
    <t>26203330447</t>
  </si>
  <si>
    <t>Lê Thị Cẩm</t>
  </si>
  <si>
    <t>26207125492</t>
  </si>
  <si>
    <t>Nguyễn Thị Diệu</t>
  </si>
  <si>
    <t>May</t>
  </si>
  <si>
    <t>26207123301</t>
  </si>
  <si>
    <t>Phan Thị Bích</t>
  </si>
  <si>
    <t>Na</t>
  </si>
  <si>
    <t>26207120410</t>
  </si>
  <si>
    <t>Đặng Thị Bích</t>
  </si>
  <si>
    <t>26207123139</t>
  </si>
  <si>
    <t>Lê Thị Minh</t>
  </si>
  <si>
    <t>26207124727</t>
  </si>
  <si>
    <t>Nguyễn Lâm Uyên</t>
  </si>
  <si>
    <t>26217134765</t>
  </si>
  <si>
    <t>Trần Đoàn Tuấn</t>
  </si>
  <si>
    <t>26217232879</t>
  </si>
  <si>
    <t>Phạm Hào</t>
  </si>
  <si>
    <t>26207131626</t>
  </si>
  <si>
    <t>Quý</t>
  </si>
  <si>
    <t>26217125883</t>
  </si>
  <si>
    <t>Lê Anh</t>
  </si>
  <si>
    <t>Sách</t>
  </si>
  <si>
    <t>26207125677</t>
  </si>
  <si>
    <t>Thắng</t>
  </si>
  <si>
    <t>26207135165</t>
  </si>
  <si>
    <t>Võ Thị Hiếu</t>
  </si>
  <si>
    <t>26207132725</t>
  </si>
  <si>
    <t>Lâm Vũ Thanh</t>
  </si>
  <si>
    <t>26207133872</t>
  </si>
  <si>
    <t>Huỳnh Ngọc Anh</t>
  </si>
  <si>
    <t>26207134196</t>
  </si>
  <si>
    <t>26207134332</t>
  </si>
  <si>
    <t>26217120997</t>
  </si>
  <si>
    <t>26217132797</t>
  </si>
  <si>
    <t>Trương Gia</t>
  </si>
  <si>
    <t>K26DLK15</t>
  </si>
  <si>
    <t>26207142039</t>
  </si>
  <si>
    <t>Phạm Ngọc</t>
  </si>
  <si>
    <t>26202230036</t>
  </si>
  <si>
    <t>Đỗ Nguyên Hiếu</t>
  </si>
  <si>
    <t>26217142313</t>
  </si>
  <si>
    <t>Đỗ Hải Thanh</t>
  </si>
  <si>
    <t>26207122357</t>
  </si>
  <si>
    <t>Huỳnh Thị Thu</t>
  </si>
  <si>
    <t>25217116470</t>
  </si>
  <si>
    <t>Thân Thành</t>
  </si>
  <si>
    <t>26207129430</t>
  </si>
  <si>
    <t>Nguyễn Thị Khánh</t>
  </si>
  <si>
    <t>Hoa</t>
  </si>
  <si>
    <t>26207128122</t>
  </si>
  <si>
    <t>Huyền</t>
  </si>
  <si>
    <t>26211200083</t>
  </si>
  <si>
    <t>Giang Minh</t>
  </si>
  <si>
    <t>26211235485</t>
  </si>
  <si>
    <t>Dư Xuân</t>
  </si>
  <si>
    <t>26212130391</t>
  </si>
  <si>
    <t>Lê Trung</t>
  </si>
  <si>
    <t>26207126811</t>
  </si>
  <si>
    <t>Nguyễn Trần Yến</t>
  </si>
  <si>
    <t>26207124781</t>
  </si>
  <si>
    <t>26207142679</t>
  </si>
  <si>
    <t>Lê Trà Tố</t>
  </si>
  <si>
    <t>26217127986</t>
  </si>
  <si>
    <t>26207100315</t>
  </si>
  <si>
    <t>Vũ Thị Thanh</t>
  </si>
  <si>
    <t>26207136079</t>
  </si>
  <si>
    <t>26207134291</t>
  </si>
  <si>
    <t>26202526572</t>
  </si>
  <si>
    <t>Đỗ Nguyên Bảo</t>
  </si>
  <si>
    <t>26207134130</t>
  </si>
  <si>
    <t>Lê Phạm Bảo</t>
  </si>
  <si>
    <t>25207217594</t>
  </si>
  <si>
    <t>Trần Thị Quỳnh</t>
  </si>
  <si>
    <t>26207123993</t>
  </si>
  <si>
    <t>Lê Thị Kiều</t>
  </si>
  <si>
    <t>25217116357</t>
  </si>
  <si>
    <t>Huỳnh Thanh</t>
  </si>
  <si>
    <t>26207122059</t>
  </si>
  <si>
    <t>Nguyễn Thị Như</t>
  </si>
  <si>
    <t>26207121430</t>
  </si>
  <si>
    <t>26207125376</t>
  </si>
  <si>
    <t>26217142738</t>
  </si>
  <si>
    <t>K26DLK16</t>
  </si>
  <si>
    <t>25217104503</t>
  </si>
  <si>
    <t>Nguyễn Quang Duy</t>
  </si>
  <si>
    <t>25201204101</t>
  </si>
  <si>
    <t>Nguyễn Thị Nguyên</t>
  </si>
  <si>
    <t>Hảo</t>
  </si>
  <si>
    <t>26207136282</t>
  </si>
  <si>
    <t>Nguyễn Thị Thúy</t>
  </si>
  <si>
    <t>26217126212</t>
  </si>
  <si>
    <t>26217241949</t>
  </si>
  <si>
    <t>25217110211</t>
  </si>
  <si>
    <t>Phan Cảnh</t>
  </si>
  <si>
    <t>26217125188</t>
  </si>
  <si>
    <t>Huỳnh Văn Anh</t>
  </si>
  <si>
    <t>26217123458</t>
  </si>
  <si>
    <t>Long</t>
  </si>
  <si>
    <t>26207125775</t>
  </si>
  <si>
    <t>Huỳnh Thị Hoàng</t>
  </si>
  <si>
    <t>26207125781</t>
  </si>
  <si>
    <t>Phan Thị Thúy</t>
  </si>
  <si>
    <t>26217135177</t>
  </si>
  <si>
    <t>26217140914</t>
  </si>
  <si>
    <t>26207135320</t>
  </si>
  <si>
    <t>Trương Thị Hồng</t>
  </si>
  <si>
    <t>26207136056</t>
  </si>
  <si>
    <t>Cao Nguyễn Diệu</t>
  </si>
  <si>
    <t>26207200253</t>
  </si>
  <si>
    <t>Đinh Thị</t>
  </si>
  <si>
    <t>Thạnh</t>
  </si>
  <si>
    <t>26217135216</t>
  </si>
  <si>
    <t>Hoàng Công</t>
  </si>
  <si>
    <t>24207206132</t>
  </si>
  <si>
    <t>Huỳnh Thị Trúc</t>
  </si>
  <si>
    <t>26207129998</t>
  </si>
  <si>
    <t>Võ Lê Bích</t>
  </si>
  <si>
    <t>26207123536</t>
  </si>
  <si>
    <t>Võ Thị Thùy</t>
  </si>
  <si>
    <t>26217236080</t>
  </si>
  <si>
    <t>Nguyễn Trương Minh</t>
  </si>
  <si>
    <t>Trí</t>
  </si>
  <si>
    <t>26207100312</t>
  </si>
  <si>
    <t>Tuyền</t>
  </si>
  <si>
    <t>26217127072</t>
  </si>
  <si>
    <t>26217231333</t>
  </si>
  <si>
    <t>Nguyễn Thanh</t>
  </si>
  <si>
    <t>26207124697</t>
  </si>
  <si>
    <t>Ông Thị Huyền</t>
  </si>
  <si>
    <t>26207133754</t>
  </si>
  <si>
    <t>Nguyễn Thị Tường</t>
  </si>
  <si>
    <t>26217135239</t>
  </si>
  <si>
    <t>Bùi Văn Nhật</t>
  </si>
  <si>
    <t>26207134623</t>
  </si>
  <si>
    <t>Xong</t>
  </si>
  <si>
    <t>26207226617</t>
  </si>
  <si>
    <t>Huỳnh Đào Như</t>
  </si>
  <si>
    <t>Ý</t>
  </si>
  <si>
    <t>26207127340</t>
  </si>
  <si>
    <t>Lê Thị Quỳnh</t>
  </si>
  <si>
    <t>K26DLK2</t>
  </si>
  <si>
    <t>26217121115</t>
  </si>
  <si>
    <t>Nguyễn Võ Thục</t>
  </si>
  <si>
    <t>Đoan</t>
  </si>
  <si>
    <t>26207142355</t>
  </si>
  <si>
    <t>26207130971</t>
  </si>
  <si>
    <t>26207127056</t>
  </si>
  <si>
    <t>Võ Thu</t>
  </si>
  <si>
    <t>26207121613</t>
  </si>
  <si>
    <t>26217135634</t>
  </si>
  <si>
    <t>Nguyễn Đức</t>
  </si>
  <si>
    <t>26207124360</t>
  </si>
  <si>
    <t>26207142628</t>
  </si>
  <si>
    <t>Đoàn Thị</t>
  </si>
  <si>
    <t>Hồng</t>
  </si>
  <si>
    <t>26207127807</t>
  </si>
  <si>
    <t>Nguyễn Phước Khánh</t>
  </si>
  <si>
    <t>26207133407</t>
  </si>
  <si>
    <t>Phan Thị Diệu</t>
  </si>
  <si>
    <t>26202134368</t>
  </si>
  <si>
    <t>Lê Thị Mỹ</t>
  </si>
  <si>
    <t>26217124089</t>
  </si>
  <si>
    <t>Trần Hồ Đình</t>
  </si>
  <si>
    <t>26207225444</t>
  </si>
  <si>
    <t>Nguyễn Thị Trà</t>
  </si>
  <si>
    <t>26217133251</t>
  </si>
  <si>
    <t>Nguyễn Thành</t>
  </si>
  <si>
    <t>26207124078</t>
  </si>
  <si>
    <t>Phạm Thị Mỹ</t>
  </si>
  <si>
    <t>26207129331</t>
  </si>
  <si>
    <t>26207126339</t>
  </si>
  <si>
    <t>Châu Nguyễn Hồng</t>
  </si>
  <si>
    <t>26207125774</t>
  </si>
  <si>
    <t>Trần Uyên</t>
  </si>
  <si>
    <t>26217123321</t>
  </si>
  <si>
    <t>Ngô Ngọc</t>
  </si>
  <si>
    <t>26217129853</t>
  </si>
  <si>
    <t>Hoàng Ngọc Duy</t>
  </si>
  <si>
    <t>26207100469</t>
  </si>
  <si>
    <t>Hoàng Thị Phương</t>
  </si>
  <si>
    <t>Thanh</t>
  </si>
  <si>
    <t>26207132185</t>
  </si>
  <si>
    <t>26211232907</t>
  </si>
  <si>
    <t>26207126881</t>
  </si>
  <si>
    <t>Tô Xuân</t>
  </si>
  <si>
    <t>Trà</t>
  </si>
  <si>
    <t>26207127317</t>
  </si>
  <si>
    <t>Từ Nguyễn Huyền</t>
  </si>
  <si>
    <t>26207127364</t>
  </si>
  <si>
    <t>Trần Thị Thùy</t>
  </si>
  <si>
    <t>26212231163</t>
  </si>
  <si>
    <t>Nguyễn Quốc</t>
  </si>
  <si>
    <t>Trung</t>
  </si>
  <si>
    <t>26207122483</t>
  </si>
  <si>
    <t>Phan Thị Cẩm</t>
  </si>
  <si>
    <t>26207128376</t>
  </si>
  <si>
    <t>Ngô Thị Kiều</t>
  </si>
  <si>
    <t>26217124608</t>
  </si>
  <si>
    <t>Viễn</t>
  </si>
  <si>
    <t>26217134941</t>
  </si>
  <si>
    <t>Phan Văn</t>
  </si>
  <si>
    <t>26201200579</t>
  </si>
  <si>
    <t>Lê Thị Hồng</t>
  </si>
  <si>
    <t>26217100387</t>
  </si>
  <si>
    <t>Đinh Công</t>
  </si>
  <si>
    <t>K26DLK3</t>
  </si>
  <si>
    <t>26212135509</t>
  </si>
  <si>
    <t>Cao Trí</t>
  </si>
  <si>
    <t>26207140455</t>
  </si>
  <si>
    <t>Lê Đoàn Mỹ</t>
  </si>
  <si>
    <t>26217134781</t>
  </si>
  <si>
    <t>25207102218</t>
  </si>
  <si>
    <t>Đặng Bảo</t>
  </si>
  <si>
    <t>26207134538</t>
  </si>
  <si>
    <t>Từ Thị Hồng</t>
  </si>
  <si>
    <t>Hạnh</t>
  </si>
  <si>
    <t>26207128175</t>
  </si>
  <si>
    <t>26203831593</t>
  </si>
  <si>
    <t>Bùi Thị Vĩnh</t>
  </si>
  <si>
    <t>Hoài</t>
  </si>
  <si>
    <t>25217116489</t>
  </si>
  <si>
    <t>Trần Thanh</t>
  </si>
  <si>
    <t>Hùng</t>
  </si>
  <si>
    <t>26207224117</t>
  </si>
  <si>
    <t>Đỗ Thị Diệu</t>
  </si>
  <si>
    <t>26207126894</t>
  </si>
  <si>
    <t>Nguyễn Đoàn Khánh</t>
  </si>
  <si>
    <t>26211031383</t>
  </si>
  <si>
    <t>Trương Thành</t>
  </si>
  <si>
    <t>26211235567</t>
  </si>
  <si>
    <t>Luân</t>
  </si>
  <si>
    <t>26207120677</t>
  </si>
  <si>
    <t>Phạm Thị Mi</t>
  </si>
  <si>
    <t>Mi</t>
  </si>
  <si>
    <t>26207125423</t>
  </si>
  <si>
    <t>26207126590</t>
  </si>
  <si>
    <t>Trần Thị Lê</t>
  </si>
  <si>
    <t>26203335323</t>
  </si>
  <si>
    <t>Đỗ Thị Minh</t>
  </si>
  <si>
    <t>26207126608</t>
  </si>
  <si>
    <t>25207105905</t>
  </si>
  <si>
    <t>Nguyễn Thị Thùy</t>
  </si>
  <si>
    <t>26207134634</t>
  </si>
  <si>
    <t>Đào Tú</t>
  </si>
  <si>
    <t>26207141361</t>
  </si>
  <si>
    <t>Trần Huỳnh</t>
  </si>
  <si>
    <t>26217135119</t>
  </si>
  <si>
    <t>Đỗ Thị Ngọc</t>
  </si>
  <si>
    <t>25212202498</t>
  </si>
  <si>
    <t>Ngô Văn</t>
  </si>
  <si>
    <t>Tường</t>
  </si>
  <si>
    <t>26203132501</t>
  </si>
  <si>
    <t>Đoàn Thị Bảo</t>
  </si>
  <si>
    <t>26207130790</t>
  </si>
  <si>
    <t>Nguyễn Thị Ái</t>
  </si>
  <si>
    <t>26203226134</t>
  </si>
  <si>
    <t>26207135232</t>
  </si>
  <si>
    <t>26207127920</t>
  </si>
  <si>
    <t>Lê Ngô Vân</t>
  </si>
  <si>
    <t>K26DLK4</t>
  </si>
  <si>
    <t>26207132535</t>
  </si>
  <si>
    <t>Cần</t>
  </si>
  <si>
    <t>26217134327</t>
  </si>
  <si>
    <t>Phan Phước Thành</t>
  </si>
  <si>
    <t>25213217485</t>
  </si>
  <si>
    <t>Chu Văn</t>
  </si>
  <si>
    <t>Đức</t>
  </si>
  <si>
    <t>26207140456</t>
  </si>
  <si>
    <t>26207131500</t>
  </si>
  <si>
    <t>26207123314</t>
  </si>
  <si>
    <t>Củng Thị Mỹ</t>
  </si>
  <si>
    <t>26207133269</t>
  </si>
  <si>
    <t>26207130148</t>
  </si>
  <si>
    <t>25217211750</t>
  </si>
  <si>
    <t>Ngô Hoàng</t>
  </si>
  <si>
    <t>26217100502</t>
  </si>
  <si>
    <t>Lê Thanh</t>
  </si>
  <si>
    <t>Hòa</t>
  </si>
  <si>
    <t>26207124465</t>
  </si>
  <si>
    <t>Phan Thị</t>
  </si>
  <si>
    <t>26207126541</t>
  </si>
  <si>
    <t>Hoàng Thị Khánh</t>
  </si>
  <si>
    <t>26217122489</t>
  </si>
  <si>
    <t>Trương Văn</t>
  </si>
  <si>
    <t>26207132771</t>
  </si>
  <si>
    <t>Lê Thị Ngọc</t>
  </si>
  <si>
    <t>26207142254</t>
  </si>
  <si>
    <t>Nguyễn Hồng</t>
  </si>
  <si>
    <t>Liên</t>
  </si>
  <si>
    <t>26217100657</t>
  </si>
  <si>
    <t>Đặng Nhật</t>
  </si>
  <si>
    <t>26207127169</t>
  </si>
  <si>
    <t>26207131735</t>
  </si>
  <si>
    <t>Trần Yến</t>
  </si>
  <si>
    <t>25217107632</t>
  </si>
  <si>
    <t>Lê Thăng</t>
  </si>
  <si>
    <t>26207133810</t>
  </si>
  <si>
    <t>Đặng Thị Trà</t>
  </si>
  <si>
    <t>26217132169</t>
  </si>
  <si>
    <t>24207115020</t>
  </si>
  <si>
    <t>26211324103</t>
  </si>
  <si>
    <t>26207121799</t>
  </si>
  <si>
    <t>Võ Thị Hồng</t>
  </si>
  <si>
    <t>26217131692</t>
  </si>
  <si>
    <t>25207117579</t>
  </si>
  <si>
    <t>Phùng Thị Như</t>
  </si>
  <si>
    <t>26207123027</t>
  </si>
  <si>
    <t>Phan Thị Diễm</t>
  </si>
  <si>
    <t>26207128172</t>
  </si>
  <si>
    <t>25217107486</t>
  </si>
  <si>
    <t>Cao Khả Nhật</t>
  </si>
  <si>
    <t>Thoán</t>
  </si>
  <si>
    <t>26207130936</t>
  </si>
  <si>
    <t>Nguyễn Thị Mỹ</t>
  </si>
  <si>
    <t>26207131378</t>
  </si>
  <si>
    <t>Trương Thị Ánh</t>
  </si>
  <si>
    <t>26207122337</t>
  </si>
  <si>
    <t>26217130685</t>
  </si>
  <si>
    <t>26217100218</t>
  </si>
  <si>
    <t>Hồ Quốc</t>
  </si>
  <si>
    <t>26207134223</t>
  </si>
  <si>
    <t>Lê Phạm Minh</t>
  </si>
  <si>
    <t>K26DLK5</t>
  </si>
  <si>
    <t>PHẠM THỊ HOÀNG DUNG</t>
  </si>
  <si>
    <t>26217200258</t>
  </si>
  <si>
    <t>Lê Tuấn</t>
  </si>
  <si>
    <t>26207130982</t>
  </si>
  <si>
    <t>26217121351</t>
  </si>
  <si>
    <t>Trần Ngọc Thiên</t>
  </si>
  <si>
    <t>Ban</t>
  </si>
  <si>
    <t>26217135049</t>
  </si>
  <si>
    <t>Dân</t>
  </si>
  <si>
    <t>26207142624</t>
  </si>
  <si>
    <t>Diễm</t>
  </si>
  <si>
    <t>26217131279</t>
  </si>
  <si>
    <t>Châu Ngọc</t>
  </si>
  <si>
    <t>Dinh</t>
  </si>
  <si>
    <t>26217133184</t>
  </si>
  <si>
    <t>26207221726</t>
  </si>
  <si>
    <t>26207122094</t>
  </si>
  <si>
    <t>Liễu</t>
  </si>
  <si>
    <t>26207120003</t>
  </si>
  <si>
    <t>Lê Thị Phương</t>
  </si>
  <si>
    <t>26207140776</t>
  </si>
  <si>
    <t>26207141702</t>
  </si>
  <si>
    <t>Nguyễn Trần Thị Trà</t>
  </si>
  <si>
    <t>26207134582</t>
  </si>
  <si>
    <t>Phùng Thị Ly</t>
  </si>
  <si>
    <t>26207131722</t>
  </si>
  <si>
    <t>Phan Thị Thanh</t>
  </si>
  <si>
    <t>26207100487</t>
  </si>
  <si>
    <t>Ngô Thị Thùy</t>
  </si>
  <si>
    <t>26207140884</t>
  </si>
  <si>
    <t>Nguyễn Thị Trọng</t>
  </si>
  <si>
    <t>26207100463</t>
  </si>
  <si>
    <t>Phan Mai Quỳnh</t>
  </si>
  <si>
    <t>26207124478</t>
  </si>
  <si>
    <t>Bùi Thị Lê</t>
  </si>
  <si>
    <t>26217100519</t>
  </si>
  <si>
    <t>Nguyễn Tiến</t>
  </si>
  <si>
    <t>26207120292</t>
  </si>
  <si>
    <t>Bùi Thị Như</t>
  </si>
  <si>
    <t>26217126863</t>
  </si>
  <si>
    <t>Nguyễn Hữu Thành</t>
  </si>
  <si>
    <t>26207130806</t>
  </si>
  <si>
    <t>26207131661</t>
  </si>
  <si>
    <t>26217131570</t>
  </si>
  <si>
    <t>26217132588</t>
  </si>
  <si>
    <t>Dương Đăng Bảo</t>
  </si>
  <si>
    <t>26207131525</t>
  </si>
  <si>
    <t>26207100637</t>
  </si>
  <si>
    <t>26202434125</t>
  </si>
  <si>
    <t>Trần Quỳnh</t>
  </si>
  <si>
    <t>25207109725</t>
  </si>
  <si>
    <t>Phan Thị Ánh</t>
  </si>
  <si>
    <t>26207134120</t>
  </si>
  <si>
    <t>Lê Phan Kiều</t>
  </si>
  <si>
    <t>26207141751</t>
  </si>
  <si>
    <t>Hoàng Thị</t>
  </si>
  <si>
    <t>Cẫm</t>
  </si>
  <si>
    <t>K26DLK6</t>
  </si>
  <si>
    <t>HỒ MINH PHÚC</t>
  </si>
  <si>
    <t>26217100142</t>
  </si>
  <si>
    <t>Bùi Văn</t>
  </si>
  <si>
    <t>26217122885</t>
  </si>
  <si>
    <t>Nguyễn Cao</t>
  </si>
  <si>
    <t>26207239595</t>
  </si>
  <si>
    <t>Diệu</t>
  </si>
  <si>
    <t>26207100811</t>
  </si>
  <si>
    <t>26207125494</t>
  </si>
  <si>
    <t>26217141634</t>
  </si>
  <si>
    <t>26207136401</t>
  </si>
  <si>
    <t>26217142056</t>
  </si>
  <si>
    <t>Nguyễn Lê Phước</t>
  </si>
  <si>
    <t>26207135560</t>
  </si>
  <si>
    <t>Huỳnh Ngọc Thùy</t>
  </si>
  <si>
    <t>26207140754</t>
  </si>
  <si>
    <t>26217126561</t>
  </si>
  <si>
    <t>Trần Phúc</t>
  </si>
  <si>
    <t>26203325694</t>
  </si>
  <si>
    <t>Phan Thị Ly</t>
  </si>
  <si>
    <t>26207135191</t>
  </si>
  <si>
    <t>Lê Thị Uyển</t>
  </si>
  <si>
    <t>24217207665</t>
  </si>
  <si>
    <t>26207134953</t>
  </si>
  <si>
    <t>Hoàng Lưu Thanh</t>
  </si>
  <si>
    <t>26207141978</t>
  </si>
  <si>
    <t>26217141046</t>
  </si>
  <si>
    <t>Hoàng Đình</t>
  </si>
  <si>
    <t>26218626604</t>
  </si>
  <si>
    <t>Nguyễn Trọng</t>
  </si>
  <si>
    <t>26207135531</t>
  </si>
  <si>
    <t>26207126343</t>
  </si>
  <si>
    <t>Nguyễn Thiên Thanh</t>
  </si>
  <si>
    <t>Thiên</t>
  </si>
  <si>
    <t>26217132769</t>
  </si>
  <si>
    <t>Bùi Văn Chí</t>
  </si>
  <si>
    <t>26207240210</t>
  </si>
  <si>
    <t>Đinh Phan Nữ Hoài</t>
  </si>
  <si>
    <t>26207131015</t>
  </si>
  <si>
    <t>Phan Hà</t>
  </si>
  <si>
    <t>25217102808</t>
  </si>
  <si>
    <t>Triều</t>
  </si>
  <si>
    <t>26217131306</t>
  </si>
  <si>
    <t>Nguyễn Hữu Huy</t>
  </si>
  <si>
    <t>26217142047</t>
  </si>
  <si>
    <t>Trần Ngọc</t>
  </si>
  <si>
    <t>Văn</t>
  </si>
  <si>
    <t>26207140327</t>
  </si>
  <si>
    <t>Nguyễn Thị Thuý</t>
  </si>
  <si>
    <t>K26DLK7</t>
  </si>
  <si>
    <t>ĐẶNG THỊ THÙY TRANG</t>
  </si>
  <si>
    <t>26207133796</t>
  </si>
  <si>
    <t>Lê Diệu</t>
  </si>
  <si>
    <t>26207140349</t>
  </si>
  <si>
    <t>Nguyễn Thị Lan</t>
  </si>
  <si>
    <t>26207136210</t>
  </si>
  <si>
    <t>Đỗ Trương Thị Hoài</t>
  </si>
  <si>
    <t>26207100831</t>
  </si>
  <si>
    <t>Lê Trần Khánh</t>
  </si>
  <si>
    <t>Chi</t>
  </si>
  <si>
    <t>26217135283</t>
  </si>
  <si>
    <t>Đông</t>
  </si>
  <si>
    <t>26217142023</t>
  </si>
  <si>
    <t>Đào Anh</t>
  </si>
  <si>
    <t>26207140458</t>
  </si>
  <si>
    <t>26217135224</t>
  </si>
  <si>
    <t>Võ Đại</t>
  </si>
  <si>
    <t>2321714413</t>
  </si>
  <si>
    <t>Võ Anh</t>
  </si>
  <si>
    <t>Khoa</t>
  </si>
  <si>
    <t>26207127013</t>
  </si>
  <si>
    <t>Võ Thị Nguyệt</t>
  </si>
  <si>
    <t>26207132060</t>
  </si>
  <si>
    <t>Hồ Thị Khánh</t>
  </si>
  <si>
    <t>26217140849</t>
  </si>
  <si>
    <t>26207141984</t>
  </si>
  <si>
    <t>Lê Thị Bích</t>
  </si>
  <si>
    <t>26207135882</t>
  </si>
  <si>
    <t>Trương Đỗ Tâm</t>
  </si>
  <si>
    <t>26207136321</t>
  </si>
  <si>
    <t>Trần Thị Hoàng</t>
  </si>
  <si>
    <t>26207134156</t>
  </si>
  <si>
    <t>26217142304</t>
  </si>
  <si>
    <t>Phạm Hữu</t>
  </si>
  <si>
    <t>26207141745</t>
  </si>
  <si>
    <t>Hồ Thị Phương</t>
  </si>
  <si>
    <t>26207141713</t>
  </si>
  <si>
    <t>26207141213</t>
  </si>
  <si>
    <t>26207100018</t>
  </si>
  <si>
    <t>26207141992</t>
  </si>
  <si>
    <t>Trần Bùi Ngọc</t>
  </si>
  <si>
    <t>26207130631</t>
  </si>
  <si>
    <t>26217141370</t>
  </si>
  <si>
    <t>Châu Nguyên</t>
  </si>
  <si>
    <t>26207141474</t>
  </si>
  <si>
    <t>Nguyễn Lê Thảo</t>
  </si>
  <si>
    <t>26207126132</t>
  </si>
  <si>
    <t>Nguyễn Lương Nhật</t>
  </si>
  <si>
    <t>26207120623</t>
  </si>
  <si>
    <t>Võ Lê Nguyệt</t>
  </si>
  <si>
    <t>K26DLK8</t>
  </si>
  <si>
    <t>26207141824</t>
  </si>
  <si>
    <t>Trương Ngọc Vân</t>
  </si>
  <si>
    <t>26207125762</t>
  </si>
  <si>
    <t>Nguyễn Thị Vân</t>
  </si>
  <si>
    <t>26207131191</t>
  </si>
  <si>
    <t>Võ Thị Kim</t>
  </si>
  <si>
    <t>26207127383</t>
  </si>
  <si>
    <t>Cao Thị Phúc</t>
  </si>
  <si>
    <t>Điền</t>
  </si>
  <si>
    <t>26217128969</t>
  </si>
  <si>
    <t>26207130841</t>
  </si>
  <si>
    <t>26207229342</t>
  </si>
  <si>
    <t>26217134132</t>
  </si>
  <si>
    <t>Đỗ Trường</t>
  </si>
  <si>
    <t>26207100276</t>
  </si>
  <si>
    <t>Nguyễn Hồ Gia</t>
  </si>
  <si>
    <t>26207122642</t>
  </si>
  <si>
    <t>26207122990</t>
  </si>
  <si>
    <t>Mai Thị</t>
  </si>
  <si>
    <t>26203327128</t>
  </si>
  <si>
    <t>Khuê</t>
  </si>
  <si>
    <t>26207132825</t>
  </si>
  <si>
    <t>Đinh Lê Phương</t>
  </si>
  <si>
    <t>26207141968</t>
  </si>
  <si>
    <t>Hồ Thị Cẩm</t>
  </si>
  <si>
    <t>26207100090</t>
  </si>
  <si>
    <t>26207227201</t>
  </si>
  <si>
    <t>Phan Vũ Thùy</t>
  </si>
  <si>
    <t>26217134913</t>
  </si>
  <si>
    <t>Mạnh</t>
  </si>
  <si>
    <t>25207210458</t>
  </si>
  <si>
    <t>Trần Hòa</t>
  </si>
  <si>
    <t>25207213199</t>
  </si>
  <si>
    <t>Trương Thảo</t>
  </si>
  <si>
    <t>26217133755</t>
  </si>
  <si>
    <t>Tôn Thất Phú</t>
  </si>
  <si>
    <t>26207229325</t>
  </si>
  <si>
    <t>26207229973</t>
  </si>
  <si>
    <t>Tăng Thị Kim</t>
  </si>
  <si>
    <t>26207132858</t>
  </si>
  <si>
    <t>Hoàng Diệu</t>
  </si>
  <si>
    <t>24207116076</t>
  </si>
  <si>
    <t>Nguyễn Lê Nghi</t>
  </si>
  <si>
    <t>Thường</t>
  </si>
  <si>
    <t>26207100150</t>
  </si>
  <si>
    <t>Nguyễn Thị Dương</t>
  </si>
  <si>
    <t>Thuỳ</t>
  </si>
  <si>
    <t>26217135164</t>
  </si>
  <si>
    <t>26207141784</t>
  </si>
  <si>
    <t>26207131513</t>
  </si>
  <si>
    <t>K26DLK9</t>
  </si>
  <si>
    <t>25212715759</t>
  </si>
  <si>
    <t>Nguyễn Kim</t>
  </si>
  <si>
    <t>26207126663</t>
  </si>
  <si>
    <t>Đoàn Thị Hoàng</t>
  </si>
  <si>
    <t>Khuyên</t>
  </si>
  <si>
    <t>26207133988</t>
  </si>
  <si>
    <t>26217120917</t>
  </si>
  <si>
    <t>26207123194</t>
  </si>
  <si>
    <t>Nguyễn Thị Tiểu</t>
  </si>
  <si>
    <t>Mẫn</t>
  </si>
  <si>
    <t>26207123560</t>
  </si>
  <si>
    <t>Ngô Giang</t>
  </si>
  <si>
    <t>26207136153</t>
  </si>
  <si>
    <t>26207130573</t>
  </si>
  <si>
    <t>Trương Thùy</t>
  </si>
  <si>
    <t>26207141964</t>
  </si>
  <si>
    <t>26207124148</t>
  </si>
  <si>
    <t>Phan Thảo</t>
  </si>
  <si>
    <t>26207130385</t>
  </si>
  <si>
    <t>Đinh Thị Tuyết</t>
  </si>
  <si>
    <t>26207130024</t>
  </si>
  <si>
    <t>26207100536</t>
  </si>
  <si>
    <t>Nguyễn Ngọc Hà</t>
  </si>
  <si>
    <t>26207131837</t>
  </si>
  <si>
    <t>26217134894</t>
  </si>
  <si>
    <t>Trương Văn Anh</t>
  </si>
  <si>
    <t>26207134267</t>
  </si>
  <si>
    <t>Phạm Thị Như</t>
  </si>
  <si>
    <t>26207231869</t>
  </si>
  <si>
    <t>Hoàng Thanh</t>
  </si>
  <si>
    <t>26207133046</t>
  </si>
  <si>
    <t>Hồ Đặng Hoài</t>
  </si>
  <si>
    <t>26207127745</t>
  </si>
  <si>
    <t>Chế Thị Hoài</t>
  </si>
  <si>
    <t>26207131795</t>
  </si>
  <si>
    <t>26203232197</t>
  </si>
  <si>
    <t>26207221484</t>
  </si>
  <si>
    <t>Nguyễn Hà Vi</t>
  </si>
  <si>
    <t>26207134254</t>
  </si>
  <si>
    <t>26207136441</t>
  </si>
  <si>
    <t>Đỗ Mai Phương</t>
  </si>
  <si>
    <t>26207135405</t>
  </si>
  <si>
    <t>Võ Thị Huyền</t>
  </si>
  <si>
    <t>26203337080</t>
  </si>
  <si>
    <t>Huỳnh Thị Anh</t>
  </si>
  <si>
    <t>26207123907</t>
  </si>
  <si>
    <t>Phan Thị Mỹ</t>
  </si>
  <si>
    <t>26207124563</t>
  </si>
  <si>
    <t>Hồ Thị Tường</t>
  </si>
  <si>
    <t>26217142786</t>
  </si>
  <si>
    <t>Nguyễn Thị Gia</t>
  </si>
  <si>
    <t>CHUYÊN ĐỀ</t>
  </si>
  <si>
    <t>Trần Cẩm Vy</t>
  </si>
  <si>
    <t>K25PSUDLK 9</t>
  </si>
  <si>
    <t>Nguyễn Hữu Hiếu</t>
  </si>
  <si>
    <t>K25PSUDLK13</t>
  </si>
  <si>
    <t xml:space="preserve">Đặng Thị Thủy </t>
  </si>
  <si>
    <t>K25PSUDLk15</t>
  </si>
  <si>
    <t>Nguyễn Thế Ngân</t>
  </si>
  <si>
    <t>K25DLK26</t>
  </si>
  <si>
    <t xml:space="preserve">Phạm Thị Thuỳ Linh </t>
  </si>
  <si>
    <t>K24PSUDLK10</t>
  </si>
  <si>
    <t>Trần Đinh Phương Trinh</t>
  </si>
  <si>
    <t>Trần Thị Thanh Ngân</t>
  </si>
  <si>
    <t>K25PSUDLK 8</t>
  </si>
  <si>
    <t>Nguyễn Lê Minh Thư</t>
  </si>
  <si>
    <t>K25PSUDLK3</t>
  </si>
  <si>
    <t xml:space="preserve">Lê Viết Cường </t>
  </si>
  <si>
    <t>K21PSUDLK</t>
  </si>
  <si>
    <t>Trần Mai Kiều Diễm</t>
  </si>
  <si>
    <t>K25PSUDLK18</t>
  </si>
  <si>
    <t>Võ Văn Bảo</t>
  </si>
  <si>
    <t>K25PSUDLK12</t>
  </si>
  <si>
    <t>Hồ Thanh Tú</t>
  </si>
  <si>
    <t>K24PSUDLK15</t>
  </si>
  <si>
    <t>Hà Trần Huỳnh Hương</t>
  </si>
  <si>
    <t>K25PSUDLK15</t>
  </si>
  <si>
    <t>Trần Phạm Hồng Phấn</t>
  </si>
  <si>
    <t>K25PSUDLK 10</t>
  </si>
  <si>
    <t xml:space="preserve">Võ Duy Phú </t>
  </si>
  <si>
    <t xml:space="preserve">K24-PSU-DLH </t>
  </si>
  <si>
    <t>Hồ Thị Thanh Giang</t>
  </si>
  <si>
    <t>K24PSUDLK 8</t>
  </si>
  <si>
    <t>Nguyễn Thị Hải Như</t>
  </si>
  <si>
    <t>K25PSUDLK 1</t>
  </si>
  <si>
    <t>Nguyễn Tấn Long</t>
  </si>
  <si>
    <t>K24PSUDLK6</t>
  </si>
  <si>
    <t>Nguyễn Thanh Anh Hoàng</t>
  </si>
  <si>
    <t>K24PSUDLK 4</t>
  </si>
  <si>
    <t>Nguyễn Thị Diễm Kiều</t>
  </si>
  <si>
    <t>Đinh Nguyễn Ngọc Huy</t>
  </si>
  <si>
    <t>K25PSUDLK 17</t>
  </si>
  <si>
    <t>Nguyễn Thị Thuỳ Dương</t>
  </si>
  <si>
    <t>Hồ Trần Thảo Phương</t>
  </si>
  <si>
    <t>K25PSUDLK10</t>
  </si>
  <si>
    <t>Tô Minh Huy</t>
  </si>
  <si>
    <t>Ngô Anh Khoa</t>
  </si>
  <si>
    <t>K25PSUDLK 14</t>
  </si>
  <si>
    <t>Trần Đặng Ánh Chi</t>
  </si>
  <si>
    <t>K25PSU- DLK3</t>
  </si>
  <si>
    <t>Nguyễn Võ Văn Tâm</t>
  </si>
  <si>
    <t>K25PSUDLK1</t>
  </si>
  <si>
    <t>Lê Ngọc Nhật</t>
  </si>
  <si>
    <t>K25PSUDLK16</t>
  </si>
  <si>
    <t>Nguyễn Ngọc Minh Tuấn</t>
  </si>
  <si>
    <t>K25DLK19</t>
  </si>
  <si>
    <t>Quản trị Du lịch &amp; Khách sạn</t>
  </si>
  <si>
    <t xml:space="preserve">Ngô Thanh Nhật </t>
  </si>
  <si>
    <t>Ngô Thị Thuý Hà</t>
  </si>
  <si>
    <t>k25 DLK14</t>
  </si>
  <si>
    <t>Trần Thị Mỹ Duyên</t>
  </si>
  <si>
    <t>K25DLK20</t>
  </si>
  <si>
    <t>Phan Minh Hạ My</t>
  </si>
  <si>
    <t xml:space="preserve">K25PSUDLK6 </t>
  </si>
  <si>
    <t>Nguyễn Thị Kiều Oanh</t>
  </si>
  <si>
    <t>K25DLK13</t>
  </si>
  <si>
    <t>Trần Đặng Hàn Uyên</t>
  </si>
  <si>
    <t>K25PSUDLK 12</t>
  </si>
  <si>
    <t xml:space="preserve">Nguyễn Tiến Khoa </t>
  </si>
  <si>
    <t>K24DLK14</t>
  </si>
  <si>
    <t>Trần Hồ Đức Tú</t>
  </si>
  <si>
    <t>K25PSUDLK4</t>
  </si>
  <si>
    <t>Bùi Song Thư</t>
  </si>
  <si>
    <t>K25DLK9</t>
  </si>
  <si>
    <t>Nguyễn Phan Anh Mận</t>
  </si>
  <si>
    <t>K25DLK5</t>
  </si>
  <si>
    <t>Nguyễn Lê Xuân Thuỳ</t>
  </si>
  <si>
    <t>K24DLK22</t>
  </si>
  <si>
    <t>Nguyễn Thị Xuân Hạnh</t>
  </si>
  <si>
    <t>Trần Thành Thanh Hùng</t>
  </si>
  <si>
    <t>Vương Thị Hương</t>
  </si>
  <si>
    <t>K25DLK11</t>
  </si>
  <si>
    <t>Lê Thị Trà My</t>
  </si>
  <si>
    <t>K25DLK21</t>
  </si>
  <si>
    <t>Nguyễn Thị Thanh Uyên</t>
  </si>
  <si>
    <t>PSUK24DLK4</t>
  </si>
  <si>
    <t>Phan Tấn Trung</t>
  </si>
  <si>
    <t>K25DLK15</t>
  </si>
  <si>
    <t xml:space="preserve">Tôn Nữ Thái Tiên </t>
  </si>
  <si>
    <t>K24DLK5</t>
  </si>
  <si>
    <t>Nguyễn Hoàng Phương Chi</t>
  </si>
  <si>
    <t>K24PSUDLH</t>
  </si>
  <si>
    <t>Lê Thị Công</t>
  </si>
  <si>
    <t>K25DLK25</t>
  </si>
  <si>
    <t>Nguyễn Phương Chi</t>
  </si>
  <si>
    <t>Phạm Trần Anh Tài</t>
  </si>
  <si>
    <t>K25DLK 7</t>
  </si>
  <si>
    <t>Nguyễn Hữu Hân</t>
  </si>
  <si>
    <t>K21DLK10</t>
  </si>
  <si>
    <t>NGUYỄN TUẤN TÚ</t>
  </si>
  <si>
    <t>K25PSUDLK14</t>
  </si>
  <si>
    <t>Nguyễn Quang Duy Hà</t>
  </si>
  <si>
    <t>Võ Thị Thuỳ Trang</t>
  </si>
  <si>
    <t>Hồ Thị Thuý</t>
  </si>
  <si>
    <t>Huỳnh Thị Mỹ Linh</t>
  </si>
  <si>
    <t>Trần Hồng Hạnh</t>
  </si>
  <si>
    <t>Nguyễn Bá Vinh Khánh</t>
  </si>
  <si>
    <t>K25DLK16</t>
  </si>
  <si>
    <t xml:space="preserve">Nguyễn Thị Bảo Ân </t>
  </si>
  <si>
    <t>K25DLK18</t>
  </si>
  <si>
    <t>Nguyễn Hòa</t>
  </si>
  <si>
    <t xml:space="preserve">Đặng Lê Tường Vy </t>
  </si>
  <si>
    <t>K25DLK23</t>
  </si>
  <si>
    <t>Trần Nguyễn Thảo Ngân</t>
  </si>
  <si>
    <t>Lê Hồng Anh</t>
  </si>
  <si>
    <t>K25DLK10</t>
  </si>
  <si>
    <t>Huỳnh Ngọc Ánh</t>
  </si>
  <si>
    <t>Trần Quang Khoa</t>
  </si>
  <si>
    <t>Trần Xuân Thái</t>
  </si>
  <si>
    <t>Nguyễn Công Tùng</t>
  </si>
  <si>
    <t>Nguyễn Thị Hoàng Ny</t>
  </si>
  <si>
    <t>K25DLK17</t>
  </si>
  <si>
    <t>Trương Thị Thuận</t>
  </si>
  <si>
    <t>K25 PSU DLLK 16</t>
  </si>
  <si>
    <t>K25DLK12</t>
  </si>
  <si>
    <t>Nguyễn Thuỳ Tra</t>
  </si>
  <si>
    <t>Trần Văn Anh Tú</t>
  </si>
  <si>
    <t>Nguyễn Lê Kim Thoa</t>
  </si>
  <si>
    <t>Nguyễn Thị Ngọc Quỳnh</t>
  </si>
  <si>
    <t>K23DLK12</t>
  </si>
  <si>
    <t xml:space="preserve">Trần Ngọc Khánh </t>
  </si>
  <si>
    <t>Nguyễn Huỳnh Đức Phát</t>
  </si>
  <si>
    <t>K25DLK 12</t>
  </si>
  <si>
    <t>Đặng Võ Ngọc Huyền</t>
  </si>
  <si>
    <t>K25DLK6</t>
  </si>
  <si>
    <t>Lê Hoàng Thuỳ Dung</t>
  </si>
  <si>
    <t>Bùi Thị Ánh Mai</t>
  </si>
  <si>
    <t>K24DLK21</t>
  </si>
  <si>
    <t xml:space="preserve">Bảo Tôn Nữ Tường Vy </t>
  </si>
  <si>
    <t xml:space="preserve">K25DLK9 </t>
  </si>
  <si>
    <t>Huỳnh Việt Thái</t>
  </si>
  <si>
    <t>Huỳnh Thị Thảo Nguyên</t>
  </si>
  <si>
    <t>K25 DLK8</t>
  </si>
  <si>
    <t xml:space="preserve">Hồ Văn Minh Quân </t>
  </si>
  <si>
    <t>Vũ Thị Mỹ Duyên</t>
  </si>
  <si>
    <t>Phan Minh Huy</t>
  </si>
  <si>
    <t>K22DLK7</t>
  </si>
  <si>
    <t>Trần Nguyễn Phương Nhi</t>
  </si>
  <si>
    <t>Nguyễn Hữu Mạnh</t>
  </si>
  <si>
    <t>k25 PSU DLK 12</t>
  </si>
  <si>
    <t>Lê Thị Thanh Vy</t>
  </si>
  <si>
    <t>K24PSUDLK 1</t>
  </si>
  <si>
    <t>Nguyễn Đình Trí</t>
  </si>
  <si>
    <t>K24DLK8</t>
  </si>
  <si>
    <t>Nguyễn Tấn Việt Hưng</t>
  </si>
  <si>
    <t>k25dlk23</t>
  </si>
  <si>
    <t xml:space="preserve">Đỗ Minh Khang </t>
  </si>
  <si>
    <t>K25PSUDLH</t>
  </si>
  <si>
    <t>Phạm Thị Thuý Huyền</t>
  </si>
  <si>
    <t>Đoàn Ngọc Thống</t>
  </si>
  <si>
    <t>TRỊNH VŨ TÙNG LÂM</t>
  </si>
  <si>
    <t>Phạm Phú Trọng</t>
  </si>
  <si>
    <t>Nguyễn Trần Vinh Khánh</t>
  </si>
  <si>
    <t>Trần Minh Huy</t>
  </si>
  <si>
    <t>Phạm Phú Khôi</t>
  </si>
  <si>
    <t>DANH SÁCH XÉT ĐIỀU KIỆN THAM GIA THỰC TẬP TỐT NGHIỆP</t>
  </si>
  <si>
    <t>ĐỢT TỐT NGHIỆP 06/2024</t>
  </si>
  <si>
    <t>KHOA KHÁCH SẠN NHÀ HÀNG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</si>
</sst>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b/>
      <sz val="13"/>
      <name val="Times New Roman"/>
      <family val="1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/>
    </xf>
    <xf numFmtId="10" fontId="1" fillId="0" borderId="0" xfId="0" applyNumberFormat="1" applyFont="1"/>
    <xf numFmtId="14" fontId="6" fillId="0" borderId="0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I&#193;O%20V&#7908;\1.%20T&#7888;T%20NGHI&#7878;P\t&#7889;t%20nghi&#7879;p%2006.2024\DANH%20S&#193;CH%20T&#7892;NG%20K26%20-%20UPDATE.xlsx" TargetMode="External"/><Relationship Id="rId1" Type="http://schemas.openxmlformats.org/officeDocument/2006/relationships/externalLinkPath" Target="DANH%20S&#193;CH%20T&#7892;NG%20K26%20-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h sách"/>
      <sheetName val="Sheet2"/>
      <sheetName val="đơn vị thực tập"/>
      <sheetName val="THÔNG TIN GVHD"/>
      <sheetName val="tạm xét"/>
      <sheetName val="danh sách xét"/>
      <sheetName val="TỔNG XÉT KHÓA LUẬN"/>
    </sheetNames>
    <sheetDataSet>
      <sheetData sheetId="0"/>
      <sheetData sheetId="1"/>
      <sheetData sheetId="2">
        <row r="3">
          <cell r="C3">
            <v>26207141497</v>
          </cell>
          <cell r="D3" t="str">
            <v>Nguyễn Thị Ngọc Diệp</v>
          </cell>
          <cell r="E3">
            <v>37353</v>
          </cell>
          <cell r="F3" t="str">
            <v>K26PSU DLK2</v>
          </cell>
          <cell r="G3" t="str">
            <v>Quản trị Du lịch &amp; Khách sạn chuẩn PSU</v>
          </cell>
          <cell r="H3">
            <v>26</v>
          </cell>
          <cell r="I3">
            <v>868658671</v>
          </cell>
          <cell r="J3" t="str">
            <v>Chuyên đề</v>
          </cell>
          <cell r="K3" t="str">
            <v>Pullman Danang Beach Resort</v>
          </cell>
          <cell r="M3" t="str">
            <v>101 võ nguyên giáp</v>
          </cell>
          <cell r="N3" t="str">
            <v>Đà Nẵng</v>
          </cell>
          <cell r="O3" t="str">
            <v>Nhà hàng</v>
          </cell>
          <cell r="Q3">
            <v>45295</v>
          </cell>
          <cell r="R3" t="str">
            <v>Hồ Minh Phúc</v>
          </cell>
          <cell r="S3" t="str">
            <v>cam kết</v>
          </cell>
          <cell r="T3" t="str">
            <v>21/12</v>
          </cell>
          <cell r="U3">
            <v>12</v>
          </cell>
          <cell r="V3" t="str">
            <v>DUYỆT</v>
          </cell>
          <cell r="W3" t="str">
            <v>18/12/2023</v>
          </cell>
          <cell r="AA3">
            <v>3.1300000000000001E-2</v>
          </cell>
          <cell r="AB3">
            <v>3.2</v>
          </cell>
          <cell r="AC3" t="str">
            <v>CHUYÊN ĐỀ</v>
          </cell>
          <cell r="AD3" t="str">
            <v>Trần Hoàng Anh</v>
          </cell>
          <cell r="AE3" t="str">
            <v>0906 029 602</v>
          </cell>
        </row>
        <row r="4">
          <cell r="C4">
            <v>25217104225</v>
          </cell>
          <cell r="D4" t="str">
            <v>Lê Văn Rồng</v>
          </cell>
          <cell r="E4">
            <v>36575</v>
          </cell>
          <cell r="F4" t="str">
            <v>K26 PSU DLK 4</v>
          </cell>
          <cell r="G4" t="str">
            <v>Quản trị Du lịch &amp; Khách sạn chuẩn PSU</v>
          </cell>
          <cell r="H4">
            <v>26</v>
          </cell>
          <cell r="I4">
            <v>918622770</v>
          </cell>
          <cell r="J4" t="str">
            <v>Chuyên đề</v>
          </cell>
          <cell r="K4" t="str">
            <v>The Five Villas and Resort Quangnam Danang</v>
          </cell>
          <cell r="L4" t="str">
            <v>The Five Villas and Resort Quangnam Danang</v>
          </cell>
          <cell r="M4" t="str">
            <v>Đường Lạc Long Quân, phường Điện Ngọc, Huyện Điện Bàn, tỉnh Quảng Nam, Việt Nam</v>
          </cell>
          <cell r="N4" t="str">
            <v>Đà Nẵng</v>
          </cell>
          <cell r="O4" t="str">
            <v>Sales &amp; Marketing</v>
          </cell>
          <cell r="P4" t="str">
            <v>Sales &amp; Marketing</v>
          </cell>
          <cell r="Q4">
            <v>45181</v>
          </cell>
          <cell r="R4" t="str">
            <v>Huỳnh Lý Thùy Linh</v>
          </cell>
          <cell r="S4" t="str">
            <v>cam kết</v>
          </cell>
          <cell r="T4" t="str">
            <v>15/12</v>
          </cell>
          <cell r="U4">
            <v>13</v>
          </cell>
          <cell r="V4" t="str">
            <v>DUYỆT</v>
          </cell>
          <cell r="W4" t="str">
            <v>18/12/2023</v>
          </cell>
          <cell r="X4" t="str">
            <v>trưởng khoa đã duyệt đơn</v>
          </cell>
          <cell r="AA4">
            <v>2.3400000000000001E-2</v>
          </cell>
          <cell r="AB4">
            <v>3.39</v>
          </cell>
          <cell r="AC4" t="str">
            <v>CHUYÊN ĐỀ</v>
          </cell>
          <cell r="AD4" t="str">
            <v>Đặng Thị Thùy Trang</v>
          </cell>
          <cell r="AE4">
            <v>327892117</v>
          </cell>
        </row>
        <row r="5">
          <cell r="C5">
            <v>25207101928</v>
          </cell>
          <cell r="D5" t="str">
            <v>Nguyễn Thị Ánh Dương</v>
          </cell>
          <cell r="E5">
            <v>37127</v>
          </cell>
          <cell r="F5" t="str">
            <v>K26PSUDLK2</v>
          </cell>
          <cell r="G5" t="str">
            <v>Quản trị Du lịch &amp; Khách sạn chuẩn PSU</v>
          </cell>
          <cell r="H5">
            <v>26</v>
          </cell>
          <cell r="I5">
            <v>988547731</v>
          </cell>
          <cell r="J5" t="str">
            <v>Chuyên đề</v>
          </cell>
          <cell r="K5" t="str">
            <v>Altara Suites</v>
          </cell>
          <cell r="M5" t="str">
            <v>120 Võ Nguyên Giáp, Sơn Trà</v>
          </cell>
          <cell r="N5" t="str">
            <v>Đà Nẵng</v>
          </cell>
          <cell r="O5" t="str">
            <v>Nhà hàng</v>
          </cell>
          <cell r="Q5">
            <v>44938</v>
          </cell>
          <cell r="S5" t="str">
            <v>cam kết</v>
          </cell>
          <cell r="T5" t="str">
            <v>21/1</v>
          </cell>
          <cell r="U5">
            <v>14</v>
          </cell>
          <cell r="V5" t="str">
            <v>DUYỆT</v>
          </cell>
          <cell r="W5" t="str">
            <v>21/1/2024</v>
          </cell>
          <cell r="AA5">
            <v>0</v>
          </cell>
          <cell r="AB5">
            <v>3.21</v>
          </cell>
          <cell r="AC5" t="str">
            <v>CHUYÊN ĐỀ</v>
          </cell>
          <cell r="AD5" t="str">
            <v>Ngô Thị Thanh Nga</v>
          </cell>
          <cell r="AE5">
            <v>355072844</v>
          </cell>
        </row>
        <row r="6">
          <cell r="C6">
            <v>26207131319</v>
          </cell>
          <cell r="D6" t="str">
            <v>Hồ Thị Anh Thư</v>
          </cell>
          <cell r="E6">
            <v>37604</v>
          </cell>
          <cell r="F6" t="str">
            <v>K26PSU-DLK1</v>
          </cell>
          <cell r="G6" t="str">
            <v>Quản trị Du lịch &amp; Khách sạn chuẩn PSU</v>
          </cell>
          <cell r="H6">
            <v>26</v>
          </cell>
          <cell r="I6">
            <v>386227406</v>
          </cell>
          <cell r="J6" t="str">
            <v>Khóa luận</v>
          </cell>
          <cell r="K6" t="str">
            <v>Pullman Danang Beach Resort</v>
          </cell>
          <cell r="M6" t="str">
            <v>101 Võ Nguyên Giáp, Đà Nẵng</v>
          </cell>
          <cell r="N6" t="str">
            <v>Đà Nẵng</v>
          </cell>
          <cell r="O6" t="str">
            <v>Tiền sảnh</v>
          </cell>
          <cell r="Q6">
            <v>45566</v>
          </cell>
          <cell r="R6" t="str">
            <v>Đặng Thị Thùy Trang</v>
          </cell>
          <cell r="S6" t="str">
            <v>cam kết</v>
          </cell>
          <cell r="T6" t="str">
            <v>29/12</v>
          </cell>
          <cell r="U6">
            <v>15</v>
          </cell>
          <cell r="V6" t="str">
            <v>DUYỆT</v>
          </cell>
          <cell r="W6" t="str">
            <v>18/12/2023</v>
          </cell>
          <cell r="AA6">
            <v>0</v>
          </cell>
          <cell r="AB6">
            <v>3.44</v>
          </cell>
          <cell r="AC6" t="str">
            <v>CHUYÊN ĐỀ</v>
          </cell>
          <cell r="AD6" t="str">
            <v>Võ Đức Hiếu</v>
          </cell>
          <cell r="AE6">
            <v>905767997</v>
          </cell>
        </row>
        <row r="7">
          <cell r="C7">
            <v>26207128172</v>
          </cell>
          <cell r="D7" t="str">
            <v>Nguyễn Thị Thu Thảo</v>
          </cell>
          <cell r="E7">
            <v>37283</v>
          </cell>
          <cell r="F7" t="str">
            <v>K26DLK4</v>
          </cell>
          <cell r="G7" t="str">
            <v>Quản trị Du lịch &amp; Khách sạn</v>
          </cell>
          <cell r="H7">
            <v>26</v>
          </cell>
          <cell r="I7">
            <v>358133710</v>
          </cell>
          <cell r="J7" t="str">
            <v>Khóa luận</v>
          </cell>
          <cell r="K7" t="str">
            <v>Central Hotel</v>
          </cell>
          <cell r="M7" t="str">
            <v>01 Lê Lợi, Phường Chánh Lộ, Thành phố Quảng Ngãi, Quảng Ngãi</v>
          </cell>
          <cell r="N7" t="str">
            <v>Quảng Ngãi</v>
          </cell>
          <cell r="O7" t="str">
            <v>Nhà hàng</v>
          </cell>
          <cell r="Q7" t="str">
            <v>30/12</v>
          </cell>
          <cell r="R7" t="str">
            <v>Đặng Thị Thùy Trang</v>
          </cell>
          <cell r="S7" t="str">
            <v>cam kết</v>
          </cell>
          <cell r="T7" t="str">
            <v>15/1</v>
          </cell>
          <cell r="U7">
            <v>16</v>
          </cell>
          <cell r="V7" t="str">
            <v>DUYỆT</v>
          </cell>
          <cell r="W7" t="str">
            <v>15/1/2024</v>
          </cell>
          <cell r="Y7" t="str">
            <v>CHỜ KẾT LUẬN TỪ PHÒNG ĐÀO TẠO</v>
          </cell>
          <cell r="AA7">
            <v>0</v>
          </cell>
          <cell r="AB7">
            <v>3.79</v>
          </cell>
          <cell r="AC7" t="str">
            <v>KHÓA LUẬN</v>
          </cell>
          <cell r="AD7" t="str">
            <v>Phan Thị Hồng Hải</v>
          </cell>
          <cell r="AE7" t="str">
            <v>034.838.9062</v>
          </cell>
        </row>
        <row r="8">
          <cell r="C8">
            <v>26207126082</v>
          </cell>
          <cell r="D8" t="str">
            <v>Trần Thị Thanh Tuyết</v>
          </cell>
          <cell r="E8">
            <v>37515</v>
          </cell>
          <cell r="F8" t="str">
            <v>K26DLK10</v>
          </cell>
          <cell r="G8" t="str">
            <v>Quản trị Du lịch &amp; Khách sạn</v>
          </cell>
          <cell r="H8">
            <v>26</v>
          </cell>
          <cell r="I8">
            <v>865621152</v>
          </cell>
          <cell r="J8" t="str">
            <v>Chuyên đề</v>
          </cell>
          <cell r="K8" t="str">
            <v>Satya Danang Hotel</v>
          </cell>
          <cell r="M8" t="str">
            <v>155 Trần Phú, phường Hải Châu 1, quận Hải Châu, thành phố Đà Nẵng</v>
          </cell>
          <cell r="N8" t="str">
            <v>Đà Nẵng</v>
          </cell>
          <cell r="O8" t="str">
            <v>Tiền sảnh</v>
          </cell>
          <cell r="Q8" t="str">
            <v>Chưa rõ</v>
          </cell>
          <cell r="R8" t="str">
            <v>Hồ Minh Phúc</v>
          </cell>
          <cell r="S8" t="str">
            <v>cam kết</v>
          </cell>
          <cell r="T8" t="str">
            <v>27/12</v>
          </cell>
          <cell r="U8">
            <v>17</v>
          </cell>
          <cell r="V8" t="str">
            <v>DUYỆT</v>
          </cell>
          <cell r="W8" t="str">
            <v>18/12/2023</v>
          </cell>
          <cell r="AA8">
            <v>0</v>
          </cell>
          <cell r="AB8">
            <v>3.3</v>
          </cell>
          <cell r="AC8" t="str">
            <v>CHUYÊN ĐỀ</v>
          </cell>
          <cell r="AD8" t="str">
            <v>Huỳnh Lý Thùy Linh</v>
          </cell>
          <cell r="AE8">
            <v>702605664</v>
          </cell>
        </row>
        <row r="9">
          <cell r="C9">
            <v>25207102218</v>
          </cell>
          <cell r="D9" t="str">
            <v>Đặng Bảo Hân</v>
          </cell>
          <cell r="E9">
            <v>37164</v>
          </cell>
          <cell r="F9" t="str">
            <v>K26DLK3</v>
          </cell>
          <cell r="G9" t="str">
            <v>Quản trị Du lịch &amp; Khách sạn</v>
          </cell>
          <cell r="H9">
            <v>26</v>
          </cell>
          <cell r="I9">
            <v>932853390</v>
          </cell>
          <cell r="J9" t="str">
            <v>Chuyên đề</v>
          </cell>
          <cell r="K9" t="str">
            <v>Eden Plaza Đà Nẵng</v>
          </cell>
          <cell r="M9" t="str">
            <v>07 Duy Tân, phường Hoà Cường Bắc, Hải Châu, Đà Nẵng</v>
          </cell>
          <cell r="N9" t="str">
            <v>Đà Nẵng</v>
          </cell>
          <cell r="O9" t="str">
            <v>Nhà hàng</v>
          </cell>
          <cell r="Q9">
            <v>45455</v>
          </cell>
          <cell r="R9" t="str">
            <v>Hồ Minh Phúc</v>
          </cell>
          <cell r="S9" t="str">
            <v>cam kết</v>
          </cell>
          <cell r="T9">
            <v>45455</v>
          </cell>
          <cell r="U9">
            <v>18</v>
          </cell>
          <cell r="V9" t="str">
            <v>DUYỆT</v>
          </cell>
          <cell r="W9" t="str">
            <v>18/12/2023</v>
          </cell>
          <cell r="AA9" t="e">
            <v>#N/A</v>
          </cell>
          <cell r="AB9" t="e">
            <v>#N/A</v>
          </cell>
          <cell r="AC9" t="str">
            <v>không đủ điều kiện thực tập tốt nghiệp</v>
          </cell>
          <cell r="AD9" t="str">
            <v>Ngô Thị Thanh Nga</v>
          </cell>
          <cell r="AE9">
            <v>355072844</v>
          </cell>
        </row>
        <row r="10">
          <cell r="C10">
            <v>25207107965</v>
          </cell>
          <cell r="D10" t="str">
            <v>PHAN MINH HẠ MY</v>
          </cell>
          <cell r="E10">
            <v>37094</v>
          </cell>
          <cell r="F10" t="str">
            <v>K25PSUDLK6</v>
          </cell>
          <cell r="G10" t="str">
            <v>Quản trị Du lịch &amp; Khách sạn chuẩn PSU</v>
          </cell>
          <cell r="H10">
            <v>25</v>
          </cell>
          <cell r="I10">
            <v>396779283</v>
          </cell>
          <cell r="J10" t="str">
            <v>Chuyên đề</v>
          </cell>
          <cell r="K10" t="str">
            <v>Cicilia Hotel &amp; Spa</v>
          </cell>
          <cell r="M10" t="str">
            <v>6-8-10 Đ. Đỗ Bá, Bắc Mỹ Phú, Ngũ Hành Sơn, Đà Nẵng</v>
          </cell>
          <cell r="N10" t="str">
            <v>Thành phố Đà Nẵng</v>
          </cell>
          <cell r="O10" t="str">
            <v>Tiền sảnh</v>
          </cell>
          <cell r="Q10" t="str">
            <v>20/12/2023</v>
          </cell>
          <cell r="R10" t="str">
            <v>Phạm Thị Thu Thủy</v>
          </cell>
          <cell r="S10" t="str">
            <v>cam kết</v>
          </cell>
          <cell r="T10" t="str">
            <v>23/12</v>
          </cell>
          <cell r="U10">
            <v>19</v>
          </cell>
          <cell r="V10" t="str">
            <v>KHÔNG DUYỆT</v>
          </cell>
          <cell r="W10" t="str">
            <v>18/12/2023</v>
          </cell>
          <cell r="AA10">
            <v>2.1899999999999999E-2</v>
          </cell>
          <cell r="AB10">
            <v>3.06</v>
          </cell>
          <cell r="AC10" t="str">
            <v>CHUYÊN ĐỀ</v>
          </cell>
          <cell r="AE10" t="e">
            <v>#N/A</v>
          </cell>
        </row>
        <row r="11">
          <cell r="C11">
            <v>26207227201</v>
          </cell>
          <cell r="D11" t="str">
            <v>Phan Vũ Thùy Mai</v>
          </cell>
          <cell r="E11">
            <v>37533</v>
          </cell>
          <cell r="F11" t="str">
            <v>K26DLK8</v>
          </cell>
          <cell r="G11" t="str">
            <v>Quản trị Du lịch &amp; Khách sạn</v>
          </cell>
          <cell r="H11">
            <v>26</v>
          </cell>
          <cell r="I11">
            <v>985831525</v>
          </cell>
          <cell r="J11" t="str">
            <v>Khóa luận</v>
          </cell>
          <cell r="K11" t="str">
            <v>Palm Garden Resort Hoi An</v>
          </cell>
          <cell r="M11" t="str">
            <v>Đường Lạc Long Quân, Phường Cẩm An, Thành phố Hội An, Quảng Nam</v>
          </cell>
          <cell r="N11" t="str">
            <v>Hội An</v>
          </cell>
          <cell r="O11" t="str">
            <v>Nhà hàng</v>
          </cell>
          <cell r="Q11" t="str">
            <v>20/12/2023</v>
          </cell>
          <cell r="R11" t="str">
            <v>Đặng Thị Thùy Trang</v>
          </cell>
          <cell r="S11" t="str">
            <v>cam kết</v>
          </cell>
          <cell r="T11" t="str">
            <v>23/12</v>
          </cell>
          <cell r="U11">
            <v>20</v>
          </cell>
          <cell r="V11" t="str">
            <v>DUYỆT</v>
          </cell>
          <cell r="W11" t="str">
            <v>18/12/2023</v>
          </cell>
          <cell r="AA11">
            <v>0.04</v>
          </cell>
          <cell r="AB11">
            <v>3.24</v>
          </cell>
          <cell r="AC11" t="str">
            <v>CHUYÊN ĐỀ</v>
          </cell>
          <cell r="AD11" t="str">
            <v>Ngô Thị Thanh Nga</v>
          </cell>
          <cell r="AE11">
            <v>355072844</v>
          </cell>
        </row>
        <row r="12">
          <cell r="C12">
            <v>25202610271</v>
          </cell>
          <cell r="D12" t="str">
            <v>Nguyễn Thị Kiều Oanh</v>
          </cell>
          <cell r="E12">
            <v>37001</v>
          </cell>
          <cell r="F12" t="str">
            <v>K25DLK13</v>
          </cell>
          <cell r="G12" t="str">
            <v>Quản trị Du lịch &amp; Khách sạn</v>
          </cell>
          <cell r="H12">
            <v>25</v>
          </cell>
          <cell r="I12">
            <v>796707031</v>
          </cell>
          <cell r="J12" t="str">
            <v>Chuyên đề</v>
          </cell>
          <cell r="K12" t="str">
            <v>Sanouva Hotel</v>
          </cell>
          <cell r="M12" t="str">
            <v>68 Phan Chu Trinh</v>
          </cell>
          <cell r="N12" t="str">
            <v>Đà Nẵng</v>
          </cell>
          <cell r="O12" t="str">
            <v>Tiền sảnh</v>
          </cell>
          <cell r="Q12">
            <v>45119</v>
          </cell>
          <cell r="R12" t="str">
            <v>Nguyễn Thị Minh Thư</v>
          </cell>
          <cell r="S12" t="str">
            <v>cam kết</v>
          </cell>
          <cell r="T12">
            <v>45516</v>
          </cell>
          <cell r="U12">
            <v>21</v>
          </cell>
          <cell r="V12" t="str">
            <v>DUYỆT</v>
          </cell>
          <cell r="W12" t="str">
            <v>18/12/2023</v>
          </cell>
          <cell r="AA12">
            <v>0</v>
          </cell>
          <cell r="AB12">
            <v>2.72</v>
          </cell>
          <cell r="AC12" t="str">
            <v>CHUYÊN ĐỀ</v>
          </cell>
          <cell r="AD12" t="str">
            <v>Huỳnh Lý Thùy Linh</v>
          </cell>
          <cell r="AE12">
            <v>702605664</v>
          </cell>
        </row>
        <row r="13">
          <cell r="C13">
            <v>24207104282</v>
          </cell>
          <cell r="D13" t="str">
            <v>Ngô Thị Hải Nhân</v>
          </cell>
          <cell r="E13">
            <v>36560</v>
          </cell>
          <cell r="F13" t="str">
            <v>K26DLK13</v>
          </cell>
          <cell r="G13" t="str">
            <v>Quản trị Du lịch &amp; Khách sạn</v>
          </cell>
          <cell r="H13">
            <v>26</v>
          </cell>
          <cell r="I13">
            <v>962223595</v>
          </cell>
          <cell r="J13" t="str">
            <v>Chuyên đề</v>
          </cell>
          <cell r="K13" t="str">
            <v>Sun Spa Resort &amp; Villas Quảng Bình</v>
          </cell>
          <cell r="L13" t="str">
            <v>Sun Spa Resort &amp; Villas Quảng Bình</v>
          </cell>
          <cell r="M13" t="str">
            <v>Đường Võ Nguyên Giáp, Mỹ cảnh, Bảo Ninh, Đồng Hới, Quảnh Bình</v>
          </cell>
          <cell r="N13" t="str">
            <v>Quảng Bình</v>
          </cell>
          <cell r="O13" t="str">
            <v>Nhà hàng</v>
          </cell>
          <cell r="Q13" t="str">
            <v>25/1/2024</v>
          </cell>
          <cell r="R13" t="str">
            <v>Dương Thị Xuân Diệu</v>
          </cell>
          <cell r="S13" t="str">
            <v>cam kết</v>
          </cell>
          <cell r="T13" t="str">
            <v>23/12</v>
          </cell>
          <cell r="U13">
            <v>22</v>
          </cell>
          <cell r="V13" t="str">
            <v>DUYỆT</v>
          </cell>
          <cell r="W13" t="str">
            <v>18/12/2023</v>
          </cell>
          <cell r="AA13">
            <v>2.4E-2</v>
          </cell>
          <cell r="AB13">
            <v>2.5099999999999998</v>
          </cell>
          <cell r="AC13" t="str">
            <v>CHUYÊN ĐỀ</v>
          </cell>
          <cell r="AD13" t="str">
            <v>Đặng Thị Thùy Trang</v>
          </cell>
          <cell r="AE13">
            <v>327892117</v>
          </cell>
        </row>
        <row r="14">
          <cell r="C14">
            <v>26207130024</v>
          </cell>
          <cell r="D14" t="str">
            <v>Nguyễn Thị Hồng Nhung</v>
          </cell>
          <cell r="E14">
            <v>37552</v>
          </cell>
          <cell r="F14" t="str">
            <v>K26DLK9</v>
          </cell>
          <cell r="G14" t="str">
            <v>Quản trị Du lịch &amp; Khách sạn</v>
          </cell>
          <cell r="H14">
            <v>26</v>
          </cell>
          <cell r="I14">
            <v>358913617</v>
          </cell>
          <cell r="J14" t="str">
            <v>Chuyên đề</v>
          </cell>
          <cell r="K14" t="str">
            <v>The Five Villas &amp; Resort QuangNam Danang</v>
          </cell>
          <cell r="L14" t="str">
            <v>The Five Villas &amp; Resort QuangNam Danang</v>
          </cell>
          <cell r="M14" t="str">
            <v>Lạc long quân, điện bàn, điện ngọc, quảng nam</v>
          </cell>
          <cell r="N14" t="str">
            <v>Quảng Nam</v>
          </cell>
          <cell r="O14" t="str">
            <v>Tiền sảnh</v>
          </cell>
          <cell r="Q14">
            <v>45150</v>
          </cell>
          <cell r="R14" t="str">
            <v>Huỳnh Lý Thùy Linh</v>
          </cell>
          <cell r="S14" t="str">
            <v>cam kết</v>
          </cell>
          <cell r="T14">
            <v>45547</v>
          </cell>
          <cell r="U14">
            <v>23</v>
          </cell>
          <cell r="V14" t="str">
            <v>DUYỆT</v>
          </cell>
          <cell r="W14" t="str">
            <v>18/12/2023</v>
          </cell>
          <cell r="AA14">
            <v>2.4199999999999999E-2</v>
          </cell>
          <cell r="AB14">
            <v>2.77</v>
          </cell>
          <cell r="AC14" t="str">
            <v>CHUYÊN ĐỀ</v>
          </cell>
          <cell r="AD14" t="str">
            <v>Nguyễn Thị Minh Thư</v>
          </cell>
          <cell r="AE14" t="str">
            <v>0396.153.687</v>
          </cell>
        </row>
        <row r="15">
          <cell r="C15">
            <v>26207120384</v>
          </cell>
          <cell r="D15" t="str">
            <v>Nguyễn Thị Ngọc Duyên</v>
          </cell>
          <cell r="E15">
            <v>37459</v>
          </cell>
          <cell r="F15" t="str">
            <v>K26DLK14</v>
          </cell>
          <cell r="G15" t="str">
            <v>Quản trị Du lịch &amp; Khách sạn</v>
          </cell>
          <cell r="H15">
            <v>26</v>
          </cell>
          <cell r="I15">
            <v>914451019</v>
          </cell>
          <cell r="J15" t="str">
            <v>Chuyên đề</v>
          </cell>
          <cell r="K15" t="str">
            <v>Eden Ocean View Hotel Da Nang</v>
          </cell>
          <cell r="M15" t="str">
            <v>294 Võ Nguyên Giáp</v>
          </cell>
          <cell r="N15" t="str">
            <v>Đà Nẵng</v>
          </cell>
          <cell r="O15" t="str">
            <v>Nhà hàng</v>
          </cell>
          <cell r="Q15">
            <v>45150</v>
          </cell>
          <cell r="S15" t="str">
            <v>cam kết</v>
          </cell>
          <cell r="T15">
            <v>45516</v>
          </cell>
          <cell r="U15">
            <v>24</v>
          </cell>
          <cell r="V15" t="str">
            <v>DUYỆT</v>
          </cell>
          <cell r="W15" t="str">
            <v>18/12/2023</v>
          </cell>
          <cell r="AA15">
            <v>0</v>
          </cell>
          <cell r="AB15">
            <v>2.93</v>
          </cell>
          <cell r="AC15" t="str">
            <v>CHUYÊN ĐỀ</v>
          </cell>
          <cell r="AD15" t="str">
            <v>Ngô Thị Thanh Nga</v>
          </cell>
          <cell r="AE15">
            <v>355072844</v>
          </cell>
        </row>
        <row r="16">
          <cell r="C16">
            <v>26207239595</v>
          </cell>
          <cell r="D16" t="str">
            <v>Lê Thị Diệu</v>
          </cell>
          <cell r="E16">
            <v>37528</v>
          </cell>
          <cell r="F16" t="str">
            <v>K26DLK6</v>
          </cell>
          <cell r="G16" t="str">
            <v>Quản trị Du lịch &amp; Khách sạn</v>
          </cell>
          <cell r="H16">
            <v>26</v>
          </cell>
          <cell r="I16">
            <v>795918523</v>
          </cell>
          <cell r="J16" t="str">
            <v>Khóa luận</v>
          </cell>
          <cell r="K16" t="str">
            <v>INTERCONTINENTAL DANANG SUN PENINSULA RESORT</v>
          </cell>
          <cell r="M16" t="str">
            <v>Bán Đảo Sơn Trà, Đà Nẵng, Việt Nam</v>
          </cell>
          <cell r="N16" t="str">
            <v>Đà Nẵng</v>
          </cell>
          <cell r="O16" t="str">
            <v>Nhà hàng</v>
          </cell>
          <cell r="Q16" t="str">
            <v>15/1/2023</v>
          </cell>
          <cell r="R16" t="str">
            <v>Dương Thị Xuân Diệu</v>
          </cell>
          <cell r="S16" t="str">
            <v>cam kết</v>
          </cell>
          <cell r="T16" t="str">
            <v>15/1</v>
          </cell>
          <cell r="U16">
            <v>25</v>
          </cell>
          <cell r="V16" t="str">
            <v>DUYỆT</v>
          </cell>
          <cell r="W16" t="str">
            <v>18/12/2023</v>
          </cell>
          <cell r="Y16" t="str">
            <v>CHỜ KẾT LUẬN TỪ PHÒNG ĐÀO TẠO</v>
          </cell>
          <cell r="AA16">
            <v>0</v>
          </cell>
          <cell r="AB16">
            <v>3.64</v>
          </cell>
          <cell r="AC16" t="str">
            <v>KHÓA LUẬN</v>
          </cell>
          <cell r="AD16" t="str">
            <v>Trần Hoàng Anh</v>
          </cell>
          <cell r="AE16" t="str">
            <v>0906 029 602</v>
          </cell>
        </row>
        <row r="17">
          <cell r="C17">
            <v>26207128376</v>
          </cell>
          <cell r="D17" t="str">
            <v>Ngô Thị Kiều Vân</v>
          </cell>
          <cell r="E17">
            <v>37356</v>
          </cell>
          <cell r="F17" t="str">
            <v>K26DLK2</v>
          </cell>
          <cell r="G17" t="str">
            <v>Quản trị Du lịch &amp; Khách sạn</v>
          </cell>
          <cell r="H17">
            <v>26</v>
          </cell>
          <cell r="I17">
            <v>335329104</v>
          </cell>
          <cell r="J17" t="str">
            <v>Chuyên đề</v>
          </cell>
          <cell r="K17" t="str">
            <v>Da Nang Mikazuki Japanese Resorts &amp; Spa</v>
          </cell>
          <cell r="M17" t="str">
            <v>Khách sạn Mikazuki khu du lịch Xuân Thiều, đường Nguyễn Tất Thành, Hòa Hiệp Nam, Liên Chiểu, Đà Nẵng.</v>
          </cell>
          <cell r="N17" t="str">
            <v>Thành phố Đà Nẵng</v>
          </cell>
          <cell r="O17" t="str">
            <v>Nhà hàng</v>
          </cell>
          <cell r="Q17" t="str">
            <v>Trước ngày 15/1/2024</v>
          </cell>
          <cell r="R17" t="str">
            <v>Mai Thị Thương</v>
          </cell>
          <cell r="S17" t="str">
            <v>cam kết</v>
          </cell>
          <cell r="T17" t="str">
            <v>23/12</v>
          </cell>
          <cell r="U17">
            <v>26</v>
          </cell>
          <cell r="V17" t="str">
            <v>DUYỆT</v>
          </cell>
          <cell r="W17" t="str">
            <v>18/12/2023</v>
          </cell>
          <cell r="AA17">
            <v>4.8000000000000001E-2</v>
          </cell>
          <cell r="AB17">
            <v>3.21</v>
          </cell>
          <cell r="AC17" t="str">
            <v>CHUYÊN ĐỀ</v>
          </cell>
          <cell r="AD17" t="str">
            <v>Ngô Thị Thanh Nga</v>
          </cell>
          <cell r="AE17">
            <v>355072844</v>
          </cell>
        </row>
        <row r="18">
          <cell r="C18">
            <v>26207126881</v>
          </cell>
          <cell r="D18" t="str">
            <v>Tô Xuân Trà</v>
          </cell>
          <cell r="E18">
            <v>37307</v>
          </cell>
          <cell r="F18" t="str">
            <v>K26 DLK2</v>
          </cell>
          <cell r="G18" t="str">
            <v>Quản trị Du lịch &amp; Khách sạn</v>
          </cell>
          <cell r="H18">
            <v>26</v>
          </cell>
          <cell r="I18">
            <v>916071675</v>
          </cell>
          <cell r="J18" t="str">
            <v>Chuyên đề</v>
          </cell>
          <cell r="K18" t="str">
            <v>Da Nang Mikazuki Japanese Resorts &amp; Spa</v>
          </cell>
          <cell r="M18" t="str">
            <v>Khu du lịch Xuân Thiều, Đường Nguyễn Tất Thành</v>
          </cell>
          <cell r="N18" t="str">
            <v>Đà Nẵng</v>
          </cell>
          <cell r="O18" t="str">
            <v>Nhà hàng</v>
          </cell>
          <cell r="Q18" t="str">
            <v>Trước ngày 5/1/2024</v>
          </cell>
          <cell r="R18" t="str">
            <v>Mai Thị Thương</v>
          </cell>
          <cell r="S18" t="str">
            <v>cam kết</v>
          </cell>
          <cell r="T18" t="str">
            <v>23/12</v>
          </cell>
          <cell r="U18">
            <v>27</v>
          </cell>
          <cell r="V18" t="str">
            <v>DUYỆT</v>
          </cell>
          <cell r="W18" t="str">
            <v>18/12/2023</v>
          </cell>
          <cell r="AA18">
            <v>4.8000000000000001E-2</v>
          </cell>
          <cell r="AB18">
            <v>3.16</v>
          </cell>
          <cell r="AC18" t="str">
            <v>CHUYÊN ĐỀ</v>
          </cell>
          <cell r="AD18" t="str">
            <v>Ngô Thị Thanh Nga</v>
          </cell>
          <cell r="AE18">
            <v>355072844</v>
          </cell>
        </row>
        <row r="19">
          <cell r="C19">
            <v>26207127056</v>
          </cell>
          <cell r="D19" t="str">
            <v>Võ Thu Hà</v>
          </cell>
          <cell r="E19">
            <v>37386</v>
          </cell>
          <cell r="F19" t="str">
            <v>K26DLK2</v>
          </cell>
          <cell r="G19" t="str">
            <v>Quản trị Du lịch &amp; Khách sạn</v>
          </cell>
          <cell r="H19">
            <v>26</v>
          </cell>
          <cell r="I19">
            <v>935813774</v>
          </cell>
          <cell r="J19" t="str">
            <v>Chuyên đề</v>
          </cell>
          <cell r="K19" t="str">
            <v>La Siesta Hoi An Resort &amp; Spa</v>
          </cell>
          <cell r="M19" t="str">
            <v>132 Hùng Vương , Phường Cẩm Châu , Thành Phố Hội An , Tỉnh Quảng Nam</v>
          </cell>
          <cell r="N19" t="str">
            <v>Thành Phố Hội An</v>
          </cell>
          <cell r="O19" t="str">
            <v>Tiền sảnh</v>
          </cell>
          <cell r="P19" t="str">
            <v>Tiền sảnh</v>
          </cell>
          <cell r="Q19" t="str">
            <v>Ngày 12/12/2023</v>
          </cell>
          <cell r="R19" t="str">
            <v>Mai Thị Thương</v>
          </cell>
          <cell r="S19" t="str">
            <v>cam kết</v>
          </cell>
          <cell r="T19">
            <v>45608</v>
          </cell>
          <cell r="U19">
            <v>28</v>
          </cell>
          <cell r="V19" t="str">
            <v>DUYỆT</v>
          </cell>
          <cell r="W19" t="str">
            <v>18/12/2023</v>
          </cell>
          <cell r="X19" t="str">
            <v>dấu vuông</v>
          </cell>
          <cell r="Y19" t="str">
            <v>DUYỆT</v>
          </cell>
          <cell r="AA19">
            <v>0</v>
          </cell>
          <cell r="AB19">
            <v>3.49</v>
          </cell>
          <cell r="AC19" t="str">
            <v>CHUYÊN ĐỀ</v>
          </cell>
          <cell r="AD19" t="str">
            <v>Mai Thị Thương</v>
          </cell>
          <cell r="AE19">
            <v>905767050</v>
          </cell>
        </row>
        <row r="20">
          <cell r="C20">
            <v>25207109515</v>
          </cell>
          <cell r="D20" t="str">
            <v>Ngô Thị Thuý Hà</v>
          </cell>
          <cell r="E20">
            <v>37181</v>
          </cell>
          <cell r="F20" t="str">
            <v>k25dlk14</v>
          </cell>
          <cell r="G20" t="str">
            <v>Quản trị Du lịch &amp; Khách sạn</v>
          </cell>
          <cell r="H20">
            <v>25</v>
          </cell>
          <cell r="I20">
            <v>762744306</v>
          </cell>
          <cell r="J20" t="str">
            <v>Chuyên đề</v>
          </cell>
          <cell r="K20" t="str">
            <v>Da Nang Mikazuki Japanese Resorts &amp; Spa</v>
          </cell>
          <cell r="M20" t="str">
            <v>khu du lịch Xuân Thiều , Đ. Nguyễn Tất Thành , Hoà Hiệp Nam , Liên Chiểu , Đà Nẵng</v>
          </cell>
          <cell r="N20" t="str">
            <v>Đà Nẵng</v>
          </cell>
          <cell r="O20" t="str">
            <v>Tiền sảnh</v>
          </cell>
          <cell r="Q20" t="str">
            <v>25/12/2023</v>
          </cell>
          <cell r="S20" t="str">
            <v>cam kết</v>
          </cell>
          <cell r="T20" t="str">
            <v>23/12</v>
          </cell>
          <cell r="U20">
            <v>29</v>
          </cell>
          <cell r="V20" t="str">
            <v>DUYỆT</v>
          </cell>
          <cell r="W20" t="str">
            <v>18/12/2023</v>
          </cell>
          <cell r="AA20">
            <v>0</v>
          </cell>
          <cell r="AB20">
            <v>2.76</v>
          </cell>
          <cell r="AC20" t="str">
            <v>CHUYÊN ĐỀ</v>
          </cell>
          <cell r="AD20" t="str">
            <v>Huỳnh Lý Thùy Linh</v>
          </cell>
          <cell r="AE20">
            <v>702605664</v>
          </cell>
        </row>
        <row r="21">
          <cell r="C21">
            <v>26207130340</v>
          </cell>
          <cell r="D21" t="str">
            <v>Trương Thị Diễm Sương</v>
          </cell>
          <cell r="E21">
            <v>37257</v>
          </cell>
          <cell r="F21" t="str">
            <v>K26DLK13</v>
          </cell>
          <cell r="G21" t="str">
            <v>Quản trị Du lịch &amp; Khách sạn</v>
          </cell>
          <cell r="H21">
            <v>26</v>
          </cell>
          <cell r="I21">
            <v>337022791</v>
          </cell>
          <cell r="J21" t="str">
            <v>Chuyên đề</v>
          </cell>
          <cell r="K21" t="str">
            <v>Paris Deli Danang Beach Hotel</v>
          </cell>
          <cell r="L21" t="str">
            <v>Không</v>
          </cell>
          <cell r="M21" t="str">
            <v>236 Võ Nguyên Giáp</v>
          </cell>
          <cell r="N21" t="str">
            <v>Đà Nẵng</v>
          </cell>
          <cell r="O21" t="str">
            <v>Nhà hàng</v>
          </cell>
          <cell r="P21" t="str">
            <v>Không</v>
          </cell>
          <cell r="Q21" t="str">
            <v>14/12</v>
          </cell>
          <cell r="R21" t="str">
            <v>Trần Hoàng Anh</v>
          </cell>
          <cell r="S21" t="str">
            <v>cam kết</v>
          </cell>
          <cell r="T21" t="str">
            <v>14/12</v>
          </cell>
          <cell r="U21">
            <v>30</v>
          </cell>
          <cell r="V21" t="str">
            <v>DUYỆT</v>
          </cell>
          <cell r="W21" t="str">
            <v>18/12/2023</v>
          </cell>
          <cell r="AA21">
            <v>2.3800000000000002E-2</v>
          </cell>
          <cell r="AB21">
            <v>2.86</v>
          </cell>
          <cell r="AC21" t="str">
            <v>CHUYÊN ĐỀ</v>
          </cell>
          <cell r="AD21" t="str">
            <v>Đặng Thị Thùy Trang</v>
          </cell>
          <cell r="AE21">
            <v>327892117</v>
          </cell>
        </row>
        <row r="22">
          <cell r="C22">
            <v>26207100246</v>
          </cell>
          <cell r="D22" t="str">
            <v>Ngô Kim Anh</v>
          </cell>
          <cell r="E22">
            <v>37502</v>
          </cell>
          <cell r="F22" t="str">
            <v>K26DLK13</v>
          </cell>
          <cell r="G22" t="str">
            <v>Quản trị Du lịch &amp; Khách sạn</v>
          </cell>
          <cell r="H22">
            <v>26</v>
          </cell>
          <cell r="I22">
            <v>932430902</v>
          </cell>
          <cell r="J22" t="str">
            <v>Chuyên đề</v>
          </cell>
          <cell r="K22" t="str">
            <v>Paris Deli Danang Beach Hotel</v>
          </cell>
          <cell r="M22" t="str">
            <v>236 Võ Nguyên Giáp</v>
          </cell>
          <cell r="N22" t="str">
            <v>Đà Nẵng</v>
          </cell>
          <cell r="O22" t="str">
            <v>Nhà hàng</v>
          </cell>
          <cell r="Q22" t="str">
            <v>14/12</v>
          </cell>
          <cell r="S22" t="str">
            <v>cam kết</v>
          </cell>
          <cell r="T22" t="str">
            <v>14/12</v>
          </cell>
          <cell r="U22">
            <v>31</v>
          </cell>
          <cell r="V22" t="str">
            <v>DUYỆT</v>
          </cell>
          <cell r="W22" t="str">
            <v>18/12/2023</v>
          </cell>
          <cell r="AA22">
            <v>1.6E-2</v>
          </cell>
          <cell r="AB22">
            <v>3.16</v>
          </cell>
          <cell r="AC22" t="str">
            <v>CHUYÊN ĐỀ</v>
          </cell>
          <cell r="AD22" t="str">
            <v>Đặng Thị Thùy Trang</v>
          </cell>
          <cell r="AE22">
            <v>327892117</v>
          </cell>
        </row>
        <row r="23">
          <cell r="C23">
            <v>26207125799</v>
          </cell>
          <cell r="D23" t="str">
            <v>Phạm Thị Kim Phụng</v>
          </cell>
          <cell r="E23">
            <v>37286</v>
          </cell>
          <cell r="F23" t="str">
            <v>DLK13</v>
          </cell>
          <cell r="G23" t="str">
            <v>Quản trị Du lịch &amp; Khách sạn</v>
          </cell>
          <cell r="H23">
            <v>26</v>
          </cell>
          <cell r="I23">
            <v>326388542</v>
          </cell>
          <cell r="J23" t="str">
            <v>Chuyên đề</v>
          </cell>
          <cell r="K23" t="str">
            <v>Paris Deli Danang Beach Hotel</v>
          </cell>
          <cell r="M23" t="str">
            <v>236 Võ Nguyên Giáp, Phước Mỹ, Sơn Trà, Đà Nẵng</v>
          </cell>
          <cell r="N23" t="str">
            <v>Đà Nẵng</v>
          </cell>
          <cell r="O23" t="str">
            <v>Nhà hàng</v>
          </cell>
          <cell r="Q23" t="str">
            <v>14/12/2023</v>
          </cell>
          <cell r="S23" t="str">
            <v>cam kết</v>
          </cell>
          <cell r="T23" t="str">
            <v>14/12</v>
          </cell>
          <cell r="U23">
            <v>32</v>
          </cell>
          <cell r="V23" t="str">
            <v>DUYỆT</v>
          </cell>
          <cell r="W23" t="str">
            <v>18/12/2023</v>
          </cell>
          <cell r="AA23">
            <v>8.0999999999999996E-3</v>
          </cell>
          <cell r="AB23">
            <v>3.02</v>
          </cell>
          <cell r="AC23" t="str">
            <v>CHUYÊN ĐỀ</v>
          </cell>
          <cell r="AD23" t="str">
            <v>Đặng Thị Thùy Trang</v>
          </cell>
          <cell r="AE23">
            <v>327892117</v>
          </cell>
        </row>
        <row r="24">
          <cell r="C24">
            <v>25207108180</v>
          </cell>
          <cell r="D24" t="str">
            <v>Phạm Thị Thuý Huyền</v>
          </cell>
          <cell r="E24">
            <v>37035</v>
          </cell>
          <cell r="F24" t="str">
            <v>K25dlk21</v>
          </cell>
          <cell r="G24" t="str">
            <v>Quản trị Du lịch &amp; Khách sạn</v>
          </cell>
          <cell r="H24">
            <v>22</v>
          </cell>
          <cell r="I24">
            <v>932512272</v>
          </cell>
          <cell r="J24" t="str">
            <v>Chuyên đề</v>
          </cell>
          <cell r="K24" t="str">
            <v>Mường Thanh Luxury Sông Hàn Hotel</v>
          </cell>
          <cell r="L24" t="str">
            <v>Mường Thanh Luxury Sông Hàn Hotel</v>
          </cell>
          <cell r="M24" t="str">
            <v>115 Nguyễn Văn Linh,Quận Hải Châu, Đà Nẵng</v>
          </cell>
          <cell r="N24" t="str">
            <v>Đà Nẵng</v>
          </cell>
          <cell r="O24" t="str">
            <v>Buồng phòng</v>
          </cell>
          <cell r="Q24">
            <v>45242</v>
          </cell>
          <cell r="S24" t="str">
            <v>cam kết</v>
          </cell>
          <cell r="U24">
            <v>33</v>
          </cell>
          <cell r="W24" t="str">
            <v>18/12/2023</v>
          </cell>
          <cell r="AA24">
            <v>0</v>
          </cell>
          <cell r="AB24">
            <v>2.79</v>
          </cell>
          <cell r="AC24" t="str">
            <v>CHUYÊN ĐỀ</v>
          </cell>
        </row>
        <row r="25">
          <cell r="C25">
            <v>24207116076</v>
          </cell>
          <cell r="D25" t="str">
            <v>Nguyễn Lê Nghi Thường</v>
          </cell>
          <cell r="E25">
            <v>36854</v>
          </cell>
          <cell r="F25" t="str">
            <v>K26DLK8</v>
          </cell>
          <cell r="G25" t="str">
            <v>Quản trị Du lịch &amp; Khách sạn</v>
          </cell>
          <cell r="H25">
            <v>26</v>
          </cell>
          <cell r="I25">
            <v>708132140</v>
          </cell>
          <cell r="J25" t="str">
            <v>Chuyên đề</v>
          </cell>
          <cell r="K25" t="str">
            <v>Eco Green Boutique Hotel</v>
          </cell>
          <cell r="L25" t="str">
            <v>Eco Green Boutique Hotel</v>
          </cell>
          <cell r="M25" t="str">
            <v>01 An Thượng 3, Bắc Mỹ Phú, Ngũ Hành Sơn, Đà Nẵng, Việt Nam</v>
          </cell>
          <cell r="N25" t="str">
            <v>Đà Nẵng</v>
          </cell>
          <cell r="O25" t="str">
            <v>Tiền sảnh</v>
          </cell>
          <cell r="Q25" t="str">
            <v>15/12/2023</v>
          </cell>
          <cell r="S25" t="str">
            <v>cam kết</v>
          </cell>
          <cell r="T25" t="str">
            <v>15/12</v>
          </cell>
          <cell r="U25">
            <v>34</v>
          </cell>
          <cell r="V25" t="str">
            <v>DUYỆT</v>
          </cell>
          <cell r="W25" t="str">
            <v>18/12/2023</v>
          </cell>
          <cell r="X25" t="str">
            <v>trưởng khoa đã duyệt đơn</v>
          </cell>
          <cell r="AA25">
            <v>0</v>
          </cell>
          <cell r="AB25">
            <v>3</v>
          </cell>
          <cell r="AC25" t="str">
            <v>CHUYÊN ĐỀ</v>
          </cell>
          <cell r="AD25" t="str">
            <v>Nguyễn Thị Minh Thư</v>
          </cell>
          <cell r="AE25" t="str">
            <v>0396.153.687</v>
          </cell>
        </row>
        <row r="26">
          <cell r="C26">
            <v>26207134332</v>
          </cell>
          <cell r="D26" t="str">
            <v>Nguyễn hà vi</v>
          </cell>
          <cell r="E26">
            <v>36855</v>
          </cell>
          <cell r="F26" t="str">
            <v>K26dlk14</v>
          </cell>
          <cell r="G26" t="str">
            <v>Quản trị Du lịch &amp; Khách sạn</v>
          </cell>
          <cell r="H26">
            <v>26</v>
          </cell>
          <cell r="I26">
            <v>384972156</v>
          </cell>
          <cell r="J26" t="str">
            <v>Chuyên đề</v>
          </cell>
          <cell r="K26" t="str">
            <v>Le Sands Oceanfront Da Nang Hotel</v>
          </cell>
          <cell r="M26" t="str">
            <v>Le sand 28 võ nguyên giáp</v>
          </cell>
          <cell r="N26" t="str">
            <v>Đà nẵng</v>
          </cell>
          <cell r="O26" t="str">
            <v>Nhà hàng</v>
          </cell>
          <cell r="Q26" t="str">
            <v>14/12</v>
          </cell>
          <cell r="S26" t="str">
            <v>cam kết</v>
          </cell>
          <cell r="T26" t="str">
            <v>21/12</v>
          </cell>
          <cell r="U26">
            <v>35</v>
          </cell>
          <cell r="V26" t="str">
            <v>DUYỆT</v>
          </cell>
          <cell r="W26" t="str">
            <v>18/12/2023</v>
          </cell>
          <cell r="AA26">
            <v>0</v>
          </cell>
          <cell r="AB26">
            <v>2.73</v>
          </cell>
          <cell r="AC26" t="str">
            <v>CHUYÊN ĐỀ</v>
          </cell>
          <cell r="AD26" t="str">
            <v>Đặng Thị Thùy Trang</v>
          </cell>
          <cell r="AE26">
            <v>327892117</v>
          </cell>
        </row>
        <row r="27">
          <cell r="C27">
            <v>25203515822</v>
          </cell>
          <cell r="D27" t="str">
            <v>Trần Nguyễn Thảo Ngân</v>
          </cell>
          <cell r="E27">
            <v>37172</v>
          </cell>
          <cell r="F27" t="str">
            <v>K25DLK5</v>
          </cell>
          <cell r="G27" t="str">
            <v>Quản trị Du lịch &amp; Khách sạn</v>
          </cell>
          <cell r="H27">
            <v>25</v>
          </cell>
          <cell r="I27">
            <v>703097562</v>
          </cell>
          <cell r="J27" t="str">
            <v>Chuyên đề</v>
          </cell>
          <cell r="K27" t="str">
            <v>New Orient Hotel Đà Nẵng</v>
          </cell>
          <cell r="M27" t="str">
            <v>20 Đống Đa, Thuận Phước, Hải Châu, Đà Nẵng</v>
          </cell>
          <cell r="N27" t="str">
            <v>Đà Nẵng</v>
          </cell>
          <cell r="O27" t="str">
            <v>Tiền sảnh</v>
          </cell>
          <cell r="Q27" t="str">
            <v>15/12/2023</v>
          </cell>
          <cell r="R27" t="str">
            <v>Nguyễn Thị Minh Thư</v>
          </cell>
          <cell r="S27" t="str">
            <v>cam kết</v>
          </cell>
          <cell r="T27" t="str">
            <v>15/12</v>
          </cell>
          <cell r="U27">
            <v>36</v>
          </cell>
          <cell r="V27" t="str">
            <v>DUYỆT</v>
          </cell>
          <cell r="W27" t="str">
            <v>18/12/2023</v>
          </cell>
          <cell r="AA27">
            <v>1.5599999999999999E-2</v>
          </cell>
          <cell r="AB27">
            <v>3.17</v>
          </cell>
          <cell r="AC27" t="str">
            <v>CHUYÊN ĐỀ</v>
          </cell>
          <cell r="AD27" t="str">
            <v>Huỳnh Lý Thùy Linh</v>
          </cell>
          <cell r="AE27">
            <v>702605664</v>
          </cell>
        </row>
        <row r="28">
          <cell r="C28">
            <v>26207132185</v>
          </cell>
          <cell r="D28" t="str">
            <v>Lê Thị Thu Thuỷ</v>
          </cell>
          <cell r="E28">
            <v>37583</v>
          </cell>
          <cell r="F28" t="str">
            <v>K26DLK2</v>
          </cell>
          <cell r="G28" t="str">
            <v>Quản trị Du lịch &amp; Khách sạn</v>
          </cell>
          <cell r="H28">
            <v>26</v>
          </cell>
          <cell r="I28">
            <v>967297671</v>
          </cell>
          <cell r="J28" t="str">
            <v>Chuyên đề</v>
          </cell>
          <cell r="K28" t="str">
            <v>Satya Danang Hotel</v>
          </cell>
          <cell r="M28" t="str">
            <v>155 Trần Phú</v>
          </cell>
          <cell r="N28" t="str">
            <v>Đà Nẵng</v>
          </cell>
          <cell r="O28" t="str">
            <v>Nhà hàng</v>
          </cell>
          <cell r="Q28" t="str">
            <v>23/12/2023</v>
          </cell>
          <cell r="R28" t="str">
            <v>Mai Thị Thương</v>
          </cell>
          <cell r="S28" t="str">
            <v>cam kết</v>
          </cell>
          <cell r="T28" t="str">
            <v>23/12</v>
          </cell>
          <cell r="U28">
            <v>37</v>
          </cell>
          <cell r="V28" t="str">
            <v>DUYỆT</v>
          </cell>
          <cell r="W28" t="str">
            <v>18/12/2023</v>
          </cell>
          <cell r="AA28">
            <v>2.4199999999999999E-2</v>
          </cell>
          <cell r="AB28">
            <v>3.17</v>
          </cell>
          <cell r="AC28" t="str">
            <v>CHUYÊN ĐỀ</v>
          </cell>
          <cell r="AD28" t="str">
            <v>Phan Thị Hồng Hải</v>
          </cell>
          <cell r="AE28" t="str">
            <v>034.838.9062</v>
          </cell>
        </row>
        <row r="29">
          <cell r="C29">
            <v>26207120124</v>
          </cell>
          <cell r="D29" t="str">
            <v>Trịnh Thị Thủy Tiên</v>
          </cell>
          <cell r="E29">
            <v>37351</v>
          </cell>
          <cell r="F29" t="str">
            <v>K26 PSUDLK2</v>
          </cell>
          <cell r="G29" t="str">
            <v>Quản trị Du lịch &amp; Khách sạn chuẩn PSU</v>
          </cell>
          <cell r="H29">
            <v>26</v>
          </cell>
          <cell r="I29">
            <v>937870542</v>
          </cell>
          <cell r="J29" t="str">
            <v>Chuyên đề</v>
          </cell>
          <cell r="K29" t="str">
            <v>Four Points by Sheraton Danang</v>
          </cell>
          <cell r="M29" t="str">
            <v>120 Võ Nguyên Giáp, Sơn Trà, Đà Nẵng</v>
          </cell>
          <cell r="N29" t="str">
            <v>Đà Nẵng</v>
          </cell>
          <cell r="O29" t="str">
            <v>Nhà hàng</v>
          </cell>
          <cell r="Q29" t="str">
            <v>23/12/2023</v>
          </cell>
          <cell r="S29" t="str">
            <v>cam kết</v>
          </cell>
          <cell r="T29" t="str">
            <v>21/12</v>
          </cell>
          <cell r="U29">
            <v>38</v>
          </cell>
          <cell r="V29" t="str">
            <v>DUYỆT</v>
          </cell>
          <cell r="W29" t="str">
            <v>18/12/2023</v>
          </cell>
          <cell r="AA29">
            <v>3.1300000000000001E-2</v>
          </cell>
          <cell r="AB29">
            <v>3.02</v>
          </cell>
          <cell r="AC29" t="str">
            <v>CHUYÊN ĐỀ</v>
          </cell>
          <cell r="AD29" t="str">
            <v>Ngô Thị Thanh Nga</v>
          </cell>
          <cell r="AE29">
            <v>355072844</v>
          </cell>
        </row>
        <row r="30">
          <cell r="C30">
            <v>26207220101</v>
          </cell>
          <cell r="D30" t="str">
            <v>Dương Quang Minh Anh</v>
          </cell>
          <cell r="E30">
            <v>37469</v>
          </cell>
          <cell r="F30" t="str">
            <v>K26DLK11</v>
          </cell>
          <cell r="G30" t="str">
            <v>Quản trị Du lịch &amp; Khách sạn</v>
          </cell>
          <cell r="H30">
            <v>26</v>
          </cell>
          <cell r="I30">
            <v>842410036</v>
          </cell>
          <cell r="J30" t="str">
            <v>Chuyên đề</v>
          </cell>
          <cell r="K30" t="str">
            <v>Diamond Sea Hotel</v>
          </cell>
          <cell r="M30" t="str">
            <v>232 Võ Nguyên Giáp, Sơn Trà, Đà Nẵng</v>
          </cell>
          <cell r="N30" t="str">
            <v>Đà Nẵng</v>
          </cell>
          <cell r="O30" t="str">
            <v>Buồng phòng</v>
          </cell>
          <cell r="Q30" t="str">
            <v>18/12/2023</v>
          </cell>
          <cell r="R30" t="str">
            <v>Huỳnh Lý Thùy Linh</v>
          </cell>
          <cell r="S30" t="str">
            <v>cam kết</v>
          </cell>
          <cell r="T30" t="str">
            <v>21/12</v>
          </cell>
          <cell r="U30">
            <v>39</v>
          </cell>
          <cell r="V30" t="str">
            <v>DUYỆT</v>
          </cell>
          <cell r="W30" t="str">
            <v>18/12/2023</v>
          </cell>
          <cell r="Y30" t="str">
            <v>CHỜ KẾT LUẬN TỪ PHÒNG ĐÀO TẠO</v>
          </cell>
          <cell r="AA30">
            <v>0</v>
          </cell>
          <cell r="AB30">
            <v>3.63</v>
          </cell>
          <cell r="AC30" t="str">
            <v>KHÓA LUẬN</v>
          </cell>
          <cell r="AD30" t="str">
            <v>Dương Thị Xuân Diệu</v>
          </cell>
          <cell r="AE30">
            <v>905938748</v>
          </cell>
        </row>
        <row r="31">
          <cell r="C31">
            <v>26207127169</v>
          </cell>
          <cell r="D31" t="str">
            <v>Nguyễn Thị Nhật Linh</v>
          </cell>
          <cell r="E31">
            <v>37257</v>
          </cell>
          <cell r="F31" t="str">
            <v>K26DLK 4</v>
          </cell>
          <cell r="G31" t="str">
            <v>Quản trị Du lịch &amp; Khách sạn</v>
          </cell>
          <cell r="H31">
            <v>26</v>
          </cell>
          <cell r="I31">
            <v>766539386</v>
          </cell>
          <cell r="J31" t="str">
            <v>Khóa luận</v>
          </cell>
          <cell r="K31" t="str">
            <v>Meliá Danang Beach Resort</v>
          </cell>
          <cell r="L31" t="str">
            <v>Meliá Danang Beach Resort</v>
          </cell>
          <cell r="M31" t="str">
            <v>19 Trường Sa, Hoà Hải, Ngũ Hành Sơn, Đà Nẵng</v>
          </cell>
          <cell r="N31" t="str">
            <v>Đà Nẵng</v>
          </cell>
          <cell r="O31" t="str">
            <v>Nhà hàng</v>
          </cell>
          <cell r="Q31" t="str">
            <v>22/12/2023</v>
          </cell>
          <cell r="R31" t="str">
            <v>Phạm Thị Thu Thủy</v>
          </cell>
          <cell r="S31" t="str">
            <v>cam kết</v>
          </cell>
          <cell r="T31" t="str">
            <v>23/12</v>
          </cell>
          <cell r="U31">
            <v>40</v>
          </cell>
          <cell r="V31" t="str">
            <v>DUYỆT</v>
          </cell>
          <cell r="W31" t="str">
            <v>18/12/2023</v>
          </cell>
          <cell r="AA31">
            <v>1.6E-2</v>
          </cell>
          <cell r="AB31">
            <v>3.69</v>
          </cell>
          <cell r="AC31" t="str">
            <v>CHUYÊN ĐỀ</v>
          </cell>
          <cell r="AD31" t="str">
            <v>Phạm Thị Thu Thủy</v>
          </cell>
          <cell r="AE31">
            <v>938290678</v>
          </cell>
        </row>
        <row r="32">
          <cell r="C32">
            <v>26207126800</v>
          </cell>
          <cell r="D32" t="str">
            <v>Trần Thị Hoài Ân</v>
          </cell>
          <cell r="E32">
            <v>37519</v>
          </cell>
          <cell r="F32" t="str">
            <v>K26PSUDLK2</v>
          </cell>
          <cell r="G32" t="str">
            <v>Quản trị Du lịch &amp; Khách sạn chuẩn PSU</v>
          </cell>
          <cell r="H32">
            <v>26</v>
          </cell>
          <cell r="I32">
            <v>779434751</v>
          </cell>
          <cell r="J32" t="str">
            <v>Chuyên đề</v>
          </cell>
          <cell r="K32" t="str">
            <v>Four Points by Sheraton Danang</v>
          </cell>
          <cell r="M32" t="str">
            <v>118-120 Võ Nguyên Giáp</v>
          </cell>
          <cell r="N32" t="str">
            <v>Đà Nẵng</v>
          </cell>
          <cell r="O32" t="str">
            <v>Lễ tân Spa</v>
          </cell>
          <cell r="P32" t="str">
            <v>Lễ tân Spa</v>
          </cell>
          <cell r="Q32" t="str">
            <v>23/12</v>
          </cell>
          <cell r="S32" t="str">
            <v>cam kết</v>
          </cell>
          <cell r="T32" t="str">
            <v>23/12</v>
          </cell>
          <cell r="U32">
            <v>41</v>
          </cell>
          <cell r="V32" t="str">
            <v>DUYỆT</v>
          </cell>
          <cell r="W32" t="str">
            <v>18/12/2023</v>
          </cell>
          <cell r="AA32">
            <v>2.3400000000000001E-2</v>
          </cell>
          <cell r="AB32">
            <v>3.05</v>
          </cell>
          <cell r="AC32" t="str">
            <v>CHUYÊN ĐỀ</v>
          </cell>
          <cell r="AD32" t="str">
            <v>Huỳnh Lý Thùy Linh</v>
          </cell>
          <cell r="AE32">
            <v>702605664</v>
          </cell>
        </row>
        <row r="33">
          <cell r="C33">
            <v>26207132129</v>
          </cell>
          <cell r="D33" t="str">
            <v>Lê Thị Thảo Vi</v>
          </cell>
          <cell r="E33">
            <v>37327</v>
          </cell>
          <cell r="F33" t="str">
            <v>K26DLK12</v>
          </cell>
          <cell r="G33" t="str">
            <v>Quản trị Du lịch &amp; Khách sạn</v>
          </cell>
          <cell r="H33">
            <v>26</v>
          </cell>
          <cell r="I33">
            <v>825690246</v>
          </cell>
          <cell r="J33" t="str">
            <v>Khóa luận</v>
          </cell>
          <cell r="K33" t="str">
            <v>Diamond Sea Hotel</v>
          </cell>
          <cell r="M33" t="str">
            <v>232 Võ Nguyên Giáp, Sơn Trà, Đà Nẵng</v>
          </cell>
          <cell r="N33" t="str">
            <v>Đà Nẵng</v>
          </cell>
          <cell r="O33" t="str">
            <v>Buồng phòng</v>
          </cell>
          <cell r="Q33" t="str">
            <v>18-12-2023</v>
          </cell>
          <cell r="R33" t="str">
            <v>Hồ Minh Phúc</v>
          </cell>
          <cell r="S33" t="str">
            <v>cam kết</v>
          </cell>
          <cell r="T33" t="str">
            <v>21/12</v>
          </cell>
          <cell r="U33">
            <v>42</v>
          </cell>
          <cell r="V33" t="str">
            <v>DUYỆT</v>
          </cell>
          <cell r="W33" t="str">
            <v>18/12/2023</v>
          </cell>
          <cell r="Y33" t="str">
            <v>DUYỆT</v>
          </cell>
          <cell r="AA33">
            <v>2.4199999999999999E-2</v>
          </cell>
          <cell r="AB33">
            <v>3.39</v>
          </cell>
          <cell r="AC33" t="str">
            <v>CHUYÊN ĐỀ</v>
          </cell>
          <cell r="AD33" t="str">
            <v>Hồ Minh Phúc</v>
          </cell>
          <cell r="AE33">
            <v>935336716</v>
          </cell>
        </row>
        <row r="34">
          <cell r="C34">
            <v>26217132991</v>
          </cell>
          <cell r="D34" t="str">
            <v>Nguyễn Long Việt</v>
          </cell>
          <cell r="E34">
            <v>37272</v>
          </cell>
          <cell r="F34" t="str">
            <v>K26 PSU DLK2</v>
          </cell>
          <cell r="G34" t="str">
            <v>Quản trị Du lịch &amp; Khách sạn chuẩn PSU</v>
          </cell>
          <cell r="H34">
            <v>26</v>
          </cell>
          <cell r="I34">
            <v>789156779</v>
          </cell>
          <cell r="J34" t="str">
            <v>Chuyên đề</v>
          </cell>
          <cell r="K34" t="str">
            <v>Four Points by Sheraton Danang</v>
          </cell>
          <cell r="M34" t="str">
            <v>120 Võ Nguyên Giáp, Sơn Trà Đà Nẵng</v>
          </cell>
          <cell r="N34" t="str">
            <v>Đà Nẵng</v>
          </cell>
          <cell r="O34" t="str">
            <v>Tiền sảnh</v>
          </cell>
          <cell r="Q34" t="str">
            <v>23/12/2023</v>
          </cell>
          <cell r="R34" t="str">
            <v>Huỳnh Lý Thùy Linh</v>
          </cell>
          <cell r="S34" t="str">
            <v>cam kết</v>
          </cell>
          <cell r="T34" t="str">
            <v>23/12</v>
          </cell>
          <cell r="U34">
            <v>43</v>
          </cell>
          <cell r="V34" t="str">
            <v>DUYỆT</v>
          </cell>
          <cell r="W34" t="str">
            <v>18/12/2023</v>
          </cell>
          <cell r="AA34">
            <v>2.3400000000000001E-2</v>
          </cell>
          <cell r="AB34">
            <v>2.85</v>
          </cell>
          <cell r="AC34" t="str">
            <v>CHUYÊN ĐỀ</v>
          </cell>
          <cell r="AD34" t="str">
            <v>Huỳnh Lý Thùy Linh</v>
          </cell>
          <cell r="AE34">
            <v>702605664</v>
          </cell>
        </row>
        <row r="35">
          <cell r="C35">
            <v>24217105169</v>
          </cell>
          <cell r="D35" t="str">
            <v>Tô Minh Huy</v>
          </cell>
          <cell r="E35">
            <v>36788</v>
          </cell>
          <cell r="F35" t="str">
            <v>K24DLK15</v>
          </cell>
          <cell r="G35" t="str">
            <v>Quản trị Du lịch &amp; Khách sạn chuẩn PSU</v>
          </cell>
          <cell r="H35">
            <v>24</v>
          </cell>
          <cell r="I35">
            <v>762621658</v>
          </cell>
          <cell r="J35" t="str">
            <v>Khóa luận</v>
          </cell>
          <cell r="K35" t="str">
            <v>Bà Nà Hills</v>
          </cell>
          <cell r="L35" t="str">
            <v>Bà Nà Hills</v>
          </cell>
          <cell r="M35" t="str">
            <v>Thôn An Sơn, xã Hòa Ninh, Huyện Hòa Vang</v>
          </cell>
          <cell r="N35" t="str">
            <v>Đà Nẵng</v>
          </cell>
          <cell r="O35" t="str">
            <v>Nhà hàng</v>
          </cell>
          <cell r="Q35" t="str">
            <v>23/12/2023</v>
          </cell>
          <cell r="R35" t="str">
            <v>Mai Thị Thương</v>
          </cell>
          <cell r="S35" t="str">
            <v>cam kết</v>
          </cell>
          <cell r="T35" t="str">
            <v>27/12</v>
          </cell>
          <cell r="U35">
            <v>44</v>
          </cell>
          <cell r="V35" t="str">
            <v>DUYỆT</v>
          </cell>
          <cell r="W35" t="str">
            <v>18/12/2023</v>
          </cell>
          <cell r="AA35">
            <v>0</v>
          </cell>
          <cell r="AB35">
            <v>0</v>
          </cell>
          <cell r="AC35" t="str">
            <v>CHUYÊN ĐỀ</v>
          </cell>
          <cell r="AD35" t="str">
            <v>Đặng Thị Thùy Trang</v>
          </cell>
          <cell r="AE35">
            <v>327892117</v>
          </cell>
        </row>
        <row r="36">
          <cell r="C36">
            <v>26217131692</v>
          </cell>
          <cell r="D36" t="str">
            <v>Lê Văn Phúc</v>
          </cell>
          <cell r="E36">
            <v>37591</v>
          </cell>
          <cell r="F36" t="str">
            <v>K26dlk4</v>
          </cell>
          <cell r="G36" t="str">
            <v>Quản trị Du lịch &amp; Khách sạn</v>
          </cell>
          <cell r="H36">
            <v>26</v>
          </cell>
          <cell r="I36">
            <v>347700662</v>
          </cell>
          <cell r="J36" t="str">
            <v>Chuyên đề</v>
          </cell>
          <cell r="K36" t="str">
            <v>BlueSun Hotel</v>
          </cell>
          <cell r="L36" t="str">
            <v>BlueSun Hotel</v>
          </cell>
          <cell r="M36" t="str">
            <v>230 Võ Nguyên Giáp, Phước Mỹ, Sơn Trà, Đà Nẵng</v>
          </cell>
          <cell r="N36" t="str">
            <v>Thành Phố Đà Nẵng</v>
          </cell>
          <cell r="O36" t="str">
            <v>Tiền sảnh</v>
          </cell>
          <cell r="Q36" t="str">
            <v>Trước ngày 23/12</v>
          </cell>
          <cell r="R36" t="str">
            <v>Dương Thị Xuân Diệu</v>
          </cell>
          <cell r="S36" t="str">
            <v>cam kết</v>
          </cell>
          <cell r="T36" t="str">
            <v>21/12</v>
          </cell>
          <cell r="U36">
            <v>45</v>
          </cell>
          <cell r="V36" t="str">
            <v>DUYỆT</v>
          </cell>
          <cell r="W36" t="str">
            <v>18/12/2023</v>
          </cell>
          <cell r="AA36">
            <v>0</v>
          </cell>
          <cell r="AB36">
            <v>3.16</v>
          </cell>
          <cell r="AC36" t="str">
            <v>CHUYÊN ĐỀ</v>
          </cell>
          <cell r="AD36" t="str">
            <v>Nguyễn Thị Minh Thư</v>
          </cell>
          <cell r="AE36" t="str">
            <v>0396.153.687</v>
          </cell>
        </row>
        <row r="37">
          <cell r="C37">
            <v>25207101053</v>
          </cell>
          <cell r="D37" t="str">
            <v>Trần Ngọc Khánh</v>
          </cell>
          <cell r="E37">
            <v>37094</v>
          </cell>
          <cell r="F37" t="str">
            <v>K25DLK10</v>
          </cell>
          <cell r="G37" t="str">
            <v>Quản trị Du lịch &amp; Khách sạn</v>
          </cell>
          <cell r="H37">
            <v>25</v>
          </cell>
          <cell r="I37">
            <v>337755379</v>
          </cell>
          <cell r="J37" t="str">
            <v>Chuyên đề</v>
          </cell>
          <cell r="K37" t="str">
            <v>DLG Hotel DaNang</v>
          </cell>
          <cell r="M37" t="str">
            <v>258 Võ Nguyên Giáp, Phước Mỹ, Sơn Trà, Đà Nẵng</v>
          </cell>
          <cell r="N37" t="str">
            <v>Thành phố Đà Nẵng</v>
          </cell>
          <cell r="O37" t="str">
            <v>Tiền sảnh</v>
          </cell>
          <cell r="Q37" t="str">
            <v>21/12/2023</v>
          </cell>
          <cell r="S37" t="str">
            <v>cam kết</v>
          </cell>
          <cell r="T37" t="str">
            <v>23/12</v>
          </cell>
          <cell r="U37">
            <v>46</v>
          </cell>
          <cell r="V37" t="str">
            <v>DUYỆT</v>
          </cell>
          <cell r="W37" t="str">
            <v>18/12/2023</v>
          </cell>
          <cell r="AA37">
            <v>2.3400000000000001E-2</v>
          </cell>
          <cell r="AB37">
            <v>2.68</v>
          </cell>
          <cell r="AC37" t="str">
            <v>CHUYÊN ĐỀ</v>
          </cell>
          <cell r="AD37" t="str">
            <v>Huỳnh Lý Thùy Linh</v>
          </cell>
          <cell r="AE37">
            <v>702605664</v>
          </cell>
        </row>
        <row r="38">
          <cell r="C38">
            <v>26207141985</v>
          </cell>
          <cell r="D38" t="str">
            <v>Trần Đinh Thục Anh</v>
          </cell>
          <cell r="E38">
            <v>37340</v>
          </cell>
          <cell r="F38" t="str">
            <v>K26 PSU DLK2</v>
          </cell>
          <cell r="G38" t="str">
            <v>Quản trị Du lịch &amp; Khách sạn chuẩn PSU</v>
          </cell>
          <cell r="H38">
            <v>26</v>
          </cell>
          <cell r="I38">
            <v>777460490</v>
          </cell>
          <cell r="J38" t="str">
            <v>Khóa luận</v>
          </cell>
          <cell r="K38" t="str">
            <v>Four Points by Sheraton Danang</v>
          </cell>
          <cell r="M38" t="str">
            <v>120 Võ Nguyên Giáp, Street, Sơn Trà, Đà Nẵng</v>
          </cell>
          <cell r="N38" t="str">
            <v>Đà Nẵng</v>
          </cell>
          <cell r="O38" t="str">
            <v>Tiền sảnh</v>
          </cell>
          <cell r="Q38" t="str">
            <v>22/12/2023</v>
          </cell>
          <cell r="R38" t="str">
            <v>Đặng Thị Thùy Trang</v>
          </cell>
          <cell r="S38" t="str">
            <v>cam kết</v>
          </cell>
          <cell r="T38" t="str">
            <v>23/12</v>
          </cell>
          <cell r="U38">
            <v>47</v>
          </cell>
          <cell r="V38" t="str">
            <v>DUYỆT</v>
          </cell>
          <cell r="W38" t="str">
            <v>18/12/2023</v>
          </cell>
          <cell r="AA38">
            <v>2.3400000000000001E-2</v>
          </cell>
          <cell r="AB38">
            <v>3.89</v>
          </cell>
          <cell r="AC38" t="str">
            <v>CHUYÊN ĐỀ</v>
          </cell>
          <cell r="AD38" t="str">
            <v>Phạm Thị Hoàng Dung</v>
          </cell>
          <cell r="AE38" t="str">
            <v>0935 141614</v>
          </cell>
        </row>
        <row r="39">
          <cell r="C39">
            <v>26211324103</v>
          </cell>
          <cell r="D39" t="str">
            <v>Nguyễn Ngọc Nhân</v>
          </cell>
          <cell r="E39">
            <v>37329</v>
          </cell>
          <cell r="F39" t="str">
            <v>K26DLK4</v>
          </cell>
          <cell r="G39" t="str">
            <v>Quản trị Du lịch &amp; Khách sạn</v>
          </cell>
          <cell r="H39">
            <v>26</v>
          </cell>
          <cell r="I39">
            <v>373430301</v>
          </cell>
          <cell r="J39" t="str">
            <v>Chuyên đề</v>
          </cell>
          <cell r="K39" t="str">
            <v>BlueSun Hotel</v>
          </cell>
          <cell r="L39" t="str">
            <v>BlueSun Hotel</v>
          </cell>
          <cell r="M39" t="str">
            <v>230 Võ Nguyên Giáp, Phước Mỹ, Sơn Trà, Đà Nẵng</v>
          </cell>
          <cell r="N39" t="str">
            <v>Đà Nẵng</v>
          </cell>
          <cell r="O39" t="str">
            <v>Tiền sảnh</v>
          </cell>
          <cell r="Q39" t="str">
            <v>23/12/2023</v>
          </cell>
          <cell r="S39" t="str">
            <v>cam kết</v>
          </cell>
          <cell r="T39" t="str">
            <v>21/12</v>
          </cell>
          <cell r="U39">
            <v>48</v>
          </cell>
          <cell r="V39" t="str">
            <v>DUYỆT</v>
          </cell>
          <cell r="W39" t="str">
            <v>18/12/2023</v>
          </cell>
          <cell r="AA39">
            <v>1.61E-2</v>
          </cell>
          <cell r="AB39">
            <v>2.93</v>
          </cell>
          <cell r="AC39" t="str">
            <v>CHUYÊN ĐỀ</v>
          </cell>
          <cell r="AD39" t="str">
            <v>Nguyễn Thị Minh Thư</v>
          </cell>
          <cell r="AE39" t="str">
            <v>0396.153.687</v>
          </cell>
        </row>
        <row r="40">
          <cell r="C40">
            <v>26207233153</v>
          </cell>
          <cell r="D40" t="str">
            <v>PHẠM THỊ XUÂN HẰNG</v>
          </cell>
          <cell r="E40">
            <v>37331</v>
          </cell>
          <cell r="F40" t="str">
            <v>K26PSU DLK2</v>
          </cell>
          <cell r="G40" t="str">
            <v>Quản trị Du lịch &amp; Khách sạn chuẩn PSU</v>
          </cell>
          <cell r="H40">
            <v>26</v>
          </cell>
          <cell r="I40">
            <v>354244977</v>
          </cell>
          <cell r="J40" t="str">
            <v>Chuyên đề</v>
          </cell>
          <cell r="K40" t="str">
            <v>Four Points by Sheraton Danang</v>
          </cell>
          <cell r="M40" t="str">
            <v>120 Võ Nguyên Giáp , Sơn Trà , Đà Nẵng</v>
          </cell>
          <cell r="N40" t="str">
            <v>Đà Nẵng</v>
          </cell>
          <cell r="O40" t="str">
            <v>Nhà hàng</v>
          </cell>
          <cell r="Q40" t="str">
            <v>23/12/2023</v>
          </cell>
          <cell r="S40" t="str">
            <v>cam kết</v>
          </cell>
          <cell r="T40">
            <v>45505</v>
          </cell>
          <cell r="U40">
            <v>49</v>
          </cell>
          <cell r="V40" t="str">
            <v>DUYỆT</v>
          </cell>
          <cell r="W40" t="str">
            <v>18/12/2023</v>
          </cell>
          <cell r="AA40">
            <v>7.7999999999999996E-3</v>
          </cell>
          <cell r="AB40">
            <v>2.95</v>
          </cell>
          <cell r="AC40" t="str">
            <v>CHUYÊN ĐỀ</v>
          </cell>
          <cell r="AD40" t="str">
            <v>Ngô Thị Thanh Nga</v>
          </cell>
          <cell r="AE40">
            <v>355072844</v>
          </cell>
        </row>
        <row r="41">
          <cell r="C41">
            <v>26207124697</v>
          </cell>
          <cell r="D41" t="str">
            <v>Ông Thị Huyền Vân</v>
          </cell>
          <cell r="E41">
            <v>37483</v>
          </cell>
          <cell r="F41" t="str">
            <v>K26DLK16</v>
          </cell>
          <cell r="G41" t="str">
            <v>Quản trị Du lịch &amp; Khách sạn</v>
          </cell>
          <cell r="H41">
            <v>26</v>
          </cell>
          <cell r="I41">
            <v>901941061</v>
          </cell>
          <cell r="J41" t="str">
            <v>Chuyên đề</v>
          </cell>
          <cell r="K41" t="str">
            <v>Sala Danang Beach Hotel</v>
          </cell>
          <cell r="M41" t="str">
            <v>36-38 Lâm Hoành, Phường Phước Mỹ, Quận Sơn Trà, Thành phố Đà Nẵng</v>
          </cell>
          <cell r="N41" t="str">
            <v>Đà Nẵng</v>
          </cell>
          <cell r="O41" t="str">
            <v>Nhà hàng</v>
          </cell>
          <cell r="Q41" t="str">
            <v>26/12</v>
          </cell>
          <cell r="R41" t="str">
            <v>Huỳnh Lý Thùy Linh</v>
          </cell>
          <cell r="S41" t="str">
            <v>cam kết</v>
          </cell>
          <cell r="T41">
            <v>45536</v>
          </cell>
          <cell r="U41">
            <v>50</v>
          </cell>
          <cell r="V41" t="str">
            <v>DUYỆT</v>
          </cell>
          <cell r="W41">
            <v>45536</v>
          </cell>
          <cell r="AA41">
            <v>6.4000000000000001E-2</v>
          </cell>
          <cell r="AB41">
            <v>2.81</v>
          </cell>
          <cell r="AC41" t="str">
            <v>không đủ điều kiện thực tập tốt nghiệp</v>
          </cell>
          <cell r="AD41" t="str">
            <v>Phan Thị Hồng Hải</v>
          </cell>
          <cell r="AE41" t="str">
            <v>034.838.9062</v>
          </cell>
        </row>
        <row r="42">
          <cell r="C42">
            <v>26207126894</v>
          </cell>
          <cell r="D42" t="str">
            <v>Nguyễn Đoàn Khánh Linh</v>
          </cell>
          <cell r="E42">
            <v>37307</v>
          </cell>
          <cell r="F42" t="str">
            <v>K26DLk3</v>
          </cell>
          <cell r="G42" t="str">
            <v>Quản trị Du lịch &amp; Khách sạn</v>
          </cell>
          <cell r="H42">
            <v>26</v>
          </cell>
          <cell r="I42">
            <v>708497452</v>
          </cell>
          <cell r="J42" t="str">
            <v>Chuyên đề</v>
          </cell>
          <cell r="K42" t="str">
            <v>Khách sạn Mandila Beach Đà Nẵng</v>
          </cell>
          <cell r="M42" t="str">
            <v>218 Võ Nguyên Giáp</v>
          </cell>
          <cell r="N42" t="str">
            <v>Đà Nẵng</v>
          </cell>
          <cell r="O42" t="str">
            <v>Nhà hàng</v>
          </cell>
          <cell r="Q42" t="str">
            <v>22/12</v>
          </cell>
          <cell r="S42" t="str">
            <v>cam kết</v>
          </cell>
          <cell r="T42" t="str">
            <v>21/12</v>
          </cell>
          <cell r="U42">
            <v>51</v>
          </cell>
          <cell r="V42" t="str">
            <v>DUYỆT</v>
          </cell>
          <cell r="W42" t="str">
            <v>18/12/2023</v>
          </cell>
          <cell r="X42" t="str">
            <v>ĐÃ NỘP BẢN MỚI DẤU TRÒN NGÀY 27/12</v>
          </cell>
          <cell r="Y42" t="str">
            <v>DUYỆT</v>
          </cell>
          <cell r="AA42">
            <v>4.0300000000000002E-2</v>
          </cell>
          <cell r="AB42">
            <v>3.47</v>
          </cell>
          <cell r="AC42" t="str">
            <v>CHUYÊN ĐỀ</v>
          </cell>
          <cell r="AD42" t="str">
            <v>Ngô Thị Thanh Nga</v>
          </cell>
          <cell r="AE42">
            <v>355072844</v>
          </cell>
        </row>
        <row r="43">
          <cell r="C43">
            <v>26207132771</v>
          </cell>
          <cell r="D43" t="str">
            <v>Lê Thị Ngọc Lan</v>
          </cell>
          <cell r="E43">
            <v>37269</v>
          </cell>
          <cell r="F43" t="str">
            <v>K26DLK4</v>
          </cell>
          <cell r="G43" t="str">
            <v>Quản trị Du lịch &amp; Khách sạn</v>
          </cell>
          <cell r="H43">
            <v>26</v>
          </cell>
          <cell r="I43">
            <v>337447203</v>
          </cell>
          <cell r="J43" t="str">
            <v>Chuyên đề</v>
          </cell>
          <cell r="K43" t="str">
            <v>Citadiness Bayfront Nha Trang</v>
          </cell>
          <cell r="L43" t="str">
            <v>Citadiness Bayfront Nha Trang</v>
          </cell>
          <cell r="M43" t="str">
            <v>62 Trần Phú, Phường Vĩnh Hoà, Thành phố Nha Trang, Tỉnh Khánh Hoà</v>
          </cell>
          <cell r="N43" t="str">
            <v>Khánh Hoà</v>
          </cell>
          <cell r="O43" t="str">
            <v>Nhân sự, Tiền sảnh, Nhà hàng</v>
          </cell>
          <cell r="Q43" t="str">
            <v>23/12</v>
          </cell>
          <cell r="R43" t="str">
            <v>Trần Hoàng Anh</v>
          </cell>
          <cell r="S43" t="str">
            <v>cam kết</v>
          </cell>
          <cell r="U43">
            <v>52</v>
          </cell>
          <cell r="V43" t="str">
            <v>DUYỆT</v>
          </cell>
          <cell r="W43" t="str">
            <v>18/12/2023</v>
          </cell>
          <cell r="AA43">
            <v>4.0300000000000002E-2</v>
          </cell>
          <cell r="AB43">
            <v>3.35</v>
          </cell>
          <cell r="AC43" t="str">
            <v>CHUYÊN ĐỀ</v>
          </cell>
        </row>
        <row r="44">
          <cell r="C44">
            <v>26207229403</v>
          </cell>
          <cell r="D44" t="str">
            <v>Phan Thị Kim Anh</v>
          </cell>
          <cell r="E44">
            <v>37546</v>
          </cell>
          <cell r="F44" t="str">
            <v>K26DLK10</v>
          </cell>
          <cell r="G44" t="str">
            <v>Quản trị Du lịch &amp; Khách sạn</v>
          </cell>
          <cell r="H44">
            <v>26</v>
          </cell>
          <cell r="I44">
            <v>703594002</v>
          </cell>
          <cell r="J44" t="str">
            <v>Chuyên đề</v>
          </cell>
          <cell r="K44" t="str">
            <v>Diamond Sea Hotel</v>
          </cell>
          <cell r="M44" t="str">
            <v>232 Võ Nguyên Giáp, Đà Nẵng</v>
          </cell>
          <cell r="N44" t="str">
            <v>Đà nẵng</v>
          </cell>
          <cell r="O44" t="str">
            <v>Tiền sảnh</v>
          </cell>
          <cell r="Q44" t="str">
            <v>23/12/2023</v>
          </cell>
          <cell r="R44" t="str">
            <v>Hồ Minh Phúc</v>
          </cell>
          <cell r="S44" t="str">
            <v>cam kết</v>
          </cell>
          <cell r="T44" t="str">
            <v>23/12</v>
          </cell>
          <cell r="U44">
            <v>53</v>
          </cell>
          <cell r="V44" t="str">
            <v>DUYỆT</v>
          </cell>
          <cell r="W44" t="str">
            <v>25/12/2023</v>
          </cell>
          <cell r="Y44" t="str">
            <v>DUYỆT</v>
          </cell>
          <cell r="AA44">
            <v>1.61E-2</v>
          </cell>
          <cell r="AB44">
            <v>3.71</v>
          </cell>
          <cell r="AC44" t="str">
            <v>CHUYÊN ĐỀ</v>
          </cell>
          <cell r="AD44" t="str">
            <v>Phạm Thị Hoàng Dung</v>
          </cell>
          <cell r="AE44" t="str">
            <v>0935 141614</v>
          </cell>
        </row>
        <row r="45">
          <cell r="C45">
            <v>26217130232</v>
          </cell>
          <cell r="D45" t="str">
            <v>Tạ Văn Nhật</v>
          </cell>
          <cell r="E45">
            <v>37471</v>
          </cell>
          <cell r="F45" t="str">
            <v>K26 PSU DLH</v>
          </cell>
          <cell r="G45" t="str">
            <v>Quản trị Du lịch &amp; Nhà hàng chuẩn PSU</v>
          </cell>
          <cell r="H45">
            <v>26</v>
          </cell>
          <cell r="I45">
            <v>799950142</v>
          </cell>
          <cell r="J45" t="str">
            <v>Khóa luận</v>
          </cell>
          <cell r="K45" t="str">
            <v>Four Points by Sheraton Danang</v>
          </cell>
          <cell r="M45" t="str">
            <v>118-120 Võ Nguyên Giáp P. Mỹ An Q. Ngũ Hành Sơn Thành Phố Đà Nẵng Việt Nam</v>
          </cell>
          <cell r="N45" t="str">
            <v>Đà Nẵng</v>
          </cell>
          <cell r="O45" t="str">
            <v>Nhà hàng</v>
          </cell>
          <cell r="Q45">
            <v>45352</v>
          </cell>
          <cell r="R45" t="str">
            <v>Hồ Minh Phúc</v>
          </cell>
          <cell r="S45" t="str">
            <v>cam kết</v>
          </cell>
          <cell r="U45">
            <v>54</v>
          </cell>
          <cell r="V45" t="str">
            <v>DUYỆT</v>
          </cell>
          <cell r="W45" t="str">
            <v>18/12/2023</v>
          </cell>
          <cell r="AA45">
            <v>2.2700000000000001E-2</v>
          </cell>
          <cell r="AB45">
            <v>2.5299999999999998</v>
          </cell>
          <cell r="AC45" t="str">
            <v>KHÓA LUẬN</v>
          </cell>
        </row>
        <row r="46">
          <cell r="C46">
            <v>26217121351</v>
          </cell>
          <cell r="D46" t="str">
            <v>Trần Ngọc Thiên Ban</v>
          </cell>
          <cell r="E46">
            <v>37185</v>
          </cell>
          <cell r="F46" t="str">
            <v>K26DLK5</v>
          </cell>
          <cell r="G46" t="str">
            <v>Quản trị Du lịch &amp; Khách sạn</v>
          </cell>
          <cell r="H46">
            <v>26</v>
          </cell>
          <cell r="I46">
            <v>326391674</v>
          </cell>
          <cell r="J46" t="str">
            <v>Chuyên đề</v>
          </cell>
          <cell r="K46" t="str">
            <v>BlueSun Hotel</v>
          </cell>
          <cell r="L46" t="str">
            <v>BlueSun Hotel</v>
          </cell>
          <cell r="M46" t="str">
            <v>230 Võ Nguyên Giáp , Phước Mỹ , Sơn Trà , Đà Nẵng</v>
          </cell>
          <cell r="N46" t="str">
            <v>TP. Đà Nẵng</v>
          </cell>
          <cell r="O46" t="str">
            <v>Nhà hàng</v>
          </cell>
          <cell r="Q46" t="str">
            <v>17/12/2023</v>
          </cell>
          <cell r="R46" t="str">
            <v>Trần Hoàng Anh</v>
          </cell>
          <cell r="S46" t="str">
            <v>cam kết</v>
          </cell>
          <cell r="T46" t="str">
            <v>21/12</v>
          </cell>
          <cell r="U46">
            <v>55</v>
          </cell>
          <cell r="V46" t="str">
            <v>DUYỆT</v>
          </cell>
          <cell r="W46" t="str">
            <v>18/12/2023</v>
          </cell>
          <cell r="AA46">
            <v>0</v>
          </cell>
          <cell r="AB46">
            <v>3.3</v>
          </cell>
          <cell r="AC46" t="str">
            <v>CHUYÊN ĐỀ</v>
          </cell>
          <cell r="AD46" t="str">
            <v>Đặng Thị Thùy Trang</v>
          </cell>
          <cell r="AE46">
            <v>327892117</v>
          </cell>
        </row>
        <row r="47">
          <cell r="C47">
            <v>26207100034</v>
          </cell>
          <cell r="D47" t="str">
            <v>Nguyễn Thị Vy Thảo</v>
          </cell>
          <cell r="E47">
            <v>37205</v>
          </cell>
          <cell r="F47" t="str">
            <v>K26 PSUDLK 1</v>
          </cell>
          <cell r="G47" t="str">
            <v>Quản trị Du lịch &amp; Khách sạn chuẩn PSU</v>
          </cell>
          <cell r="H47">
            <v>26</v>
          </cell>
          <cell r="I47">
            <v>767542418</v>
          </cell>
          <cell r="J47" t="str">
            <v>Chuyên đề</v>
          </cell>
          <cell r="K47" t="str">
            <v>Four Points by Sheraton Danang</v>
          </cell>
          <cell r="M47" t="str">
            <v>118-120 Võ Nguyên Giáp, phường Phước Mỹ, quận Sơn Trà, Đà Nẵng, Việt Nam</v>
          </cell>
          <cell r="N47" t="str">
            <v>Thành phố Đà Nẵng</v>
          </cell>
          <cell r="O47" t="str">
            <v>Tiền sảnh</v>
          </cell>
          <cell r="Q47" t="str">
            <v>21/12/2023</v>
          </cell>
          <cell r="S47" t="str">
            <v>cam kết</v>
          </cell>
          <cell r="T47" t="str">
            <v>23/12</v>
          </cell>
          <cell r="U47">
            <v>56</v>
          </cell>
          <cell r="V47" t="str">
            <v>DUYỆT</v>
          </cell>
          <cell r="W47" t="str">
            <v>18/12/2023</v>
          </cell>
          <cell r="AA47">
            <v>0</v>
          </cell>
          <cell r="AB47">
            <v>3.16</v>
          </cell>
          <cell r="AC47" t="str">
            <v>CHUYÊN ĐỀ</v>
          </cell>
          <cell r="AD47" t="str">
            <v>Huỳnh Lý Thùy Linh</v>
          </cell>
          <cell r="AE47">
            <v>702605664</v>
          </cell>
        </row>
        <row r="48">
          <cell r="C48">
            <v>25207107842</v>
          </cell>
          <cell r="D48" t="str">
            <v>Bảo tôn nữ tường vy</v>
          </cell>
          <cell r="E48">
            <v>36928</v>
          </cell>
          <cell r="F48" t="str">
            <v>K25DLK9</v>
          </cell>
          <cell r="G48" t="str">
            <v>Quản trị Du lịch &amp; Khách sạn</v>
          </cell>
          <cell r="H48">
            <v>25</v>
          </cell>
          <cell r="I48">
            <v>702757573</v>
          </cell>
          <cell r="J48" t="str">
            <v>Chuyên đề</v>
          </cell>
          <cell r="K48" t="str">
            <v>Palm Garden Resort Hoi An</v>
          </cell>
          <cell r="M48" t="str">
            <v>Lạc Long Quân, Cẩm An ,Hội An</v>
          </cell>
          <cell r="N48" t="str">
            <v>Hội An</v>
          </cell>
          <cell r="O48" t="str">
            <v>Nhà hàng</v>
          </cell>
          <cell r="Q48" t="str">
            <v>23/02/2023</v>
          </cell>
          <cell r="R48" t="str">
            <v>Huỳnh Lý Thùy Linh</v>
          </cell>
          <cell r="S48" t="str">
            <v>cam kết</v>
          </cell>
          <cell r="T48" t="str">
            <v>19/1</v>
          </cell>
          <cell r="U48">
            <v>57</v>
          </cell>
          <cell r="V48" t="str">
            <v>DUYỆT</v>
          </cell>
          <cell r="W48" t="str">
            <v>18/12/2023</v>
          </cell>
          <cell r="AA48">
            <v>0</v>
          </cell>
          <cell r="AB48">
            <v>2.86</v>
          </cell>
          <cell r="AC48" t="str">
            <v>CHUYÊN ĐỀ</v>
          </cell>
          <cell r="AD48" t="str">
            <v>Nguyễn Thị Minh Thư</v>
          </cell>
          <cell r="AE48" t="str">
            <v>0396.153.687</v>
          </cell>
        </row>
        <row r="49">
          <cell r="C49">
            <v>26207133269</v>
          </cell>
          <cell r="D49" t="str">
            <v>Nguyễn Thị Thuý Hằng</v>
          </cell>
          <cell r="E49">
            <v>37012</v>
          </cell>
          <cell r="F49" t="str">
            <v>K26DLK4</v>
          </cell>
          <cell r="G49" t="str">
            <v>Quản trị Du lịch &amp; Khách sạn</v>
          </cell>
          <cell r="H49">
            <v>26</v>
          </cell>
          <cell r="I49">
            <v>774599792</v>
          </cell>
          <cell r="J49" t="str">
            <v>Khóa luận</v>
          </cell>
          <cell r="K49" t="str">
            <v>DLG Hotel DaNang</v>
          </cell>
          <cell r="M49" t="str">
            <v>258 Võ Nguyên Giáp</v>
          </cell>
          <cell r="N49" t="str">
            <v>Đà Nẵng</v>
          </cell>
          <cell r="O49" t="str">
            <v>Nhà hàng</v>
          </cell>
          <cell r="Q49" t="str">
            <v>22/12/2023</v>
          </cell>
          <cell r="R49" t="str">
            <v>Phạm Thị Thu Thủy</v>
          </cell>
          <cell r="S49" t="str">
            <v>cam kết</v>
          </cell>
          <cell r="T49" t="str">
            <v>23/12</v>
          </cell>
          <cell r="U49">
            <v>58</v>
          </cell>
          <cell r="V49" t="str">
            <v>DUYỆT</v>
          </cell>
          <cell r="W49" t="str">
            <v>18/12/2023</v>
          </cell>
          <cell r="AA49">
            <v>1.6E-2</v>
          </cell>
          <cell r="AB49">
            <v>3.66</v>
          </cell>
          <cell r="AC49" t="str">
            <v>CHUYÊN ĐỀ</v>
          </cell>
          <cell r="AD49" t="str">
            <v>Phạm Thị Thu Thủy</v>
          </cell>
          <cell r="AE49">
            <v>938290678</v>
          </cell>
        </row>
        <row r="50">
          <cell r="C50">
            <v>26207100018</v>
          </cell>
          <cell r="D50" t="str">
            <v>Hoàng Thị Thương</v>
          </cell>
          <cell r="E50">
            <v>37088</v>
          </cell>
          <cell r="F50" t="str">
            <v>K26DLK7</v>
          </cell>
          <cell r="G50" t="str">
            <v>Quản trị Du lịch &amp; Khách sạn</v>
          </cell>
          <cell r="H50">
            <v>26</v>
          </cell>
          <cell r="I50">
            <v>397742788</v>
          </cell>
          <cell r="J50" t="str">
            <v>Chuyên đề</v>
          </cell>
          <cell r="K50" t="str">
            <v>Balcona Hotel &amp; Spa</v>
          </cell>
          <cell r="M50" t="str">
            <v>288 Võ Nguyên Giáp, Phường Mỹ An, Quận Ngũ Hành Sơn, Thành phố Đà Nẵng</v>
          </cell>
          <cell r="N50" t="str">
            <v>Đà Nẵng</v>
          </cell>
          <cell r="O50" t="str">
            <v>Buồng phòng</v>
          </cell>
          <cell r="Q50" t="str">
            <v>Trước ngày 23/12/2023</v>
          </cell>
          <cell r="S50" t="str">
            <v>cam kết</v>
          </cell>
          <cell r="T50" t="str">
            <v>23/12</v>
          </cell>
          <cell r="U50">
            <v>59</v>
          </cell>
          <cell r="V50" t="str">
            <v>DUYỆT</v>
          </cell>
          <cell r="W50" t="str">
            <v>18/12/2023</v>
          </cell>
          <cell r="AA50">
            <v>0.04</v>
          </cell>
          <cell r="AB50">
            <v>3.11</v>
          </cell>
          <cell r="AC50" t="str">
            <v>CHUYÊN ĐỀ</v>
          </cell>
          <cell r="AD50" t="str">
            <v>Hồ Minh Phúc</v>
          </cell>
          <cell r="AE50">
            <v>935336716</v>
          </cell>
        </row>
        <row r="51">
          <cell r="C51">
            <v>26207129998</v>
          </cell>
          <cell r="D51" t="str">
            <v>Võ Lê Bích Trâm</v>
          </cell>
          <cell r="E51">
            <v>37595</v>
          </cell>
          <cell r="F51" t="str">
            <v>K26dlk10</v>
          </cell>
          <cell r="G51" t="str">
            <v>Quản trị Du lịch &amp; Khách sạn</v>
          </cell>
          <cell r="H51">
            <v>26</v>
          </cell>
          <cell r="I51">
            <v>799444780</v>
          </cell>
          <cell r="J51" t="str">
            <v>Chuyên đề</v>
          </cell>
          <cell r="K51" t="str">
            <v>Grand Mercure Đà Nẵng</v>
          </cell>
          <cell r="M51" t="str">
            <v>Khu biệt thự đảo xanh,quận hải châu ,đà nẵng</v>
          </cell>
          <cell r="N51" t="str">
            <v>Đà nẵng</v>
          </cell>
          <cell r="O51" t="str">
            <v>Buồng phòng</v>
          </cell>
          <cell r="Q51" t="str">
            <v>23/12/2023</v>
          </cell>
          <cell r="R51" t="str">
            <v>Huỳnh Lý Thùy Linh</v>
          </cell>
          <cell r="S51" t="str">
            <v>cam kết</v>
          </cell>
          <cell r="T51" t="str">
            <v>23/12</v>
          </cell>
          <cell r="U51">
            <v>60</v>
          </cell>
          <cell r="V51" t="str">
            <v>DUYỆT</v>
          </cell>
          <cell r="W51" t="str">
            <v>18/12/2023</v>
          </cell>
          <cell r="X51" t="str">
            <v>dấu vuông</v>
          </cell>
          <cell r="AA51">
            <v>0.1129</v>
          </cell>
          <cell r="AB51">
            <v>3.28</v>
          </cell>
          <cell r="AC51" t="str">
            <v>không đủ điều kiện thực tập tốt nghiệp</v>
          </cell>
          <cell r="AE51" t="e">
            <v>#N/A</v>
          </cell>
        </row>
        <row r="52">
          <cell r="C52">
            <v>26207121613</v>
          </cell>
          <cell r="D52" t="str">
            <v>Nguyễn Thị Hằng</v>
          </cell>
          <cell r="E52">
            <v>37454</v>
          </cell>
          <cell r="F52" t="str">
            <v>K26DLK2</v>
          </cell>
          <cell r="G52" t="str">
            <v>Quản trị Du lịch &amp; Khách sạn</v>
          </cell>
          <cell r="H52">
            <v>26</v>
          </cell>
          <cell r="I52">
            <v>836170702</v>
          </cell>
          <cell r="J52" t="str">
            <v>Chuyên đề</v>
          </cell>
          <cell r="K52" t="str">
            <v>Blue Sun Hotel Danang</v>
          </cell>
          <cell r="L52" t="str">
            <v>Blue Sun Hotel Danang</v>
          </cell>
          <cell r="M52" t="str">
            <v>230 Võ Nguyên Giáp, Phước Mỹ, Sơn Trà, Đà Nẵng</v>
          </cell>
          <cell r="N52" t="str">
            <v>Đà Nẵng</v>
          </cell>
          <cell r="O52" t="str">
            <v>Buồng phòng</v>
          </cell>
          <cell r="Q52" t="str">
            <v>18/12/2023</v>
          </cell>
          <cell r="S52" t="str">
            <v>cam kết</v>
          </cell>
          <cell r="T52" t="str">
            <v>21/12</v>
          </cell>
          <cell r="U52">
            <v>61</v>
          </cell>
          <cell r="V52" t="str">
            <v>DUYỆT</v>
          </cell>
          <cell r="W52" t="str">
            <v>18/12/2023</v>
          </cell>
          <cell r="Y52" t="str">
            <v>DUYỆT</v>
          </cell>
          <cell r="AA52">
            <v>2.3800000000000002E-2</v>
          </cell>
          <cell r="AB52">
            <v>3.53</v>
          </cell>
          <cell r="AC52" t="str">
            <v>CHUYÊN ĐỀ</v>
          </cell>
          <cell r="AD52" t="str">
            <v>Võ Đức Hiếu</v>
          </cell>
          <cell r="AE52">
            <v>905767997</v>
          </cell>
        </row>
        <row r="53">
          <cell r="C53">
            <v>26207142628</v>
          </cell>
          <cell r="D53" t="str">
            <v>Đoàn Thị Hồng</v>
          </cell>
          <cell r="E53">
            <v>37555</v>
          </cell>
          <cell r="F53" t="str">
            <v>K26DLK2</v>
          </cell>
          <cell r="G53" t="str">
            <v>Quản trị Du lịch &amp; Khách sạn</v>
          </cell>
          <cell r="H53">
            <v>26</v>
          </cell>
          <cell r="I53">
            <v>984073150</v>
          </cell>
          <cell r="J53" t="str">
            <v>Chuyên đề</v>
          </cell>
          <cell r="K53" t="str">
            <v>BlueSun Hotel Danang</v>
          </cell>
          <cell r="L53" t="str">
            <v>BlueSun Hotel Danang</v>
          </cell>
          <cell r="M53" t="str">
            <v>230 Võ Nguyên Giáp, Phước Mỹ, Sơn Trà, TP Đà Nẵng</v>
          </cell>
          <cell r="N53" t="str">
            <v>TP Đà Nẵng</v>
          </cell>
          <cell r="O53" t="str">
            <v>Tiền sảnh</v>
          </cell>
          <cell r="Q53" t="str">
            <v>18/12/2023</v>
          </cell>
          <cell r="R53" t="str">
            <v>Hồ Minh Phúc</v>
          </cell>
          <cell r="S53" t="str">
            <v>cam kết</v>
          </cell>
          <cell r="T53" t="str">
            <v>21/12</v>
          </cell>
          <cell r="U53">
            <v>62</v>
          </cell>
          <cell r="V53" t="str">
            <v>DUYỆT</v>
          </cell>
          <cell r="W53" t="str">
            <v>18/12/2023</v>
          </cell>
          <cell r="Y53" t="str">
            <v>DUYỆT</v>
          </cell>
          <cell r="AA53">
            <v>2.4E-2</v>
          </cell>
          <cell r="AB53">
            <v>3.71</v>
          </cell>
          <cell r="AC53" t="str">
            <v>CHUYÊN ĐỀ</v>
          </cell>
          <cell r="AD53" t="str">
            <v>Phạm Thị Hoàng Dung</v>
          </cell>
          <cell r="AE53" t="str">
            <v>0935 141614</v>
          </cell>
        </row>
        <row r="54">
          <cell r="C54">
            <v>26207133407</v>
          </cell>
          <cell r="D54" t="str">
            <v>Phan Thị Diệu Linh</v>
          </cell>
          <cell r="E54">
            <v>37412</v>
          </cell>
          <cell r="F54" t="str">
            <v>K26DLK2</v>
          </cell>
          <cell r="G54" t="str">
            <v>Quản trị Du lịch &amp; Khách sạn</v>
          </cell>
          <cell r="H54">
            <v>26</v>
          </cell>
          <cell r="I54">
            <v>832222831</v>
          </cell>
          <cell r="J54" t="str">
            <v>Chuyên đề</v>
          </cell>
          <cell r="K54" t="str">
            <v>Bluesun hotel đà nẵng</v>
          </cell>
          <cell r="L54" t="str">
            <v>Bluesun hotel đà nẵng</v>
          </cell>
          <cell r="M54" t="str">
            <v>230 Võ Nguyên Giáp - Phước Mỹ - Sơn Trà - Đà Nẵng</v>
          </cell>
          <cell r="N54" t="str">
            <v>Đà Nẵng</v>
          </cell>
          <cell r="O54" t="str">
            <v>Buồng phòng</v>
          </cell>
          <cell r="Q54" t="str">
            <v>18/12/2023</v>
          </cell>
          <cell r="S54" t="str">
            <v>cam kết</v>
          </cell>
          <cell r="T54" t="str">
            <v>21/12</v>
          </cell>
          <cell r="U54">
            <v>63</v>
          </cell>
          <cell r="V54" t="str">
            <v>DUYỆT</v>
          </cell>
          <cell r="W54" t="str">
            <v>18/12/2023</v>
          </cell>
          <cell r="Y54" t="str">
            <v>DUYỆT</v>
          </cell>
          <cell r="AA54">
            <v>2.3800000000000002E-2</v>
          </cell>
          <cell r="AB54">
            <v>3.66</v>
          </cell>
          <cell r="AC54" t="str">
            <v>CHUYÊN ĐỀ</v>
          </cell>
          <cell r="AD54" t="str">
            <v>Dương Thị Xuân Diệu</v>
          </cell>
          <cell r="AE54">
            <v>905938748</v>
          </cell>
        </row>
        <row r="55">
          <cell r="C55">
            <v>24217106307</v>
          </cell>
          <cell r="D55" t="str">
            <v>Nguyễn Thanh Anh Hoàng</v>
          </cell>
          <cell r="E55">
            <v>36649</v>
          </cell>
          <cell r="F55" t="str">
            <v>K24PSUDLK 4</v>
          </cell>
          <cell r="G55" t="str">
            <v>Quản trị Du lịch &amp; Khách sạn chuẩn PSU</v>
          </cell>
          <cell r="H55">
            <v>24</v>
          </cell>
          <cell r="I55">
            <v>935535578</v>
          </cell>
          <cell r="J55" t="str">
            <v>Chuyên đề</v>
          </cell>
          <cell r="K55" t="str">
            <v>Pullman Danang Beach Resort</v>
          </cell>
          <cell r="M55" t="str">
            <v>101 Võ Nguyên Giáp, Phường Khuê Mỹ, Quận Ngũ Hành Sơn, Thành phố Đà Nẵng</v>
          </cell>
          <cell r="N55" t="str">
            <v>Đà Nẵng</v>
          </cell>
          <cell r="O55" t="str">
            <v>Buồng phòng</v>
          </cell>
          <cell r="Q55" t="str">
            <v>22/12/2023</v>
          </cell>
          <cell r="S55" t="str">
            <v>cam kết</v>
          </cell>
          <cell r="T55" t="str">
            <v>21/12</v>
          </cell>
          <cell r="U55">
            <v>64</v>
          </cell>
          <cell r="V55" t="str">
            <v>DUYỆT</v>
          </cell>
          <cell r="W55" t="str">
            <v>18/12/2023</v>
          </cell>
          <cell r="AA55">
            <v>0</v>
          </cell>
          <cell r="AB55">
            <v>0</v>
          </cell>
          <cell r="AC55" t="str">
            <v>CHUYÊN ĐỀ</v>
          </cell>
          <cell r="AD55" t="str">
            <v>Phạm Thị Thu Thủy</v>
          </cell>
          <cell r="AE55">
            <v>938290678</v>
          </cell>
        </row>
        <row r="56">
          <cell r="C56">
            <v>26207129418</v>
          </cell>
          <cell r="D56" t="str">
            <v>Mai Thị Phương Thảo</v>
          </cell>
          <cell r="E56">
            <v>37413</v>
          </cell>
          <cell r="F56" t="str">
            <v>PSU DLK1</v>
          </cell>
          <cell r="G56" t="str">
            <v>Quản trị Du lịch &amp; Khách sạn chuẩn PSU</v>
          </cell>
          <cell r="H56">
            <v>26</v>
          </cell>
          <cell r="I56">
            <v>905929544</v>
          </cell>
          <cell r="J56" t="str">
            <v>Khóa luận</v>
          </cell>
          <cell r="K56" t="str">
            <v>Four Points by Sheraton Danang</v>
          </cell>
          <cell r="M56" t="str">
            <v>Fourpoints by Sheraton DANANG</v>
          </cell>
          <cell r="N56" t="str">
            <v>Đà Nẵng</v>
          </cell>
          <cell r="O56" t="str">
            <v>Tiền sảnh</v>
          </cell>
          <cell r="Q56" t="str">
            <v>22/12/2023</v>
          </cell>
          <cell r="R56" t="str">
            <v>Mai Thị Thương</v>
          </cell>
          <cell r="S56" t="str">
            <v>cam kết</v>
          </cell>
          <cell r="T56" t="str">
            <v>23/12</v>
          </cell>
          <cell r="U56">
            <v>65</v>
          </cell>
          <cell r="V56" t="str">
            <v>DUYỆT</v>
          </cell>
          <cell r="W56" t="str">
            <v>25/12/2023</v>
          </cell>
          <cell r="AA56">
            <v>0</v>
          </cell>
          <cell r="AB56">
            <v>3.49</v>
          </cell>
          <cell r="AC56" t="str">
            <v>CHUYÊN ĐỀ</v>
          </cell>
          <cell r="AD56" t="str">
            <v>Phạm Thị Hoàng Dung</v>
          </cell>
          <cell r="AE56" t="str">
            <v>0935 141614</v>
          </cell>
        </row>
        <row r="57">
          <cell r="C57">
            <v>26207123536</v>
          </cell>
          <cell r="D57" t="str">
            <v>Võ Thị Thuỳ Trang</v>
          </cell>
          <cell r="E57">
            <v>37595</v>
          </cell>
          <cell r="F57" t="str">
            <v>K26DLK16</v>
          </cell>
          <cell r="G57" t="str">
            <v>Quản trị Du lịch &amp; Khách sạn</v>
          </cell>
          <cell r="H57">
            <v>26</v>
          </cell>
          <cell r="I57">
            <v>967628207</v>
          </cell>
          <cell r="J57" t="str">
            <v>Chuyên đề</v>
          </cell>
          <cell r="K57" t="str">
            <v>Brilliant Hotel</v>
          </cell>
          <cell r="M57" t="str">
            <v>162 Bạch Đằng, Hải Châu, Đà Nẵng</v>
          </cell>
          <cell r="N57" t="str">
            <v>Đà Nẵng</v>
          </cell>
          <cell r="O57" t="str">
            <v>Nhà hàng</v>
          </cell>
          <cell r="Q57" t="str">
            <v>29/12/2023</v>
          </cell>
          <cell r="R57" t="str">
            <v>Trần Hoàng Anh</v>
          </cell>
          <cell r="S57" t="str">
            <v>cam kết</v>
          </cell>
          <cell r="T57" t="str">
            <v>22/1</v>
          </cell>
          <cell r="U57">
            <v>66</v>
          </cell>
          <cell r="V57" t="str">
            <v>DUYỆT</v>
          </cell>
          <cell r="W57" t="str">
            <v>25/12/2023</v>
          </cell>
          <cell r="AA57">
            <v>3.2300000000000002E-2</v>
          </cell>
          <cell r="AB57">
            <v>2.86</v>
          </cell>
          <cell r="AC57" t="str">
            <v>CHUYÊN ĐỀ</v>
          </cell>
          <cell r="AD57" t="str">
            <v>Phan Thị Hồng Hải</v>
          </cell>
          <cell r="AE57" t="str">
            <v>034.838.9062</v>
          </cell>
        </row>
        <row r="58">
          <cell r="C58">
            <v>26217100387</v>
          </cell>
          <cell r="D58" t="str">
            <v>Đinh Công Cường</v>
          </cell>
          <cell r="E58">
            <v>36793</v>
          </cell>
          <cell r="F58" t="str">
            <v>K26DKL3</v>
          </cell>
          <cell r="G58" t="str">
            <v>Quản trị Du lịch &amp; Khách sạn</v>
          </cell>
          <cell r="H58">
            <v>26</v>
          </cell>
          <cell r="I58">
            <v>333453479</v>
          </cell>
          <cell r="J58" t="str">
            <v>Chuyên đề</v>
          </cell>
          <cell r="K58" t="str">
            <v>Le Sands Oceanfront Da Nang Hotel</v>
          </cell>
          <cell r="M58" t="str">
            <v>28 Võ Nguyên Giáp , Mân Thái, Sơn Trà, Đà Nẵng</v>
          </cell>
          <cell r="N58" t="str">
            <v>Đà Nẵng</v>
          </cell>
          <cell r="O58" t="str">
            <v>Nhà hàng</v>
          </cell>
          <cell r="Q58" t="str">
            <v>18/12/2023</v>
          </cell>
          <cell r="S58" t="str">
            <v>cam kết</v>
          </cell>
          <cell r="T58" t="str">
            <v>21/12</v>
          </cell>
          <cell r="U58">
            <v>67</v>
          </cell>
          <cell r="V58" t="str">
            <v>DUYỆT</v>
          </cell>
          <cell r="W58" t="str">
            <v>25/12/2023</v>
          </cell>
          <cell r="AA58">
            <v>8.0600000000000005E-2</v>
          </cell>
          <cell r="AB58">
            <v>2.86</v>
          </cell>
          <cell r="AC58" t="str">
            <v>không đủ điều kiện thực tập tốt nghiệp</v>
          </cell>
          <cell r="AD58" t="str">
            <v>Đặng Thị Thùy Trang</v>
          </cell>
          <cell r="AE58">
            <v>327892117</v>
          </cell>
        </row>
        <row r="59">
          <cell r="C59">
            <v>25207107196</v>
          </cell>
          <cell r="D59" t="str">
            <v>Nguyễn Thuỳ Tra</v>
          </cell>
          <cell r="E59">
            <v>37110</v>
          </cell>
          <cell r="F59" t="str">
            <v>K25 PSUDLK12</v>
          </cell>
          <cell r="G59" t="str">
            <v>Quản trị Du lịch &amp; Khách sạn chuẩn PSU</v>
          </cell>
          <cell r="H59">
            <v>25</v>
          </cell>
          <cell r="I59">
            <v>965241483</v>
          </cell>
          <cell r="J59" t="str">
            <v>Chuyên đề</v>
          </cell>
          <cell r="K59" t="str">
            <v>Premier Village Danang Resort</v>
          </cell>
          <cell r="M59" t="str">
            <v>99 Võ Nguyên Giáp, Phường Mỹ An, Quận Ngũ Hành Sơn, Thành phố Đà Nẵng</v>
          </cell>
          <cell r="N59" t="str">
            <v>Đà Nẵng</v>
          </cell>
          <cell r="O59" t="str">
            <v>Buồng phòng</v>
          </cell>
          <cell r="Q59" t="str">
            <v>30/12/2023</v>
          </cell>
          <cell r="S59" t="str">
            <v>cam kết</v>
          </cell>
          <cell r="T59" t="str">
            <v>28/12</v>
          </cell>
          <cell r="U59">
            <v>68</v>
          </cell>
          <cell r="V59" t="str">
            <v>DUYỆT</v>
          </cell>
          <cell r="W59" t="str">
            <v>28/12/2023</v>
          </cell>
          <cell r="AA59">
            <v>2.1899999999999999E-2</v>
          </cell>
          <cell r="AB59">
            <v>2.33</v>
          </cell>
          <cell r="AC59" t="str">
            <v>CHUYÊN ĐỀ</v>
          </cell>
          <cell r="AD59" t="str">
            <v>Phạm Thị Thu Thủy</v>
          </cell>
          <cell r="AE59">
            <v>938290678</v>
          </cell>
        </row>
        <row r="60">
          <cell r="C60">
            <v>26207100189</v>
          </cell>
          <cell r="D60" t="str">
            <v>Ngô Tường Vi</v>
          </cell>
          <cell r="E60">
            <v>37437</v>
          </cell>
          <cell r="F60" t="str">
            <v>K26DLK12</v>
          </cell>
          <cell r="G60" t="str">
            <v>Quản trị Du lịch &amp; Khách sạn</v>
          </cell>
          <cell r="H60">
            <v>26</v>
          </cell>
          <cell r="I60">
            <v>965751160</v>
          </cell>
          <cell r="J60" t="str">
            <v>Chuyên đề</v>
          </cell>
          <cell r="K60" t="str">
            <v>Satya Danang Hotel</v>
          </cell>
          <cell r="M60" t="str">
            <v>155 Trần Phú,Hải Châu 1,Hải Châu,Đà Nẵng</v>
          </cell>
          <cell r="N60" t="str">
            <v>Đà Nẵng</v>
          </cell>
          <cell r="O60" t="str">
            <v>Nhà hàng</v>
          </cell>
          <cell r="Q60" t="str">
            <v>19/12</v>
          </cell>
          <cell r="R60" t="str">
            <v>Phạm Thị Thu Thủy</v>
          </cell>
          <cell r="S60" t="str">
            <v>cam kết</v>
          </cell>
          <cell r="T60" t="str">
            <v>15/1</v>
          </cell>
          <cell r="U60">
            <v>69</v>
          </cell>
          <cell r="V60" t="str">
            <v>DUYỆT</v>
          </cell>
          <cell r="W60" t="str">
            <v>25/12/2023</v>
          </cell>
          <cell r="Y60" t="str">
            <v>CHỜ KẾT LUẬN TỪ PHÒNG ĐÀO TẠO</v>
          </cell>
          <cell r="AA60">
            <v>0</v>
          </cell>
          <cell r="AB60">
            <v>3.64</v>
          </cell>
          <cell r="AC60" t="str">
            <v>KHÓA LUẬN</v>
          </cell>
          <cell r="AD60" t="str">
            <v>Trần Hoàng Anh</v>
          </cell>
          <cell r="AE60" t="str">
            <v>0906 029 602</v>
          </cell>
        </row>
        <row r="61">
          <cell r="C61">
            <v>26207122490</v>
          </cell>
          <cell r="D61" t="str">
            <v>Trương Thị Thanh Trúc</v>
          </cell>
          <cell r="E61">
            <v>37482</v>
          </cell>
          <cell r="F61" t="str">
            <v>K26DLK1</v>
          </cell>
          <cell r="G61" t="str">
            <v>Quản trị Du lịch &amp; Khách sạn</v>
          </cell>
          <cell r="H61">
            <v>26</v>
          </cell>
          <cell r="I61">
            <v>762692806</v>
          </cell>
          <cell r="J61" t="str">
            <v>Chuyên đề</v>
          </cell>
          <cell r="K61" t="str">
            <v>Grand Tourane Hotel</v>
          </cell>
          <cell r="M61" t="str">
            <v>252 Võ Nguyên Giáp, Phước Mỹ, Sơn Trà, Đà Nẵng</v>
          </cell>
          <cell r="N61" t="str">
            <v>Thành phố Đà Nẵng</v>
          </cell>
          <cell r="O61" t="str">
            <v>Nhà hàng</v>
          </cell>
          <cell r="Q61" t="str">
            <v>18/12/2023</v>
          </cell>
          <cell r="S61" t="str">
            <v>cam kết</v>
          </cell>
          <cell r="T61" t="str">
            <v>21/12</v>
          </cell>
          <cell r="U61">
            <v>70</v>
          </cell>
          <cell r="V61" t="str">
            <v>DUYỆT</v>
          </cell>
          <cell r="W61" t="str">
            <v>25/12/2023</v>
          </cell>
          <cell r="AA61">
            <v>6.4500000000000002E-2</v>
          </cell>
          <cell r="AB61">
            <v>2.9</v>
          </cell>
          <cell r="AC61" t="str">
            <v>không đủ điều kiện thực tập tốt nghiệp</v>
          </cell>
          <cell r="AD61" t="str">
            <v>Ngô Thị Thanh Nga</v>
          </cell>
          <cell r="AE61">
            <v>355072844</v>
          </cell>
        </row>
        <row r="62">
          <cell r="C62">
            <v>26207121522</v>
          </cell>
          <cell r="D62" t="str">
            <v>Lê Mai Hằng</v>
          </cell>
          <cell r="E62">
            <v>37501</v>
          </cell>
          <cell r="F62" t="str">
            <v>K26 - PSUDLK1</v>
          </cell>
          <cell r="G62" t="str">
            <v>Quản trị Du lịch &amp; Khách sạn chuẩn PSU</v>
          </cell>
          <cell r="H62">
            <v>26</v>
          </cell>
          <cell r="I62">
            <v>931982344</v>
          </cell>
          <cell r="J62" t="str">
            <v>Chuyên đề</v>
          </cell>
          <cell r="K62" t="str">
            <v>Four Points by Sheraton Danang</v>
          </cell>
          <cell r="M62" t="str">
            <v>120 Võ Nguyên Giáp, Sơn Trà, Đà Nẵng</v>
          </cell>
          <cell r="N62" t="str">
            <v>Tp Đà Nẵng</v>
          </cell>
          <cell r="O62" t="str">
            <v>Nhà hàng</v>
          </cell>
          <cell r="Q62" t="str">
            <v>22/12/2023</v>
          </cell>
          <cell r="S62" t="str">
            <v>cam kết</v>
          </cell>
          <cell r="T62" t="str">
            <v>23/12</v>
          </cell>
          <cell r="U62">
            <v>71</v>
          </cell>
          <cell r="V62" t="str">
            <v>DUYỆT</v>
          </cell>
          <cell r="W62" t="str">
            <v>25/12/2023</v>
          </cell>
          <cell r="AA62">
            <v>3.9100000000000003E-2</v>
          </cell>
          <cell r="AB62">
            <v>3.1</v>
          </cell>
          <cell r="AC62" t="str">
            <v>CHUYÊN ĐỀ</v>
          </cell>
          <cell r="AD62" t="str">
            <v>Ngô Thị Thanh Nga</v>
          </cell>
          <cell r="AE62">
            <v>355072844</v>
          </cell>
        </row>
        <row r="63">
          <cell r="C63">
            <v>25217104248</v>
          </cell>
          <cell r="D63" t="str">
            <v>Phan Tấn Trung</v>
          </cell>
          <cell r="E63">
            <v>37179</v>
          </cell>
          <cell r="F63" t="str">
            <v>K25DLK15</v>
          </cell>
          <cell r="G63" t="str">
            <v>Quản trị Du lịch &amp; Khách sạn</v>
          </cell>
          <cell r="H63">
            <v>25</v>
          </cell>
          <cell r="I63">
            <v>865907064</v>
          </cell>
          <cell r="J63" t="str">
            <v>Chuyên đề</v>
          </cell>
          <cell r="K63" t="str">
            <v>Vanda Hotel</v>
          </cell>
          <cell r="M63" t="str">
            <v>03 Nguyễn Văn Linh</v>
          </cell>
          <cell r="N63" t="str">
            <v>Đà Nẵng</v>
          </cell>
          <cell r="O63" t="str">
            <v>Buồng phòng</v>
          </cell>
          <cell r="Q63" t="str">
            <v>Trước ngày 07/01/2024</v>
          </cell>
          <cell r="S63" t="str">
            <v>cam kết</v>
          </cell>
          <cell r="T63" t="str">
            <v>23/12</v>
          </cell>
          <cell r="U63">
            <v>72</v>
          </cell>
          <cell r="V63" t="str">
            <v>DUYỆT</v>
          </cell>
          <cell r="W63" t="str">
            <v>25/12/2023</v>
          </cell>
          <cell r="AA63">
            <v>0</v>
          </cell>
          <cell r="AB63">
            <v>3.14</v>
          </cell>
          <cell r="AC63" t="str">
            <v>CHUYÊN ĐỀ</v>
          </cell>
          <cell r="AD63" t="str">
            <v>Nguyễn Thị Minh Thư</v>
          </cell>
          <cell r="AE63" t="str">
            <v>0396.153.687</v>
          </cell>
        </row>
        <row r="64">
          <cell r="C64">
            <v>26207127340</v>
          </cell>
          <cell r="D64" t="str">
            <v>Lê Thị Quỳnh Anh</v>
          </cell>
          <cell r="E64">
            <v>37529</v>
          </cell>
          <cell r="F64" t="str">
            <v>K26DLK2</v>
          </cell>
          <cell r="G64" t="str">
            <v>Quản trị Du lịch &amp; Khách sạn</v>
          </cell>
          <cell r="H64">
            <v>26</v>
          </cell>
          <cell r="I64">
            <v>387354979</v>
          </cell>
          <cell r="J64" t="str">
            <v>Chuyên đề</v>
          </cell>
          <cell r="K64" t="str">
            <v>Risemount Premier Resort Danang</v>
          </cell>
          <cell r="M64" t="str">
            <v>120 Nguyễn Văn Thoại, Phường Phước Mỹ, Quận Sơn Trà, Thành phố Đà Nẵng</v>
          </cell>
          <cell r="N64" t="str">
            <v>Thành phố Đà Nẵng</v>
          </cell>
          <cell r="O64" t="str">
            <v>Nhà hàng</v>
          </cell>
          <cell r="Q64" t="str">
            <v>19/12/2023</v>
          </cell>
          <cell r="R64" t="str">
            <v>Mai Thị Thương</v>
          </cell>
          <cell r="S64" t="str">
            <v>cam kết</v>
          </cell>
          <cell r="T64" t="str">
            <v>21/12</v>
          </cell>
          <cell r="U64">
            <v>73</v>
          </cell>
          <cell r="V64" t="str">
            <v>DUYỆT</v>
          </cell>
          <cell r="W64" t="str">
            <v>25/12/2023</v>
          </cell>
          <cell r="Y64" t="str">
            <v>DUYỆT</v>
          </cell>
          <cell r="AA64">
            <v>0</v>
          </cell>
          <cell r="AB64">
            <v>3.45</v>
          </cell>
          <cell r="AC64" t="str">
            <v>CHUYÊN ĐỀ</v>
          </cell>
          <cell r="AD64" t="str">
            <v>Trần Hoàng Anh</v>
          </cell>
          <cell r="AE64" t="str">
            <v>0906 029 602</v>
          </cell>
        </row>
        <row r="65">
          <cell r="C65">
            <v>26207134538</v>
          </cell>
          <cell r="D65" t="str">
            <v>Từ Thị Hồng Hạnh</v>
          </cell>
          <cell r="E65">
            <v>37318</v>
          </cell>
          <cell r="F65" t="str">
            <v>K26DLK3</v>
          </cell>
          <cell r="G65" t="str">
            <v>Quản trị Du lịch &amp; Khách sạn</v>
          </cell>
          <cell r="H65">
            <v>26</v>
          </cell>
          <cell r="I65">
            <v>859222577</v>
          </cell>
          <cell r="J65" t="str">
            <v>Chuyên đề</v>
          </cell>
          <cell r="K65" t="str">
            <v>Le Sands Oceanfront Da Nang Hotel</v>
          </cell>
          <cell r="M65" t="str">
            <v>28 võ nguyên giáp, mân thái, sơn trà, đà nẵng</v>
          </cell>
          <cell r="N65" t="str">
            <v>Thành phố Đà Nẵng</v>
          </cell>
          <cell r="O65" t="str">
            <v>Buồng phòng</v>
          </cell>
          <cell r="Q65" t="str">
            <v>19/12/2023</v>
          </cell>
          <cell r="S65" t="str">
            <v>cam kết</v>
          </cell>
          <cell r="T65" t="str">
            <v>21/12</v>
          </cell>
          <cell r="U65">
            <v>74</v>
          </cell>
          <cell r="V65" t="str">
            <v>DUYỆT</v>
          </cell>
          <cell r="W65" t="str">
            <v>25/12/2023</v>
          </cell>
          <cell r="AA65">
            <v>8.0600000000000005E-2</v>
          </cell>
          <cell r="AB65">
            <v>3.04</v>
          </cell>
          <cell r="AC65" t="str">
            <v>không đủ điều kiện thực tập tốt nghiệp</v>
          </cell>
          <cell r="AD65" t="str">
            <v>Phạm Thị Thu Thủy</v>
          </cell>
          <cell r="AE65">
            <v>938290678</v>
          </cell>
        </row>
        <row r="66">
          <cell r="C66">
            <v>26207133163</v>
          </cell>
          <cell r="D66" t="str">
            <v>NGUYỄN VŨ THÙY DUYÊN</v>
          </cell>
          <cell r="E66">
            <v>37537</v>
          </cell>
          <cell r="F66" t="str">
            <v>K26PSUDLK3</v>
          </cell>
          <cell r="G66" t="str">
            <v>Quản trị Du lịch &amp; Khách sạn chuẩn PSU</v>
          </cell>
          <cell r="H66">
            <v>26</v>
          </cell>
          <cell r="I66">
            <v>799415878</v>
          </cell>
          <cell r="J66" t="str">
            <v>Chuyên đề</v>
          </cell>
          <cell r="K66" t="str">
            <v>Pullman Danang Beach Resort</v>
          </cell>
          <cell r="M66" t="str">
            <v>101 Võ Nguyên Giáp, Khuê Mỹ, Ngũ Hành Sơn, Tp Đà Nẵng</v>
          </cell>
          <cell r="N66" t="str">
            <v>Đà Nẵng</v>
          </cell>
          <cell r="O66" t="str">
            <v>Nhà hàng</v>
          </cell>
          <cell r="Q66" t="str">
            <v>22/12/2023</v>
          </cell>
          <cell r="R66" t="str">
            <v>Hồ Sử Minh Tài</v>
          </cell>
          <cell r="S66" t="str">
            <v>cam kết</v>
          </cell>
          <cell r="T66" t="str">
            <v>21/12</v>
          </cell>
          <cell r="U66">
            <v>75</v>
          </cell>
          <cell r="V66" t="str">
            <v>DUYỆT</v>
          </cell>
          <cell r="W66" t="str">
            <v>25/12/2023</v>
          </cell>
          <cell r="AA66">
            <v>0</v>
          </cell>
          <cell r="AB66">
            <v>3.27</v>
          </cell>
          <cell r="AC66" t="str">
            <v>CHUYÊN ĐỀ</v>
          </cell>
          <cell r="AD66" t="str">
            <v>Trần Hoàng Anh</v>
          </cell>
          <cell r="AE66" t="str">
            <v>0906 029 602</v>
          </cell>
        </row>
        <row r="67">
          <cell r="C67">
            <v>26207135148</v>
          </cell>
          <cell r="D67" t="str">
            <v>Lê Bích Thảo</v>
          </cell>
          <cell r="E67">
            <v>37274</v>
          </cell>
          <cell r="F67" t="str">
            <v>K26 PSUDLK2</v>
          </cell>
          <cell r="G67" t="str">
            <v>Quản trị Du lịch &amp; Khách sạn chuẩn PSU</v>
          </cell>
          <cell r="H67">
            <v>26</v>
          </cell>
          <cell r="I67">
            <v>707989316</v>
          </cell>
          <cell r="J67" t="str">
            <v>Khóa luận</v>
          </cell>
          <cell r="K67" t="str">
            <v>Premier Village Danang Resort</v>
          </cell>
          <cell r="M67" t="str">
            <v>99 Võ Nguyên Giáp</v>
          </cell>
          <cell r="N67" t="str">
            <v>Đà Nẵng</v>
          </cell>
          <cell r="O67" t="str">
            <v>Nhà hàng</v>
          </cell>
          <cell r="Q67" t="str">
            <v>23/12/2023</v>
          </cell>
          <cell r="R67" t="str">
            <v>Phạm Thị Hoàng Dung</v>
          </cell>
          <cell r="S67" t="str">
            <v>cam kết</v>
          </cell>
          <cell r="T67" t="str">
            <v>25/1</v>
          </cell>
          <cell r="U67">
            <v>76</v>
          </cell>
          <cell r="V67" t="str">
            <v>DUYỆT</v>
          </cell>
          <cell r="W67" t="str">
            <v>25/12/2023</v>
          </cell>
          <cell r="X67" t="str">
            <v>nộp trễ</v>
          </cell>
          <cell r="AA67">
            <v>0</v>
          </cell>
          <cell r="AB67">
            <v>3.48</v>
          </cell>
          <cell r="AC67" t="str">
            <v>CHUYÊN ĐỀ</v>
          </cell>
          <cell r="AD67" t="str">
            <v>Đặng Thị Thùy Trang</v>
          </cell>
          <cell r="AE67">
            <v>327892117</v>
          </cell>
        </row>
        <row r="68">
          <cell r="C68">
            <v>26207123194</v>
          </cell>
          <cell r="D68" t="str">
            <v>Nguyễn Thị Tiểu Mẫn</v>
          </cell>
          <cell r="E68">
            <v>37386</v>
          </cell>
          <cell r="F68" t="str">
            <v>K26DLK9</v>
          </cell>
          <cell r="G68" t="str">
            <v>Quản trị Du lịch &amp; Khách sạn</v>
          </cell>
          <cell r="H68">
            <v>26</v>
          </cell>
          <cell r="I68">
            <v>901977747</v>
          </cell>
          <cell r="J68" t="str">
            <v>Chuyên đề</v>
          </cell>
          <cell r="K68" t="str">
            <v>Chicland Hotel</v>
          </cell>
          <cell r="M68" t="str">
            <v>210 Võ Nguyên Giáp, Phước Sơn, Sơn Trà, Đà Nẵng</v>
          </cell>
          <cell r="N68" t="str">
            <v>Đà Nẵng</v>
          </cell>
          <cell r="O68" t="str">
            <v>Nhà hàng</v>
          </cell>
          <cell r="Q68" t="str">
            <v>21/12/2023</v>
          </cell>
          <cell r="S68" t="str">
            <v>cam kết</v>
          </cell>
          <cell r="T68" t="str">
            <v>19/1</v>
          </cell>
          <cell r="U68">
            <v>77</v>
          </cell>
          <cell r="V68" t="str">
            <v>DUYỆT</v>
          </cell>
          <cell r="W68" t="str">
            <v>19/1/2024</v>
          </cell>
          <cell r="Y68" t="str">
            <v>DUYỆT</v>
          </cell>
          <cell r="AA68">
            <v>2.3800000000000002E-2</v>
          </cell>
          <cell r="AB68">
            <v>3.67</v>
          </cell>
          <cell r="AC68" t="str">
            <v>CHUYÊN ĐỀ</v>
          </cell>
          <cell r="AD68" t="str">
            <v>Trần Hoàng Anh</v>
          </cell>
          <cell r="AE68" t="str">
            <v>0906 029 602</v>
          </cell>
        </row>
        <row r="69">
          <cell r="C69">
            <v>26203337080</v>
          </cell>
          <cell r="D69" t="str">
            <v>Huỳnh Thị Anh Tú</v>
          </cell>
          <cell r="E69">
            <v>37339</v>
          </cell>
          <cell r="F69" t="str">
            <v>K26DLK9</v>
          </cell>
          <cell r="G69" t="str">
            <v>Quản trị Du lịch &amp; Khách sạn</v>
          </cell>
          <cell r="H69">
            <v>26</v>
          </cell>
          <cell r="I69">
            <v>399164547</v>
          </cell>
          <cell r="J69" t="str">
            <v>Chuyên đề</v>
          </cell>
          <cell r="K69" t="str">
            <v>Chicland Hotel</v>
          </cell>
          <cell r="M69" t="str">
            <v>210 Võ Nguyên Giáp, Phước Sơn, Sơn Trà, Đà Nẵng</v>
          </cell>
          <cell r="N69" t="str">
            <v>Đà Nẵng</v>
          </cell>
          <cell r="O69" t="str">
            <v>Nhà hàng</v>
          </cell>
          <cell r="Q69" t="str">
            <v>21/12/2023</v>
          </cell>
          <cell r="S69" t="str">
            <v>cam kết</v>
          </cell>
          <cell r="T69" t="str">
            <v>19/1</v>
          </cell>
          <cell r="U69">
            <v>78</v>
          </cell>
          <cell r="V69" t="str">
            <v>DUYỆT</v>
          </cell>
          <cell r="W69" t="str">
            <v>19/1/2024</v>
          </cell>
          <cell r="Y69" t="str">
            <v>DUYỆT</v>
          </cell>
          <cell r="AA69">
            <v>2.3800000000000002E-2</v>
          </cell>
          <cell r="AB69">
            <v>3.55</v>
          </cell>
          <cell r="AC69" t="str">
            <v>CHUYÊN ĐỀ</v>
          </cell>
          <cell r="AD69" t="str">
            <v>Trần Hoàng Anh</v>
          </cell>
          <cell r="AE69" t="str">
            <v>0906 029 602</v>
          </cell>
        </row>
        <row r="70">
          <cell r="C70">
            <v>26202124313</v>
          </cell>
          <cell r="D70" t="str">
            <v>Mai Trương Thu Hằng</v>
          </cell>
          <cell r="E70">
            <v>37451</v>
          </cell>
          <cell r="F70" t="str">
            <v>K26DLK 12</v>
          </cell>
          <cell r="G70" t="str">
            <v>Quản trị Du lịch &amp; Khách sạn</v>
          </cell>
          <cell r="H70">
            <v>26</v>
          </cell>
          <cell r="I70">
            <v>348485205</v>
          </cell>
          <cell r="J70" t="str">
            <v>Chuyên đề</v>
          </cell>
          <cell r="K70" t="str">
            <v>Khách sạn Mandila Beach Đà Nẵng</v>
          </cell>
          <cell r="M70" t="str">
            <v>218 Võ Nguyên Giáp Đà Nẵng</v>
          </cell>
          <cell r="N70" t="str">
            <v>Đà Nẵng</v>
          </cell>
          <cell r="O70" t="str">
            <v>Nhà hàng</v>
          </cell>
          <cell r="Q70" t="str">
            <v>21/12/20</v>
          </cell>
          <cell r="S70" t="str">
            <v>cam kết</v>
          </cell>
          <cell r="T70" t="str">
            <v>21/12</v>
          </cell>
          <cell r="U70">
            <v>79</v>
          </cell>
          <cell r="V70" t="str">
            <v>DUYỆT</v>
          </cell>
          <cell r="W70" t="str">
            <v>25/12/2023</v>
          </cell>
          <cell r="X70" t="str">
            <v>đã nộp lại dấu tròn ngày 28/12</v>
          </cell>
          <cell r="Y70" t="str">
            <v>DUYỆT</v>
          </cell>
          <cell r="AA70">
            <v>2.4E-2</v>
          </cell>
          <cell r="AB70">
            <v>3.51</v>
          </cell>
          <cell r="AC70" t="str">
            <v>CHUYÊN ĐỀ</v>
          </cell>
          <cell r="AD70" t="str">
            <v>Phạm Thị Thu Thủy</v>
          </cell>
          <cell r="AE70">
            <v>938290678</v>
          </cell>
        </row>
        <row r="71">
          <cell r="C71">
            <v>26207141361</v>
          </cell>
          <cell r="D71" t="str">
            <v>Trần Huỳnh Trinh</v>
          </cell>
          <cell r="E71">
            <v>37347</v>
          </cell>
          <cell r="F71" t="str">
            <v>K26DLK3</v>
          </cell>
          <cell r="G71" t="str">
            <v>Quản trị Du lịch &amp; Khách sạn</v>
          </cell>
          <cell r="H71">
            <v>26</v>
          </cell>
          <cell r="I71">
            <v>905361026</v>
          </cell>
          <cell r="J71" t="str">
            <v>Chuyên đề</v>
          </cell>
          <cell r="K71" t="str">
            <v>Khách sạn Mandila Beach Đà Nẵng</v>
          </cell>
          <cell r="M71" t="str">
            <v>218 Võ Nguyên Giáp, Phước Mỹ, Sơn Trà, Đà Nẵng</v>
          </cell>
          <cell r="N71" t="str">
            <v>Đà Nẵng</v>
          </cell>
          <cell r="O71" t="str">
            <v>Nhà hàng</v>
          </cell>
          <cell r="Q71" t="str">
            <v>19/12/2023</v>
          </cell>
          <cell r="S71" t="str">
            <v>cam kết</v>
          </cell>
          <cell r="T71" t="str">
            <v>21/12</v>
          </cell>
          <cell r="U71">
            <v>80</v>
          </cell>
          <cell r="V71" t="str">
            <v>DUYỆT</v>
          </cell>
          <cell r="W71" t="str">
            <v>25/12/2023</v>
          </cell>
          <cell r="X71" t="str">
            <v>đã nộp lại dấu tròn ngày 28/12</v>
          </cell>
          <cell r="Y71" t="str">
            <v>DUYỆT</v>
          </cell>
          <cell r="AA71">
            <v>3.9699999999999999E-2</v>
          </cell>
          <cell r="AB71">
            <v>3.49</v>
          </cell>
          <cell r="AC71" t="str">
            <v>CHUYÊN ĐỀ</v>
          </cell>
          <cell r="AD71" t="str">
            <v>Ngô Thị Thanh Nga</v>
          </cell>
          <cell r="AE71">
            <v>355072844</v>
          </cell>
        </row>
        <row r="72">
          <cell r="C72">
            <v>25207102348</v>
          </cell>
          <cell r="D72" t="str">
            <v>Nguyễn Thị Hồng Linh</v>
          </cell>
          <cell r="E72">
            <v>36526</v>
          </cell>
          <cell r="F72" t="str">
            <v>K26PSUDLK</v>
          </cell>
          <cell r="G72" t="str">
            <v>Quản trị Du lịch &amp; Khách sạn chuẩn PSU</v>
          </cell>
          <cell r="H72">
            <v>26</v>
          </cell>
          <cell r="I72">
            <v>852292123</v>
          </cell>
          <cell r="J72" t="str">
            <v>Khóa luận</v>
          </cell>
          <cell r="K72" t="str">
            <v>Premier Village Danang Resort</v>
          </cell>
          <cell r="M72" t="str">
            <v>99 Võ Nguyên Giáp, Phước Mỹ, Đà Nẵng</v>
          </cell>
          <cell r="N72" t="str">
            <v>Đà Nẵng</v>
          </cell>
          <cell r="O72" t="str">
            <v>Tiền sảnh</v>
          </cell>
          <cell r="Q72" t="str">
            <v>19/12/2023</v>
          </cell>
          <cell r="R72" t="str">
            <v>Hồ Sử Minh Tài</v>
          </cell>
          <cell r="S72" t="str">
            <v>cam kết</v>
          </cell>
          <cell r="T72" t="str">
            <v>21/12</v>
          </cell>
          <cell r="U72">
            <v>81</v>
          </cell>
          <cell r="V72" t="str">
            <v>DUYỆT</v>
          </cell>
          <cell r="W72" t="str">
            <v>25/12/2023</v>
          </cell>
          <cell r="Y72" t="str">
            <v>DUYỆT</v>
          </cell>
          <cell r="AA72">
            <v>2.3400000000000001E-2</v>
          </cell>
          <cell r="AB72">
            <v>3.69</v>
          </cell>
          <cell r="AC72" t="str">
            <v>CHUYÊN ĐỀ</v>
          </cell>
          <cell r="AD72" t="str">
            <v>Hồ Sử Minh Tài</v>
          </cell>
          <cell r="AE72" t="str">
            <v>0905 874 626</v>
          </cell>
        </row>
        <row r="73">
          <cell r="C73">
            <v>26207124465</v>
          </cell>
          <cell r="D73" t="str">
            <v>Phan Thị Hoài</v>
          </cell>
          <cell r="E73">
            <v>37303</v>
          </cell>
          <cell r="F73" t="str">
            <v>K26DLK4</v>
          </cell>
          <cell r="G73" t="str">
            <v>Quản trị Du lịch &amp; Khách sạn</v>
          </cell>
          <cell r="H73">
            <v>26</v>
          </cell>
          <cell r="I73">
            <v>394308714</v>
          </cell>
          <cell r="J73" t="str">
            <v>Chuyên đề</v>
          </cell>
          <cell r="K73" t="str">
            <v>Blue Sun Hotel</v>
          </cell>
          <cell r="L73" t="str">
            <v>Blue Sun Hotel</v>
          </cell>
          <cell r="M73" t="str">
            <v>230 Võ Nguyên Giáp, Phước Mỹ, Sơn Trà, Đà Nẵng</v>
          </cell>
          <cell r="N73" t="str">
            <v>Đà Nẵng</v>
          </cell>
          <cell r="O73" t="str">
            <v>Nhà hàng</v>
          </cell>
          <cell r="Q73" t="str">
            <v>23/12/2023</v>
          </cell>
          <cell r="S73" t="str">
            <v>cam kết</v>
          </cell>
          <cell r="T73" t="str">
            <v>21/12</v>
          </cell>
          <cell r="U73">
            <v>82</v>
          </cell>
          <cell r="V73" t="str">
            <v>DUYỆT</v>
          </cell>
          <cell r="W73" t="str">
            <v>25/12/2023</v>
          </cell>
          <cell r="Y73" t="str">
            <v>DUYỆT</v>
          </cell>
          <cell r="AA73">
            <v>0</v>
          </cell>
          <cell r="AB73">
            <v>3.26</v>
          </cell>
          <cell r="AC73" t="str">
            <v>CHUYÊN ĐỀ</v>
          </cell>
          <cell r="AD73" t="str">
            <v>Đặng Thị Thùy Trang</v>
          </cell>
          <cell r="AE73">
            <v>327892117</v>
          </cell>
        </row>
        <row r="74">
          <cell r="C74">
            <v>26207100641</v>
          </cell>
          <cell r="D74" t="str">
            <v>Lê Nguyên Hân</v>
          </cell>
          <cell r="E74">
            <v>37361</v>
          </cell>
          <cell r="F74" t="str">
            <v>K26DLK2</v>
          </cell>
          <cell r="G74" t="str">
            <v>Quản trị Du lịch &amp; Khách sạn chuẩn PSU</v>
          </cell>
          <cell r="H74">
            <v>26</v>
          </cell>
          <cell r="I74">
            <v>384356415</v>
          </cell>
          <cell r="J74" t="str">
            <v>Chuyên đề</v>
          </cell>
          <cell r="K74" t="str">
            <v>Premier Village Danang Resort</v>
          </cell>
          <cell r="M74" t="str">
            <v>99 Võ Nguyên Giáp, Ngũ Hành Sơn, Đà Nẵng</v>
          </cell>
          <cell r="N74" t="str">
            <v>Đà Nẵng</v>
          </cell>
          <cell r="O74" t="str">
            <v>Buồng phòng</v>
          </cell>
          <cell r="Q74" t="str">
            <v>23-12</v>
          </cell>
          <cell r="S74" t="str">
            <v>cam kết</v>
          </cell>
          <cell r="T74">
            <v>45536</v>
          </cell>
          <cell r="U74">
            <v>83</v>
          </cell>
          <cell r="V74" t="str">
            <v>DUYỆT</v>
          </cell>
          <cell r="W74">
            <v>45536</v>
          </cell>
          <cell r="AA74">
            <v>0</v>
          </cell>
          <cell r="AB74">
            <v>2.4500000000000002</v>
          </cell>
          <cell r="AC74" t="str">
            <v>CHUYÊN ĐỀ</v>
          </cell>
          <cell r="AD74" t="str">
            <v>Phạm Thị Thu Thủy</v>
          </cell>
          <cell r="AE74">
            <v>938290678</v>
          </cell>
        </row>
        <row r="75">
          <cell r="C75">
            <v>26207125492</v>
          </cell>
          <cell r="D75" t="str">
            <v>Nguyễn Thị Diệu May</v>
          </cell>
          <cell r="E75">
            <v>37517</v>
          </cell>
          <cell r="F75" t="str">
            <v>K26DLK14</v>
          </cell>
          <cell r="G75" t="str">
            <v>Quản trị Du lịch &amp; Khách sạn</v>
          </cell>
          <cell r="H75">
            <v>26</v>
          </cell>
          <cell r="I75">
            <v>947722197</v>
          </cell>
          <cell r="J75" t="str">
            <v>Chuyên đề</v>
          </cell>
          <cell r="K75" t="str">
            <v>Wyndham DaNang Golden Bay</v>
          </cell>
          <cell r="M75" t="str">
            <v>01 Lê Văn Duyệt, phường Nại Hiên Đông, quận Sơn Trà, TP. Đà Nẵng, Việt Nam, Quận Sơn Trà, Vietnam</v>
          </cell>
          <cell r="N75" t="str">
            <v>Đà Nẵng</v>
          </cell>
          <cell r="O75" t="str">
            <v>Nhà hàng</v>
          </cell>
          <cell r="Q75" t="str">
            <v>22/12/2023</v>
          </cell>
          <cell r="S75" t="str">
            <v>cam kết</v>
          </cell>
          <cell r="T75" t="str">
            <v>23/12</v>
          </cell>
          <cell r="U75">
            <v>84</v>
          </cell>
          <cell r="V75" t="str">
            <v>DUYỆT</v>
          </cell>
          <cell r="W75" t="str">
            <v>25/12/2023</v>
          </cell>
          <cell r="AA75">
            <v>0</v>
          </cell>
          <cell r="AB75">
            <v>3.3</v>
          </cell>
          <cell r="AC75" t="str">
            <v>CHUYÊN ĐỀ</v>
          </cell>
          <cell r="AD75" t="str">
            <v>Phan Thị Hồng Hải</v>
          </cell>
          <cell r="AE75" t="str">
            <v>034.838.9062</v>
          </cell>
        </row>
        <row r="76">
          <cell r="C76">
            <v>26207131378</v>
          </cell>
          <cell r="D76" t="str">
            <v>Trương Thị Ánh Thương</v>
          </cell>
          <cell r="E76">
            <v>37391</v>
          </cell>
          <cell r="F76" t="str">
            <v>K26DLK4</v>
          </cell>
          <cell r="G76" t="str">
            <v>Quản trị Du lịch &amp; Khách sạn</v>
          </cell>
          <cell r="H76">
            <v>26</v>
          </cell>
          <cell r="I76">
            <v>336931897</v>
          </cell>
          <cell r="J76" t="str">
            <v>Chuyên đề</v>
          </cell>
          <cell r="K76" t="str">
            <v>BLUE SUN HOTEL</v>
          </cell>
          <cell r="L76" t="str">
            <v>BLUE SUN HOTEL</v>
          </cell>
          <cell r="M76" t="str">
            <v>230 Võ Nguyên Giáp</v>
          </cell>
          <cell r="N76" t="str">
            <v>Đà Nẵng</v>
          </cell>
          <cell r="O76" t="str">
            <v>Nhà hàng</v>
          </cell>
          <cell r="Q76" t="str">
            <v>21/12/2023</v>
          </cell>
          <cell r="S76" t="str">
            <v>cam kết</v>
          </cell>
          <cell r="T76" t="str">
            <v>23/12</v>
          </cell>
          <cell r="U76">
            <v>85</v>
          </cell>
          <cell r="V76" t="str">
            <v>DUYỆT</v>
          </cell>
          <cell r="W76" t="str">
            <v>25/12/2023</v>
          </cell>
          <cell r="AA76">
            <v>1.6E-2</v>
          </cell>
          <cell r="AB76">
            <v>3.41</v>
          </cell>
          <cell r="AC76" t="str">
            <v>CHUYÊN ĐỀ</v>
          </cell>
          <cell r="AD76" t="str">
            <v>Đặng Thị Thùy Trang</v>
          </cell>
          <cell r="AE76">
            <v>327892117</v>
          </cell>
        </row>
        <row r="77">
          <cell r="C77">
            <v>26217131257</v>
          </cell>
          <cell r="D77" t="str">
            <v>Hoàng Xuân Phước</v>
          </cell>
          <cell r="E77">
            <v>36596</v>
          </cell>
          <cell r="F77" t="str">
            <v>K26PSUDLK1</v>
          </cell>
          <cell r="G77" t="str">
            <v>Quản trị Du lịch &amp; Khách sạn chuẩn PSU</v>
          </cell>
          <cell r="H77">
            <v>26</v>
          </cell>
          <cell r="I77">
            <v>769701103</v>
          </cell>
          <cell r="J77" t="str">
            <v>Chuyên đề</v>
          </cell>
          <cell r="K77" t="str">
            <v>Sun World Ba Na hills</v>
          </cell>
          <cell r="L77" t="str">
            <v>Sun World Ba Na hills</v>
          </cell>
          <cell r="M77" t="str">
            <v>Sun World Ba Na hills</v>
          </cell>
          <cell r="N77" t="str">
            <v>Đà Nẵng</v>
          </cell>
          <cell r="O77" t="str">
            <v>Nhà hàng</v>
          </cell>
          <cell r="Q77" t="str">
            <v>23/12/2023</v>
          </cell>
          <cell r="R77" t="str">
            <v>Hồ Sử Minh Tài</v>
          </cell>
          <cell r="S77" t="str">
            <v>cam kết</v>
          </cell>
          <cell r="U77">
            <v>86</v>
          </cell>
          <cell r="V77" t="str">
            <v>DUYỆT</v>
          </cell>
          <cell r="W77" t="str">
            <v>25/12/2023</v>
          </cell>
          <cell r="AA77">
            <v>0.1094</v>
          </cell>
          <cell r="AB77">
            <v>2.2000000000000002</v>
          </cell>
          <cell r="AC77" t="str">
            <v>không đủ điều kiện thực tập</v>
          </cell>
        </row>
        <row r="78">
          <cell r="C78">
            <v>25203409978</v>
          </cell>
          <cell r="D78" t="str">
            <v>Hà Trần Huỳnh Hương</v>
          </cell>
          <cell r="E78">
            <v>37202</v>
          </cell>
          <cell r="F78" t="str">
            <v>K25PSU-DLK15</v>
          </cell>
          <cell r="G78" t="str">
            <v>Quản trị Du lịch &amp; Khách sạn chuẩn PSU</v>
          </cell>
          <cell r="H78">
            <v>25</v>
          </cell>
          <cell r="I78">
            <v>766705342</v>
          </cell>
          <cell r="J78" t="str">
            <v>Chuyên đề</v>
          </cell>
          <cell r="K78" t="str">
            <v>Pullman Danang Beach Resort</v>
          </cell>
          <cell r="M78" t="str">
            <v>Võ Nguyễn Giáp /101, Ngũ Hành Sơn</v>
          </cell>
          <cell r="N78" t="str">
            <v>Đà Nẵng</v>
          </cell>
          <cell r="O78" t="str">
            <v>Nhà hàng</v>
          </cell>
          <cell r="Q78" t="str">
            <v>Dự kiến 30/12 vì khách sạn không rõ ngày chính xác trả phiếu</v>
          </cell>
          <cell r="S78" t="str">
            <v>cam kết</v>
          </cell>
          <cell r="T78" t="str">
            <v>27/12</v>
          </cell>
          <cell r="U78">
            <v>87</v>
          </cell>
          <cell r="V78" t="str">
            <v>DUYỆT</v>
          </cell>
          <cell r="W78" t="str">
            <v>25/12/2023</v>
          </cell>
          <cell r="AA78">
            <v>2.1899999999999999E-2</v>
          </cell>
          <cell r="AB78">
            <v>2.65</v>
          </cell>
          <cell r="AC78" t="str">
            <v>CHUYÊN ĐỀ</v>
          </cell>
          <cell r="AD78" t="str">
            <v>Trần Hoàng Anh</v>
          </cell>
          <cell r="AE78" t="str">
            <v>0906 029 602</v>
          </cell>
        </row>
        <row r="79">
          <cell r="C79">
            <v>26207140776</v>
          </cell>
          <cell r="D79" t="str">
            <v>Nguyễn Thị Ngọc Long</v>
          </cell>
          <cell r="E79">
            <v>37526</v>
          </cell>
          <cell r="F79" t="str">
            <v>K26DLK5</v>
          </cell>
          <cell r="G79" t="str">
            <v>Quản trị Du lịch &amp; Khách sạn</v>
          </cell>
          <cell r="H79">
            <v>26</v>
          </cell>
          <cell r="I79">
            <v>981810470</v>
          </cell>
          <cell r="J79" t="str">
            <v>Chuyên đề</v>
          </cell>
          <cell r="K79" t="str">
            <v>Premier Village Danang Resort</v>
          </cell>
          <cell r="M79" t="str">
            <v>Khu biệt thư village, Võ Nguyên Giáp, Mỹ An, Ngũ Hành Sơn</v>
          </cell>
          <cell r="N79" t="str">
            <v>Đà Nẵng</v>
          </cell>
          <cell r="O79" t="str">
            <v>Nhà hàng</v>
          </cell>
          <cell r="Q79" t="str">
            <v>22/12/2023</v>
          </cell>
          <cell r="R79" t="str">
            <v>Mai Thị Thương</v>
          </cell>
          <cell r="S79" t="str">
            <v>cam kết</v>
          </cell>
          <cell r="T79" t="str">
            <v>23/12</v>
          </cell>
          <cell r="U79">
            <v>88</v>
          </cell>
          <cell r="V79" t="str">
            <v>DUYỆT</v>
          </cell>
          <cell r="W79" t="str">
            <v>25/12/2023</v>
          </cell>
          <cell r="AA79">
            <v>3.9699999999999999E-2</v>
          </cell>
          <cell r="AB79">
            <v>3.11</v>
          </cell>
          <cell r="AC79" t="str">
            <v>CHUYÊN ĐỀ</v>
          </cell>
          <cell r="AD79" t="str">
            <v>Đặng Thị Thùy Trang</v>
          </cell>
          <cell r="AE79">
            <v>327892117</v>
          </cell>
        </row>
        <row r="80">
          <cell r="C80">
            <v>26207133872</v>
          </cell>
          <cell r="D80" t="str">
            <v>Huỳnh Ngọc Anh Thư</v>
          </cell>
          <cell r="E80">
            <v>37557</v>
          </cell>
          <cell r="F80" t="str">
            <v>K26DLK14</v>
          </cell>
          <cell r="G80" t="str">
            <v>Quản trị Du lịch &amp; Khách sạn</v>
          </cell>
          <cell r="H80">
            <v>26</v>
          </cell>
          <cell r="I80">
            <v>768512213</v>
          </cell>
          <cell r="J80" t="str">
            <v>Chuyên đề</v>
          </cell>
          <cell r="K80" t="str">
            <v>Seagull Hotel</v>
          </cell>
          <cell r="L80" t="str">
            <v>Seagull Hotel</v>
          </cell>
          <cell r="M80" t="str">
            <v>489 An Dương Vương, Phường Nguyễn Văn Cừ , Thành phố Quy Nhơn, Bình Định</v>
          </cell>
          <cell r="N80" t="str">
            <v>Quy Nhơn</v>
          </cell>
          <cell r="O80" t="str">
            <v>Nhà hàng</v>
          </cell>
          <cell r="Q80" t="str">
            <v>Trước ngày 30/12</v>
          </cell>
          <cell r="S80" t="str">
            <v>cam kết</v>
          </cell>
          <cell r="T80" t="str">
            <v>26/12</v>
          </cell>
          <cell r="U80">
            <v>89</v>
          </cell>
          <cell r="V80" t="str">
            <v>DUYỆT</v>
          </cell>
          <cell r="W80" t="str">
            <v>25/12/2023</v>
          </cell>
          <cell r="X80" t="str">
            <v>SV đăng ký thực tập ngoại tỉnh, cần lưu ý để có thể học môn thi tốt nghiệp tại DTU</v>
          </cell>
          <cell r="AA80">
            <v>1.5900000000000001E-2</v>
          </cell>
          <cell r="AB80">
            <v>2.62</v>
          </cell>
          <cell r="AC80" t="str">
            <v>CHUYÊN ĐỀ</v>
          </cell>
          <cell r="AD80" t="str">
            <v>Đặng Thị Thùy Trang</v>
          </cell>
          <cell r="AE80">
            <v>327892117</v>
          </cell>
        </row>
        <row r="81">
          <cell r="C81">
            <v>26207129430</v>
          </cell>
          <cell r="D81" t="str">
            <v>Nguyễn Thị Khánh Hoa</v>
          </cell>
          <cell r="E81">
            <v>37022</v>
          </cell>
          <cell r="F81" t="str">
            <v>K26DLk15</v>
          </cell>
          <cell r="G81" t="str">
            <v>Quản trị Du lịch &amp; Khách sạn</v>
          </cell>
          <cell r="H81">
            <v>26</v>
          </cell>
          <cell r="I81">
            <v>365426564</v>
          </cell>
          <cell r="J81" t="str">
            <v>Chuyên đề</v>
          </cell>
          <cell r="K81" t="str">
            <v>Rosamia Danang Hotel</v>
          </cell>
          <cell r="L81" t="str">
            <v>Rosamia Da Nang 5 stars Hotel</v>
          </cell>
          <cell r="M81" t="str">
            <v>282 Võ Nguyên Giáp Tp Đà Nẵng</v>
          </cell>
          <cell r="N81" t="str">
            <v>Đà Nẵng</v>
          </cell>
          <cell r="O81" t="str">
            <v>Buồng phòng</v>
          </cell>
          <cell r="Q81" t="str">
            <v>20/12/2023</v>
          </cell>
          <cell r="S81" t="str">
            <v>cam kết</v>
          </cell>
          <cell r="T81" t="str">
            <v>21/12</v>
          </cell>
          <cell r="U81">
            <v>90</v>
          </cell>
          <cell r="V81" t="str">
            <v>DUYỆT</v>
          </cell>
          <cell r="W81" t="str">
            <v>25/12/2023</v>
          </cell>
          <cell r="X81" t="str">
            <v>dấu vuông</v>
          </cell>
          <cell r="Y81" t="str">
            <v>DUYỆT</v>
          </cell>
          <cell r="AA81">
            <v>0.04</v>
          </cell>
          <cell r="AB81">
            <v>3.31</v>
          </cell>
          <cell r="AC81" t="str">
            <v>CHUYÊN ĐỀ</v>
          </cell>
          <cell r="AD81" t="str">
            <v>Hồ Minh Phúc</v>
          </cell>
          <cell r="AE81">
            <v>935336716</v>
          </cell>
        </row>
        <row r="82">
          <cell r="C82">
            <v>26207133754</v>
          </cell>
          <cell r="D82" t="str">
            <v>Nguyễn Thị Tường Vi</v>
          </cell>
          <cell r="E82">
            <v>37610</v>
          </cell>
          <cell r="F82" t="str">
            <v>K26DLK16</v>
          </cell>
          <cell r="G82" t="str">
            <v>Quản trị Du lịch &amp; Khách sạn</v>
          </cell>
          <cell r="H82">
            <v>26</v>
          </cell>
          <cell r="I82">
            <v>328835377</v>
          </cell>
          <cell r="J82" t="str">
            <v>Chuyên đề</v>
          </cell>
          <cell r="K82" t="str">
            <v>Rosamia Danang Hotel</v>
          </cell>
          <cell r="L82" t="str">
            <v>Rosamia Da Nang 5 Stars Hotel</v>
          </cell>
          <cell r="M82" t="str">
            <v>282 Võ Nguyên Giáp Đà Nẵng</v>
          </cell>
          <cell r="N82" t="str">
            <v>Đà Nẵng</v>
          </cell>
          <cell r="O82" t="str">
            <v>Buồng phòng</v>
          </cell>
          <cell r="Q82" t="str">
            <v>20/12/2002</v>
          </cell>
          <cell r="S82" t="str">
            <v>cam kết</v>
          </cell>
          <cell r="T82" t="str">
            <v>21/12</v>
          </cell>
          <cell r="U82">
            <v>91</v>
          </cell>
          <cell r="V82" t="str">
            <v>DUYỆT</v>
          </cell>
          <cell r="W82" t="str">
            <v>25/12/2023</v>
          </cell>
          <cell r="X82" t="str">
            <v>dấu vuông</v>
          </cell>
          <cell r="AA82">
            <v>1.5900000000000001E-2</v>
          </cell>
          <cell r="AB82">
            <v>2.63</v>
          </cell>
          <cell r="AC82" t="str">
            <v>CHUYÊN ĐỀ</v>
          </cell>
          <cell r="AD82" t="str">
            <v>Hồ Minh Phúc</v>
          </cell>
          <cell r="AE82">
            <v>935336716</v>
          </cell>
        </row>
        <row r="83">
          <cell r="C83">
            <v>26207128122</v>
          </cell>
          <cell r="D83" t="str">
            <v>Nguyễn Thị Thanh Huyền</v>
          </cell>
          <cell r="E83">
            <v>37454</v>
          </cell>
          <cell r="F83" t="str">
            <v>K26DLK15</v>
          </cell>
          <cell r="G83" t="str">
            <v>Quản trị Du lịch &amp; Khách sạn</v>
          </cell>
          <cell r="H83">
            <v>26</v>
          </cell>
          <cell r="I83">
            <v>919315170</v>
          </cell>
          <cell r="J83" t="str">
            <v>Chuyên đề</v>
          </cell>
          <cell r="K83" t="str">
            <v>Rosamia Danang Hotel</v>
          </cell>
          <cell r="L83" t="str">
            <v>Rosamia Da Nang 5 start Hotel</v>
          </cell>
          <cell r="M83" t="str">
            <v>282 Võ Nguyên Giáp Đà Nẵng</v>
          </cell>
          <cell r="N83" t="str">
            <v>Đà Nẵng</v>
          </cell>
          <cell r="O83" t="str">
            <v>Buồng phòng</v>
          </cell>
          <cell r="Q83" t="str">
            <v>20/12/2023</v>
          </cell>
          <cell r="S83" t="str">
            <v>cam kết</v>
          </cell>
          <cell r="T83" t="str">
            <v>21/12</v>
          </cell>
          <cell r="U83">
            <v>92</v>
          </cell>
          <cell r="V83" t="str">
            <v>DUYỆT</v>
          </cell>
          <cell r="W83" t="str">
            <v>25/12/2023</v>
          </cell>
          <cell r="X83" t="str">
            <v>dấu vuông</v>
          </cell>
          <cell r="AA83">
            <v>0.04</v>
          </cell>
          <cell r="AB83">
            <v>3.14</v>
          </cell>
          <cell r="AC83" t="str">
            <v>CHUYÊN ĐỀ</v>
          </cell>
          <cell r="AD83" t="str">
            <v>Hồ Minh Phúc</v>
          </cell>
          <cell r="AE83">
            <v>935336716</v>
          </cell>
        </row>
        <row r="84">
          <cell r="C84">
            <v>26203330447</v>
          </cell>
          <cell r="D84" t="str">
            <v>Lê thị cẩm linh</v>
          </cell>
          <cell r="E84">
            <v>37439</v>
          </cell>
          <cell r="F84" t="str">
            <v>K26DLK14</v>
          </cell>
          <cell r="G84" t="str">
            <v>Quản trị Du lịch &amp; Khách sạn</v>
          </cell>
          <cell r="H84">
            <v>26</v>
          </cell>
          <cell r="I84">
            <v>886402325</v>
          </cell>
          <cell r="J84" t="str">
            <v>Chuyên đề</v>
          </cell>
          <cell r="K84" t="str">
            <v>New Orient Hotel Đà Nẵng</v>
          </cell>
          <cell r="M84" t="str">
            <v>20 đống đa quận hải châu tp đà nẵng</v>
          </cell>
          <cell r="N84" t="str">
            <v>Đà nẵng</v>
          </cell>
          <cell r="O84" t="str">
            <v>Buồng phòng</v>
          </cell>
          <cell r="Q84" t="str">
            <v>21/01/2023</v>
          </cell>
          <cell r="S84" t="str">
            <v>cam kết</v>
          </cell>
          <cell r="T84" t="str">
            <v>26/12</v>
          </cell>
          <cell r="U84">
            <v>93</v>
          </cell>
          <cell r="V84" t="str">
            <v>DUYỆT</v>
          </cell>
          <cell r="W84" t="str">
            <v>25/12/2023</v>
          </cell>
          <cell r="AA84">
            <v>1.6E-2</v>
          </cell>
          <cell r="AB84">
            <v>3.09</v>
          </cell>
          <cell r="AC84" t="str">
            <v>CHUYÊN ĐỀ</v>
          </cell>
          <cell r="AD84" t="str">
            <v>Hồ Minh Phúc</v>
          </cell>
          <cell r="AE84">
            <v>935336716</v>
          </cell>
        </row>
        <row r="85">
          <cell r="C85">
            <v>26207124563</v>
          </cell>
          <cell r="D85" t="str">
            <v>Hồ Thị Tường Vi</v>
          </cell>
          <cell r="E85">
            <v>37458</v>
          </cell>
          <cell r="F85" t="str">
            <v>K26DLK9</v>
          </cell>
          <cell r="G85" t="str">
            <v>Quản trị Du lịch &amp; Khách sạn</v>
          </cell>
          <cell r="H85">
            <v>26</v>
          </cell>
          <cell r="I85">
            <v>814937234</v>
          </cell>
          <cell r="J85" t="str">
            <v>Chuyên đề</v>
          </cell>
          <cell r="K85" t="str">
            <v>Premier Village Danang Resort</v>
          </cell>
          <cell r="M85" t="str">
            <v>99 Võ Nguyên Giáp, Ngũ Hành Sơn, Đà Nẵng</v>
          </cell>
          <cell r="N85" t="str">
            <v>Đà Nẵng</v>
          </cell>
          <cell r="O85" t="str">
            <v>Tiền sảnh</v>
          </cell>
          <cell r="Q85" t="str">
            <v>25/12/2023</v>
          </cell>
          <cell r="R85" t="str">
            <v>Phạm Thị Thu Thủy</v>
          </cell>
          <cell r="S85" t="str">
            <v>cam kết</v>
          </cell>
          <cell r="T85" t="str">
            <v>23/12</v>
          </cell>
          <cell r="U85">
            <v>94</v>
          </cell>
          <cell r="V85" t="str">
            <v>DUYỆT</v>
          </cell>
          <cell r="W85" t="str">
            <v>25/12/2023</v>
          </cell>
          <cell r="AA85">
            <v>1.6E-2</v>
          </cell>
          <cell r="AB85">
            <v>3.22</v>
          </cell>
          <cell r="AC85" t="str">
            <v>CHUYÊN ĐỀ</v>
          </cell>
          <cell r="AD85" t="str">
            <v>Huỳnh Lý Thùy Linh</v>
          </cell>
          <cell r="AE85">
            <v>702605664</v>
          </cell>
        </row>
        <row r="86">
          <cell r="C86">
            <v>26207126541</v>
          </cell>
          <cell r="D86" t="str">
            <v>Hoàng Thị Khánh Hoài</v>
          </cell>
          <cell r="E86">
            <v>37497</v>
          </cell>
          <cell r="F86" t="str">
            <v>K26DLK4</v>
          </cell>
          <cell r="G86" t="str">
            <v>Quản trị Du lịch &amp; Khách sạn</v>
          </cell>
          <cell r="H86">
            <v>26</v>
          </cell>
          <cell r="I86">
            <v>941073246</v>
          </cell>
          <cell r="J86" t="str">
            <v>Chuyên đề</v>
          </cell>
          <cell r="K86" t="str">
            <v>BlueSun Hotel</v>
          </cell>
          <cell r="L86" t="str">
            <v>BlueSun Hotel</v>
          </cell>
          <cell r="M86" t="str">
            <v>230 Võ Nguyên Giáp</v>
          </cell>
          <cell r="N86" t="str">
            <v>Đà Nẵng</v>
          </cell>
          <cell r="O86" t="str">
            <v>Buồng phòng</v>
          </cell>
          <cell r="Q86" t="str">
            <v>21/12/2023</v>
          </cell>
          <cell r="S86" t="str">
            <v>cam kết</v>
          </cell>
          <cell r="T86" t="str">
            <v>21/12</v>
          </cell>
          <cell r="U86">
            <v>95</v>
          </cell>
          <cell r="V86" t="str">
            <v>DUYỆT</v>
          </cell>
          <cell r="W86" t="str">
            <v>25/12/2023</v>
          </cell>
          <cell r="AA86">
            <v>4.0300000000000002E-2</v>
          </cell>
          <cell r="AB86">
            <v>3.56</v>
          </cell>
          <cell r="AC86" t="str">
            <v>CHUYÊN ĐỀ</v>
          </cell>
          <cell r="AD86" t="str">
            <v>Võ Đức Hiếu</v>
          </cell>
          <cell r="AE86">
            <v>905767997</v>
          </cell>
        </row>
        <row r="87">
          <cell r="C87">
            <v>26207140884</v>
          </cell>
          <cell r="D87" t="str">
            <v>Nguyễn Thị Trọng Nghĩa</v>
          </cell>
          <cell r="E87">
            <v>37385</v>
          </cell>
          <cell r="F87" t="str">
            <v>K26DLK5</v>
          </cell>
          <cell r="G87" t="str">
            <v>Quản trị Du lịch &amp; Khách sạn</v>
          </cell>
          <cell r="H87">
            <v>26</v>
          </cell>
          <cell r="I87">
            <v>905509893</v>
          </cell>
          <cell r="J87" t="str">
            <v>Chuyên đề</v>
          </cell>
          <cell r="K87" t="str">
            <v>Satya Danang Hotel</v>
          </cell>
          <cell r="M87" t="str">
            <v>155 Trần Phú, Hải Châu 1, Hải Châu, Đà Nẵng</v>
          </cell>
          <cell r="N87" t="str">
            <v>Đà Nẵng</v>
          </cell>
          <cell r="O87" t="str">
            <v>Tiền sảnh</v>
          </cell>
          <cell r="Q87" t="str">
            <v>Ngày 18/12/2023</v>
          </cell>
          <cell r="R87" t="str">
            <v>Mai Thị Thương</v>
          </cell>
          <cell r="S87" t="str">
            <v>cam kết</v>
          </cell>
          <cell r="T87" t="str">
            <v>21/12</v>
          </cell>
          <cell r="U87">
            <v>96</v>
          </cell>
          <cell r="V87" t="str">
            <v>DUYỆT</v>
          </cell>
          <cell r="W87" t="str">
            <v>25/12/2023</v>
          </cell>
          <cell r="Y87" t="str">
            <v>CHỜ KẾT LUẬN TỪ PHÒNG ĐÀO TẠO</v>
          </cell>
          <cell r="AA87">
            <v>0</v>
          </cell>
          <cell r="AB87">
            <v>3.66</v>
          </cell>
          <cell r="AC87" t="str">
            <v>KHÓA LUẬN</v>
          </cell>
          <cell r="AD87" t="str">
            <v>Mai Thị Thương</v>
          </cell>
          <cell r="AE87">
            <v>905767050</v>
          </cell>
        </row>
        <row r="88">
          <cell r="C88">
            <v>26207126811</v>
          </cell>
          <cell r="D88" t="str">
            <v>Nguyễn Trần Yến Nhi</v>
          </cell>
          <cell r="E88">
            <v>37525</v>
          </cell>
          <cell r="F88" t="str">
            <v>K26DLK15</v>
          </cell>
          <cell r="G88" t="str">
            <v>Quản trị Du lịch &amp; Khách sạn</v>
          </cell>
          <cell r="H88">
            <v>26</v>
          </cell>
          <cell r="I88">
            <v>334182664</v>
          </cell>
          <cell r="J88" t="str">
            <v>Chuyên đề</v>
          </cell>
          <cell r="K88" t="str">
            <v>New Orient Hotel Đà Nẵng</v>
          </cell>
          <cell r="M88" t="str">
            <v>20 đống đa quận hải châu tp đà nẵng</v>
          </cell>
          <cell r="N88" t="str">
            <v>Đà nẵng</v>
          </cell>
          <cell r="O88" t="str">
            <v>Buồng phòng</v>
          </cell>
          <cell r="Q88" t="str">
            <v>29/12 / 2023</v>
          </cell>
          <cell r="R88" t="str">
            <v>Trần Hoàng Anh</v>
          </cell>
          <cell r="S88" t="str">
            <v>cam kết</v>
          </cell>
          <cell r="T88" t="str">
            <v>22/1</v>
          </cell>
          <cell r="U88">
            <v>97</v>
          </cell>
          <cell r="V88" t="str">
            <v>DUYỆT</v>
          </cell>
          <cell r="W88" t="str">
            <v>22/1/2024</v>
          </cell>
          <cell r="AA88">
            <v>7.9000000000000008E-3</v>
          </cell>
          <cell r="AB88">
            <v>2.63</v>
          </cell>
          <cell r="AC88" t="str">
            <v>CHUYÊN ĐỀ</v>
          </cell>
          <cell r="AD88" t="str">
            <v>Hồ Minh Phúc</v>
          </cell>
          <cell r="AE88">
            <v>935336716</v>
          </cell>
        </row>
        <row r="89">
          <cell r="C89">
            <v>26207132535</v>
          </cell>
          <cell r="D89" t="str">
            <v>Nguyễn Thị Cần</v>
          </cell>
          <cell r="E89">
            <v>37530</v>
          </cell>
          <cell r="F89" t="str">
            <v>K26DLK4</v>
          </cell>
          <cell r="G89" t="str">
            <v>Quản trị Du lịch &amp; Khách sạn</v>
          </cell>
          <cell r="H89">
            <v>26</v>
          </cell>
          <cell r="I89">
            <v>707286374</v>
          </cell>
          <cell r="J89" t="str">
            <v>Chuyên đề</v>
          </cell>
          <cell r="K89" t="str">
            <v>Bluesun Hotel</v>
          </cell>
          <cell r="L89" t="str">
            <v>Bluesun Hotel</v>
          </cell>
          <cell r="M89" t="str">
            <v>230 Võ Nguyên Giáp, Phước Mỹ, Sơn Trà, Đà Nẵng</v>
          </cell>
          <cell r="N89" t="str">
            <v>Đà Nẵng</v>
          </cell>
          <cell r="O89" t="str">
            <v>Buồng phòng</v>
          </cell>
          <cell r="Q89" t="str">
            <v>21/12/2023</v>
          </cell>
          <cell r="R89" t="str">
            <v>Mai Thị Thương</v>
          </cell>
          <cell r="S89" t="str">
            <v>cam kết</v>
          </cell>
          <cell r="T89" t="str">
            <v>21/12</v>
          </cell>
          <cell r="U89">
            <v>98</v>
          </cell>
          <cell r="V89" t="str">
            <v>DUYỆT</v>
          </cell>
          <cell r="W89" t="str">
            <v>25/12/2023</v>
          </cell>
          <cell r="AA89">
            <v>2.4E-2</v>
          </cell>
          <cell r="AB89">
            <v>3.4</v>
          </cell>
          <cell r="AC89" t="str">
            <v>CHUYÊN ĐỀ</v>
          </cell>
          <cell r="AD89" t="str">
            <v>Hồ Minh Phúc</v>
          </cell>
          <cell r="AE89">
            <v>935336716</v>
          </cell>
        </row>
        <row r="90">
          <cell r="C90">
            <v>26207133801</v>
          </cell>
          <cell r="D90" t="str">
            <v>Lê Thị Thanh Hiệp</v>
          </cell>
          <cell r="E90">
            <v>37538</v>
          </cell>
          <cell r="F90" t="str">
            <v>K26DLK12</v>
          </cell>
          <cell r="G90" t="str">
            <v>Quản trị Du lịch &amp; Khách sạn</v>
          </cell>
          <cell r="H90">
            <v>26</v>
          </cell>
          <cell r="I90">
            <v>774567903</v>
          </cell>
          <cell r="J90" t="str">
            <v>Chuyên đề</v>
          </cell>
          <cell r="K90" t="str">
            <v>Khách sạn Mandila Beach Đà Nẵng</v>
          </cell>
          <cell r="M90" t="str">
            <v>218 Võ Nguyên Giáp, Phước Mỹ, Sơn Trà, Đà Nẵng</v>
          </cell>
          <cell r="N90" t="str">
            <v>Đà Nẵng</v>
          </cell>
          <cell r="O90" t="str">
            <v>Nhà hàng</v>
          </cell>
          <cell r="Q90" t="str">
            <v>21/12/2023</v>
          </cell>
          <cell r="S90" t="str">
            <v>cam kết</v>
          </cell>
          <cell r="T90" t="str">
            <v>21/12</v>
          </cell>
          <cell r="U90">
            <v>99</v>
          </cell>
          <cell r="V90" t="str">
            <v>DUYỆT</v>
          </cell>
          <cell r="W90" t="str">
            <v>25/12/2023</v>
          </cell>
          <cell r="X90" t="str">
            <v>đã nộp lại dấu tròn ngày 28/12</v>
          </cell>
          <cell r="Y90" t="str">
            <v>DUYỆT</v>
          </cell>
          <cell r="AA90">
            <v>2.4E-2</v>
          </cell>
          <cell r="AB90">
            <v>3.31</v>
          </cell>
          <cell r="AC90" t="str">
            <v>CHUYÊN ĐỀ</v>
          </cell>
          <cell r="AD90" t="str">
            <v>Ngô Thị Thanh Nga</v>
          </cell>
          <cell r="AE90">
            <v>355072844</v>
          </cell>
        </row>
        <row r="91">
          <cell r="C91">
            <v>26207130631</v>
          </cell>
          <cell r="D91" t="str">
            <v>Nguyễn Thị Tú Trinh</v>
          </cell>
          <cell r="E91">
            <v>37518</v>
          </cell>
          <cell r="F91" t="str">
            <v>K26DLK7</v>
          </cell>
          <cell r="G91" t="str">
            <v>Quản trị Du lịch &amp; Khách sạn</v>
          </cell>
          <cell r="H91">
            <v>26</v>
          </cell>
          <cell r="I91">
            <v>935184627</v>
          </cell>
          <cell r="J91" t="str">
            <v>Chuyên đề</v>
          </cell>
          <cell r="K91" t="str">
            <v>Altara Suites</v>
          </cell>
          <cell r="M91" t="str">
            <v>120 Võ Nguyên Giáp, Sơn Trà</v>
          </cell>
          <cell r="N91" t="str">
            <v>Đà Nẵng</v>
          </cell>
          <cell r="O91" t="str">
            <v>Nhà hàng</v>
          </cell>
          <cell r="Q91" t="str">
            <v>28/12</v>
          </cell>
          <cell r="S91" t="str">
            <v>cam kết</v>
          </cell>
          <cell r="T91">
            <v>45536</v>
          </cell>
          <cell r="U91">
            <v>100</v>
          </cell>
          <cell r="V91" t="str">
            <v>DUYỆT</v>
          </cell>
          <cell r="W91" t="str">
            <v>25/12/2023</v>
          </cell>
          <cell r="AA91">
            <v>2.4E-2</v>
          </cell>
          <cell r="AB91">
            <v>3.25</v>
          </cell>
          <cell r="AC91" t="str">
            <v>CHUYÊN ĐỀ</v>
          </cell>
          <cell r="AD91" t="str">
            <v>Ngô Thị Thanh Nga</v>
          </cell>
          <cell r="AE91">
            <v>355072844</v>
          </cell>
        </row>
        <row r="92">
          <cell r="C92">
            <v>25217116489</v>
          </cell>
          <cell r="D92" t="str">
            <v>Trần Thanh Hùng</v>
          </cell>
          <cell r="E92">
            <v>37119</v>
          </cell>
          <cell r="F92" t="str">
            <v>K26DLK1</v>
          </cell>
          <cell r="G92" t="str">
            <v>Quản trị Du lịch &amp; Khách sạn</v>
          </cell>
          <cell r="H92">
            <v>26</v>
          </cell>
          <cell r="I92">
            <v>905867503</v>
          </cell>
          <cell r="J92" t="str">
            <v>Chuyên đề</v>
          </cell>
          <cell r="K92" t="str">
            <v>Khách sạn Mandila Beach Đà Nẵng</v>
          </cell>
          <cell r="M92" t="str">
            <v>218 Võ Nguyên Giáp, Phước Mỹ, Sơn Trà, Đà Nẵng</v>
          </cell>
          <cell r="N92" t="str">
            <v>Đà nẵng</v>
          </cell>
          <cell r="O92" t="str">
            <v>Nhà hàng</v>
          </cell>
          <cell r="Q92" t="str">
            <v>21/12/2023</v>
          </cell>
          <cell r="S92" t="str">
            <v>cam kết</v>
          </cell>
          <cell r="T92" t="str">
            <v>21/12</v>
          </cell>
          <cell r="U92">
            <v>101</v>
          </cell>
          <cell r="V92" t="str">
            <v>DUYỆT</v>
          </cell>
          <cell r="W92" t="str">
            <v>25/12/2023</v>
          </cell>
          <cell r="X92" t="str">
            <v>đã nộp lại dấu tròn ngày 28/12</v>
          </cell>
          <cell r="AA92">
            <v>0.08</v>
          </cell>
          <cell r="AB92">
            <v>2.44</v>
          </cell>
          <cell r="AC92" t="str">
            <v>không đủ điều kiện thực tập tốt nghiệp</v>
          </cell>
          <cell r="AD92" t="str">
            <v>Ngô Thị Thanh Nga</v>
          </cell>
          <cell r="AE92">
            <v>355072844</v>
          </cell>
        </row>
        <row r="93">
          <cell r="C93">
            <v>26207131500</v>
          </cell>
          <cell r="D93" t="str">
            <v>Lê Thị Hà Giang</v>
          </cell>
          <cell r="E93">
            <v>37446</v>
          </cell>
          <cell r="F93" t="str">
            <v>K26DLK4</v>
          </cell>
          <cell r="G93" t="str">
            <v>Quản trị Du lịch &amp; Khách sạn</v>
          </cell>
          <cell r="H93">
            <v>26</v>
          </cell>
          <cell r="I93">
            <v>367471914</v>
          </cell>
          <cell r="J93" t="str">
            <v>Chuyên đề</v>
          </cell>
          <cell r="K93" t="str">
            <v>Blue Sun hotel Danang</v>
          </cell>
          <cell r="L93" t="str">
            <v>Blue Sun hotel Danang</v>
          </cell>
          <cell r="M93" t="str">
            <v>230 Võ Nguyên Giáp, Phước Mỹ, Sơn Trà, Đà Nẵng</v>
          </cell>
          <cell r="N93" t="str">
            <v>Đà Nẵng</v>
          </cell>
          <cell r="O93" t="str">
            <v>Buồng phòng</v>
          </cell>
          <cell r="Q93" t="str">
            <v>21/12/2023</v>
          </cell>
          <cell r="S93" t="str">
            <v>cam kết</v>
          </cell>
          <cell r="T93" t="str">
            <v>21/12</v>
          </cell>
          <cell r="U93">
            <v>102</v>
          </cell>
          <cell r="V93" t="str">
            <v>DUYỆT</v>
          </cell>
          <cell r="W93" t="str">
            <v>25/12/2023</v>
          </cell>
          <cell r="Y93" t="str">
            <v>CHỜ KẾT LUẬN TỪ PHÒNG ĐÀO TẠO</v>
          </cell>
          <cell r="AA93">
            <v>0</v>
          </cell>
          <cell r="AB93">
            <v>3.66</v>
          </cell>
          <cell r="AC93" t="str">
            <v>KHÓA LUẬN</v>
          </cell>
          <cell r="AD93" t="str">
            <v>Võ Đức Hiếu</v>
          </cell>
          <cell r="AE93">
            <v>905767997</v>
          </cell>
        </row>
        <row r="94">
          <cell r="C94">
            <v>2221718804</v>
          </cell>
          <cell r="D94" t="str">
            <v>Phan Minh Huy</v>
          </cell>
          <cell r="E94">
            <v>35964</v>
          </cell>
          <cell r="F94" t="str">
            <v>K22DLK7</v>
          </cell>
          <cell r="G94" t="str">
            <v>Quản trị Du lịch &amp; Khách sạn</v>
          </cell>
          <cell r="H94">
            <v>22</v>
          </cell>
          <cell r="I94">
            <v>702772088</v>
          </cell>
          <cell r="J94" t="str">
            <v>Chuyên đề</v>
          </cell>
          <cell r="K94" t="str">
            <v>Satya Danang Hotel</v>
          </cell>
          <cell r="M94" t="str">
            <v>155 Trần Phú, Phường Hải Châu I, Quận Hải Châu, Thành phố Đà Nẵng</v>
          </cell>
          <cell r="N94" t="str">
            <v>Đà Nẵng</v>
          </cell>
          <cell r="O94" t="str">
            <v>Kinh doanh</v>
          </cell>
          <cell r="Q94" t="str">
            <v>Ngày 21/12/2023</v>
          </cell>
          <cell r="S94" t="str">
            <v>cam kết</v>
          </cell>
          <cell r="T94">
            <v>45323</v>
          </cell>
          <cell r="U94">
            <v>103</v>
          </cell>
          <cell r="V94" t="str">
            <v>DUYỆT</v>
          </cell>
          <cell r="W94">
            <v>45323</v>
          </cell>
          <cell r="AA94">
            <v>0</v>
          </cell>
          <cell r="AB94">
            <v>0</v>
          </cell>
          <cell r="AC94" t="str">
            <v>CHUYÊN ĐỀ</v>
          </cell>
          <cell r="AD94" t="str">
            <v>Nguyễn Thị Minh Thư</v>
          </cell>
          <cell r="AE94" t="str">
            <v>0396.153.687</v>
          </cell>
        </row>
        <row r="95">
          <cell r="C95">
            <v>25202403557</v>
          </cell>
          <cell r="D95" t="str">
            <v>Trần Thị Thanh Ngân</v>
          </cell>
          <cell r="E95">
            <v>36896</v>
          </cell>
          <cell r="F95" t="str">
            <v>K25PSUDLK8</v>
          </cell>
          <cell r="G95" t="str">
            <v>Quản trị Du lịch &amp; Khách sạn chuẩn PSU</v>
          </cell>
          <cell r="H95">
            <v>25</v>
          </cell>
          <cell r="I95">
            <v>784684651</v>
          </cell>
          <cell r="J95" t="str">
            <v>Chuyên đề</v>
          </cell>
          <cell r="K95" t="str">
            <v>Premier Village Danang Resort</v>
          </cell>
          <cell r="M95" t="str">
            <v>99 Võ Nguyên Giáp, Phước Mỹ, Đà Nẵng</v>
          </cell>
          <cell r="N95" t="str">
            <v>Đà Nẵng</v>
          </cell>
          <cell r="O95" t="str">
            <v>Nhà hàng</v>
          </cell>
          <cell r="Q95" t="str">
            <v>22/12/2023</v>
          </cell>
          <cell r="R95" t="str">
            <v>Đặng Thị Thùy Trang</v>
          </cell>
          <cell r="S95" t="str">
            <v>cam kết</v>
          </cell>
          <cell r="T95" t="str">
            <v>23/12</v>
          </cell>
          <cell r="U95">
            <v>104</v>
          </cell>
          <cell r="V95" t="str">
            <v>DUYỆT</v>
          </cell>
          <cell r="W95" t="str">
            <v>25/12/2023</v>
          </cell>
          <cell r="AA95">
            <v>0</v>
          </cell>
          <cell r="AB95">
            <v>3.22</v>
          </cell>
          <cell r="AC95" t="str">
            <v>CHUYÊN ĐỀ</v>
          </cell>
          <cell r="AD95" t="str">
            <v>Đặng Thị Thùy Trang</v>
          </cell>
          <cell r="AE95">
            <v>327892117</v>
          </cell>
        </row>
        <row r="96">
          <cell r="C96">
            <v>26203232197</v>
          </cell>
          <cell r="D96" t="str">
            <v>Trần Thị Thu Thuý</v>
          </cell>
          <cell r="E96">
            <v>37375</v>
          </cell>
          <cell r="F96" t="str">
            <v>K26DLK9</v>
          </cell>
          <cell r="G96" t="str">
            <v>Quản trị Du lịch &amp; Khách sạn</v>
          </cell>
          <cell r="H96">
            <v>26</v>
          </cell>
          <cell r="I96">
            <v>702741656</v>
          </cell>
          <cell r="J96" t="str">
            <v>Chuyên đề</v>
          </cell>
          <cell r="K96" t="str">
            <v>Almanity Hoi An</v>
          </cell>
          <cell r="L96" t="str">
            <v>Almanity Hoi An</v>
          </cell>
          <cell r="M96" t="str">
            <v>326 Lý Thường Kiệt, Phường Tân An, TP Hội An</v>
          </cell>
          <cell r="N96" t="str">
            <v>Hội An</v>
          </cell>
          <cell r="O96" t="str">
            <v>Tiền sảnh</v>
          </cell>
          <cell r="Q96" t="str">
            <v>23/12</v>
          </cell>
          <cell r="R96" t="str">
            <v>Hồ Sử Minh Tài</v>
          </cell>
          <cell r="S96" t="str">
            <v>cam kết</v>
          </cell>
          <cell r="T96" t="str">
            <v>23/12</v>
          </cell>
          <cell r="U96">
            <v>105</v>
          </cell>
          <cell r="V96" t="str">
            <v>DUYỆT</v>
          </cell>
          <cell r="W96" t="str">
            <v>25/12/2023</v>
          </cell>
          <cell r="AA96">
            <v>2.4199999999999999E-2</v>
          </cell>
          <cell r="AB96">
            <v>3.2</v>
          </cell>
          <cell r="AC96" t="str">
            <v>CHUYÊN ĐỀ</v>
          </cell>
          <cell r="AD96" t="str">
            <v>Nguyễn Thị Minh Thư</v>
          </cell>
          <cell r="AE96" t="str">
            <v>0396.153.687</v>
          </cell>
        </row>
        <row r="97">
          <cell r="C97">
            <v>26217126889</v>
          </cell>
          <cell r="D97" t="str">
            <v>Hoàng Tiến Đạt</v>
          </cell>
          <cell r="E97">
            <v>37518</v>
          </cell>
          <cell r="F97" t="str">
            <v>K26DLK1</v>
          </cell>
          <cell r="G97" t="str">
            <v>Quản trị Du lịch &amp; Khách sạn</v>
          </cell>
          <cell r="H97">
            <v>26</v>
          </cell>
          <cell r="I97">
            <v>356676030</v>
          </cell>
          <cell r="J97" t="str">
            <v>Chuyên đề</v>
          </cell>
          <cell r="K97" t="str">
            <v>Royal Lotus Hotel Danang</v>
          </cell>
          <cell r="M97" t="str">
            <v>Số 120A Nguyễn Văn Thoại, Phường Mỹ An, Quận Ngũ Hành Sơn, Thành phố Đà Nẵng</v>
          </cell>
          <cell r="N97" t="str">
            <v>Đà Nẵng</v>
          </cell>
          <cell r="O97" t="str">
            <v>Buồng phòng</v>
          </cell>
          <cell r="Q97" t="str">
            <v>21/12/2023</v>
          </cell>
          <cell r="R97" t="str">
            <v>Mai Thị Thương</v>
          </cell>
          <cell r="S97" t="str">
            <v>cam kết</v>
          </cell>
          <cell r="T97" t="str">
            <v>28/12</v>
          </cell>
          <cell r="U97">
            <v>106</v>
          </cell>
          <cell r="V97" t="str">
            <v>DUYỆT</v>
          </cell>
          <cell r="W97" t="str">
            <v>28/12/2023</v>
          </cell>
          <cell r="AA97">
            <v>0.04</v>
          </cell>
          <cell r="AB97">
            <v>3.29</v>
          </cell>
          <cell r="AC97" t="str">
            <v>CHUYÊN ĐỀ</v>
          </cell>
          <cell r="AD97" t="str">
            <v>Nguyễn Thị Minh Thư</v>
          </cell>
          <cell r="AE97" t="str">
            <v>0396.153.687</v>
          </cell>
        </row>
        <row r="98">
          <cell r="C98">
            <v>25207117608</v>
          </cell>
          <cell r="D98" t="str">
            <v>Lê Thị Trà My</v>
          </cell>
          <cell r="E98">
            <v>37118</v>
          </cell>
          <cell r="F98" t="str">
            <v>K25DLK21</v>
          </cell>
          <cell r="G98" t="str">
            <v>Quản trị Du lịch &amp; Khách sạn</v>
          </cell>
          <cell r="H98">
            <v>25</v>
          </cell>
          <cell r="I98">
            <v>899864320</v>
          </cell>
          <cell r="J98" t="str">
            <v>Chuyên đề</v>
          </cell>
          <cell r="K98" t="str">
            <v>Wyndham DaNang Golden Bay</v>
          </cell>
          <cell r="M98" t="str">
            <v>01 Lê Văn Duyệt, Phường Nại Hiên Đông, Quận Sơn Trà, Thành phố Đà Nẵng</v>
          </cell>
          <cell r="N98" t="str">
            <v>Thành phố Đà Nẵng</v>
          </cell>
          <cell r="O98" t="str">
            <v>Nhà hàng</v>
          </cell>
          <cell r="Q98" t="str">
            <v>21/12/2023</v>
          </cell>
          <cell r="S98" t="str">
            <v>cam kết</v>
          </cell>
          <cell r="T98" t="str">
            <v>21/12</v>
          </cell>
          <cell r="U98">
            <v>107</v>
          </cell>
          <cell r="V98" t="str">
            <v>DUYỆT</v>
          </cell>
          <cell r="W98" t="str">
            <v>25/12/2023</v>
          </cell>
          <cell r="AA98">
            <v>0</v>
          </cell>
          <cell r="AB98">
            <v>2.77</v>
          </cell>
          <cell r="AC98" t="str">
            <v>CHUYÊN ĐỀ</v>
          </cell>
          <cell r="AD98" t="str">
            <v>Phan Thị Hồng Hải</v>
          </cell>
          <cell r="AE98" t="str">
            <v>034.838.9062</v>
          </cell>
        </row>
        <row r="99">
          <cell r="C99">
            <v>26217100657</v>
          </cell>
          <cell r="D99" t="str">
            <v>Đặng Nhật Linh</v>
          </cell>
          <cell r="E99">
            <v>37503</v>
          </cell>
          <cell r="F99" t="str">
            <v>K26DLK4</v>
          </cell>
          <cell r="G99" t="str">
            <v>Quản trị Du lịch &amp; Khách sạn</v>
          </cell>
          <cell r="H99">
            <v>26</v>
          </cell>
          <cell r="I99">
            <v>971494211</v>
          </cell>
          <cell r="J99" t="str">
            <v>Chuyên đề</v>
          </cell>
          <cell r="K99" t="str">
            <v>Minh Toàn Galaxy Hotel Đà Nẵng</v>
          </cell>
          <cell r="M99" t="str">
            <v>306 Đường 2 tháng 9, Hoà Cường Bắc, Hải Châu , Đà Nẵng</v>
          </cell>
          <cell r="N99" t="str">
            <v>Đà Nẵng</v>
          </cell>
          <cell r="O99" t="str">
            <v>Nhà hàng</v>
          </cell>
          <cell r="Q99" t="str">
            <v>22/12/2023</v>
          </cell>
          <cell r="S99" t="str">
            <v>cam kết</v>
          </cell>
          <cell r="T99" t="str">
            <v>23/12</v>
          </cell>
          <cell r="U99">
            <v>108</v>
          </cell>
          <cell r="V99" t="str">
            <v>DUYỆT</v>
          </cell>
          <cell r="W99" t="str">
            <v>25/12/2023</v>
          </cell>
          <cell r="AA99">
            <v>2.4199999999999999E-2</v>
          </cell>
          <cell r="AB99">
            <v>3.06</v>
          </cell>
          <cell r="AC99" t="str">
            <v>CHUYÊN ĐỀ</v>
          </cell>
          <cell r="AD99" t="str">
            <v>Đặng Thị Thùy Trang</v>
          </cell>
          <cell r="AE99">
            <v>327892117</v>
          </cell>
        </row>
        <row r="100">
          <cell r="C100">
            <v>26207100276</v>
          </cell>
          <cell r="D100" t="str">
            <v>Nguyễn Hồ Gia Hân</v>
          </cell>
          <cell r="E100">
            <v>37302</v>
          </cell>
          <cell r="F100" t="str">
            <v>K26DLK8</v>
          </cell>
          <cell r="G100" t="str">
            <v>Quản trị Du lịch &amp; Khách sạn</v>
          </cell>
          <cell r="H100">
            <v>26</v>
          </cell>
          <cell r="I100">
            <v>888521502</v>
          </cell>
          <cell r="J100" t="str">
            <v>Chuyên đề</v>
          </cell>
          <cell r="K100" t="str">
            <v>Novotel DaNang Premier Han River</v>
          </cell>
          <cell r="M100" t="str">
            <v>36 Bạch Đằng, Thạch Thang, Quận Hải Châu, TP Đà Nẵng</v>
          </cell>
          <cell r="N100" t="str">
            <v>TP Đà Nẵng</v>
          </cell>
          <cell r="O100" t="str">
            <v>Buồng phòng</v>
          </cell>
          <cell r="Q100" t="str">
            <v>21/12/2023</v>
          </cell>
          <cell r="R100" t="str">
            <v>Mai Thị Thương</v>
          </cell>
          <cell r="S100" t="str">
            <v>cam kết</v>
          </cell>
          <cell r="T100" t="str">
            <v>21/12</v>
          </cell>
          <cell r="U100">
            <v>109</v>
          </cell>
          <cell r="V100" t="str">
            <v>DUYỆT</v>
          </cell>
          <cell r="W100" t="str">
            <v>25/12/2023</v>
          </cell>
          <cell r="X100" t="str">
            <v>dấu vuông</v>
          </cell>
          <cell r="AA100">
            <v>3.2000000000000001E-2</v>
          </cell>
          <cell r="AB100">
            <v>3.26</v>
          </cell>
          <cell r="AC100" t="str">
            <v>CHUYÊN ĐỀ</v>
          </cell>
          <cell r="AD100" t="str">
            <v>Phạm Thị Thu Thủy</v>
          </cell>
          <cell r="AE100">
            <v>938290678</v>
          </cell>
        </row>
        <row r="101">
          <cell r="C101">
            <v>26207132825</v>
          </cell>
          <cell r="D101" t="str">
            <v>Đinh Lê Phương Linh</v>
          </cell>
          <cell r="E101">
            <v>37452</v>
          </cell>
          <cell r="F101" t="str">
            <v>K26 DLK8</v>
          </cell>
          <cell r="G101" t="str">
            <v>Quản trị Du lịch &amp; Khách sạn</v>
          </cell>
          <cell r="H101">
            <v>26</v>
          </cell>
          <cell r="I101">
            <v>903293258</v>
          </cell>
          <cell r="J101" t="str">
            <v>Chuyên đề</v>
          </cell>
          <cell r="K101" t="str">
            <v>Novotel DaNang Premier Han River</v>
          </cell>
          <cell r="M101" t="str">
            <v>36 Bạch Đằng - Hải Châu - Đà Nẵng</v>
          </cell>
          <cell r="N101" t="str">
            <v>Đà nẵng</v>
          </cell>
          <cell r="O101" t="str">
            <v>Buồng phòng</v>
          </cell>
          <cell r="Q101" t="str">
            <v>21/12/2023</v>
          </cell>
          <cell r="R101" t="str">
            <v>Đặng Thị Thùy Trang</v>
          </cell>
          <cell r="S101" t="str">
            <v>cam kết</v>
          </cell>
          <cell r="T101" t="str">
            <v>21/12</v>
          </cell>
          <cell r="U101">
            <v>110</v>
          </cell>
          <cell r="V101" t="str">
            <v>DUYỆT</v>
          </cell>
          <cell r="W101" t="str">
            <v>25/12/2023</v>
          </cell>
          <cell r="X101" t="str">
            <v>dấu vuông</v>
          </cell>
          <cell r="AA101">
            <v>3.2000000000000001E-2</v>
          </cell>
          <cell r="AB101">
            <v>3.52</v>
          </cell>
          <cell r="AC101" t="str">
            <v>CHUYÊN ĐỀ</v>
          </cell>
          <cell r="AD101" t="str">
            <v>Phạm Thị Thu Thủy</v>
          </cell>
          <cell r="AE101">
            <v>938290678</v>
          </cell>
        </row>
        <row r="102">
          <cell r="C102">
            <v>26207141978</v>
          </cell>
          <cell r="D102" t="str">
            <v>Nguyễn Thị Thanh Phương</v>
          </cell>
          <cell r="E102">
            <v>37353</v>
          </cell>
          <cell r="F102" t="str">
            <v>K26DLK6</v>
          </cell>
          <cell r="G102" t="str">
            <v>Quản trị Du lịch &amp; Khách sạn</v>
          </cell>
          <cell r="H102">
            <v>26</v>
          </cell>
          <cell r="I102">
            <v>793677004</v>
          </cell>
          <cell r="J102" t="str">
            <v>Chuyên đề</v>
          </cell>
          <cell r="K102" t="str">
            <v>BLUESUN Hotel</v>
          </cell>
          <cell r="L102" t="str">
            <v>BLUESUN Hotel</v>
          </cell>
          <cell r="M102" t="str">
            <v>230 Võ Nguyên Giáp, Phước Mỹ, Sơn Trà, Đà Nẵng</v>
          </cell>
          <cell r="N102" t="str">
            <v>Đà Nẵng</v>
          </cell>
          <cell r="O102" t="str">
            <v>Tiền sảnh</v>
          </cell>
          <cell r="Q102" t="str">
            <v>9h ngày 23/12</v>
          </cell>
          <cell r="R102" t="str">
            <v>Phạm Thị Thu Thủy</v>
          </cell>
          <cell r="S102" t="str">
            <v>cam kết</v>
          </cell>
          <cell r="T102" t="str">
            <v>23/12</v>
          </cell>
          <cell r="U102">
            <v>111</v>
          </cell>
          <cell r="V102" t="str">
            <v>DUYỆT</v>
          </cell>
          <cell r="W102" t="str">
            <v>25/12/2023</v>
          </cell>
          <cell r="Y102" t="str">
            <v>CHỜ KẾT LUẬN TỪ PHÒNG ĐÀO TẠO</v>
          </cell>
          <cell r="AA102">
            <v>0</v>
          </cell>
          <cell r="AB102">
            <v>3.77</v>
          </cell>
          <cell r="AC102" t="str">
            <v>KHÓA LUẬN</v>
          </cell>
          <cell r="AD102" t="str">
            <v>Phạm Thị Thu Thủy</v>
          </cell>
          <cell r="AE102">
            <v>938290678</v>
          </cell>
        </row>
        <row r="103">
          <cell r="C103">
            <v>26207100326</v>
          </cell>
          <cell r="D103" t="str">
            <v>Nguyễn Thị Huyền Trang</v>
          </cell>
          <cell r="E103">
            <v>37086</v>
          </cell>
          <cell r="F103" t="str">
            <v>K26 PSU DLK3</v>
          </cell>
          <cell r="G103" t="str">
            <v>Quản trị Du lịch &amp; Khách sạn chuẩn PSU</v>
          </cell>
          <cell r="H103">
            <v>26</v>
          </cell>
          <cell r="I103">
            <v>372443878</v>
          </cell>
          <cell r="J103" t="str">
            <v>Khóa luận</v>
          </cell>
          <cell r="K103" t="str">
            <v>Pullman Danang Beach Resort</v>
          </cell>
          <cell r="M103" t="str">
            <v>101 Võ Nguyên Giáp, Ngũ Hành Sơn, Đà Nẵng</v>
          </cell>
          <cell r="N103" t="str">
            <v>Đà Nẵng</v>
          </cell>
          <cell r="O103" t="str">
            <v>Nhà hàng</v>
          </cell>
          <cell r="Q103" t="str">
            <v>21/12</v>
          </cell>
          <cell r="R103" t="str">
            <v>Đặng Thị Thùy Trang</v>
          </cell>
          <cell r="S103" t="str">
            <v>cam kết</v>
          </cell>
          <cell r="T103" t="str">
            <v>21/12</v>
          </cell>
          <cell r="U103">
            <v>112</v>
          </cell>
          <cell r="V103" t="str">
            <v>DUYỆT</v>
          </cell>
          <cell r="W103" t="str">
            <v>25/12/2023</v>
          </cell>
          <cell r="AA103">
            <v>0</v>
          </cell>
          <cell r="AB103">
            <v>3.78</v>
          </cell>
          <cell r="AC103" t="str">
            <v>KHÓA LUẬN</v>
          </cell>
          <cell r="AD103" t="str">
            <v>Trần Hoàng Anh</v>
          </cell>
          <cell r="AE103" t="str">
            <v>0906 029 602</v>
          </cell>
        </row>
        <row r="104">
          <cell r="C104">
            <v>26217121195</v>
          </cell>
          <cell r="D104" t="str">
            <v>Trương Mỹ Nhật Thương</v>
          </cell>
          <cell r="E104">
            <v>37378</v>
          </cell>
          <cell r="F104" t="str">
            <v>PSU-DLK3</v>
          </cell>
          <cell r="G104" t="str">
            <v>Quản trị Du lịch &amp; Khách sạn chuẩn PSU</v>
          </cell>
          <cell r="H104">
            <v>26</v>
          </cell>
          <cell r="I104">
            <v>768020502</v>
          </cell>
          <cell r="J104" t="str">
            <v>Khóa luận</v>
          </cell>
          <cell r="K104" t="str">
            <v>Pullman Danang Beach Resort</v>
          </cell>
          <cell r="M104" t="str">
            <v>101 Võ Nguyên Giáp, phường Khuê Mỹ, quận Ngũ Hành Sơn, Đà Nẵng</v>
          </cell>
          <cell r="N104" t="str">
            <v>Đà Nẵng</v>
          </cell>
          <cell r="O104" t="str">
            <v>Tiền sảnh</v>
          </cell>
          <cell r="Q104" t="str">
            <v>21/12/2023</v>
          </cell>
          <cell r="R104" t="str">
            <v>Đặng Thị Thùy Trang</v>
          </cell>
          <cell r="S104" t="str">
            <v>cam kết</v>
          </cell>
          <cell r="T104" t="str">
            <v>21/12</v>
          </cell>
          <cell r="U104">
            <v>113</v>
          </cell>
          <cell r="V104" t="str">
            <v>DUYỆT</v>
          </cell>
          <cell r="W104" t="str">
            <v>25/12/2023</v>
          </cell>
          <cell r="AA104">
            <v>0</v>
          </cell>
          <cell r="AB104">
            <v>3.6</v>
          </cell>
          <cell r="AC104" t="str">
            <v>KHÓA LUẬN</v>
          </cell>
          <cell r="AD104" t="str">
            <v>Phạm Thị Hoàng Dung</v>
          </cell>
          <cell r="AE104" t="str">
            <v>0935 141614</v>
          </cell>
        </row>
        <row r="105">
          <cell r="C105">
            <v>26207100637</v>
          </cell>
          <cell r="D105" t="str">
            <v>Trần Thị Thanh Trâm</v>
          </cell>
          <cell r="E105">
            <v>36987</v>
          </cell>
          <cell r="F105" t="str">
            <v>K26DLK5</v>
          </cell>
          <cell r="G105" t="str">
            <v>Quản trị Du lịch &amp; Khách sạn</v>
          </cell>
          <cell r="H105">
            <v>26</v>
          </cell>
          <cell r="I105">
            <v>941378157</v>
          </cell>
          <cell r="J105" t="str">
            <v>Chuyên đề</v>
          </cell>
          <cell r="K105" t="str">
            <v>Bluesun Da Nang Hotel</v>
          </cell>
          <cell r="L105" t="str">
            <v>Bluesun Da Nang Hotel</v>
          </cell>
          <cell r="M105" t="str">
            <v>230 Võ Nguyên Giáp - Sơn Trà - Đà Nẵng</v>
          </cell>
          <cell r="N105" t="str">
            <v>Đà Nẵng</v>
          </cell>
          <cell r="O105" t="str">
            <v>Tiền sảnh</v>
          </cell>
          <cell r="Q105" t="str">
            <v>22/12/2023</v>
          </cell>
          <cell r="R105" t="str">
            <v>Mai Thị Thương</v>
          </cell>
          <cell r="S105" t="str">
            <v>cam kết</v>
          </cell>
          <cell r="T105" t="str">
            <v>21/12</v>
          </cell>
          <cell r="U105">
            <v>114</v>
          </cell>
          <cell r="V105" t="str">
            <v>DUYỆT</v>
          </cell>
          <cell r="W105" t="str">
            <v>25/12/2023</v>
          </cell>
          <cell r="Y105" t="str">
            <v>CHỜ KẾT LUẬN TỪ PHÒNG ĐÀO TẠO</v>
          </cell>
          <cell r="AA105">
            <v>0</v>
          </cell>
          <cell r="AB105">
            <v>3.78</v>
          </cell>
          <cell r="AC105" t="str">
            <v>KHÓA LUẬN</v>
          </cell>
          <cell r="AD105" t="str">
            <v>Mai Thị Thương</v>
          </cell>
          <cell r="AE105">
            <v>905767050</v>
          </cell>
        </row>
        <row r="106">
          <cell r="C106">
            <v>26207322982</v>
          </cell>
          <cell r="D106" t="str">
            <v>Lê Thị Giản Đơn</v>
          </cell>
          <cell r="E106">
            <v>37497</v>
          </cell>
          <cell r="F106" t="str">
            <v>K26DLK14</v>
          </cell>
          <cell r="G106" t="str">
            <v>Quản trị Du lịch &amp; Khách sạn</v>
          </cell>
          <cell r="H106">
            <v>26</v>
          </cell>
          <cell r="I106">
            <v>782391191</v>
          </cell>
          <cell r="J106" t="str">
            <v>Chuyên đề</v>
          </cell>
          <cell r="K106" t="str">
            <v>Wyndham DaNang Golden Bay</v>
          </cell>
          <cell r="M106" t="str">
            <v>Số 1 Lê Văn Duyệt</v>
          </cell>
          <cell r="N106" t="str">
            <v>Đà Nẵng</v>
          </cell>
          <cell r="O106" t="str">
            <v>Nhà hàng</v>
          </cell>
          <cell r="Q106" t="str">
            <v>22/12/2023</v>
          </cell>
          <cell r="S106" t="str">
            <v>cam kết</v>
          </cell>
          <cell r="T106" t="str">
            <v>23/12</v>
          </cell>
          <cell r="U106">
            <v>115</v>
          </cell>
          <cell r="V106" t="str">
            <v>DUYỆT</v>
          </cell>
          <cell r="W106" t="str">
            <v>25/12/2023</v>
          </cell>
          <cell r="AA106">
            <v>0</v>
          </cell>
          <cell r="AB106">
            <v>3.18</v>
          </cell>
          <cell r="AC106" t="str">
            <v>CHUYÊN ĐỀ</v>
          </cell>
          <cell r="AD106" t="str">
            <v>Phan Thị Hồng Hải</v>
          </cell>
          <cell r="AE106" t="str">
            <v>034.838.9062</v>
          </cell>
        </row>
        <row r="107">
          <cell r="C107">
            <v>26207133810</v>
          </cell>
          <cell r="D107" t="str">
            <v>Đặng Thị Trà My</v>
          </cell>
          <cell r="E107">
            <v>37612</v>
          </cell>
          <cell r="F107" t="str">
            <v>K26DLK4</v>
          </cell>
          <cell r="G107" t="str">
            <v>Quản trị Du lịch &amp; Khách sạn</v>
          </cell>
          <cell r="H107">
            <v>26</v>
          </cell>
          <cell r="I107">
            <v>899883112</v>
          </cell>
          <cell r="J107" t="str">
            <v>Chuyên đề</v>
          </cell>
          <cell r="K107" t="str">
            <v>Danang Marriott Resort &amp; Spa</v>
          </cell>
          <cell r="L107" t="str">
            <v>Danang Marriott Resort &amp; Spa</v>
          </cell>
          <cell r="M107" t="str">
            <v>07 Trường Sa, Phường Hoà Hải, Quận Ngũ Hành Sơn, Thành phố Đà Nẵng</v>
          </cell>
          <cell r="N107" t="str">
            <v>Đà Nẵng</v>
          </cell>
          <cell r="O107" t="str">
            <v>Buồng phòng</v>
          </cell>
          <cell r="Q107" t="str">
            <v>29/12/2023</v>
          </cell>
          <cell r="S107" t="str">
            <v>cam kết</v>
          </cell>
          <cell r="T107" t="str">
            <v>27/12</v>
          </cell>
          <cell r="U107">
            <v>116</v>
          </cell>
          <cell r="V107" t="str">
            <v>DUYỆT</v>
          </cell>
          <cell r="W107" t="str">
            <v>25/12/2023</v>
          </cell>
          <cell r="Y107" t="str">
            <v>DUYỆT</v>
          </cell>
          <cell r="AA107">
            <v>2.4E-2</v>
          </cell>
          <cell r="AB107">
            <v>3.27</v>
          </cell>
          <cell r="AC107" t="str">
            <v>CHUYÊN ĐỀ</v>
          </cell>
          <cell r="AD107" t="str">
            <v>Hồ Minh Phúc</v>
          </cell>
          <cell r="AE107">
            <v>935336716</v>
          </cell>
        </row>
        <row r="108">
          <cell r="C108">
            <v>25217104503</v>
          </cell>
          <cell r="D108" t="str">
            <v>Nguyễn Quang Duy Hà</v>
          </cell>
          <cell r="E108">
            <v>37252</v>
          </cell>
          <cell r="F108" t="str">
            <v>K25DLK19</v>
          </cell>
          <cell r="G108" t="str">
            <v>Quản trị Du lịch &amp; Khách sạn</v>
          </cell>
          <cell r="H108">
            <v>25</v>
          </cell>
          <cell r="I108">
            <v>898245525</v>
          </cell>
          <cell r="J108" t="str">
            <v>Chuyên đề</v>
          </cell>
          <cell r="K108" t="str">
            <v>Grand Mercure Đà Nẵng</v>
          </cell>
          <cell r="M108" t="str">
            <v>Lô A1 - Khu Biệt thự Đảo Xanh</v>
          </cell>
          <cell r="N108" t="str">
            <v>Đà Nẵng</v>
          </cell>
          <cell r="O108" t="str">
            <v>Nhà hàng</v>
          </cell>
          <cell r="Q108" t="str">
            <v>19-12-2023</v>
          </cell>
          <cell r="R108" t="str">
            <v>Dương Thị Xuân Diệu</v>
          </cell>
          <cell r="S108" t="str">
            <v>cam kết</v>
          </cell>
          <cell r="T108" t="str">
            <v>21/12</v>
          </cell>
          <cell r="U108">
            <v>117</v>
          </cell>
          <cell r="V108" t="str">
            <v>DUYỆT</v>
          </cell>
          <cell r="W108" t="str">
            <v>25/12/2023</v>
          </cell>
          <cell r="AA108">
            <v>0</v>
          </cell>
          <cell r="AB108">
            <v>2.98</v>
          </cell>
          <cell r="AC108" t="str">
            <v>CHUYÊN ĐỀ</v>
          </cell>
          <cell r="AD108" t="str">
            <v>Trần Hoàng Anh</v>
          </cell>
          <cell r="AE108" t="str">
            <v>0906 029 602</v>
          </cell>
        </row>
        <row r="109">
          <cell r="C109">
            <v>26207141577</v>
          </cell>
          <cell r="D109" t="str">
            <v>Nguyễn Thu Ngân</v>
          </cell>
          <cell r="E109">
            <v>37494</v>
          </cell>
          <cell r="F109" t="str">
            <v>K26PSU DLK3</v>
          </cell>
          <cell r="G109" t="str">
            <v>Quản trị Du lịch &amp; Khách sạn chuẩn PSU</v>
          </cell>
          <cell r="H109">
            <v>26</v>
          </cell>
          <cell r="I109">
            <v>932598673</v>
          </cell>
          <cell r="J109" t="str">
            <v>Khóa luận</v>
          </cell>
          <cell r="K109" t="str">
            <v>Novotel DaNang Premier Han River</v>
          </cell>
          <cell r="N109" t="str">
            <v>Đà Nẵng</v>
          </cell>
          <cell r="O109" t="str">
            <v>Tiền sảnh</v>
          </cell>
          <cell r="Q109">
            <v>45413</v>
          </cell>
          <cell r="R109" t="str">
            <v>Hồ Sử Minh Tài</v>
          </cell>
          <cell r="S109" t="str">
            <v>cam kết</v>
          </cell>
          <cell r="T109" t="str">
            <v>23/1</v>
          </cell>
          <cell r="U109">
            <v>118</v>
          </cell>
          <cell r="V109" t="str">
            <v>DUYỆT</v>
          </cell>
          <cell r="W109" t="str">
            <v>23/1/2024</v>
          </cell>
          <cell r="X109" t="str">
            <v>trưởng khoa đã duyệt đơn. Đề nghị sv nộp lại phiếu tiếp nhận có con dấu</v>
          </cell>
          <cell r="AA109">
            <v>0</v>
          </cell>
          <cell r="AB109">
            <v>3.03</v>
          </cell>
          <cell r="AC109" t="str">
            <v>CHUYÊN ĐỀ</v>
          </cell>
          <cell r="AD109" t="str">
            <v>Đặng Thị Thùy Trang</v>
          </cell>
          <cell r="AE109">
            <v>327892117</v>
          </cell>
        </row>
        <row r="110">
          <cell r="C110">
            <v>26207240046</v>
          </cell>
          <cell r="D110" t="str">
            <v>Hà Ngọc Diễm Quỳnh</v>
          </cell>
          <cell r="E110">
            <v>37270</v>
          </cell>
          <cell r="F110" t="str">
            <v>K26PSUDLK1</v>
          </cell>
          <cell r="G110" t="str">
            <v>Quản trị Du lịch &amp; Khách sạn chuẩn PSU</v>
          </cell>
          <cell r="H110">
            <v>26</v>
          </cell>
          <cell r="I110">
            <v>395614201</v>
          </cell>
          <cell r="J110" t="str">
            <v>Chuyên đề</v>
          </cell>
          <cell r="K110" t="str">
            <v>Pullman Danang Beach Resort</v>
          </cell>
          <cell r="M110" t="str">
            <v>101 Võ Nguyên Giáp, Mỹ Khê, Ngũ Hành Sơn, Đà Nẵng</v>
          </cell>
          <cell r="N110" t="str">
            <v>TP Đà Nẵng</v>
          </cell>
          <cell r="O110" t="str">
            <v>Buồng phòng</v>
          </cell>
          <cell r="Q110" t="str">
            <v>22/12/2024</v>
          </cell>
          <cell r="S110" t="str">
            <v>cam kết</v>
          </cell>
          <cell r="T110" t="str">
            <v>21/12</v>
          </cell>
          <cell r="U110">
            <v>119</v>
          </cell>
          <cell r="V110" t="str">
            <v>DUYỆT</v>
          </cell>
          <cell r="W110" t="str">
            <v>25/12/2023</v>
          </cell>
          <cell r="AA110">
            <v>0</v>
          </cell>
          <cell r="AB110">
            <v>3.27</v>
          </cell>
          <cell r="AC110" t="str">
            <v>CHUYÊN ĐỀ</v>
          </cell>
          <cell r="AD110" t="str">
            <v>Phạm Thị Thu Thủy</v>
          </cell>
          <cell r="AE110">
            <v>938290678</v>
          </cell>
        </row>
        <row r="111">
          <cell r="C111">
            <v>26217100448</v>
          </cell>
          <cell r="D111" t="str">
            <v>Nguyễn Lê Khoa Hải</v>
          </cell>
          <cell r="E111">
            <v>37539</v>
          </cell>
          <cell r="F111" t="str">
            <v>K26PSUDLK1</v>
          </cell>
          <cell r="G111" t="str">
            <v>Quản trị Du lịch &amp; Khách sạn chuẩn PSU</v>
          </cell>
          <cell r="H111">
            <v>26</v>
          </cell>
          <cell r="I111">
            <v>941509468</v>
          </cell>
          <cell r="J111" t="str">
            <v>Chuyên đề</v>
          </cell>
          <cell r="K111" t="str">
            <v>Four Points by Sheraton Danang</v>
          </cell>
          <cell r="M111" t="str">
            <v>120 Võ Nguyên Giáp, Sơn Trà, Đà Nẵng</v>
          </cell>
          <cell r="N111" t="str">
            <v>Đà Nẵng</v>
          </cell>
          <cell r="O111" t="str">
            <v>Nhà hàng</v>
          </cell>
          <cell r="Q111" t="str">
            <v>22/12/2023</v>
          </cell>
          <cell r="S111" t="str">
            <v>cam kết</v>
          </cell>
          <cell r="T111" t="str">
            <v>23/12</v>
          </cell>
          <cell r="U111">
            <v>120</v>
          </cell>
          <cell r="V111" t="str">
            <v>DUYỆT</v>
          </cell>
          <cell r="W111" t="str">
            <v>25/12/2023</v>
          </cell>
          <cell r="AA111">
            <v>0</v>
          </cell>
          <cell r="AB111">
            <v>2.64</v>
          </cell>
          <cell r="AC111" t="str">
            <v>CHUYÊN ĐỀ</v>
          </cell>
          <cell r="AD111" t="str">
            <v>Ngô Thị Thanh Nga</v>
          </cell>
          <cell r="AE111">
            <v>355072844</v>
          </cell>
        </row>
        <row r="112">
          <cell r="C112">
            <v>26207122337</v>
          </cell>
          <cell r="D112" t="str">
            <v>Nguyễn Thị Bảo Trâm</v>
          </cell>
          <cell r="E112">
            <v>37339</v>
          </cell>
          <cell r="F112" t="str">
            <v>K26DLK 4</v>
          </cell>
          <cell r="G112" t="str">
            <v>Quản trị Du lịch &amp; Khách sạn</v>
          </cell>
          <cell r="H112">
            <v>26</v>
          </cell>
          <cell r="I112">
            <v>835050357</v>
          </cell>
          <cell r="J112" t="str">
            <v>Chuyên đề</v>
          </cell>
          <cell r="K112" t="str">
            <v>Royal Lotus Hotel Danang</v>
          </cell>
          <cell r="M112" t="str">
            <v>Số 120A Nguyễn Văn Thoại, Phường Mỹ An, Quận Ngũ Hành Sơn, Thành phố Đà Nẵng</v>
          </cell>
          <cell r="N112" t="str">
            <v>Đà Nẵng</v>
          </cell>
          <cell r="O112" t="str">
            <v>Nhà hàng</v>
          </cell>
          <cell r="Q112" t="str">
            <v>21/12/2023</v>
          </cell>
          <cell r="S112" t="str">
            <v>cam kết</v>
          </cell>
          <cell r="T112" t="str">
            <v>28/12</v>
          </cell>
          <cell r="U112">
            <v>121</v>
          </cell>
          <cell r="V112" t="str">
            <v>DUYỆT</v>
          </cell>
          <cell r="W112" t="str">
            <v>28/12/2023</v>
          </cell>
          <cell r="AA112">
            <v>1.5900000000000001E-2</v>
          </cell>
          <cell r="AB112">
            <v>3.08</v>
          </cell>
          <cell r="AC112" t="str">
            <v>CHUYÊN ĐỀ</v>
          </cell>
          <cell r="AD112" t="str">
            <v>Phan Thị Hồng Hải</v>
          </cell>
          <cell r="AE112" t="str">
            <v>034.838.9062</v>
          </cell>
        </row>
        <row r="113">
          <cell r="C113">
            <v>26207142617</v>
          </cell>
          <cell r="D113" t="str">
            <v>Lê Ngọc Phương Mai</v>
          </cell>
          <cell r="E113">
            <v>37474</v>
          </cell>
          <cell r="F113" t="str">
            <v>K26 PSU-DLK1</v>
          </cell>
          <cell r="G113" t="str">
            <v>Quản trị Du lịch &amp; Khách sạn chuẩn PSU</v>
          </cell>
          <cell r="H113">
            <v>26</v>
          </cell>
          <cell r="I113">
            <v>702567501</v>
          </cell>
          <cell r="J113" t="str">
            <v>Chuyên đề</v>
          </cell>
          <cell r="K113" t="str">
            <v>Pullman Danang Beach Resort</v>
          </cell>
          <cell r="M113" t="str">
            <v>101 Võ Nguyên Giáp, Phường Khuê Mỹ, Quận Ngũ Hành Sơn, Đà Nẵng, Việt Nam</v>
          </cell>
          <cell r="N113" t="str">
            <v>Đà Nẵng</v>
          </cell>
          <cell r="O113" t="str">
            <v>Lễ tân spa</v>
          </cell>
          <cell r="P113" t="str">
            <v>Lễ tân spa</v>
          </cell>
          <cell r="Q113" t="str">
            <v>22/12/2023</v>
          </cell>
          <cell r="S113" t="str">
            <v>cam kết</v>
          </cell>
          <cell r="T113" t="str">
            <v>23/12</v>
          </cell>
          <cell r="U113">
            <v>122</v>
          </cell>
          <cell r="V113" t="str">
            <v>DUYỆT</v>
          </cell>
          <cell r="W113" t="str">
            <v>25/12/2023</v>
          </cell>
          <cell r="Y113" t="str">
            <v>DUYỆT</v>
          </cell>
          <cell r="AA113">
            <v>0</v>
          </cell>
          <cell r="AB113">
            <v>3.55</v>
          </cell>
          <cell r="AC113" t="str">
            <v>XÉT LÀM KHÓA LUẬN</v>
          </cell>
          <cell r="AD113" t="str">
            <v>Võ Đức Hiếu</v>
          </cell>
          <cell r="AE113">
            <v>905767997</v>
          </cell>
        </row>
        <row r="114">
          <cell r="C114">
            <v>26217225450</v>
          </cell>
          <cell r="D114" t="str">
            <v>Phùng Đức Huy</v>
          </cell>
          <cell r="E114">
            <v>37511</v>
          </cell>
          <cell r="F114" t="str">
            <v>K26 DLK13</v>
          </cell>
          <cell r="G114" t="str">
            <v>Quản trị Du lịch &amp; Khách sạn</v>
          </cell>
          <cell r="H114">
            <v>26</v>
          </cell>
          <cell r="I114">
            <v>779430366</v>
          </cell>
          <cell r="J114" t="str">
            <v>Chuyên đề</v>
          </cell>
          <cell r="K114" t="str">
            <v>Khách sạn Luxtery</v>
          </cell>
          <cell r="M114" t="str">
            <v>Luxtery Hotel, 136 Phạm Văn Đồng, An Hải, An Hải Bắc, Sơn Trà, Đà Nẵng</v>
          </cell>
          <cell r="N114" t="str">
            <v>Đà Nẵng</v>
          </cell>
          <cell r="O114" t="str">
            <v>Nhà hàng</v>
          </cell>
          <cell r="Q114" t="str">
            <v>22/12/2023</v>
          </cell>
          <cell r="R114" t="str">
            <v>Mai Thị Thương</v>
          </cell>
          <cell r="S114" t="str">
            <v>cam kết</v>
          </cell>
          <cell r="T114" t="str">
            <v>23/12</v>
          </cell>
          <cell r="U114">
            <v>123</v>
          </cell>
          <cell r="V114" t="str">
            <v>DUYỆT</v>
          </cell>
          <cell r="W114" t="str">
            <v>25/12/2023</v>
          </cell>
          <cell r="AA114">
            <v>0.04</v>
          </cell>
          <cell r="AB114">
            <v>2.54</v>
          </cell>
          <cell r="AC114" t="str">
            <v>CHUYÊN ĐỀ</v>
          </cell>
          <cell r="AD114" t="str">
            <v>Ngô Thị Thanh Nga</v>
          </cell>
          <cell r="AE114">
            <v>355072844</v>
          </cell>
        </row>
        <row r="115">
          <cell r="C115">
            <v>26207135458</v>
          </cell>
          <cell r="D115" t="str">
            <v>Nguyễn Thị Thanh Thảo</v>
          </cell>
          <cell r="E115">
            <v>37275</v>
          </cell>
          <cell r="F115" t="str">
            <v>K26DLK13</v>
          </cell>
          <cell r="G115" t="str">
            <v>Quản trị Du lịch &amp; Khách sạn</v>
          </cell>
          <cell r="H115">
            <v>26</v>
          </cell>
          <cell r="I115">
            <v>934451715</v>
          </cell>
          <cell r="J115" t="str">
            <v>Chuyên đề</v>
          </cell>
          <cell r="K115" t="str">
            <v>Khách sạn Luxtery</v>
          </cell>
          <cell r="M115" t="str">
            <v>Luxtery Hotel, 136 Phạm Văn Đồng, An Hải, An Hải Bắc, Sơn Trà, Đà Nẵng</v>
          </cell>
          <cell r="N115" t="str">
            <v>Đà Nẵng</v>
          </cell>
          <cell r="O115" t="str">
            <v>Nhà hàng</v>
          </cell>
          <cell r="Q115" t="str">
            <v>22/12/2023</v>
          </cell>
          <cell r="R115" t="str">
            <v>Mai Thị Thương</v>
          </cell>
          <cell r="S115" t="str">
            <v>cam kết</v>
          </cell>
          <cell r="T115" t="str">
            <v>23/12</v>
          </cell>
          <cell r="U115">
            <v>124</v>
          </cell>
          <cell r="V115" t="str">
            <v>DUYỆT</v>
          </cell>
          <cell r="W115" t="str">
            <v>25/12/2023</v>
          </cell>
          <cell r="AA115">
            <v>4.0300000000000002E-2</v>
          </cell>
          <cell r="AB115">
            <v>3.25</v>
          </cell>
          <cell r="AC115" t="str">
            <v>CHUYÊN ĐỀ</v>
          </cell>
          <cell r="AD115" t="str">
            <v>Ngô Thị Thanh Nga</v>
          </cell>
          <cell r="AE115">
            <v>355072844</v>
          </cell>
        </row>
        <row r="116">
          <cell r="C116">
            <v>25217116222</v>
          </cell>
          <cell r="D116" t="str">
            <v>Nguyễn Ngọc Minh Tuấn</v>
          </cell>
          <cell r="E116">
            <v>37186</v>
          </cell>
          <cell r="F116" t="str">
            <v>K25DLK19</v>
          </cell>
          <cell r="G116" t="str">
            <v>Quản trị Du lịch &amp; Khách sạn</v>
          </cell>
          <cell r="H116">
            <v>25</v>
          </cell>
          <cell r="I116">
            <v>905905953</v>
          </cell>
          <cell r="J116" t="str">
            <v>Chuyên đề</v>
          </cell>
          <cell r="K116" t="str">
            <v>Minh Toàn Galaxy Hotel Đà Nẵng</v>
          </cell>
          <cell r="M116" t="str">
            <v>306 Đường 2.9, Hoà Cường Bắc, Hải Châu, Đà Nẵng</v>
          </cell>
          <cell r="N116" t="str">
            <v>Đà Nẵng</v>
          </cell>
          <cell r="O116" t="str">
            <v>Nhà hàng</v>
          </cell>
          <cell r="Q116" t="str">
            <v>22-12-2023</v>
          </cell>
          <cell r="R116" t="str">
            <v>Dương Thị Xuân Diệu</v>
          </cell>
          <cell r="S116" t="str">
            <v>cam kết</v>
          </cell>
          <cell r="T116" t="str">
            <v>23/12</v>
          </cell>
          <cell r="U116">
            <v>125</v>
          </cell>
          <cell r="V116" t="str">
            <v>DUYỆT</v>
          </cell>
          <cell r="W116" t="str">
            <v>25/12/2023</v>
          </cell>
          <cell r="X116" t="str">
            <v>dấu vuông</v>
          </cell>
          <cell r="AA116">
            <v>0</v>
          </cell>
          <cell r="AB116">
            <v>3.36</v>
          </cell>
          <cell r="AC116" t="str">
            <v>CHUYÊN ĐỀ</v>
          </cell>
          <cell r="AD116" t="str">
            <v>Đặng Thị Thùy Trang</v>
          </cell>
          <cell r="AE116">
            <v>327892117</v>
          </cell>
        </row>
        <row r="117">
          <cell r="C117">
            <v>25217109511</v>
          </cell>
          <cell r="D117" t="str">
            <v>Nguyễn Công Tùng</v>
          </cell>
          <cell r="E117">
            <v>37021</v>
          </cell>
          <cell r="F117" t="str">
            <v>K25DLK15</v>
          </cell>
          <cell r="G117" t="str">
            <v>Quản trị Du lịch &amp; Khách sạn</v>
          </cell>
          <cell r="H117">
            <v>25</v>
          </cell>
          <cell r="I117">
            <v>935286319</v>
          </cell>
          <cell r="J117" t="str">
            <v>Chuyên đề</v>
          </cell>
          <cell r="K117" t="str">
            <v>Minh Toàn Galaxy Hotel Đà Nẵng</v>
          </cell>
          <cell r="M117" t="str">
            <v>306 Đ. 2 Tháng 9, Hoà Cường Bắc, Hải Châu, Đà Nẵng</v>
          </cell>
          <cell r="N117" t="str">
            <v>Đà Nẵng</v>
          </cell>
          <cell r="O117" t="str">
            <v>Nhà hàng</v>
          </cell>
          <cell r="Q117" t="str">
            <v>22/12/2023</v>
          </cell>
          <cell r="R117" t="str">
            <v>Dương Thị Xuân Diệu</v>
          </cell>
          <cell r="S117" t="str">
            <v>cam kết</v>
          </cell>
          <cell r="T117" t="str">
            <v>23/12</v>
          </cell>
          <cell r="U117">
            <v>126</v>
          </cell>
          <cell r="V117" t="str">
            <v>DUYỆT</v>
          </cell>
          <cell r="W117" t="str">
            <v>25/12/2023</v>
          </cell>
          <cell r="X117" t="str">
            <v>dấu vuông</v>
          </cell>
          <cell r="AA117">
            <v>0</v>
          </cell>
          <cell r="AB117">
            <v>2.46</v>
          </cell>
          <cell r="AC117" t="str">
            <v>CHUYÊN ĐỀ</v>
          </cell>
          <cell r="AD117" t="str">
            <v>Đặng Thị Thùy Trang</v>
          </cell>
          <cell r="AE117">
            <v>327892117</v>
          </cell>
        </row>
        <row r="118">
          <cell r="C118">
            <v>26207131636</v>
          </cell>
          <cell r="D118" t="str">
            <v>Lê Thị Thu Lành</v>
          </cell>
          <cell r="E118">
            <v>37523</v>
          </cell>
          <cell r="F118" t="str">
            <v>K26DLK11</v>
          </cell>
          <cell r="G118" t="str">
            <v>Quản trị Du lịch &amp; Khách sạn</v>
          </cell>
          <cell r="H118">
            <v>26</v>
          </cell>
          <cell r="I118">
            <v>849386679</v>
          </cell>
          <cell r="J118" t="str">
            <v>Chuyên đề</v>
          </cell>
          <cell r="K118" t="str">
            <v>Satya Danang Hotel</v>
          </cell>
          <cell r="M118" t="str">
            <v>155 Trần Phú</v>
          </cell>
          <cell r="N118" t="str">
            <v>Đà Nẵng</v>
          </cell>
          <cell r="O118" t="str">
            <v>Nhà hàng</v>
          </cell>
          <cell r="Q118" t="str">
            <v>22/12/2023</v>
          </cell>
          <cell r="R118" t="str">
            <v>Mai Thị Thương</v>
          </cell>
          <cell r="S118" t="str">
            <v>cam kết</v>
          </cell>
          <cell r="T118" t="str">
            <v>23/12</v>
          </cell>
          <cell r="U118">
            <v>127</v>
          </cell>
          <cell r="V118" t="str">
            <v>DUYỆT</v>
          </cell>
          <cell r="W118" t="str">
            <v>25/12/2023</v>
          </cell>
          <cell r="AA118">
            <v>6.4000000000000001E-2</v>
          </cell>
          <cell r="AB118">
            <v>3.42</v>
          </cell>
          <cell r="AC118" t="str">
            <v>không đủ điều kiện thực tập tốt nghiệp</v>
          </cell>
          <cell r="AD118" t="str">
            <v>Phan Thị Hồng Hải</v>
          </cell>
          <cell r="AE118" t="str">
            <v>034.838.9062</v>
          </cell>
        </row>
        <row r="119">
          <cell r="C119">
            <v>26217231333</v>
          </cell>
          <cell r="D119" t="str">
            <v>Nguyễn Thanh Vân</v>
          </cell>
          <cell r="E119">
            <v>37321</v>
          </cell>
          <cell r="F119" t="str">
            <v>K26DLK 16</v>
          </cell>
          <cell r="G119" t="str">
            <v>Quản trị Du lịch &amp; Khách sạn</v>
          </cell>
          <cell r="H119">
            <v>26</v>
          </cell>
          <cell r="I119">
            <v>975098806</v>
          </cell>
          <cell r="J119" t="str">
            <v>Chuyên đề</v>
          </cell>
          <cell r="K119" t="str">
            <v>Sala Danang Beach Hotel</v>
          </cell>
          <cell r="M119" t="str">
            <v>36-38 Lâm Hoành ,Phước Mỹ ,Sơn Trà ,Đà Nẵng</v>
          </cell>
          <cell r="N119" t="str">
            <v>Thành Phố Đà Nẵng</v>
          </cell>
          <cell r="O119" t="str">
            <v>Buồng phòng</v>
          </cell>
          <cell r="Q119" t="str">
            <v>22/12/2023</v>
          </cell>
          <cell r="S119" t="str">
            <v>cam kết</v>
          </cell>
          <cell r="T119" t="str">
            <v>23/12</v>
          </cell>
          <cell r="U119">
            <v>128</v>
          </cell>
          <cell r="V119" t="str">
            <v>DUYỆT</v>
          </cell>
          <cell r="W119" t="str">
            <v>25/12/2023</v>
          </cell>
          <cell r="AA119">
            <v>2.4199999999999999E-2</v>
          </cell>
          <cell r="AB119">
            <v>3.11</v>
          </cell>
          <cell r="AC119" t="str">
            <v>CHUYÊN ĐỀ</v>
          </cell>
          <cell r="AD119" t="str">
            <v>Nguyễn Thị Minh Thư</v>
          </cell>
          <cell r="AE119" t="str">
            <v>0396.153.687</v>
          </cell>
        </row>
        <row r="120">
          <cell r="C120">
            <v>26207136079</v>
          </cell>
          <cell r="D120" t="str">
            <v>Nguyễn Thị Thu Thảo</v>
          </cell>
          <cell r="E120">
            <v>37324</v>
          </cell>
          <cell r="F120" t="str">
            <v>K26DLK15</v>
          </cell>
          <cell r="G120" t="str">
            <v>Quản trị Du lịch &amp; Khách sạn</v>
          </cell>
          <cell r="H120">
            <v>26</v>
          </cell>
          <cell r="I120">
            <v>398368815</v>
          </cell>
          <cell r="J120" t="str">
            <v>Chuyên đề</v>
          </cell>
          <cell r="K120" t="str">
            <v>Sala Danang Beach Hotel</v>
          </cell>
          <cell r="M120" t="str">
            <v>36-38 Lâm Hoành, Phước Mỹ, Sơn Trà, Đà Nẵng</v>
          </cell>
          <cell r="N120" t="str">
            <v>Thành Phố Đà Nẵng</v>
          </cell>
          <cell r="O120" t="str">
            <v>Buồng phòng</v>
          </cell>
          <cell r="Q120" t="str">
            <v>22/12/2023</v>
          </cell>
          <cell r="S120" t="str">
            <v>cam kết</v>
          </cell>
          <cell r="T120" t="str">
            <v>23/12</v>
          </cell>
          <cell r="U120">
            <v>129</v>
          </cell>
          <cell r="V120" t="str">
            <v>DUYỆT</v>
          </cell>
          <cell r="W120" t="str">
            <v>25/12/2023</v>
          </cell>
          <cell r="AA120">
            <v>2.4E-2</v>
          </cell>
          <cell r="AB120">
            <v>2.67</v>
          </cell>
          <cell r="AC120" t="str">
            <v>CHUYÊN ĐỀ</v>
          </cell>
          <cell r="AD120" t="str">
            <v>Nguyễn Thị Minh Thư</v>
          </cell>
          <cell r="AE120" t="str">
            <v>0396.153.687</v>
          </cell>
        </row>
        <row r="121">
          <cell r="C121">
            <v>26217127072</v>
          </cell>
          <cell r="D121" t="str">
            <v>Trần Thị Thanh Tuyền</v>
          </cell>
          <cell r="E121">
            <v>37374</v>
          </cell>
          <cell r="F121" t="str">
            <v>K26DLK16</v>
          </cell>
          <cell r="G121" t="str">
            <v>Quản trị Du lịch &amp; Khách sạn</v>
          </cell>
          <cell r="H121">
            <v>26</v>
          </cell>
          <cell r="I121">
            <v>795524955</v>
          </cell>
          <cell r="J121" t="str">
            <v>Chuyên đề</v>
          </cell>
          <cell r="K121" t="str">
            <v>Sala Danang Beach Hotel</v>
          </cell>
          <cell r="M121" t="str">
            <v>36,38 Lâm Hoành , Phước Mỹ , Sơn Trà , Đà Nẵng</v>
          </cell>
          <cell r="N121" t="str">
            <v>Thành phố Đà Nắng</v>
          </cell>
          <cell r="O121" t="str">
            <v>Buồng phòng</v>
          </cell>
          <cell r="Q121" t="str">
            <v>22/12/2023</v>
          </cell>
          <cell r="S121" t="str">
            <v>cam kết</v>
          </cell>
          <cell r="T121" t="str">
            <v>23/12</v>
          </cell>
          <cell r="U121">
            <v>130</v>
          </cell>
          <cell r="V121" t="str">
            <v>DUYỆT</v>
          </cell>
          <cell r="W121" t="str">
            <v>25/12/2023</v>
          </cell>
          <cell r="AA121">
            <v>4.0300000000000002E-2</v>
          </cell>
          <cell r="AB121">
            <v>2.39</v>
          </cell>
          <cell r="AC121" t="str">
            <v>CHUYÊN ĐỀ</v>
          </cell>
          <cell r="AD121" t="str">
            <v>Nguyễn Thị Minh Thư</v>
          </cell>
          <cell r="AE121" t="str">
            <v>0396.153.687</v>
          </cell>
        </row>
        <row r="122">
          <cell r="C122">
            <v>26207141702</v>
          </cell>
          <cell r="D122" t="str">
            <v>Nguyễn Trần Thị Trà My</v>
          </cell>
          <cell r="E122">
            <v>37474</v>
          </cell>
          <cell r="F122" t="str">
            <v>K26DLK5</v>
          </cell>
          <cell r="G122" t="str">
            <v>Quản trị Du lịch &amp; Khách sạn</v>
          </cell>
          <cell r="H122">
            <v>26</v>
          </cell>
          <cell r="I122">
            <v>935691709</v>
          </cell>
          <cell r="J122" t="str">
            <v>Chuyên đề</v>
          </cell>
          <cell r="K122" t="str">
            <v>Sandy Beach Non Nuoc Resort</v>
          </cell>
          <cell r="M122" t="str">
            <v>21 Trường Sa, phường Hòa Hải, quận Ngũ Hành Sơn, thành phố Đà Nẵng</v>
          </cell>
          <cell r="N122" t="str">
            <v>Đà Nẵng</v>
          </cell>
          <cell r="O122" t="str">
            <v>Tiền sảnh</v>
          </cell>
          <cell r="Q122" t="str">
            <v>23/12</v>
          </cell>
          <cell r="S122" t="str">
            <v>cam kết</v>
          </cell>
          <cell r="T122" t="str">
            <v>23/12</v>
          </cell>
          <cell r="U122">
            <v>131</v>
          </cell>
          <cell r="V122" t="str">
            <v>DUYỆT</v>
          </cell>
          <cell r="W122" t="str">
            <v>25/12/2023</v>
          </cell>
          <cell r="Y122" t="str">
            <v>DUYỆT</v>
          </cell>
          <cell r="AA122">
            <v>2.3800000000000002E-2</v>
          </cell>
          <cell r="AB122">
            <v>3.54</v>
          </cell>
          <cell r="AC122" t="str">
            <v>CHUYÊN ĐỀ</v>
          </cell>
          <cell r="AD122" t="str">
            <v>Hồ Sử Minh Tài</v>
          </cell>
          <cell r="AE122" t="str">
            <v>0905 874 626</v>
          </cell>
        </row>
        <row r="123">
          <cell r="C123">
            <v>26201200579</v>
          </cell>
          <cell r="D123" t="str">
            <v>Lê Thị Hồng Yến</v>
          </cell>
          <cell r="E123">
            <v>37522</v>
          </cell>
          <cell r="F123" t="str">
            <v>k26 DLK 2</v>
          </cell>
          <cell r="G123" t="str">
            <v>Quản trị Du lịch &amp; Khách sạn</v>
          </cell>
          <cell r="H123">
            <v>26</v>
          </cell>
          <cell r="I123">
            <v>879982830</v>
          </cell>
          <cell r="J123" t="str">
            <v>Chuyên đề</v>
          </cell>
          <cell r="K123" t="str">
            <v>Satya Danang Hotel</v>
          </cell>
          <cell r="M123" t="str">
            <v>155 Trần Phú - Hải Châu</v>
          </cell>
          <cell r="N123" t="str">
            <v>Đà nẵng</v>
          </cell>
          <cell r="O123" t="str">
            <v>Tiền sảnh</v>
          </cell>
          <cell r="Q123" t="str">
            <v>22/12/2023</v>
          </cell>
          <cell r="R123" t="str">
            <v>Mai Thị Thương</v>
          </cell>
          <cell r="S123" t="str">
            <v>cam kết</v>
          </cell>
          <cell r="T123" t="str">
            <v>23/12</v>
          </cell>
          <cell r="U123">
            <v>132</v>
          </cell>
          <cell r="V123" t="str">
            <v>DUYỆT</v>
          </cell>
          <cell r="W123" t="str">
            <v>25/12/2023</v>
          </cell>
          <cell r="AA123">
            <v>2.4199999999999999E-2</v>
          </cell>
          <cell r="AB123">
            <v>3.31</v>
          </cell>
          <cell r="AC123" t="str">
            <v>CHUYÊN ĐỀ</v>
          </cell>
          <cell r="AD123" t="str">
            <v>Huỳnh Lý Thùy Linh</v>
          </cell>
          <cell r="AE123">
            <v>702605664</v>
          </cell>
        </row>
        <row r="124">
          <cell r="C124">
            <v>26207134546</v>
          </cell>
          <cell r="D124" t="str">
            <v>Mai Huỳnh Hồng My</v>
          </cell>
          <cell r="E124">
            <v>37454</v>
          </cell>
          <cell r="F124" t="str">
            <v>K26PSUDLK 1</v>
          </cell>
          <cell r="G124" t="str">
            <v>Quản trị Du lịch &amp; Khách sạn chuẩn PSU</v>
          </cell>
          <cell r="H124">
            <v>26</v>
          </cell>
          <cell r="I124">
            <v>906414986</v>
          </cell>
          <cell r="J124" t="str">
            <v>Chuyên đề</v>
          </cell>
          <cell r="K124" t="str">
            <v>Khách sạn Shilla Monogram Quangnam Danang</v>
          </cell>
          <cell r="M124" t="str">
            <v>Lạc Long Quân, Điện Ngọc, Điện Bàn, Quảng Nam</v>
          </cell>
          <cell r="N124" t="str">
            <v>Thành phố Đà Nẵng</v>
          </cell>
          <cell r="O124" t="str">
            <v>Sales &amp; Marketing</v>
          </cell>
          <cell r="P124" t="str">
            <v>Sales &amp; Marketing</v>
          </cell>
          <cell r="Q124">
            <v>45444</v>
          </cell>
          <cell r="S124" t="str">
            <v>cam kết</v>
          </cell>
          <cell r="T124" t="str">
            <v>15/1</v>
          </cell>
          <cell r="U124">
            <v>133</v>
          </cell>
          <cell r="V124" t="str">
            <v>DUYỆT</v>
          </cell>
          <cell r="W124" t="str">
            <v>25/12/2023</v>
          </cell>
          <cell r="AA124">
            <v>0</v>
          </cell>
          <cell r="AB124">
            <v>3.36</v>
          </cell>
          <cell r="AC124" t="str">
            <v>CHUYÊN ĐỀ</v>
          </cell>
          <cell r="AD124" t="str">
            <v>Dương Thị Xuân Diệu</v>
          </cell>
          <cell r="AE124">
            <v>905938748</v>
          </cell>
        </row>
        <row r="125">
          <cell r="C125">
            <v>25207105423</v>
          </cell>
          <cell r="D125" t="str">
            <v>Nguyễn Thị Diễm Kiều</v>
          </cell>
          <cell r="E125">
            <v>37203</v>
          </cell>
          <cell r="F125" t="str">
            <v>K25PSUDLK18</v>
          </cell>
          <cell r="G125" t="str">
            <v>Quản trị Du lịch &amp; Khách sạn chuẩn PSU</v>
          </cell>
          <cell r="H125">
            <v>25</v>
          </cell>
          <cell r="I125">
            <v>762551638</v>
          </cell>
          <cell r="J125" t="str">
            <v>Chuyên đề</v>
          </cell>
          <cell r="K125" t="str">
            <v>Four Points by Sheraton Danang</v>
          </cell>
          <cell r="M125" t="str">
            <v>118 - 120 Võ Nguyên Giáp, phường Phước Mỹ, Quận Sơn Trà, TP Đà Nẵng</v>
          </cell>
          <cell r="N125" t="str">
            <v>Đà Nẵng</v>
          </cell>
          <cell r="O125" t="str">
            <v>Nhà hàng</v>
          </cell>
          <cell r="Q125" t="str">
            <v>26/12/2023</v>
          </cell>
          <cell r="S125" t="str">
            <v>cam kết</v>
          </cell>
          <cell r="T125" t="str">
            <v>27/12</v>
          </cell>
          <cell r="U125">
            <v>134</v>
          </cell>
          <cell r="V125" t="str">
            <v>DUYỆT</v>
          </cell>
          <cell r="W125" t="str">
            <v>25/12/2023</v>
          </cell>
          <cell r="AA125">
            <v>0</v>
          </cell>
          <cell r="AB125">
            <v>2.5299999999999998</v>
          </cell>
          <cell r="AC125" t="str">
            <v>CHUYÊN ĐỀ</v>
          </cell>
          <cell r="AD125" t="str">
            <v>Ngô Thị Thanh Nga</v>
          </cell>
          <cell r="AE125">
            <v>355072844</v>
          </cell>
        </row>
        <row r="126">
          <cell r="C126">
            <v>26217126561</v>
          </cell>
          <cell r="D126" t="str">
            <v>Trần Phúc Lý</v>
          </cell>
          <cell r="E126">
            <v>37235</v>
          </cell>
          <cell r="F126" t="str">
            <v>K26DLK6</v>
          </cell>
          <cell r="G126" t="str">
            <v>Quản trị Du lịch &amp; Khách sạn</v>
          </cell>
          <cell r="H126">
            <v>26</v>
          </cell>
          <cell r="I126">
            <v>834482001</v>
          </cell>
          <cell r="J126" t="str">
            <v>Chuyên đề</v>
          </cell>
          <cell r="K126" t="str">
            <v>Royal Lotus Hotel Danang</v>
          </cell>
          <cell r="M126" t="str">
            <v>120A Nguyễn Văn Thoại</v>
          </cell>
          <cell r="N126" t="str">
            <v>Đà Nẵng</v>
          </cell>
          <cell r="O126" t="str">
            <v>Buồng phòng</v>
          </cell>
          <cell r="Q126" t="str">
            <v>22-12-2023</v>
          </cell>
          <cell r="R126" t="str">
            <v>Huỳnh Lý Thùy Linh</v>
          </cell>
          <cell r="S126" t="str">
            <v>cam kết</v>
          </cell>
          <cell r="T126" t="str">
            <v>23/12</v>
          </cell>
          <cell r="U126">
            <v>135</v>
          </cell>
          <cell r="V126" t="str">
            <v>DUYỆT</v>
          </cell>
          <cell r="W126" t="str">
            <v>25/12/2023</v>
          </cell>
          <cell r="AA126">
            <v>2.4E-2</v>
          </cell>
          <cell r="AB126">
            <v>2.3199999999999998</v>
          </cell>
          <cell r="AC126" t="str">
            <v>CHUYÊN ĐỀ</v>
          </cell>
          <cell r="AD126" t="str">
            <v>Nguyễn Thị Minh Thư</v>
          </cell>
          <cell r="AE126" t="str">
            <v>0396.153.687</v>
          </cell>
        </row>
        <row r="127">
          <cell r="C127">
            <v>26207136210</v>
          </cell>
          <cell r="D127" t="str">
            <v>Đỗ Trương Thị Hoài Anh</v>
          </cell>
          <cell r="E127">
            <v>37309</v>
          </cell>
          <cell r="F127" t="str">
            <v>K26DLK7</v>
          </cell>
          <cell r="G127" t="str">
            <v>Quản trị Du lịch &amp; Khách sạn</v>
          </cell>
          <cell r="H127">
            <v>26</v>
          </cell>
          <cell r="I127">
            <v>935174789</v>
          </cell>
          <cell r="J127" t="str">
            <v>Khóa luận</v>
          </cell>
          <cell r="K127" t="str">
            <v>Grand Tourane Hotel</v>
          </cell>
          <cell r="M127" t="str">
            <v>252 Võ Nguyên Giáp, Phước Mỹ, Sơn Trà</v>
          </cell>
          <cell r="N127" t="str">
            <v>Đà Nẵng</v>
          </cell>
          <cell r="O127" t="str">
            <v>Nhà hàng</v>
          </cell>
          <cell r="Q127" t="str">
            <v>22/12</v>
          </cell>
          <cell r="R127" t="str">
            <v>Huỳnh Lý Thùy Linh</v>
          </cell>
          <cell r="S127" t="str">
            <v>cam kết</v>
          </cell>
          <cell r="T127" t="str">
            <v>23/12</v>
          </cell>
          <cell r="U127">
            <v>136</v>
          </cell>
          <cell r="V127" t="str">
            <v>DUYỆT</v>
          </cell>
          <cell r="W127" t="str">
            <v>25/12/2023</v>
          </cell>
          <cell r="AA127">
            <v>4.8399999999999999E-2</v>
          </cell>
          <cell r="AB127">
            <v>3.22</v>
          </cell>
          <cell r="AC127" t="str">
            <v>CHUYÊN ĐỀ</v>
          </cell>
          <cell r="AD127" t="str">
            <v>Ngô Thị Thanh Nga</v>
          </cell>
          <cell r="AE127">
            <v>355072844</v>
          </cell>
        </row>
        <row r="128">
          <cell r="C128">
            <v>26207130573</v>
          </cell>
          <cell r="D128" t="str">
            <v>Trương Thuỳ Ngân</v>
          </cell>
          <cell r="E128">
            <v>37261</v>
          </cell>
          <cell r="F128" t="str">
            <v>DLK9</v>
          </cell>
          <cell r="G128" t="str">
            <v>Quản trị Du lịch &amp; Khách sạn</v>
          </cell>
          <cell r="H128">
            <v>26</v>
          </cell>
          <cell r="I128">
            <v>773716270</v>
          </cell>
          <cell r="J128" t="str">
            <v>Khóa luận</v>
          </cell>
          <cell r="K128" t="str">
            <v>Diamond Sea Hotel</v>
          </cell>
          <cell r="M128" t="str">
            <v>232 Võ Nguyên Giáp</v>
          </cell>
          <cell r="N128" t="str">
            <v>Đà Nẵng</v>
          </cell>
          <cell r="O128" t="str">
            <v>Nhà hàng</v>
          </cell>
          <cell r="Q128" t="str">
            <v>22/12/2023</v>
          </cell>
          <cell r="R128" t="str">
            <v>Hồ Minh Phúc</v>
          </cell>
          <cell r="S128" t="str">
            <v>cam kết</v>
          </cell>
          <cell r="T128" t="str">
            <v>23/12</v>
          </cell>
          <cell r="U128">
            <v>137</v>
          </cell>
          <cell r="V128" t="str">
            <v>DUYỆT</v>
          </cell>
          <cell r="W128" t="str">
            <v>25/12/2023</v>
          </cell>
          <cell r="AA128">
            <v>1.6E-2</v>
          </cell>
          <cell r="AB128">
            <v>3.42</v>
          </cell>
          <cell r="AC128" t="str">
            <v>CHUYÊN ĐỀ</v>
          </cell>
          <cell r="AD128" t="str">
            <v>Ngô Thị Thanh Nga</v>
          </cell>
          <cell r="AE128">
            <v>355072844</v>
          </cell>
        </row>
        <row r="129">
          <cell r="C129">
            <v>26207127364</v>
          </cell>
          <cell r="D129" t="str">
            <v>Trần Thị Thuỳ Trang</v>
          </cell>
          <cell r="E129">
            <v>37398</v>
          </cell>
          <cell r="F129" t="str">
            <v>K26DLK2</v>
          </cell>
          <cell r="G129" t="str">
            <v>Quản trị Du lịch &amp; Khách sạn</v>
          </cell>
          <cell r="H129">
            <v>26</v>
          </cell>
          <cell r="I129">
            <v>346397747</v>
          </cell>
          <cell r="J129" t="str">
            <v>Chuyên đề</v>
          </cell>
          <cell r="K129" t="str">
            <v>Satya Danang Hotel</v>
          </cell>
          <cell r="M129" t="str">
            <v>155 Trần Phú,Hải Châu 1,Quận Hải Châu,Đà Nẵng</v>
          </cell>
          <cell r="N129" t="str">
            <v>Đà Nẵng</v>
          </cell>
          <cell r="O129" t="str">
            <v>Nhà hàng</v>
          </cell>
          <cell r="Q129" t="str">
            <v>22/12/2023</v>
          </cell>
          <cell r="S129" t="str">
            <v>cam kết</v>
          </cell>
          <cell r="T129" t="str">
            <v>23/12</v>
          </cell>
          <cell r="U129">
            <v>138</v>
          </cell>
          <cell r="V129" t="str">
            <v>DUYỆT</v>
          </cell>
          <cell r="W129" t="str">
            <v>25/12/2023</v>
          </cell>
          <cell r="AA129">
            <v>2.4199999999999999E-2</v>
          </cell>
          <cell r="AB129">
            <v>3.31</v>
          </cell>
          <cell r="AC129" t="str">
            <v>CHUYÊN ĐỀ</v>
          </cell>
          <cell r="AD129" t="str">
            <v>Phan Thị Hồng Hải</v>
          </cell>
          <cell r="AE129" t="str">
            <v>034.838.9062</v>
          </cell>
        </row>
        <row r="130">
          <cell r="C130">
            <v>26207141992</v>
          </cell>
          <cell r="D130" t="str">
            <v>Trần Bùi Ngọc Trâm</v>
          </cell>
          <cell r="E130">
            <v>37360</v>
          </cell>
          <cell r="F130" t="str">
            <v>K26DLK7</v>
          </cell>
          <cell r="G130" t="str">
            <v>Quản trị Du lịch &amp; Khách sạn</v>
          </cell>
          <cell r="H130">
            <v>26</v>
          </cell>
          <cell r="I130">
            <v>905538612</v>
          </cell>
          <cell r="J130" t="str">
            <v>Chuyên đề</v>
          </cell>
          <cell r="K130" t="str">
            <v>Belle Maison Parosand DaNang</v>
          </cell>
          <cell r="M130" t="str">
            <v>216 Võ Nguyên Giáp, Phước Mỹ, Sơn Trà, Đà Nẵng</v>
          </cell>
          <cell r="N130" t="str">
            <v>Đà Nẵng</v>
          </cell>
          <cell r="O130" t="str">
            <v>Lễ tân spa</v>
          </cell>
          <cell r="P130" t="str">
            <v>Lễ tân spa</v>
          </cell>
          <cell r="Q130" t="str">
            <v>23/12/2023</v>
          </cell>
          <cell r="S130" t="str">
            <v>cam kết</v>
          </cell>
          <cell r="T130" t="str">
            <v>23/12</v>
          </cell>
          <cell r="U130">
            <v>139</v>
          </cell>
          <cell r="V130" t="str">
            <v>DUYỆT</v>
          </cell>
          <cell r="W130" t="str">
            <v>25/12/2023</v>
          </cell>
          <cell r="Y130" t="str">
            <v>CHỜ KẾT LUẬN TỪ PHÒNG ĐÀO TẠO</v>
          </cell>
          <cell r="AA130">
            <v>0</v>
          </cell>
          <cell r="AB130">
            <v>3.65</v>
          </cell>
          <cell r="AC130" t="str">
            <v>KHÓA LUẬN</v>
          </cell>
          <cell r="AD130" t="str">
            <v>Võ Đức Hiếu</v>
          </cell>
          <cell r="AE130">
            <v>905767997</v>
          </cell>
        </row>
        <row r="131">
          <cell r="C131">
            <v>26217200583</v>
          </cell>
          <cell r="D131" t="str">
            <v>Trần Tiến Đạt</v>
          </cell>
          <cell r="E131">
            <v>37507</v>
          </cell>
          <cell r="F131" t="str">
            <v>K26PSUDLK1</v>
          </cell>
          <cell r="G131" t="str">
            <v>Quản trị Du lịch &amp; Khách sạn chuẩn PSU</v>
          </cell>
          <cell r="H131">
            <v>26</v>
          </cell>
          <cell r="I131">
            <v>822401347</v>
          </cell>
          <cell r="J131" t="str">
            <v>Chuyên đề</v>
          </cell>
          <cell r="K131" t="str">
            <v>Four Points by Sheraton Danang</v>
          </cell>
          <cell r="M131" t="str">
            <v>118 - 120, Đ. Võ Nguyên Giáp, P. Phước Mỹ, Q. Sơn Trà, TP. Đà Nẵng</v>
          </cell>
          <cell r="N131" t="str">
            <v>Thành phố Đà Nẵng</v>
          </cell>
          <cell r="O131" t="str">
            <v>Nhà hàng</v>
          </cell>
          <cell r="Q131" t="str">
            <v>22/12/2023</v>
          </cell>
          <cell r="S131" t="str">
            <v>cam kết</v>
          </cell>
          <cell r="T131" t="str">
            <v>23/12</v>
          </cell>
          <cell r="U131">
            <v>140</v>
          </cell>
          <cell r="V131" t="str">
            <v>DUYỆT</v>
          </cell>
          <cell r="W131" t="str">
            <v>25/12/2023</v>
          </cell>
          <cell r="AA131">
            <v>0</v>
          </cell>
          <cell r="AB131">
            <v>3.37</v>
          </cell>
          <cell r="AC131" t="str">
            <v>CHUYÊN ĐỀ</v>
          </cell>
          <cell r="AD131" t="str">
            <v>Ngô Thị Thanh Nga</v>
          </cell>
          <cell r="AE131">
            <v>355072844</v>
          </cell>
        </row>
        <row r="132">
          <cell r="C132">
            <v>25207116193</v>
          </cell>
          <cell r="D132" t="str">
            <v>Nguyễn Thị Bảo Ân</v>
          </cell>
          <cell r="E132">
            <v>36978</v>
          </cell>
          <cell r="F132" t="str">
            <v>K25DLK18</v>
          </cell>
          <cell r="G132" t="str">
            <v>Quản trị Du lịch &amp; Khách sạn</v>
          </cell>
          <cell r="H132">
            <v>25</v>
          </cell>
          <cell r="I132">
            <v>765365778</v>
          </cell>
          <cell r="J132" t="str">
            <v>Chuyên đề</v>
          </cell>
          <cell r="K132" t="str">
            <v>Grand Tourane Hotel</v>
          </cell>
          <cell r="M132" t="str">
            <v>252 Võ Nguyên Giáp , Phường Phước Mỹ, Quận Sơn Trà, Thành phố Đà Nẵng.</v>
          </cell>
          <cell r="N132" t="str">
            <v>Đà Nẵng</v>
          </cell>
          <cell r="O132" t="str">
            <v>Buồng phòng</v>
          </cell>
          <cell r="Q132" t="str">
            <v>22/12/2023</v>
          </cell>
          <cell r="S132" t="str">
            <v>cam kết</v>
          </cell>
          <cell r="T132" t="str">
            <v>23/12</v>
          </cell>
          <cell r="U132">
            <v>141</v>
          </cell>
          <cell r="V132" t="str">
            <v>DUYỆT</v>
          </cell>
          <cell r="W132" t="str">
            <v>25/12/2023</v>
          </cell>
          <cell r="AA132">
            <v>0</v>
          </cell>
          <cell r="AB132">
            <v>2.96</v>
          </cell>
          <cell r="AC132" t="str">
            <v>CHUYÊN ĐỀ</v>
          </cell>
          <cell r="AD132" t="str">
            <v>Hồ Minh Phúc</v>
          </cell>
          <cell r="AE132">
            <v>935336716</v>
          </cell>
        </row>
        <row r="133">
          <cell r="C133">
            <v>25203301866</v>
          </cell>
          <cell r="D133" t="str">
            <v>Trần Cẩm Vy</v>
          </cell>
          <cell r="E133">
            <v>37217</v>
          </cell>
          <cell r="F133" t="str">
            <v>K25 PSU DLK9</v>
          </cell>
          <cell r="G133" t="str">
            <v>Quản trị Du lịch &amp; Khách sạn chuẩn PSU</v>
          </cell>
          <cell r="H133">
            <v>25</v>
          </cell>
          <cell r="I133">
            <v>364128942</v>
          </cell>
          <cell r="J133" t="str">
            <v>Chuyên đề</v>
          </cell>
          <cell r="K133" t="str">
            <v>SUN WORLD BA NA HILLS</v>
          </cell>
          <cell r="L133" t="str">
            <v>SUN WORLD BA NA HILLS</v>
          </cell>
          <cell r="M133" t="str">
            <v>Thôn An Sơn, xã Hòa Ninh, huyện Hòa Vang, TP Đà Nẵng</v>
          </cell>
          <cell r="N133" t="str">
            <v>TP Đà Nẵng</v>
          </cell>
          <cell r="O133" t="str">
            <v>Nhà hàng</v>
          </cell>
          <cell r="Q133" t="str">
            <v>23/12/2023</v>
          </cell>
          <cell r="S133" t="str">
            <v>cam kết</v>
          </cell>
          <cell r="T133" t="str">
            <v>23/12</v>
          </cell>
          <cell r="U133">
            <v>142</v>
          </cell>
          <cell r="V133" t="str">
            <v>DUYỆT</v>
          </cell>
          <cell r="W133" t="str">
            <v>25/12/2023</v>
          </cell>
          <cell r="AA133">
            <v>0</v>
          </cell>
          <cell r="AB133">
            <v>3</v>
          </cell>
          <cell r="AC133" t="str">
            <v>CHUYÊN ĐỀ</v>
          </cell>
          <cell r="AD133" t="str">
            <v>Đặng Thị Thùy Trang</v>
          </cell>
          <cell r="AE133">
            <v>327892117</v>
          </cell>
        </row>
        <row r="134">
          <cell r="C134">
            <v>26207141322</v>
          </cell>
          <cell r="D134" t="str">
            <v>Trần Thị Kiều Trang</v>
          </cell>
          <cell r="E134">
            <v>37292</v>
          </cell>
          <cell r="F134" t="str">
            <v>K26PSUDLK2</v>
          </cell>
          <cell r="G134" t="str">
            <v>Quản trị Du lịch &amp; Khách sạn chuẩn PSU</v>
          </cell>
          <cell r="H134">
            <v>26</v>
          </cell>
          <cell r="I134">
            <v>945255956</v>
          </cell>
          <cell r="J134" t="str">
            <v>Chuyên đề</v>
          </cell>
          <cell r="K134" t="str">
            <v>Four Points by Sheraton Danang</v>
          </cell>
          <cell r="M134" t="str">
            <v>118-120 Võ Nguyên Giáp</v>
          </cell>
          <cell r="N134" t="str">
            <v>Đà Nẵng</v>
          </cell>
          <cell r="O134" t="str">
            <v>Nhà hàng</v>
          </cell>
          <cell r="Q134" t="str">
            <v>21/12/2023</v>
          </cell>
          <cell r="S134" t="str">
            <v>cam kết</v>
          </cell>
          <cell r="T134" t="str">
            <v>21/12</v>
          </cell>
          <cell r="U134">
            <v>143</v>
          </cell>
          <cell r="V134" t="str">
            <v>DUYỆT</v>
          </cell>
          <cell r="W134" t="str">
            <v>25/12/2023</v>
          </cell>
          <cell r="AA134">
            <v>7.7999999999999996E-3</v>
          </cell>
          <cell r="AB134">
            <v>3.14</v>
          </cell>
          <cell r="AC134" t="str">
            <v>CHUYÊN ĐỀ</v>
          </cell>
          <cell r="AD134" t="str">
            <v>Ngô Thị Thanh Nga</v>
          </cell>
          <cell r="AE134">
            <v>355072844</v>
          </cell>
        </row>
        <row r="135">
          <cell r="C135">
            <v>26217100142</v>
          </cell>
          <cell r="D135" t="str">
            <v>Bùi Văn Cần</v>
          </cell>
          <cell r="E135">
            <v>36202</v>
          </cell>
          <cell r="F135" t="str">
            <v>K26DLK6</v>
          </cell>
          <cell r="G135" t="str">
            <v>Quản trị Du lịch &amp; Khách sạn</v>
          </cell>
          <cell r="H135">
            <v>26</v>
          </cell>
          <cell r="I135">
            <v>354305437</v>
          </cell>
          <cell r="J135" t="str">
            <v>Chuyên đề</v>
          </cell>
          <cell r="K135" t="str">
            <v>Risemount Premier Resort Danang</v>
          </cell>
          <cell r="M135" t="str">
            <v>120 Nguyễn Văn Thoại, Mỹ An, Ngũ Hành Sơn, Đà Nẵng</v>
          </cell>
          <cell r="N135" t="str">
            <v>Đà Nẵng</v>
          </cell>
          <cell r="O135" t="str">
            <v>Nhà hàng</v>
          </cell>
          <cell r="Q135" t="str">
            <v>23/12/2023</v>
          </cell>
          <cell r="R135" t="str">
            <v>Huỳnh Lý Thùy Linh</v>
          </cell>
          <cell r="S135" t="str">
            <v>cam kết</v>
          </cell>
          <cell r="T135" t="str">
            <v>23/12</v>
          </cell>
          <cell r="U135">
            <v>144</v>
          </cell>
          <cell r="V135" t="str">
            <v>DUYỆT</v>
          </cell>
          <cell r="W135" t="str">
            <v>25/12/2023</v>
          </cell>
          <cell r="Y135" t="str">
            <v>DUYỆT</v>
          </cell>
          <cell r="AA135">
            <v>0</v>
          </cell>
          <cell r="AB135">
            <v>3.32</v>
          </cell>
          <cell r="AC135" t="str">
            <v>CHUYÊN ĐỀ</v>
          </cell>
          <cell r="AD135" t="str">
            <v>Trần Hoàng Anh</v>
          </cell>
          <cell r="AE135" t="str">
            <v>0906 029 602</v>
          </cell>
        </row>
        <row r="136">
          <cell r="C136">
            <v>26207121799</v>
          </cell>
          <cell r="D136" t="str">
            <v>Võ Thị Hồng Nhung</v>
          </cell>
          <cell r="E136">
            <v>37465</v>
          </cell>
          <cell r="F136" t="str">
            <v>k26dlk4</v>
          </cell>
          <cell r="G136" t="str">
            <v>Quản trị Du lịch &amp; Khách sạn</v>
          </cell>
          <cell r="H136">
            <v>26</v>
          </cell>
          <cell r="I136">
            <v>913715830</v>
          </cell>
          <cell r="J136" t="str">
            <v>Chuyên đề</v>
          </cell>
          <cell r="K136" t="str">
            <v>Risemount Premier Resort Danang</v>
          </cell>
          <cell r="M136" t="str">
            <v>120 Nguyễn Văn Thoại, Mỹ An, Ngũ Hành Sơn, Đà Nẵng</v>
          </cell>
          <cell r="N136" t="str">
            <v>Thành phố Đà Nẵng</v>
          </cell>
          <cell r="O136" t="str">
            <v>Nhà hàng</v>
          </cell>
          <cell r="Q136" t="str">
            <v>23/12/2023</v>
          </cell>
          <cell r="R136" t="str">
            <v>Huỳnh Lý Thùy Linh</v>
          </cell>
          <cell r="S136" t="str">
            <v>cam kết</v>
          </cell>
          <cell r="T136" t="str">
            <v>23/12</v>
          </cell>
          <cell r="U136">
            <v>145</v>
          </cell>
          <cell r="V136" t="str">
            <v>DUYỆT</v>
          </cell>
          <cell r="W136" t="str">
            <v>25/12/2023</v>
          </cell>
          <cell r="Y136" t="str">
            <v>DUYỆT</v>
          </cell>
          <cell r="AA136">
            <v>2.4199999999999999E-2</v>
          </cell>
          <cell r="AB136">
            <v>3.42</v>
          </cell>
          <cell r="AC136" t="str">
            <v>CHUYÊN ĐỀ</v>
          </cell>
          <cell r="AD136" t="str">
            <v>Trần Hoàng Anh</v>
          </cell>
          <cell r="AE136" t="str">
            <v>0906 029 602</v>
          </cell>
        </row>
        <row r="137">
          <cell r="C137">
            <v>24207116223</v>
          </cell>
          <cell r="D137" t="str">
            <v>Đặng Võ Ngọc Huyền</v>
          </cell>
          <cell r="E137">
            <v>36684</v>
          </cell>
          <cell r="F137" t="str">
            <v>K25DLK6</v>
          </cell>
          <cell r="G137" t="str">
            <v>Quản trị Du lịch &amp; Khách sạn</v>
          </cell>
          <cell r="H137">
            <v>25</v>
          </cell>
          <cell r="I137">
            <v>774204498</v>
          </cell>
          <cell r="J137" t="str">
            <v>Chuyên đề</v>
          </cell>
          <cell r="K137" t="str">
            <v>Khách sạn Như Minh Plaza</v>
          </cell>
          <cell r="M137" t="str">
            <v>Lot 2 - A2 - KH, Phạm Văn Đồng Street, Sơn Trà, Đà Nẵng</v>
          </cell>
          <cell r="N137" t="str">
            <v>Thành phố Đà Nẵng</v>
          </cell>
          <cell r="O137" t="str">
            <v>Lễ Tân</v>
          </cell>
          <cell r="P137" t="str">
            <v>Lễ Tân</v>
          </cell>
          <cell r="Q137" t="str">
            <v>23/12/2023</v>
          </cell>
          <cell r="R137" t="str">
            <v>Mai Thị Thương</v>
          </cell>
          <cell r="S137" t="str">
            <v>cam kết</v>
          </cell>
          <cell r="T137" t="str">
            <v>23/12</v>
          </cell>
          <cell r="U137">
            <v>146</v>
          </cell>
          <cell r="V137" t="str">
            <v>DUYỆT</v>
          </cell>
          <cell r="W137" t="str">
            <v>25/12/2023</v>
          </cell>
          <cell r="AA137">
            <v>0</v>
          </cell>
          <cell r="AB137">
            <v>2.5299999999999998</v>
          </cell>
          <cell r="AC137" t="str">
            <v>CHUYÊN ĐỀ</v>
          </cell>
          <cell r="AD137" t="str">
            <v>Huỳnh Lý Thùy Linh</v>
          </cell>
          <cell r="AE137">
            <v>702605664</v>
          </cell>
        </row>
        <row r="138">
          <cell r="C138">
            <v>26207240210</v>
          </cell>
          <cell r="D138" t="str">
            <v>Đinh Phan Nữ Hoài Trâm</v>
          </cell>
          <cell r="E138">
            <v>37477</v>
          </cell>
          <cell r="F138" t="str">
            <v>K26DLK6</v>
          </cell>
          <cell r="G138" t="str">
            <v>Quản trị Du lịch &amp; Khách sạn</v>
          </cell>
          <cell r="H138">
            <v>26</v>
          </cell>
          <cell r="I138">
            <v>766727661</v>
          </cell>
          <cell r="J138" t="str">
            <v>Chuyên đề</v>
          </cell>
          <cell r="K138" t="str">
            <v>Royal Lotus Hotel Danang</v>
          </cell>
          <cell r="M138" t="str">
            <v>120A Nguyễn Văn Thoại, Bắc Mỹ Phú, Ngũ Hành Sơn, Đà Nẵng 550000</v>
          </cell>
          <cell r="N138" t="str">
            <v>Đà Nẵng</v>
          </cell>
          <cell r="O138" t="str">
            <v>Buồng phòng</v>
          </cell>
          <cell r="Q138" t="str">
            <v>23/12/2023</v>
          </cell>
          <cell r="S138" t="str">
            <v>cam kết</v>
          </cell>
          <cell r="T138" t="str">
            <v>29/12</v>
          </cell>
          <cell r="U138">
            <v>147</v>
          </cell>
          <cell r="V138" t="str">
            <v>DUYỆT</v>
          </cell>
          <cell r="W138" t="str">
            <v>15/01/2023</v>
          </cell>
          <cell r="X138" t="str">
            <v>kiểm tra và cập nhật tên đơn vị mới, đã nộp phiếu ngày 29/12</v>
          </cell>
          <cell r="AA138">
            <v>4.7600000000000003E-2</v>
          </cell>
          <cell r="AB138">
            <v>2.94</v>
          </cell>
          <cell r="AC138" t="str">
            <v>CHUYÊN ĐỀ</v>
          </cell>
          <cell r="AD138" t="str">
            <v>Phan Thị Hồng Hải</v>
          </cell>
          <cell r="AE138" t="str">
            <v>034.838.9062</v>
          </cell>
        </row>
        <row r="139">
          <cell r="C139">
            <v>26207130936</v>
          </cell>
          <cell r="D139" t="str">
            <v>Nguyễn Thị Mỹ Thuận</v>
          </cell>
          <cell r="E139">
            <v>37536</v>
          </cell>
          <cell r="F139" t="str">
            <v>K26DLK 4</v>
          </cell>
          <cell r="G139" t="str">
            <v>Quản trị Du lịch &amp; Khách sạn</v>
          </cell>
          <cell r="H139">
            <v>26</v>
          </cell>
          <cell r="I139">
            <v>397724065</v>
          </cell>
          <cell r="J139" t="str">
            <v>Chuyên đề</v>
          </cell>
          <cell r="K139" t="str">
            <v>Royal Lotus Hotel Danang</v>
          </cell>
          <cell r="M139" t="str">
            <v>120A Nguyễn Văn Thoại, Bắc Mỹ Phú, Ngũ Hành Sơn, Đà Nẵng 550000</v>
          </cell>
          <cell r="N139" t="str">
            <v>Đà Nẵng</v>
          </cell>
          <cell r="O139" t="str">
            <v>Buồng phòng</v>
          </cell>
          <cell r="Q139" t="str">
            <v>23/12/2023</v>
          </cell>
          <cell r="S139" t="str">
            <v>cam kết</v>
          </cell>
          <cell r="T139" t="str">
            <v>29/12</v>
          </cell>
          <cell r="U139">
            <v>148</v>
          </cell>
          <cell r="V139" t="str">
            <v>DUYỆT</v>
          </cell>
          <cell r="W139">
            <v>45139</v>
          </cell>
          <cell r="X139" t="str">
            <v>kiểm tra và cập nhật tên đơn vị mới, đã nộp phiếu ngày 29/12</v>
          </cell>
          <cell r="AA139">
            <v>0</v>
          </cell>
          <cell r="AB139">
            <v>3.05</v>
          </cell>
          <cell r="AC139" t="str">
            <v>CHUYÊN ĐỀ</v>
          </cell>
          <cell r="AD139" t="str">
            <v>Nguyễn Thị Minh Thư</v>
          </cell>
          <cell r="AE139" t="str">
            <v>0396.153.687</v>
          </cell>
        </row>
        <row r="140">
          <cell r="C140">
            <v>26203831593</v>
          </cell>
          <cell r="D140" t="str">
            <v>Bùi Thị Vĩnh Hoài</v>
          </cell>
          <cell r="E140">
            <v>37609</v>
          </cell>
          <cell r="F140" t="str">
            <v>K26-DLK3</v>
          </cell>
          <cell r="G140" t="str">
            <v>Quản trị Du lịch &amp; Khách sạn</v>
          </cell>
          <cell r="H140">
            <v>26</v>
          </cell>
          <cell r="I140">
            <v>814156009</v>
          </cell>
          <cell r="J140" t="str">
            <v>Chuyên đề</v>
          </cell>
          <cell r="K140" t="str">
            <v>Khách sạn Minh Toàn SAFI Ocean</v>
          </cell>
          <cell r="L140" t="str">
            <v>Khách sạn Minh Toàn SAFI Ocean</v>
          </cell>
          <cell r="M140" t="str">
            <v>224 đường Võ Nguyên Giáp, Phường Phước Mỹ, Quận Sơn Trà, Thành phố Đà Nẵng</v>
          </cell>
          <cell r="N140" t="str">
            <v>Thành Phố Đà Nẵng</v>
          </cell>
          <cell r="O140" t="str">
            <v>Tiền sảnh</v>
          </cell>
          <cell r="Q140" t="str">
            <v>Em sẽ bổ sung phiếu vào ngày 25/12</v>
          </cell>
          <cell r="R140" t="str">
            <v>Mai Thị Thương</v>
          </cell>
          <cell r="S140" t="str">
            <v>cam kết</v>
          </cell>
          <cell r="T140" t="str">
            <v>27/12</v>
          </cell>
          <cell r="U140">
            <v>149</v>
          </cell>
          <cell r="V140" t="str">
            <v>DUYỆT</v>
          </cell>
          <cell r="W140" t="str">
            <v>25/12/2023</v>
          </cell>
          <cell r="AA140">
            <v>2.4199999999999999E-2</v>
          </cell>
          <cell r="AB140">
            <v>3.48</v>
          </cell>
          <cell r="AC140" t="str">
            <v>CHUYÊN ĐỀ</v>
          </cell>
          <cell r="AD140" t="str">
            <v>Nguyễn Thị Minh Thư</v>
          </cell>
          <cell r="AE140" t="str">
            <v>0396.153.687</v>
          </cell>
        </row>
        <row r="141">
          <cell r="C141">
            <v>26207128175</v>
          </cell>
          <cell r="D141" t="str">
            <v>Nguyễn Thị Ngọc Hiền</v>
          </cell>
          <cell r="E141">
            <v>37396</v>
          </cell>
          <cell r="F141" t="str">
            <v>K26 DLK3</v>
          </cell>
          <cell r="G141" t="str">
            <v>Quản trị Du lịch &amp; Khách sạn</v>
          </cell>
          <cell r="H141">
            <v>26</v>
          </cell>
          <cell r="I141">
            <v>764018952</v>
          </cell>
          <cell r="J141" t="str">
            <v>Chuyên đề</v>
          </cell>
          <cell r="K141" t="str">
            <v>Vinh Hung Riverside Resort &amp; Spa</v>
          </cell>
          <cell r="L141" t="str">
            <v>Vinh Hung Riverside Resort &amp; spa</v>
          </cell>
          <cell r="M141" t="str">
            <v>111 Ngô Quyền, Phường Minh An, Hội An, Quảng Nam</v>
          </cell>
          <cell r="N141" t="str">
            <v>Hội An</v>
          </cell>
          <cell r="O141" t="str">
            <v>Tiền sảnh</v>
          </cell>
          <cell r="P141" t="str">
            <v>Lễ Tân</v>
          </cell>
          <cell r="Q141" t="str">
            <v>23/12/2023</v>
          </cell>
          <cell r="S141" t="str">
            <v>cam kết</v>
          </cell>
          <cell r="T141" t="str">
            <v>23/12</v>
          </cell>
          <cell r="U141">
            <v>150</v>
          </cell>
          <cell r="V141" t="str">
            <v>DUYỆT</v>
          </cell>
          <cell r="W141" t="str">
            <v>25/12/2023</v>
          </cell>
          <cell r="AA141">
            <v>6.4500000000000002E-2</v>
          </cell>
          <cell r="AB141">
            <v>2.87</v>
          </cell>
          <cell r="AC141" t="str">
            <v>không đủ điều kiện thực tập tốt nghiệp</v>
          </cell>
          <cell r="AD141" t="str">
            <v>Nguyễn Thị Minh Thư</v>
          </cell>
          <cell r="AE141" t="str">
            <v>0396.153.687</v>
          </cell>
        </row>
        <row r="142">
          <cell r="C142">
            <v>26207141797</v>
          </cell>
          <cell r="D142" t="str">
            <v>Lê Thị Hà Vy</v>
          </cell>
          <cell r="E142">
            <v>37436</v>
          </cell>
          <cell r="F142" t="str">
            <v>K26PSU DLK4</v>
          </cell>
          <cell r="G142" t="str">
            <v>Quản trị Du lịch &amp; Khách sạn chuẩn PSU</v>
          </cell>
          <cell r="H142">
            <v>26</v>
          </cell>
          <cell r="I142">
            <v>702790064</v>
          </cell>
          <cell r="J142" t="str">
            <v>Khóa luận</v>
          </cell>
          <cell r="K142" t="str">
            <v>Công ty Cổ phần Dịch vụ Cáp treo Bà Nà</v>
          </cell>
          <cell r="L142" t="str">
            <v>Công ty Cổ phần Dịch vụ Cáp treo Bà Nà</v>
          </cell>
          <cell r="M142" t="str">
            <v>Thôn An Sơn, xã Hòa Ninh, huyện Hòa Vang, TP Đà Nẵng</v>
          </cell>
          <cell r="N142" t="str">
            <v>Thành phố Đà Nẵng</v>
          </cell>
          <cell r="O142" t="str">
            <v>Thu ngân</v>
          </cell>
          <cell r="P142" t="str">
            <v>Thu ngân</v>
          </cell>
          <cell r="Q142" t="str">
            <v>23/12/2023</v>
          </cell>
          <cell r="R142" t="str">
            <v>Nguyễn Thị Minh Thư</v>
          </cell>
          <cell r="S142" t="str">
            <v>cam kết</v>
          </cell>
          <cell r="T142" t="str">
            <v>23/12</v>
          </cell>
          <cell r="U142">
            <v>151</v>
          </cell>
          <cell r="V142" t="str">
            <v>DUYỆT</v>
          </cell>
          <cell r="W142" t="str">
            <v>25/12/2023</v>
          </cell>
          <cell r="Y142" t="str">
            <v>CHỜ KẾT LUẬN TỪ PHÒNG ĐÀO TẠO</v>
          </cell>
          <cell r="AA142">
            <v>0</v>
          </cell>
          <cell r="AB142">
            <v>3.64</v>
          </cell>
          <cell r="AC142" t="str">
            <v>KHÓA LUẬN</v>
          </cell>
          <cell r="AD142" t="str">
            <v>Hồ Sử Minh Tài</v>
          </cell>
          <cell r="AE142" t="str">
            <v>0905 874 626</v>
          </cell>
        </row>
        <row r="143">
          <cell r="C143">
            <v>26207124043</v>
          </cell>
          <cell r="D143" t="str">
            <v>Hồ Ngọc Ánh</v>
          </cell>
          <cell r="E143">
            <v>37600</v>
          </cell>
          <cell r="F143" t="str">
            <v>PSU DLK4</v>
          </cell>
          <cell r="G143" t="str">
            <v>Quản trị Du lịch &amp; Khách sạn chuẩn PSU</v>
          </cell>
          <cell r="H143">
            <v>26</v>
          </cell>
          <cell r="I143">
            <v>832157858</v>
          </cell>
          <cell r="J143" t="str">
            <v>Chuyên đề</v>
          </cell>
          <cell r="K143" t="str">
            <v>New World Phú Quốc Resort</v>
          </cell>
          <cell r="L143" t="str">
            <v>New World Phú Quốc Resort</v>
          </cell>
          <cell r="M143" t="str">
            <v>Khem Beach, An Thoi Ward, Phu Quoc, Viet Nam</v>
          </cell>
          <cell r="N143" t="str">
            <v>Phú Quốc</v>
          </cell>
          <cell r="O143" t="str">
            <v>Nhà hàng</v>
          </cell>
          <cell r="Q143" t="str">
            <v>22/01/2024</v>
          </cell>
          <cell r="S143" t="str">
            <v>cam kết</v>
          </cell>
          <cell r="T143" t="str">
            <v>25/1</v>
          </cell>
          <cell r="U143">
            <v>152</v>
          </cell>
          <cell r="V143" t="str">
            <v>DUYỆT</v>
          </cell>
          <cell r="W143" t="str">
            <v>25/12/2023</v>
          </cell>
          <cell r="AA143">
            <v>0</v>
          </cell>
          <cell r="AB143">
            <v>2.86</v>
          </cell>
          <cell r="AC143" t="str">
            <v>CHUYÊN ĐỀ</v>
          </cell>
          <cell r="AD143" t="str">
            <v>Trần Hoàng Anh</v>
          </cell>
          <cell r="AE143" t="str">
            <v>0906 029 602</v>
          </cell>
        </row>
        <row r="144">
          <cell r="C144">
            <v>26207134223</v>
          </cell>
          <cell r="D144" t="str">
            <v>Lê Phạm Minh Anh</v>
          </cell>
          <cell r="E144">
            <v>37533</v>
          </cell>
          <cell r="F144" t="str">
            <v>K26DLK5</v>
          </cell>
          <cell r="G144" t="str">
            <v>Quản trị Du lịch &amp; Khách sạn</v>
          </cell>
          <cell r="H144">
            <v>26</v>
          </cell>
          <cell r="I144">
            <v>774448652</v>
          </cell>
          <cell r="J144" t="str">
            <v>Chuyên đề</v>
          </cell>
          <cell r="K144" t="str">
            <v>Palm Garden Resort Hoi An</v>
          </cell>
          <cell r="M144" t="str">
            <v>85 Võ Nguyên Giáp phường Cẩm An thành phố Hội An tỉnh Quảng Nam</v>
          </cell>
          <cell r="N144" t="str">
            <v>Hội An</v>
          </cell>
          <cell r="O144" t="str">
            <v>Nhà hàng</v>
          </cell>
          <cell r="Q144" t="str">
            <v>23/12/2023</v>
          </cell>
          <cell r="R144" t="str">
            <v>Hồ Minh Phúc</v>
          </cell>
          <cell r="S144" t="str">
            <v>cam kết</v>
          </cell>
          <cell r="T144" t="str">
            <v>23/12</v>
          </cell>
          <cell r="U144">
            <v>153</v>
          </cell>
          <cell r="V144" t="str">
            <v>DUYỆT</v>
          </cell>
          <cell r="W144" t="str">
            <v>25/12/2023</v>
          </cell>
          <cell r="AA144">
            <v>0</v>
          </cell>
          <cell r="AB144">
            <v>3.21</v>
          </cell>
          <cell r="AC144" t="str">
            <v>CHUYÊN ĐỀ</v>
          </cell>
          <cell r="AD144" t="str">
            <v>Ngô Thị Thanh Nga</v>
          </cell>
          <cell r="AE144">
            <v>355072844</v>
          </cell>
        </row>
        <row r="145">
          <cell r="C145">
            <v>26207128710</v>
          </cell>
          <cell r="D145" t="str">
            <v>Lương Gia Bảo Trân</v>
          </cell>
          <cell r="E145">
            <v>37615</v>
          </cell>
          <cell r="F145" t="str">
            <v>K26DLK4</v>
          </cell>
          <cell r="G145" t="str">
            <v>Quản trị Du lịch &amp; Khách sạn chuẩn PSU</v>
          </cell>
          <cell r="H145">
            <v>26</v>
          </cell>
          <cell r="I145">
            <v>901294777</v>
          </cell>
          <cell r="J145" t="str">
            <v>Chuyên đề</v>
          </cell>
          <cell r="K145" t="str">
            <v>New world Phú Quốc Resort</v>
          </cell>
          <cell r="L145" t="str">
            <v>New world Phú Quốc Resort</v>
          </cell>
          <cell r="M145" t="str">
            <v>Khem beach, An Thới, Phú Quốc, Kiên Giang</v>
          </cell>
          <cell r="N145" t="str">
            <v>Phú Quốc, Kiên Giang</v>
          </cell>
          <cell r="O145" t="str">
            <v>Nhà hàng</v>
          </cell>
          <cell r="Q145" t="str">
            <v>22/1/2024</v>
          </cell>
          <cell r="S145" t="str">
            <v>cam kết</v>
          </cell>
          <cell r="T145" t="str">
            <v>25/1</v>
          </cell>
          <cell r="U145">
            <v>154</v>
          </cell>
          <cell r="V145" t="str">
            <v>DUYỆT</v>
          </cell>
          <cell r="W145" t="str">
            <v>25/12/2023</v>
          </cell>
          <cell r="AA145">
            <v>2.3400000000000001E-2</v>
          </cell>
          <cell r="AB145">
            <v>2.5099999999999998</v>
          </cell>
          <cell r="AC145" t="str">
            <v>CHUYÊN ĐỀ</v>
          </cell>
          <cell r="AD145" t="str">
            <v>Trần Hoàng Anh</v>
          </cell>
          <cell r="AE145" t="str">
            <v>0906 029 602</v>
          </cell>
        </row>
        <row r="146">
          <cell r="C146">
            <v>26217134327</v>
          </cell>
          <cell r="D146" t="str">
            <v>Phan Phước Thành Đạt</v>
          </cell>
          <cell r="E146">
            <v>37574</v>
          </cell>
          <cell r="F146" t="str">
            <v>K26DLK4</v>
          </cell>
          <cell r="G146" t="str">
            <v>Quản trị Du lịch &amp; Khách sạn</v>
          </cell>
          <cell r="H146">
            <v>26</v>
          </cell>
          <cell r="I146">
            <v>967561260</v>
          </cell>
          <cell r="J146" t="str">
            <v>Chuyên đề</v>
          </cell>
          <cell r="K146" t="str">
            <v>Diamond Sea Hotel</v>
          </cell>
          <cell r="M146" t="str">
            <v>232 Võ Nguyên Giáp, Sơn Trà, Đà Nẵng</v>
          </cell>
          <cell r="N146" t="str">
            <v>Đà Nẵng</v>
          </cell>
          <cell r="O146" t="str">
            <v>Buồng phòng</v>
          </cell>
          <cell r="Q146" t="str">
            <v>23/12/2023</v>
          </cell>
          <cell r="R146" t="str">
            <v>Dương Thị Xuân Diệu</v>
          </cell>
          <cell r="S146" t="str">
            <v>cam kết</v>
          </cell>
          <cell r="T146" t="str">
            <v>23/12</v>
          </cell>
          <cell r="U146">
            <v>155</v>
          </cell>
          <cell r="V146" t="str">
            <v>DUYỆT</v>
          </cell>
          <cell r="W146" t="str">
            <v>25/12/2023</v>
          </cell>
          <cell r="AA146">
            <v>6.4500000000000002E-2</v>
          </cell>
          <cell r="AB146">
            <v>2.68</v>
          </cell>
          <cell r="AC146" t="str">
            <v>không đủ điều kiện thực tập tốt nghiệp</v>
          </cell>
          <cell r="AD146" t="str">
            <v>Hồ Minh Phúc</v>
          </cell>
          <cell r="AE146">
            <v>935336716</v>
          </cell>
        </row>
        <row r="147">
          <cell r="C147">
            <v>26207100811</v>
          </cell>
          <cell r="D147" t="str">
            <v>Nguyễn Thị Mỹ Diệu</v>
          </cell>
          <cell r="E147">
            <v>37291</v>
          </cell>
          <cell r="F147" t="str">
            <v>K26DLK6</v>
          </cell>
          <cell r="G147" t="str">
            <v>Quản trị Du lịch &amp; Khách sạn</v>
          </cell>
          <cell r="H147">
            <v>26</v>
          </cell>
          <cell r="I147">
            <v>901980590</v>
          </cell>
          <cell r="J147" t="str">
            <v>Chuyên đề</v>
          </cell>
          <cell r="K147" t="str">
            <v>Sandy Beach Non Nuoc Resort</v>
          </cell>
          <cell r="M147" t="str">
            <v>21 Trường Sa, Phường Hòa Hải, Quận Ngũ Hành Sơn, Tp. Đà Nẵng</v>
          </cell>
          <cell r="N147" t="str">
            <v>Đà Nẵng</v>
          </cell>
          <cell r="O147" t="str">
            <v>Nhà hàng</v>
          </cell>
          <cell r="Q147" t="str">
            <v>22/12</v>
          </cell>
          <cell r="R147" t="str">
            <v>Mai Thị Thương</v>
          </cell>
          <cell r="S147" t="str">
            <v>cam kết</v>
          </cell>
          <cell r="T147" t="str">
            <v>23/12</v>
          </cell>
          <cell r="U147">
            <v>156</v>
          </cell>
          <cell r="V147" t="str">
            <v>DUYỆT</v>
          </cell>
          <cell r="W147" t="str">
            <v>25/12/2023</v>
          </cell>
          <cell r="AA147">
            <v>2.4E-2</v>
          </cell>
          <cell r="AB147">
            <v>3.42</v>
          </cell>
          <cell r="AC147" t="str">
            <v>CHUYÊN ĐỀ</v>
          </cell>
          <cell r="AD147" t="str">
            <v>Phan Thị Hồng Hải</v>
          </cell>
          <cell r="AE147" t="str">
            <v>034.838.9062</v>
          </cell>
        </row>
        <row r="148">
          <cell r="C148">
            <v>26217135203</v>
          </cell>
          <cell r="D148" t="str">
            <v>Nguyễn Ngọc Hiển</v>
          </cell>
          <cell r="E148">
            <v>37610</v>
          </cell>
          <cell r="F148" t="str">
            <v>K26DLK 12</v>
          </cell>
          <cell r="G148" t="str">
            <v>Quản trị Du lịch &amp; Khách sạn</v>
          </cell>
          <cell r="H148">
            <v>26</v>
          </cell>
          <cell r="I148">
            <v>931967675</v>
          </cell>
          <cell r="J148" t="str">
            <v>Chuyên đề</v>
          </cell>
          <cell r="K148" t="str">
            <v>Khách sạn Mandila Beach Đà Nẵng</v>
          </cell>
          <cell r="M148" t="str">
            <v>218 Võ Nguyên Giáp, Phước Mỹ, Sơn Trà, Đà Nẵng</v>
          </cell>
          <cell r="N148" t="str">
            <v>Thành phố Đà Nẵng</v>
          </cell>
          <cell r="O148" t="str">
            <v>Tiền sảnh</v>
          </cell>
          <cell r="Q148" t="str">
            <v>23/12/2023</v>
          </cell>
          <cell r="S148" t="str">
            <v>cam kết</v>
          </cell>
          <cell r="T148" t="str">
            <v>23/12</v>
          </cell>
          <cell r="U148">
            <v>157</v>
          </cell>
          <cell r="V148" t="str">
            <v>DUYỆT</v>
          </cell>
          <cell r="W148" t="str">
            <v>25/12/2023</v>
          </cell>
          <cell r="X148" t="str">
            <v>đã nộp lại dấu tròn ngày 28/12</v>
          </cell>
          <cell r="AA148">
            <v>3.2000000000000001E-2</v>
          </cell>
          <cell r="AB148">
            <v>2.9</v>
          </cell>
          <cell r="AC148" t="str">
            <v>CHUYÊN ĐỀ</v>
          </cell>
          <cell r="AD148" t="str">
            <v>Huỳnh Lý Thùy Linh</v>
          </cell>
          <cell r="AE148">
            <v>702605664</v>
          </cell>
        </row>
        <row r="149">
          <cell r="C149">
            <v>26207140456</v>
          </cell>
          <cell r="D149" t="str">
            <v>Nguyễn Thị Duyên</v>
          </cell>
          <cell r="E149">
            <v>37276</v>
          </cell>
          <cell r="F149" t="str">
            <v>K26DLK4</v>
          </cell>
          <cell r="G149" t="str">
            <v>Quản trị Du lịch &amp; Khách sạn</v>
          </cell>
          <cell r="H149">
            <v>26</v>
          </cell>
          <cell r="I149">
            <v>327118004</v>
          </cell>
          <cell r="J149" t="str">
            <v>Khóa luận</v>
          </cell>
          <cell r="K149" t="str">
            <v>Khách sạn Như Minh Plaza</v>
          </cell>
          <cell r="M149" t="str">
            <v>Lot 2- A2 - Phạm Văn Đồng, Sơn Trà, Đà Nẵng</v>
          </cell>
          <cell r="N149" t="str">
            <v>Đà Nẵng</v>
          </cell>
          <cell r="O149" t="str">
            <v>Tiền sảnh</v>
          </cell>
          <cell r="Q149" t="str">
            <v>23/12/2023</v>
          </cell>
          <cell r="R149" t="str">
            <v>Mai Thị Thương</v>
          </cell>
          <cell r="S149" t="str">
            <v>cam kết</v>
          </cell>
          <cell r="T149" t="str">
            <v>23/12</v>
          </cell>
          <cell r="U149">
            <v>158</v>
          </cell>
          <cell r="V149" t="str">
            <v>DUYỆT</v>
          </cell>
          <cell r="W149" t="str">
            <v>25/12/2023</v>
          </cell>
          <cell r="AA149">
            <v>1.6E-2</v>
          </cell>
          <cell r="AB149">
            <v>3.66</v>
          </cell>
          <cell r="AC149" t="str">
            <v>CHUYÊN ĐỀ</v>
          </cell>
          <cell r="AD149" t="str">
            <v>Mai Thị Thương</v>
          </cell>
          <cell r="AE149">
            <v>905767050</v>
          </cell>
        </row>
        <row r="150">
          <cell r="C150">
            <v>26207127593</v>
          </cell>
          <cell r="D150" t="str">
            <v>Lê Thị Ánh Tuyết</v>
          </cell>
          <cell r="E150">
            <v>37437</v>
          </cell>
          <cell r="F150" t="str">
            <v>K26 PSUDLK3</v>
          </cell>
          <cell r="G150" t="str">
            <v>Quản trị Du lịch &amp; Khách sạn chuẩn PSU</v>
          </cell>
          <cell r="H150">
            <v>26</v>
          </cell>
          <cell r="I150">
            <v>898409743</v>
          </cell>
          <cell r="J150" t="str">
            <v>Chuyên đề</v>
          </cell>
          <cell r="K150" t="str">
            <v>Pullman Danang Beach Resort</v>
          </cell>
          <cell r="M150" t="str">
            <v>101 Vo Nguyen Giap Street, Khue My Ward, Ngu Hanh Son District, Danang</v>
          </cell>
          <cell r="N150" t="str">
            <v>Đà Nẵng</v>
          </cell>
          <cell r="O150" t="str">
            <v>Nhà hàng</v>
          </cell>
          <cell r="Q150" t="str">
            <v>21/12/2023</v>
          </cell>
          <cell r="S150" t="str">
            <v>cam kết</v>
          </cell>
          <cell r="T150" t="str">
            <v>21/12</v>
          </cell>
          <cell r="U150">
            <v>159</v>
          </cell>
          <cell r="V150" t="str">
            <v>DUYỆT</v>
          </cell>
          <cell r="W150" t="str">
            <v>25/12/2023</v>
          </cell>
          <cell r="AA150">
            <v>0</v>
          </cell>
          <cell r="AB150">
            <v>3.01</v>
          </cell>
          <cell r="AC150" t="str">
            <v>CHUYÊN ĐỀ</v>
          </cell>
          <cell r="AD150" t="str">
            <v>Trần Hoàng Anh</v>
          </cell>
          <cell r="AE150" t="str">
            <v>0906 029 602</v>
          </cell>
        </row>
        <row r="151">
          <cell r="C151">
            <v>25207110079</v>
          </cell>
          <cell r="D151" t="str">
            <v>Lê Hồng Anh</v>
          </cell>
          <cell r="E151">
            <v>36968</v>
          </cell>
          <cell r="F151" t="str">
            <v>K25DLK10</v>
          </cell>
          <cell r="G151" t="str">
            <v>Quản trị Du lịch &amp; Khách sạn</v>
          </cell>
          <cell r="H151">
            <v>25</v>
          </cell>
          <cell r="I151">
            <v>934970321</v>
          </cell>
          <cell r="J151" t="str">
            <v>Chuyên đề</v>
          </cell>
          <cell r="K151" t="str">
            <v>Khách sạn Mandila Beach Đà Nẵng</v>
          </cell>
          <cell r="M151" t="str">
            <v>218 Võ Nguyên Giáp</v>
          </cell>
          <cell r="N151" t="str">
            <v>Đà Nẵng</v>
          </cell>
          <cell r="O151" t="str">
            <v>Nhà hàng</v>
          </cell>
          <cell r="Q151" t="str">
            <v>22/12/2023</v>
          </cell>
          <cell r="R151" t="str">
            <v>Phạm Thị Thu Thủy</v>
          </cell>
          <cell r="S151" t="str">
            <v>cam kết</v>
          </cell>
          <cell r="T151" t="str">
            <v>16/1</v>
          </cell>
          <cell r="U151">
            <v>160</v>
          </cell>
          <cell r="V151" t="str">
            <v>KHÔNG DUYỆT</v>
          </cell>
          <cell r="W151" t="str">
            <v>16/1/2024</v>
          </cell>
          <cell r="X151" t="str">
            <v>bộ phận nhà hàng đã đủ 5sv thực tập, yêu cầu sv chuyển bộ phận thực tập</v>
          </cell>
          <cell r="AA151">
            <v>4.6899999999999997E-2</v>
          </cell>
          <cell r="AB151">
            <v>2.5099999999999998</v>
          </cell>
          <cell r="AC151" t="str">
            <v>CHUYÊN ĐỀ</v>
          </cell>
          <cell r="AE151" t="e">
            <v>#N/A</v>
          </cell>
        </row>
        <row r="152">
          <cell r="C152">
            <v>2321711737</v>
          </cell>
          <cell r="D152" t="str">
            <v>Nguyễn Huỳnh Đức Phát</v>
          </cell>
          <cell r="E152">
            <v>36161</v>
          </cell>
          <cell r="F152" t="str">
            <v>K25DLK 12</v>
          </cell>
          <cell r="G152" t="str">
            <v>Quản trị Du lịch &amp; Khách sạn</v>
          </cell>
          <cell r="H152">
            <v>25</v>
          </cell>
          <cell r="I152">
            <v>935534320</v>
          </cell>
          <cell r="J152" t="str">
            <v>Chuyên đề</v>
          </cell>
          <cell r="K152" t="str">
            <v>Satya Danang Hotel</v>
          </cell>
          <cell r="M152" t="str">
            <v>155 Trần Phú</v>
          </cell>
          <cell r="N152" t="str">
            <v>Đà Nẵng</v>
          </cell>
          <cell r="O152" t="str">
            <v>Tiền sảnh</v>
          </cell>
          <cell r="Q152" t="str">
            <v>23/12</v>
          </cell>
          <cell r="R152" t="str">
            <v>Trần Hoàng Anh</v>
          </cell>
          <cell r="S152" t="str">
            <v>cam kết</v>
          </cell>
          <cell r="T152" t="str">
            <v>23/12</v>
          </cell>
          <cell r="U152">
            <v>161</v>
          </cell>
          <cell r="V152" t="str">
            <v>DUYỆT</v>
          </cell>
          <cell r="W152" t="str">
            <v>25/12/2023</v>
          </cell>
          <cell r="AA152">
            <v>3.15E-2</v>
          </cell>
          <cell r="AB152">
            <v>2.61</v>
          </cell>
          <cell r="AC152" t="str">
            <v>CHUYÊN ĐỀ</v>
          </cell>
          <cell r="AD152" t="str">
            <v>Huỳnh Lý Thùy Linh</v>
          </cell>
          <cell r="AE152">
            <v>702605664</v>
          </cell>
        </row>
        <row r="153">
          <cell r="C153">
            <v>26217142536</v>
          </cell>
          <cell r="D153" t="str">
            <v>Doãn Đặng Tân</v>
          </cell>
          <cell r="E153">
            <v>37076</v>
          </cell>
          <cell r="F153" t="str">
            <v>K26PSUDLK3</v>
          </cell>
          <cell r="G153" t="str">
            <v>Quản trị Du lịch &amp; Khách sạn chuẩn PSU</v>
          </cell>
          <cell r="H153">
            <v>26</v>
          </cell>
          <cell r="I153">
            <v>775040719</v>
          </cell>
          <cell r="J153" t="str">
            <v>Chuyên đề</v>
          </cell>
          <cell r="K153" t="str">
            <v>Công ty cổ phần dịch vụ cáp treo Bà Nà</v>
          </cell>
          <cell r="L153" t="str">
            <v>Công ty cổ phần dịch vụ cáp treo Bà Nà</v>
          </cell>
          <cell r="M153" t="str">
            <v>Thôn An Sơn, xã Hoà Minh, huyện Hoà Vang, thành phố Đà Nẵng</v>
          </cell>
          <cell r="N153" t="str">
            <v>Đà Nẵng</v>
          </cell>
          <cell r="O153" t="str">
            <v>Giải trí</v>
          </cell>
          <cell r="P153" t="str">
            <v>Giải trí</v>
          </cell>
          <cell r="Q153" t="str">
            <v>23/12/2023</v>
          </cell>
          <cell r="R153" t="str">
            <v>Đặng Thị Thùy Trang</v>
          </cell>
          <cell r="S153" t="str">
            <v>cam kết</v>
          </cell>
          <cell r="T153" t="str">
            <v>23/12</v>
          </cell>
          <cell r="U153">
            <v>162</v>
          </cell>
          <cell r="V153" t="str">
            <v>DUYỆT</v>
          </cell>
          <cell r="W153" t="str">
            <v>25/12/2023</v>
          </cell>
          <cell r="AA153">
            <v>0</v>
          </cell>
          <cell r="AB153">
            <v>3.07</v>
          </cell>
          <cell r="AC153" t="str">
            <v>CHUYÊN ĐỀ</v>
          </cell>
          <cell r="AD153" t="str">
            <v>Huỳnh Lý Thùy Linh</v>
          </cell>
          <cell r="AE153">
            <v>702605664</v>
          </cell>
        </row>
        <row r="154">
          <cell r="C154">
            <v>26207134614</v>
          </cell>
          <cell r="D154" t="str">
            <v>Nguyễn Thị Minh Thoa</v>
          </cell>
          <cell r="E154">
            <v>37421</v>
          </cell>
          <cell r="F154" t="str">
            <v>K26 PSUDLK3</v>
          </cell>
          <cell r="G154" t="str">
            <v>Quản trị Du lịch &amp; Khách sạn chuẩn PSU</v>
          </cell>
          <cell r="H154">
            <v>26</v>
          </cell>
          <cell r="I154">
            <v>764688212</v>
          </cell>
          <cell r="J154" t="str">
            <v>Chuyên đề</v>
          </cell>
          <cell r="K154" t="str">
            <v>Công ty cổ phần dịch vụ cáp treo Bà Nà</v>
          </cell>
          <cell r="L154" t="str">
            <v>Công ty cổ phần dịch vụ cáp treo Bà Nà</v>
          </cell>
          <cell r="M154" t="str">
            <v>Thôn An Sơn, xã Hoà Ninh, huyện Hoà Vang, thành phố Đà Nẵng</v>
          </cell>
          <cell r="N154" t="str">
            <v>Đà Nẵng</v>
          </cell>
          <cell r="O154" t="str">
            <v>Văn phòng ban ẩm thực</v>
          </cell>
          <cell r="P154" t="str">
            <v>Văn phòng ban ẩm thực</v>
          </cell>
          <cell r="Q154" t="str">
            <v>23/12/2023</v>
          </cell>
          <cell r="R154" t="str">
            <v>Đặng Thị Thùy Trang</v>
          </cell>
          <cell r="S154" t="str">
            <v>cam kết</v>
          </cell>
          <cell r="T154" t="str">
            <v>23/12</v>
          </cell>
          <cell r="U154">
            <v>163</v>
          </cell>
          <cell r="V154" t="str">
            <v>DUYỆT</v>
          </cell>
          <cell r="W154" t="str">
            <v>25/12/2023</v>
          </cell>
          <cell r="AA154">
            <v>0</v>
          </cell>
          <cell r="AB154">
            <v>3.12</v>
          </cell>
          <cell r="AC154" t="str">
            <v>CHUYÊN ĐỀ</v>
          </cell>
          <cell r="AD154" t="str">
            <v>Đặng Thị Thùy Trang</v>
          </cell>
          <cell r="AE154">
            <v>327892117</v>
          </cell>
        </row>
        <row r="155">
          <cell r="C155">
            <v>26217136182</v>
          </cell>
          <cell r="D155" t="str">
            <v>Đặng Quang Vũ</v>
          </cell>
          <cell r="E155">
            <v>37452</v>
          </cell>
          <cell r="F155" t="str">
            <v>K26 PSU DLK3</v>
          </cell>
          <cell r="G155" t="str">
            <v>Quản trị Du lịch &amp; Khách sạn chuẩn PSU</v>
          </cell>
          <cell r="H155">
            <v>26</v>
          </cell>
          <cell r="I155">
            <v>766692218</v>
          </cell>
          <cell r="J155" t="str">
            <v>Chuyên đề</v>
          </cell>
          <cell r="K155" t="str">
            <v>Công ty cổ phần dịch vụ cáp treo Bà Nà</v>
          </cell>
          <cell r="L155" t="str">
            <v>Công ty cổ phần dịch vụ cáp treo Bà Nà</v>
          </cell>
          <cell r="M155" t="str">
            <v>Thôn An Sơn, xã Hoà Minh, huyện Hoà Vang, thành phố Đà Nẵng</v>
          </cell>
          <cell r="N155" t="str">
            <v>Đà Nẵng</v>
          </cell>
          <cell r="O155" t="str">
            <v>Nhà hàng</v>
          </cell>
          <cell r="Q155" t="str">
            <v>23/12/2023</v>
          </cell>
          <cell r="R155" t="str">
            <v>Đặng Thị Thùy Trang</v>
          </cell>
          <cell r="S155" t="str">
            <v>cam kết</v>
          </cell>
          <cell r="T155" t="str">
            <v>23/12</v>
          </cell>
          <cell r="U155">
            <v>164</v>
          </cell>
          <cell r="V155" t="str">
            <v>DUYỆT</v>
          </cell>
          <cell r="W155" t="str">
            <v>25/12/2023</v>
          </cell>
          <cell r="AA155">
            <v>0</v>
          </cell>
          <cell r="AB155">
            <v>3.6</v>
          </cell>
          <cell r="AC155" t="str">
            <v>KHÓA LUẬN</v>
          </cell>
          <cell r="AD155" t="str">
            <v>Trần Hoàng Anh</v>
          </cell>
          <cell r="AE155" t="str">
            <v>0906 029 602</v>
          </cell>
        </row>
        <row r="156">
          <cell r="C156">
            <v>26217142007</v>
          </cell>
          <cell r="D156" t="str">
            <v>Trần Nguyên Huy</v>
          </cell>
          <cell r="E156">
            <v>37535</v>
          </cell>
          <cell r="F156" t="str">
            <v>K26 PSU DLK 3</v>
          </cell>
          <cell r="G156" t="str">
            <v>Quản trị Du lịch &amp; Khách sạn chuẩn PSU</v>
          </cell>
          <cell r="H156">
            <v>26</v>
          </cell>
          <cell r="I156">
            <v>898158061</v>
          </cell>
          <cell r="J156" t="str">
            <v>Chuyên đề</v>
          </cell>
          <cell r="K156" t="str">
            <v>Công ty cổ phần dịch vụ cáp treo Bà Nà</v>
          </cell>
          <cell r="L156" t="str">
            <v>Công ty cổ phần dịch vụ cáp treo Bà Nà</v>
          </cell>
          <cell r="M156" t="str">
            <v>Thôn An Sơn, xã Hòa Ninh, huyện Hòa Vang, TP Đà Nẵng</v>
          </cell>
          <cell r="N156" t="str">
            <v>Đà Nẵng</v>
          </cell>
          <cell r="O156" t="str">
            <v>Nhà hàng</v>
          </cell>
          <cell r="Q156" t="str">
            <v>23/12/2023</v>
          </cell>
          <cell r="R156" t="str">
            <v>Đặng Thị Thùy Trang</v>
          </cell>
          <cell r="S156" t="str">
            <v>cam kết</v>
          </cell>
          <cell r="T156" t="str">
            <v>23/12</v>
          </cell>
          <cell r="U156">
            <v>165</v>
          </cell>
          <cell r="V156" t="str">
            <v>DUYỆT</v>
          </cell>
          <cell r="W156" t="str">
            <v>25/12/2023</v>
          </cell>
          <cell r="AA156">
            <v>0</v>
          </cell>
          <cell r="AB156">
            <v>3.27</v>
          </cell>
          <cell r="AC156" t="str">
            <v>CHUYÊN ĐỀ</v>
          </cell>
          <cell r="AD156" t="str">
            <v>Đặng Thị Thùy Trang</v>
          </cell>
          <cell r="AE156">
            <v>327892117</v>
          </cell>
        </row>
        <row r="157">
          <cell r="C157">
            <v>26207128059</v>
          </cell>
          <cell r="D157" t="str">
            <v>Hồ Lê Thảo Nguyên</v>
          </cell>
          <cell r="E157">
            <v>37593</v>
          </cell>
          <cell r="F157" t="str">
            <v>K26 PSUDLK1</v>
          </cell>
          <cell r="G157" t="str">
            <v>Quản trị Du lịch &amp; Khách sạn chuẩn PSU</v>
          </cell>
          <cell r="H157">
            <v>26</v>
          </cell>
          <cell r="I157">
            <v>905619253</v>
          </cell>
          <cell r="J157" t="str">
            <v>Chuyên đề</v>
          </cell>
          <cell r="K157" t="str">
            <v>Pullman Danang Beach Resort</v>
          </cell>
          <cell r="M157" t="str">
            <v>101 Võ Nguyên Giáp , phường Khuê Mỹ , quận Ngũ Hành Sơn , thành phố Đà Nẵng</v>
          </cell>
          <cell r="N157" t="str">
            <v>Đà Nẵng</v>
          </cell>
          <cell r="O157" t="str">
            <v>Nhà hàng</v>
          </cell>
          <cell r="Q157" t="str">
            <v>21/12/2022</v>
          </cell>
          <cell r="R157" t="str">
            <v>Đặng Thị Thùy Trang</v>
          </cell>
          <cell r="S157" t="str">
            <v>cam kết</v>
          </cell>
          <cell r="T157" t="str">
            <v>21/12</v>
          </cell>
          <cell r="U157">
            <v>166</v>
          </cell>
          <cell r="V157" t="str">
            <v>DUYỆT</v>
          </cell>
          <cell r="W157" t="str">
            <v>25/12/2023</v>
          </cell>
          <cell r="AA157">
            <v>0</v>
          </cell>
          <cell r="AB157">
            <v>3.17</v>
          </cell>
          <cell r="AC157" t="str">
            <v>CHUYÊN ĐỀ</v>
          </cell>
          <cell r="AD157" t="str">
            <v>Trần Hoàng Anh</v>
          </cell>
          <cell r="AE157" t="str">
            <v>0906 029 602</v>
          </cell>
        </row>
        <row r="158">
          <cell r="C158">
            <v>26217126199</v>
          </cell>
          <cell r="D158" t="str">
            <v>Đặng Trung Quang</v>
          </cell>
          <cell r="E158">
            <v>37488</v>
          </cell>
          <cell r="F158" t="str">
            <v>K26DLK12</v>
          </cell>
          <cell r="G158" t="str">
            <v>Quản trị Du lịch &amp; Khách sạn</v>
          </cell>
          <cell r="H158">
            <v>26</v>
          </cell>
          <cell r="I158">
            <v>387533811</v>
          </cell>
          <cell r="J158" t="str">
            <v>Chuyên đề</v>
          </cell>
          <cell r="K158" t="str">
            <v>Khách sạn Mandila Beach Đà Nẵng</v>
          </cell>
          <cell r="M158" t="str">
            <v>218 Võ Nguyên Giáp, Phước Mỹ ,Sơn Trà, Đà Nẵng</v>
          </cell>
          <cell r="N158" t="str">
            <v>Đà Nẵng</v>
          </cell>
          <cell r="O158" t="str">
            <v>Tiền sảnh</v>
          </cell>
          <cell r="Q158" t="str">
            <v>21/12</v>
          </cell>
          <cell r="S158" t="str">
            <v>cam kết</v>
          </cell>
          <cell r="T158" t="str">
            <v>23/12</v>
          </cell>
          <cell r="U158">
            <v>167</v>
          </cell>
          <cell r="V158" t="str">
            <v>DUYỆT</v>
          </cell>
          <cell r="W158" t="str">
            <v>25/12/2023</v>
          </cell>
          <cell r="AA158">
            <v>0</v>
          </cell>
          <cell r="AB158">
            <v>2.85</v>
          </cell>
          <cell r="AC158" t="str">
            <v>CHUYÊN ĐỀ</v>
          </cell>
          <cell r="AD158" t="str">
            <v>Huỳnh Lý Thùy Linh</v>
          </cell>
          <cell r="AE158">
            <v>702605664</v>
          </cell>
        </row>
        <row r="159">
          <cell r="C159">
            <v>26207100463</v>
          </cell>
          <cell r="D159" t="str">
            <v>Phan Mai Quỳnh Như</v>
          </cell>
          <cell r="E159">
            <v>37433</v>
          </cell>
          <cell r="F159" t="str">
            <v>K26DLK5</v>
          </cell>
          <cell r="G159" t="str">
            <v>Quản trị Du lịch &amp; Khách sạn</v>
          </cell>
          <cell r="H159">
            <v>26</v>
          </cell>
          <cell r="I159">
            <v>345976352</v>
          </cell>
          <cell r="J159" t="str">
            <v>Chuyên đề</v>
          </cell>
          <cell r="K159" t="str">
            <v>Vanda Hotel</v>
          </cell>
          <cell r="M159" t="str">
            <v>03 Nguyễn Văn Linh quận Hải Châu TP Đà Nẵng</v>
          </cell>
          <cell r="N159" t="str">
            <v>Đà Nẵng</v>
          </cell>
          <cell r="O159" t="str">
            <v>Buồng phòng</v>
          </cell>
          <cell r="Q159">
            <v>23</v>
          </cell>
          <cell r="S159" t="str">
            <v>cam kết</v>
          </cell>
          <cell r="T159" t="str">
            <v>23/12</v>
          </cell>
          <cell r="U159">
            <v>168</v>
          </cell>
          <cell r="V159" t="str">
            <v>DUYỆT</v>
          </cell>
          <cell r="W159" t="str">
            <v>25/12/2023</v>
          </cell>
          <cell r="AA159">
            <v>2.4E-2</v>
          </cell>
          <cell r="AB159">
            <v>2.93</v>
          </cell>
          <cell r="AC159" t="str">
            <v>CHUYÊN ĐỀ</v>
          </cell>
          <cell r="AD159" t="str">
            <v>Nguyễn Thị Minh Thư</v>
          </cell>
          <cell r="AE159" t="str">
            <v>0396.153.687</v>
          </cell>
        </row>
        <row r="160">
          <cell r="C160">
            <v>26217135943</v>
          </cell>
          <cell r="D160" t="str">
            <v>Đặng Quang Hân</v>
          </cell>
          <cell r="E160">
            <v>37506</v>
          </cell>
          <cell r="F160" t="str">
            <v>K26DLK12</v>
          </cell>
          <cell r="G160" t="str">
            <v>Quản trị Du lịch &amp; Khách sạn</v>
          </cell>
          <cell r="H160">
            <v>26</v>
          </cell>
          <cell r="I160">
            <v>795655002</v>
          </cell>
          <cell r="J160" t="str">
            <v>Chuyên đề</v>
          </cell>
          <cell r="K160" t="str">
            <v>Khách sạn Mandila Beach Đà Nẵng</v>
          </cell>
          <cell r="M160" t="str">
            <v>218 Võ Nguyên Giáp</v>
          </cell>
          <cell r="N160" t="str">
            <v>Đà Nẵng</v>
          </cell>
          <cell r="O160" t="str">
            <v>Buồng phòng</v>
          </cell>
          <cell r="P160" t="str">
            <v>Không</v>
          </cell>
          <cell r="Q160" t="str">
            <v>23 tháng 12 năm 2023</v>
          </cell>
          <cell r="R160" t="str">
            <v>Trần Hoàng Anh</v>
          </cell>
          <cell r="S160" t="str">
            <v>cam kết</v>
          </cell>
          <cell r="T160" t="str">
            <v>23/12</v>
          </cell>
          <cell r="U160">
            <v>169</v>
          </cell>
          <cell r="V160" t="str">
            <v>DUYỆT</v>
          </cell>
          <cell r="W160" t="str">
            <v>25/12/2023</v>
          </cell>
          <cell r="AA160">
            <v>3.2000000000000001E-2</v>
          </cell>
          <cell r="AB160">
            <v>3.02</v>
          </cell>
          <cell r="AC160" t="str">
            <v>CHUYÊN ĐỀ</v>
          </cell>
          <cell r="AD160" t="str">
            <v>Nguyễn Thị Minh Thư</v>
          </cell>
          <cell r="AE160" t="str">
            <v>0396.153.687</v>
          </cell>
        </row>
        <row r="161">
          <cell r="C161">
            <v>26207142624</v>
          </cell>
          <cell r="D161" t="str">
            <v>Nguyễn Thị Ngọc Điêm</v>
          </cell>
          <cell r="E161">
            <v>37563</v>
          </cell>
          <cell r="F161" t="str">
            <v>K26DLK5</v>
          </cell>
          <cell r="G161" t="str">
            <v>Quản trị Du lịch &amp; Khách sạn</v>
          </cell>
          <cell r="H161">
            <v>26</v>
          </cell>
          <cell r="I161">
            <v>707736425</v>
          </cell>
          <cell r="J161" t="str">
            <v>Chuyên đề</v>
          </cell>
          <cell r="K161" t="str">
            <v>Wyndham DaNang Golden Bay</v>
          </cell>
          <cell r="M161" t="str">
            <v>Số 1 Lê Văn Duyệt, Phường Nại Hiên Đông, Quận Sơn Trà, Đà Nẵng</v>
          </cell>
          <cell r="N161" t="str">
            <v>Đà Nẵng</v>
          </cell>
          <cell r="O161" t="str">
            <v>Nhà hàng</v>
          </cell>
          <cell r="Q161" t="str">
            <v>22/12/2023</v>
          </cell>
          <cell r="S161" t="str">
            <v>cam kết</v>
          </cell>
          <cell r="T161" t="str">
            <v>25/12</v>
          </cell>
          <cell r="U161">
            <v>170</v>
          </cell>
          <cell r="V161" t="str">
            <v>DUYỆT</v>
          </cell>
          <cell r="W161" t="str">
            <v>25/12/2023</v>
          </cell>
          <cell r="Y161" t="str">
            <v>DUYỆT</v>
          </cell>
          <cell r="AA161">
            <v>2.3800000000000002E-2</v>
          </cell>
          <cell r="AB161">
            <v>3.5</v>
          </cell>
          <cell r="AC161" t="str">
            <v>CHUYÊN ĐỀ</v>
          </cell>
          <cell r="AD161" t="str">
            <v>Hồ Sử Minh Tài</v>
          </cell>
          <cell r="AE161" t="str">
            <v>0905 874 626</v>
          </cell>
        </row>
        <row r="162">
          <cell r="C162">
            <v>25207104937</v>
          </cell>
          <cell r="D162" t="str">
            <v>Bùi Song Thư</v>
          </cell>
          <cell r="E162">
            <v>37153</v>
          </cell>
          <cell r="F162" t="str">
            <v>K25DLK9</v>
          </cell>
          <cell r="G162" t="str">
            <v>Quản trị Du lịch &amp; Khách sạn</v>
          </cell>
          <cell r="H162">
            <v>25</v>
          </cell>
          <cell r="I162">
            <v>394000315</v>
          </cell>
          <cell r="J162" t="str">
            <v>Chuyên đề</v>
          </cell>
          <cell r="K162" t="str">
            <v>Khách Sạn Mường Thanh Grand Quảng Nam</v>
          </cell>
          <cell r="L162" t="str">
            <v>Khách Sạn Mường Thanh Grand Quảng Nam</v>
          </cell>
          <cell r="M162" t="str">
            <v>Số 351A đường Hùng Vương, Phường An Xuân, Tp Tam Kỳ, Tỉnh Quảng Nam</v>
          </cell>
          <cell r="N162" t="str">
            <v>Thành phố Tam Kỳ</v>
          </cell>
          <cell r="O162" t="str">
            <v>Nhà hàng</v>
          </cell>
          <cell r="Q162" t="str">
            <v>22/12/2023</v>
          </cell>
          <cell r="S162" t="str">
            <v>cam kết</v>
          </cell>
          <cell r="T162" t="str">
            <v>25/12</v>
          </cell>
          <cell r="U162">
            <v>171</v>
          </cell>
          <cell r="V162" t="str">
            <v>DUYỆT</v>
          </cell>
          <cell r="W162" t="str">
            <v>25/12/2023</v>
          </cell>
          <cell r="X162" t="str">
            <v>SV đăng ký thực tập ngoại tỉnh, cần lưu ý để có thể học môn thi tốt nghiệp tại DTU</v>
          </cell>
          <cell r="AA162">
            <v>3.9399999999999998E-2</v>
          </cell>
          <cell r="AB162">
            <v>2.9</v>
          </cell>
          <cell r="AC162" t="str">
            <v>CHUYÊN ĐỀ</v>
          </cell>
          <cell r="AD162" t="str">
            <v>Đặng Thị Thùy Trang</v>
          </cell>
          <cell r="AE162">
            <v>327892117</v>
          </cell>
        </row>
        <row r="163">
          <cell r="C163">
            <v>26207129848</v>
          </cell>
          <cell r="D163" t="str">
            <v>Phạm Thị Loan Oanh</v>
          </cell>
          <cell r="E163">
            <v>37569</v>
          </cell>
          <cell r="F163" t="str">
            <v>K26PSU DLK4</v>
          </cell>
          <cell r="G163" t="str">
            <v>Quản trị Du lịch &amp; Khách sạn chuẩn PSU</v>
          </cell>
          <cell r="H163">
            <v>26</v>
          </cell>
          <cell r="I163">
            <v>899517122</v>
          </cell>
          <cell r="J163" t="str">
            <v>Khóa luận</v>
          </cell>
          <cell r="K163" t="str">
            <v>Sun World Ba Na Hills</v>
          </cell>
          <cell r="L163" t="str">
            <v>Sun World Ba Na Hills</v>
          </cell>
          <cell r="M163" t="str">
            <v>Thôn An Sơn, xã Hoà Ninh, huyện Hoà Vang</v>
          </cell>
          <cell r="N163" t="str">
            <v>Đà Nẵng</v>
          </cell>
          <cell r="O163" t="str">
            <v>Bộ phận hành chính</v>
          </cell>
          <cell r="P163" t="str">
            <v>Bộ phận hành chính</v>
          </cell>
          <cell r="Q163" t="str">
            <v>23/12/2023</v>
          </cell>
          <cell r="R163" t="str">
            <v>Nguyễn Thị Minh Thư</v>
          </cell>
          <cell r="S163" t="str">
            <v>cam kết</v>
          </cell>
          <cell r="T163" t="str">
            <v>25/12</v>
          </cell>
          <cell r="U163">
            <v>172</v>
          </cell>
          <cell r="V163" t="str">
            <v>DUYỆT</v>
          </cell>
          <cell r="W163" t="str">
            <v>25/12/2023</v>
          </cell>
          <cell r="Y163" t="str">
            <v>CHỜ KẾT LUẬN TỪ PHÒNG ĐÀO TẠO</v>
          </cell>
          <cell r="AA163">
            <v>0</v>
          </cell>
          <cell r="AB163">
            <v>3.79</v>
          </cell>
          <cell r="AC163" t="str">
            <v>KHÓA LUẬN</v>
          </cell>
          <cell r="AD163" t="str">
            <v>Hồ Sử Minh Tài</v>
          </cell>
          <cell r="AE163" t="str">
            <v>0905 874 626</v>
          </cell>
        </row>
        <row r="164">
          <cell r="C164">
            <v>26207100049</v>
          </cell>
          <cell r="D164" t="str">
            <v>Nguyễn Song Quỳnh</v>
          </cell>
          <cell r="E164">
            <v>37466</v>
          </cell>
          <cell r="F164" t="str">
            <v>K26PSU-DLK4</v>
          </cell>
          <cell r="G164" t="str">
            <v>Quản trị Du lịch &amp; Khách sạn chuẩn PSU</v>
          </cell>
          <cell r="H164">
            <v>26</v>
          </cell>
          <cell r="I164">
            <v>935645849</v>
          </cell>
          <cell r="J164" t="str">
            <v>Chuyên đề</v>
          </cell>
          <cell r="K164" t="str">
            <v>Bà Nà Hills</v>
          </cell>
          <cell r="L164" t="str">
            <v>Bà Nà Hills</v>
          </cell>
          <cell r="M164" t="str">
            <v>Thôn An Sơn, Hòa Vang, Đà Nẵng</v>
          </cell>
          <cell r="N164" t="str">
            <v>Đà Nẵng</v>
          </cell>
          <cell r="O164" t="str">
            <v>Thu Ngân</v>
          </cell>
          <cell r="P164" t="str">
            <v>Thu Ngân</v>
          </cell>
          <cell r="Q164" t="str">
            <v>23/12/2023</v>
          </cell>
          <cell r="S164" t="str">
            <v>cam kết</v>
          </cell>
          <cell r="T164" t="str">
            <v>25/12</v>
          </cell>
          <cell r="U164">
            <v>173</v>
          </cell>
          <cell r="V164" t="str">
            <v>DUYỆT</v>
          </cell>
          <cell r="W164" t="str">
            <v>25/12/2023</v>
          </cell>
          <cell r="AA164">
            <v>0</v>
          </cell>
          <cell r="AB164">
            <v>3.08</v>
          </cell>
          <cell r="AC164" t="str">
            <v>CHUYÊN ĐỀ</v>
          </cell>
          <cell r="AD164" t="str">
            <v>Đặng Thị Thùy Trang</v>
          </cell>
          <cell r="AE164">
            <v>327892117</v>
          </cell>
        </row>
        <row r="165">
          <cell r="C165">
            <v>25217108305</v>
          </cell>
          <cell r="D165" t="str">
            <v>Nguyễn Tuấn Tú</v>
          </cell>
          <cell r="E165">
            <v>37098</v>
          </cell>
          <cell r="F165" t="str">
            <v>K25PSUDLK14</v>
          </cell>
          <cell r="G165" t="str">
            <v>Quản trị Du lịch &amp; Khách sạn chuẩn PSU</v>
          </cell>
          <cell r="H165">
            <v>25</v>
          </cell>
          <cell r="I165">
            <v>336692387</v>
          </cell>
          <cell r="J165" t="str">
            <v>Chuyên đề</v>
          </cell>
          <cell r="K165" t="str">
            <v>Grand Tourane Hotel</v>
          </cell>
          <cell r="M165" t="str">
            <v>252 Võ Nguyên Giáp, phường Phước Mỹ, quận Sơn Trà</v>
          </cell>
          <cell r="N165" t="str">
            <v>Thành phố Đà Nẵng</v>
          </cell>
          <cell r="O165" t="str">
            <v>Nhà hàng</v>
          </cell>
          <cell r="Q165" t="str">
            <v>ngày 27 tháng 12 năm 2023</v>
          </cell>
          <cell r="S165" t="str">
            <v>cam kết</v>
          </cell>
          <cell r="T165" t="str">
            <v>22/1</v>
          </cell>
          <cell r="U165">
            <v>174</v>
          </cell>
          <cell r="V165" t="str">
            <v>DUYỆT</v>
          </cell>
          <cell r="W165" t="str">
            <v>25/12/2023</v>
          </cell>
          <cell r="X165" t="str">
            <v>Trưởng khoa đã duyệt đơn</v>
          </cell>
          <cell r="AA165">
            <v>0</v>
          </cell>
          <cell r="AB165">
            <v>2.34</v>
          </cell>
          <cell r="AC165" t="str">
            <v>CHUYÊN ĐỀ</v>
          </cell>
          <cell r="AD165" t="str">
            <v>Trần Hoàng Anh</v>
          </cell>
          <cell r="AE165" t="str">
            <v>0906 029 602</v>
          </cell>
        </row>
        <row r="166">
          <cell r="C166">
            <v>26207140642</v>
          </cell>
          <cell r="D166" t="str">
            <v>Nguyễn Thị Huệ</v>
          </cell>
          <cell r="E166">
            <v>37493</v>
          </cell>
          <cell r="F166" t="str">
            <v>K26 PSU DLK4</v>
          </cell>
          <cell r="G166" t="str">
            <v>Quản trị Du lịch &amp; Khách sạn chuẩn PSU</v>
          </cell>
          <cell r="H166">
            <v>26</v>
          </cell>
          <cell r="I166">
            <v>385377716</v>
          </cell>
          <cell r="J166" t="str">
            <v>Khóa luận</v>
          </cell>
          <cell r="K166" t="str">
            <v>Công ty Cổ phần dịch vụ cáp treo bà nà</v>
          </cell>
          <cell r="L166" t="str">
            <v>Công ty Cổ phần dịch vụ cáp treo bà nà</v>
          </cell>
          <cell r="M166" t="str">
            <v>Thôn An Sơn, xã Hoà Ninh, huyện Hoà Vang, tp Đà Nẵng</v>
          </cell>
          <cell r="N166" t="str">
            <v>Đà Nẵng</v>
          </cell>
          <cell r="O166" t="str">
            <v>Phòng vé</v>
          </cell>
          <cell r="P166" t="str">
            <v>Phòng vé</v>
          </cell>
          <cell r="Q166" t="str">
            <v>23/12/2023</v>
          </cell>
          <cell r="R166" t="str">
            <v>Nguyễn Thị Minh Thư</v>
          </cell>
          <cell r="S166" t="str">
            <v>cam kết</v>
          </cell>
          <cell r="T166" t="str">
            <v>25/12</v>
          </cell>
          <cell r="U166">
            <v>175</v>
          </cell>
          <cell r="V166" t="str">
            <v>DUYỆT</v>
          </cell>
          <cell r="W166" t="str">
            <v>25/12/2023</v>
          </cell>
          <cell r="AA166">
            <v>0</v>
          </cell>
          <cell r="AB166">
            <v>3.37</v>
          </cell>
          <cell r="AC166" t="str">
            <v>CHUYÊN ĐỀ</v>
          </cell>
          <cell r="AD166" t="str">
            <v>Huỳnh Lý Thùy Linh</v>
          </cell>
          <cell r="AE166">
            <v>702605664</v>
          </cell>
        </row>
        <row r="167">
          <cell r="C167">
            <v>25207117012</v>
          </cell>
          <cell r="D167" t="str">
            <v>Trương Thị Thuận</v>
          </cell>
          <cell r="E167">
            <v>37205</v>
          </cell>
          <cell r="F167" t="str">
            <v>K25 PSU DLK16</v>
          </cell>
          <cell r="G167" t="str">
            <v>Quản trị Du lịch &amp; Khách sạn chuẩn PSU</v>
          </cell>
          <cell r="H167">
            <v>25</v>
          </cell>
          <cell r="I167">
            <v>702374293</v>
          </cell>
          <cell r="J167" t="str">
            <v>Chuyên đề</v>
          </cell>
          <cell r="K167" t="str">
            <v>Hoi An Beach Resort</v>
          </cell>
          <cell r="M167" t="str">
            <v>01 Cửa Đại</v>
          </cell>
          <cell r="N167" t="str">
            <v>Hội An</v>
          </cell>
          <cell r="O167" t="str">
            <v>Tiền sảnh</v>
          </cell>
          <cell r="Q167" t="str">
            <v>15/01/2024</v>
          </cell>
          <cell r="S167" t="str">
            <v>cam kết</v>
          </cell>
          <cell r="U167">
            <v>176</v>
          </cell>
          <cell r="V167" t="str">
            <v>KHÔNG DUYỆT</v>
          </cell>
          <cell r="W167" t="str">
            <v>25/12/2023</v>
          </cell>
          <cell r="X167" t="str">
            <v>PSU phải thực tập tại các khách sạn do trường đề xuất</v>
          </cell>
          <cell r="AA167">
            <v>4.3799999999999999E-2</v>
          </cell>
          <cell r="AB167">
            <v>2.34</v>
          </cell>
          <cell r="AC167" t="str">
            <v>CHUYÊN ĐỀ</v>
          </cell>
        </row>
        <row r="168">
          <cell r="C168">
            <v>26207127317</v>
          </cell>
          <cell r="D168" t="str">
            <v>Từ Nguyễn Huyền Trang</v>
          </cell>
          <cell r="E168">
            <v>37310</v>
          </cell>
          <cell r="F168" t="str">
            <v>K26DLK2</v>
          </cell>
          <cell r="G168" t="str">
            <v>Quản trị Du lịch &amp; Khách sạn</v>
          </cell>
          <cell r="H168">
            <v>26</v>
          </cell>
          <cell r="I168">
            <v>383376018</v>
          </cell>
          <cell r="J168" t="str">
            <v>Chuyên đề</v>
          </cell>
          <cell r="K168" t="str">
            <v>Wyndham DaNang Golden Bay</v>
          </cell>
          <cell r="M168" t="str">
            <v>01 Lê Văn Duyệt , Nại Hiên Đông, Sơn Trà, Đà Nẵng</v>
          </cell>
          <cell r="N168" t="str">
            <v>Đà Nẵng</v>
          </cell>
          <cell r="O168" t="str">
            <v>Nhà hàng</v>
          </cell>
          <cell r="Q168">
            <v>22</v>
          </cell>
          <cell r="S168" t="str">
            <v>cam kết</v>
          </cell>
          <cell r="T168" t="str">
            <v>26/12</v>
          </cell>
          <cell r="U168">
            <v>177</v>
          </cell>
          <cell r="V168" t="str">
            <v>DUYỆT</v>
          </cell>
          <cell r="W168" t="str">
            <v>26/12/2023</v>
          </cell>
          <cell r="AA168">
            <v>0</v>
          </cell>
          <cell r="AB168">
            <v>3.05</v>
          </cell>
          <cell r="AC168" t="str">
            <v>CHUYÊN ĐỀ</v>
          </cell>
          <cell r="AD168" t="str">
            <v>Phan Thị Hồng Hải</v>
          </cell>
          <cell r="AE168" t="str">
            <v>034.838.9062</v>
          </cell>
        </row>
        <row r="169">
          <cell r="C169">
            <v>26207120748</v>
          </cell>
          <cell r="D169" t="str">
            <v>Nguyễn Thị Băng Châu</v>
          </cell>
          <cell r="E169">
            <v>37134</v>
          </cell>
          <cell r="F169" t="str">
            <v>K26 PSU DLK4</v>
          </cell>
          <cell r="G169" t="str">
            <v>Quản trị Du lịch &amp; Khách sạn chuẩn PSU</v>
          </cell>
          <cell r="H169">
            <v>26</v>
          </cell>
          <cell r="I169">
            <v>886238962</v>
          </cell>
          <cell r="J169" t="str">
            <v>Khóa luận</v>
          </cell>
          <cell r="K169" t="str">
            <v>Sheraton Grand Danang resort and Convention Center</v>
          </cell>
          <cell r="M169" t="str">
            <v>35 Trường Sa, Ngũ Hành Sơn</v>
          </cell>
          <cell r="N169" t="str">
            <v>Đà Nẵng</v>
          </cell>
          <cell r="O169" t="str">
            <v>Nhà hàng</v>
          </cell>
          <cell r="Q169" t="str">
            <v>23/12/2023</v>
          </cell>
          <cell r="R169" t="str">
            <v>Nguyễn Thị Minh Thư</v>
          </cell>
          <cell r="S169" t="str">
            <v>cam kết</v>
          </cell>
          <cell r="T169" t="str">
            <v>26/12</v>
          </cell>
          <cell r="U169">
            <v>178</v>
          </cell>
          <cell r="V169" t="str">
            <v>DUYỆT</v>
          </cell>
          <cell r="W169" t="str">
            <v>26/12/2023</v>
          </cell>
          <cell r="X169" t="str">
            <v>trưởng khoa đã duyệt đơn</v>
          </cell>
          <cell r="AA169">
            <v>0</v>
          </cell>
          <cell r="AB169">
            <v>3.39</v>
          </cell>
          <cell r="AC169" t="str">
            <v>CHUYÊN ĐỀ</v>
          </cell>
          <cell r="AD169" t="str">
            <v>Phan Thị Hồng Hải</v>
          </cell>
          <cell r="AE169" t="str">
            <v>034.838.9062</v>
          </cell>
        </row>
        <row r="170">
          <cell r="C170">
            <v>25207117619</v>
          </cell>
          <cell r="D170" t="str">
            <v>Nguyễn Thị Bảo Trâm</v>
          </cell>
          <cell r="E170">
            <v>36681</v>
          </cell>
          <cell r="F170" t="str">
            <v>K26PSUDLK 3</v>
          </cell>
          <cell r="G170" t="str">
            <v>Quản trị Du lịch &amp; Khách sạn chuẩn PSU</v>
          </cell>
          <cell r="H170">
            <v>26</v>
          </cell>
          <cell r="I170">
            <v>774440600</v>
          </cell>
          <cell r="J170" t="str">
            <v>Chuyên đề</v>
          </cell>
          <cell r="K170" t="str">
            <v>Premier Village Danang Resort</v>
          </cell>
          <cell r="M170" t="str">
            <v>99 Võ Nguyên Giáp, Mỹ An, Ngũ Hành Sơn, Đà Nẵng</v>
          </cell>
          <cell r="N170" t="str">
            <v>Đà Nẵng</v>
          </cell>
          <cell r="O170" t="str">
            <v>Ẩm Thực</v>
          </cell>
          <cell r="P170" t="str">
            <v>Ẩm Thực</v>
          </cell>
          <cell r="Q170" t="str">
            <v>26/12/2024</v>
          </cell>
          <cell r="R170" t="str">
            <v>Hồ Sử Minh Tài</v>
          </cell>
          <cell r="S170" t="str">
            <v>cam kết</v>
          </cell>
          <cell r="T170" t="str">
            <v>27/12</v>
          </cell>
          <cell r="U170">
            <v>179</v>
          </cell>
          <cell r="V170" t="str">
            <v>DUYỆT</v>
          </cell>
          <cell r="W170" t="str">
            <v>26/12/2023</v>
          </cell>
          <cell r="Y170" t="str">
            <v>DUYỆT</v>
          </cell>
          <cell r="AA170">
            <v>0</v>
          </cell>
          <cell r="AB170">
            <v>3.51</v>
          </cell>
          <cell r="AC170" t="str">
            <v>XÉT LÀM KHÓA LUẬN</v>
          </cell>
          <cell r="AD170" t="str">
            <v>Dương Thị Xuân Diệu</v>
          </cell>
          <cell r="AE170">
            <v>905938748</v>
          </cell>
        </row>
        <row r="171">
          <cell r="C171">
            <v>26207126608</v>
          </cell>
          <cell r="D171" t="str">
            <v>Nguyễn Thị Ngọc Trâm</v>
          </cell>
          <cell r="E171">
            <v>37381</v>
          </cell>
          <cell r="F171" t="str">
            <v>K26DLK3</v>
          </cell>
          <cell r="G171" t="str">
            <v>Quản trị Du lịch &amp; Khách sạn</v>
          </cell>
          <cell r="H171">
            <v>26</v>
          </cell>
          <cell r="I171">
            <v>858507080</v>
          </cell>
          <cell r="J171" t="str">
            <v>Chuyên đề</v>
          </cell>
          <cell r="K171" t="str">
            <v>Risemount Premier Resort Danang</v>
          </cell>
          <cell r="M171" t="str">
            <v>120 Nguyễn Văn Thoại, Ngũ Hành Sơn, Đà Nẵng</v>
          </cell>
          <cell r="N171" t="str">
            <v>Đà Nẵng</v>
          </cell>
          <cell r="O171" t="str">
            <v>Buồng phòng</v>
          </cell>
          <cell r="Q171" t="str">
            <v>26/12</v>
          </cell>
          <cell r="S171" t="str">
            <v>cam kết</v>
          </cell>
          <cell r="T171" t="str">
            <v>27/12</v>
          </cell>
          <cell r="U171">
            <v>180</v>
          </cell>
          <cell r="V171" t="str">
            <v>DUYỆT</v>
          </cell>
          <cell r="W171" t="str">
            <v>26/12/2023</v>
          </cell>
          <cell r="AA171">
            <v>4.0300000000000002E-2</v>
          </cell>
          <cell r="AB171">
            <v>3.1</v>
          </cell>
          <cell r="AC171" t="str">
            <v>CHUYÊN ĐỀ</v>
          </cell>
          <cell r="AD171" t="str">
            <v>Phạm Thị Thu Thủy</v>
          </cell>
          <cell r="AE171">
            <v>938290678</v>
          </cell>
        </row>
        <row r="172">
          <cell r="C172">
            <v>26207127807</v>
          </cell>
          <cell r="D172" t="str">
            <v>Nguyễn Phước Khánh Linh</v>
          </cell>
          <cell r="E172">
            <v>37143</v>
          </cell>
          <cell r="F172" t="str">
            <v>K26DLK2</v>
          </cell>
          <cell r="G172" t="str">
            <v>Quản trị Du lịch &amp; Khách sạn</v>
          </cell>
          <cell r="H172">
            <v>26</v>
          </cell>
          <cell r="I172">
            <v>773905491</v>
          </cell>
          <cell r="J172" t="str">
            <v>Chuyên đề</v>
          </cell>
          <cell r="K172" t="str">
            <v>Wyndham DaNang Golden Bay</v>
          </cell>
          <cell r="M172" t="str">
            <v>01 Lê Văn Duyệt, Nại Hiên Đông, Sơn Trà, Đà Nẵng</v>
          </cell>
          <cell r="N172" t="str">
            <v>Đà Nẵng</v>
          </cell>
          <cell r="O172" t="str">
            <v>Tiền sảnh</v>
          </cell>
          <cell r="Q172" t="str">
            <v>26/12/2023</v>
          </cell>
          <cell r="S172" t="str">
            <v>cam kết</v>
          </cell>
          <cell r="T172" t="str">
            <v>27/12</v>
          </cell>
          <cell r="U172">
            <v>181</v>
          </cell>
          <cell r="V172" t="str">
            <v>DUYỆT</v>
          </cell>
          <cell r="W172" t="str">
            <v>26/12/2023</v>
          </cell>
          <cell r="AA172">
            <v>0</v>
          </cell>
          <cell r="AB172">
            <v>3.26</v>
          </cell>
          <cell r="AC172" t="str">
            <v>CHUYÊN ĐỀ</v>
          </cell>
          <cell r="AD172" t="str">
            <v>Nguyễn Thị Minh Thư</v>
          </cell>
          <cell r="AE172" t="str">
            <v>0396.153.687</v>
          </cell>
        </row>
        <row r="173">
          <cell r="C173">
            <v>25207109725</v>
          </cell>
          <cell r="D173" t="str">
            <v>Phan Thị Ánh Tuyết</v>
          </cell>
          <cell r="E173">
            <v>37016</v>
          </cell>
          <cell r="F173" t="str">
            <v>K26DLK 5</v>
          </cell>
          <cell r="G173" t="str">
            <v>Quản trị Du lịch &amp; Khách sạn</v>
          </cell>
          <cell r="H173">
            <v>26</v>
          </cell>
          <cell r="I173">
            <v>762727410</v>
          </cell>
          <cell r="J173" t="str">
            <v>Khóa luận</v>
          </cell>
          <cell r="K173" t="str">
            <v>Chicland Hotel</v>
          </cell>
          <cell r="M173" t="str">
            <v>210 Võ Nguyên Giáp</v>
          </cell>
          <cell r="N173" t="str">
            <v>Đà Nẵng</v>
          </cell>
          <cell r="O173" t="str">
            <v>Tiền sảnh</v>
          </cell>
          <cell r="Q173" t="str">
            <v>27/12/2023</v>
          </cell>
          <cell r="R173" t="str">
            <v>Phạm Thị Thu Thủy</v>
          </cell>
          <cell r="S173" t="str">
            <v>cam kết</v>
          </cell>
          <cell r="T173" t="str">
            <v>28/12</v>
          </cell>
          <cell r="U173">
            <v>182</v>
          </cell>
          <cell r="V173" t="str">
            <v>DUYỆT</v>
          </cell>
          <cell r="W173" t="str">
            <v>26/12/2023</v>
          </cell>
          <cell r="Y173" t="str">
            <v>CHỜ KẾT LUẬN TỪ PHÒNG ĐÀO TẠO</v>
          </cell>
          <cell r="AA173">
            <v>0</v>
          </cell>
          <cell r="AB173">
            <v>3.83</v>
          </cell>
          <cell r="AC173" t="str">
            <v>KHÓA LUẬN</v>
          </cell>
          <cell r="AD173" t="str">
            <v>Võ Đức Hiếu</v>
          </cell>
          <cell r="AE173">
            <v>905767997</v>
          </cell>
        </row>
        <row r="174">
          <cell r="C174">
            <v>26217134765</v>
          </cell>
          <cell r="D174" t="str">
            <v>Trần Đoàn Tuấn phước</v>
          </cell>
          <cell r="E174">
            <v>37545</v>
          </cell>
          <cell r="F174" t="str">
            <v>K26DLK14</v>
          </cell>
          <cell r="G174" t="str">
            <v>Quản trị Du lịch &amp; Khách sạn</v>
          </cell>
          <cell r="H174">
            <v>26</v>
          </cell>
          <cell r="I174">
            <v>905872510</v>
          </cell>
          <cell r="J174" t="str">
            <v>Chuyên đề</v>
          </cell>
          <cell r="K174" t="str">
            <v>Hyatt regency DaNang Resort</v>
          </cell>
          <cell r="M174" t="str">
            <v>5 Trường Sa, Ngũ Hành Sơn</v>
          </cell>
          <cell r="N174" t="str">
            <v>Đà Nẵng</v>
          </cell>
          <cell r="O174" t="str">
            <v>Nhà hàng</v>
          </cell>
          <cell r="Q174">
            <v>45323</v>
          </cell>
          <cell r="S174" t="str">
            <v>cam kết</v>
          </cell>
          <cell r="T174">
            <v>45627</v>
          </cell>
          <cell r="U174">
            <v>183</v>
          </cell>
          <cell r="V174" t="str">
            <v>DUYỆT</v>
          </cell>
          <cell r="W174" t="str">
            <v>26/12/2023</v>
          </cell>
          <cell r="AA174">
            <v>2.4199999999999999E-2</v>
          </cell>
          <cell r="AB174">
            <v>2.59</v>
          </cell>
          <cell r="AC174" t="str">
            <v>CHUYÊN ĐỀ</v>
          </cell>
          <cell r="AD174" t="str">
            <v>Ngô Thị Thanh Nga</v>
          </cell>
          <cell r="AE174">
            <v>355072844</v>
          </cell>
        </row>
        <row r="175">
          <cell r="C175">
            <v>26207135033</v>
          </cell>
          <cell r="D175" t="str">
            <v>Trần Thị Thu Ngân</v>
          </cell>
          <cell r="E175">
            <v>37266</v>
          </cell>
          <cell r="F175" t="str">
            <v>K26DLK1</v>
          </cell>
          <cell r="G175" t="str">
            <v>Quản trị Du lịch &amp; Khách sạn</v>
          </cell>
          <cell r="H175">
            <v>26</v>
          </cell>
          <cell r="I175">
            <v>332066796</v>
          </cell>
          <cell r="J175" t="str">
            <v>Chuyên đề</v>
          </cell>
          <cell r="K175" t="str">
            <v>Le Sands Oceanfront Da Nang Hotel</v>
          </cell>
          <cell r="M175" t="str">
            <v>28 võ nguyên Giáp</v>
          </cell>
          <cell r="N175" t="str">
            <v>Đà Nẵng</v>
          </cell>
          <cell r="O175" t="str">
            <v>Buồng phòng</v>
          </cell>
          <cell r="Q175" t="str">
            <v>Ngày dự kiến 28/12/2023</v>
          </cell>
          <cell r="R175" t="str">
            <v>Mai Thị Thương</v>
          </cell>
          <cell r="S175" t="str">
            <v>cam kết</v>
          </cell>
          <cell r="T175" t="str">
            <v>28/12</v>
          </cell>
          <cell r="U175">
            <v>184</v>
          </cell>
          <cell r="V175" t="str">
            <v>DUYỆT</v>
          </cell>
          <cell r="W175" t="str">
            <v>27/12/2023</v>
          </cell>
          <cell r="AA175">
            <v>5.6000000000000001E-2</v>
          </cell>
          <cell r="AB175">
            <v>3.34</v>
          </cell>
          <cell r="AC175" t="str">
            <v>không đủ điều kiện thực tập tốt nghiệp</v>
          </cell>
          <cell r="AD175" t="str">
            <v>Phạm Thị Thu Thủy</v>
          </cell>
          <cell r="AE175">
            <v>938290678</v>
          </cell>
        </row>
        <row r="176">
          <cell r="C176">
            <v>25207217594</v>
          </cell>
          <cell r="D176" t="str">
            <v>Trần Thị Quỳnh Trang</v>
          </cell>
          <cell r="E176">
            <v>36985</v>
          </cell>
          <cell r="F176" t="str">
            <v>K26DLK15</v>
          </cell>
          <cell r="G176" t="str">
            <v>Quản trị Du lịch &amp; Khách sạn</v>
          </cell>
          <cell r="H176">
            <v>26</v>
          </cell>
          <cell r="I176">
            <v>846197797</v>
          </cell>
          <cell r="J176" t="str">
            <v>Chuyên đề</v>
          </cell>
          <cell r="K176" t="str">
            <v>Khách sạn Sài Gòn Kim Liên</v>
          </cell>
          <cell r="L176" t="str">
            <v>Khách sạn Sài Gòn Kim Liên</v>
          </cell>
          <cell r="M176" t="str">
            <v>25 Quang Trung</v>
          </cell>
          <cell r="N176" t="str">
            <v>TP Vinh - Nghệ An</v>
          </cell>
          <cell r="O176" t="str">
            <v>Tiền sảnh</v>
          </cell>
          <cell r="Q176">
            <v>45017</v>
          </cell>
          <cell r="S176" t="str">
            <v>cam kết</v>
          </cell>
          <cell r="U176">
            <v>185</v>
          </cell>
          <cell r="V176" t="str">
            <v>DUYỆT</v>
          </cell>
          <cell r="W176" t="str">
            <v>27/12/2023</v>
          </cell>
          <cell r="X176" t="str">
            <v>SV đăng ký thực tập ngoại tỉnh, cần lưu ý để có thể học môn thi tốt nghiệp tại DTU</v>
          </cell>
          <cell r="AA176">
            <v>2.3800000000000002E-2</v>
          </cell>
          <cell r="AB176">
            <v>3.32</v>
          </cell>
          <cell r="AC176" t="str">
            <v>CHUYÊN ĐỀ</v>
          </cell>
        </row>
        <row r="177">
          <cell r="C177">
            <v>26207129331</v>
          </cell>
          <cell r="D177" t="str">
            <v>Nguyễn Thị Kim Oanh</v>
          </cell>
          <cell r="E177">
            <v>37538</v>
          </cell>
          <cell r="F177" t="str">
            <v>K26DLK2</v>
          </cell>
          <cell r="G177" t="str">
            <v>Quản trị Du lịch &amp; Khách sạn</v>
          </cell>
          <cell r="H177">
            <v>26</v>
          </cell>
          <cell r="I177">
            <v>775580504</v>
          </cell>
          <cell r="J177" t="str">
            <v>Khóa luận</v>
          </cell>
          <cell r="K177" t="str">
            <v>Diamond Sea Hotel</v>
          </cell>
          <cell r="M177" t="str">
            <v>232 Võ Nguyên Giáp, P. Phước Mỹ, Q. Sơn Trà, TP. Đà Nẵng</v>
          </cell>
          <cell r="N177" t="str">
            <v>Đà Nẵng</v>
          </cell>
          <cell r="O177" t="str">
            <v>Buồng phòng</v>
          </cell>
          <cell r="Q177" t="str">
            <v>Dự kiến nộp khoa: ngày 10/1/2024</v>
          </cell>
          <cell r="R177" t="str">
            <v>Mai Thị Thương</v>
          </cell>
          <cell r="S177" t="str">
            <v>cam kết</v>
          </cell>
          <cell r="T177">
            <v>45536</v>
          </cell>
          <cell r="U177">
            <v>186</v>
          </cell>
          <cell r="V177" t="str">
            <v>DUYỆT</v>
          </cell>
          <cell r="W177" t="str">
            <v>27/12/2023</v>
          </cell>
          <cell r="AA177">
            <v>0</v>
          </cell>
          <cell r="AB177">
            <v>3.52</v>
          </cell>
          <cell r="AC177" t="str">
            <v>XÉT LÀM KHÓA LUẬN</v>
          </cell>
          <cell r="AD177" t="str">
            <v>Mai Thị Thương</v>
          </cell>
          <cell r="AE177">
            <v>905767050</v>
          </cell>
        </row>
        <row r="178">
          <cell r="C178">
            <v>26207142355</v>
          </cell>
          <cell r="D178" t="str">
            <v>Nguyễn Thị Duyên</v>
          </cell>
          <cell r="E178">
            <v>37503</v>
          </cell>
          <cell r="F178" t="str">
            <v>K26DLK2</v>
          </cell>
          <cell r="G178" t="str">
            <v>Quản trị Du lịch &amp; Khách sạn</v>
          </cell>
          <cell r="H178">
            <v>26</v>
          </cell>
          <cell r="I178">
            <v>387143096</v>
          </cell>
          <cell r="J178" t="str">
            <v>Khóa luận</v>
          </cell>
          <cell r="K178" t="str">
            <v>Diamond Sea Hotel</v>
          </cell>
          <cell r="M178" t="str">
            <v>232 Võ Nguyên Giáp, P. Phước Mỹ, Q. Sơn Trà</v>
          </cell>
          <cell r="N178" t="str">
            <v>Đà Nẵng</v>
          </cell>
          <cell r="O178" t="str">
            <v>Buồng phòng</v>
          </cell>
          <cell r="Q178">
            <v>45566</v>
          </cell>
          <cell r="R178" t="str">
            <v>Mai Thị Thương</v>
          </cell>
          <cell r="S178" t="str">
            <v>cam kết</v>
          </cell>
          <cell r="T178">
            <v>45536</v>
          </cell>
          <cell r="U178">
            <v>187</v>
          </cell>
          <cell r="V178" t="str">
            <v>DUYỆT</v>
          </cell>
          <cell r="W178" t="str">
            <v>27/12/2023</v>
          </cell>
          <cell r="AA178">
            <v>0</v>
          </cell>
          <cell r="AB178">
            <v>3.62</v>
          </cell>
          <cell r="AC178" t="str">
            <v>KHÓA LUẬN</v>
          </cell>
          <cell r="AD178" t="str">
            <v>Mai Thị Thương</v>
          </cell>
          <cell r="AE178">
            <v>905767050</v>
          </cell>
        </row>
        <row r="179">
          <cell r="C179">
            <v>25217103802</v>
          </cell>
          <cell r="D179" t="str">
            <v>Nguyễn Hữu Hiếu</v>
          </cell>
          <cell r="E179">
            <v>37237</v>
          </cell>
          <cell r="F179" t="str">
            <v>K25PSUDLK13</v>
          </cell>
          <cell r="G179" t="str">
            <v>Quản trị Du lịch &amp; Khách sạn chuẩn PSU</v>
          </cell>
          <cell r="H179">
            <v>25</v>
          </cell>
          <cell r="I179">
            <v>337099895</v>
          </cell>
          <cell r="J179" t="str">
            <v>Chuyên đề</v>
          </cell>
          <cell r="K179" t="str">
            <v>Golden Lotus Grand</v>
          </cell>
          <cell r="L179" t="str">
            <v>Golden Lotus Grand</v>
          </cell>
          <cell r="M179" t="str">
            <v>86 Lê Quang Đạo</v>
          </cell>
          <cell r="N179" t="str">
            <v>Đà Nẵng</v>
          </cell>
          <cell r="O179" t="str">
            <v>Nhà hàng</v>
          </cell>
          <cell r="Q179" t="str">
            <v>25/1/2024</v>
          </cell>
          <cell r="S179" t="str">
            <v>cam kết</v>
          </cell>
          <cell r="T179" t="str">
            <v>22/1</v>
          </cell>
          <cell r="U179">
            <v>188</v>
          </cell>
          <cell r="V179" t="str">
            <v>DUYỆT</v>
          </cell>
          <cell r="W179" t="str">
            <v>27/12/2023</v>
          </cell>
          <cell r="X179" t="str">
            <v>Trưởng khoa đã duyệt đơn</v>
          </cell>
          <cell r="AA179">
            <v>0</v>
          </cell>
          <cell r="AB179">
            <v>3.12</v>
          </cell>
          <cell r="AC179" t="str">
            <v>CHUYÊN ĐỀ</v>
          </cell>
          <cell r="AD179" t="str">
            <v>Trần Hoàng Anh</v>
          </cell>
          <cell r="AE179" t="str">
            <v>0906 029 602</v>
          </cell>
        </row>
        <row r="180">
          <cell r="C180">
            <v>26207132446</v>
          </cell>
          <cell r="D180" t="str">
            <v>Trần Anh Thư</v>
          </cell>
          <cell r="E180">
            <v>37494</v>
          </cell>
          <cell r="F180" t="str">
            <v>K26 PSU DLJ3</v>
          </cell>
          <cell r="G180" t="str">
            <v>Quản trị Du lịch &amp; Khách sạn chuẩn PSU</v>
          </cell>
          <cell r="H180">
            <v>26</v>
          </cell>
          <cell r="I180">
            <v>935661222</v>
          </cell>
          <cell r="J180" t="str">
            <v>Chuyên đề</v>
          </cell>
          <cell r="K180" t="str">
            <v>Almanity Hoi An Resort &amp; Spa</v>
          </cell>
          <cell r="M180" t="str">
            <v>326 Lý Thường Kiệt, Phường Tân An, Thành phố Hội An, Quảng Nam</v>
          </cell>
          <cell r="N180" t="str">
            <v>Tỉnh Quảng Nam</v>
          </cell>
          <cell r="O180" t="str">
            <v>Tiền sảnh</v>
          </cell>
          <cell r="Q180">
            <v>45444</v>
          </cell>
          <cell r="S180" t="str">
            <v>cam kết</v>
          </cell>
          <cell r="T180" t="str">
            <v>22/1</v>
          </cell>
          <cell r="U180">
            <v>189</v>
          </cell>
          <cell r="V180" t="str">
            <v>DUYỆT</v>
          </cell>
          <cell r="W180" t="str">
            <v>22/1/2024</v>
          </cell>
          <cell r="X180" t="str">
            <v>Trưởng khoa đã duyệt đơn</v>
          </cell>
          <cell r="AA180">
            <v>2.3400000000000001E-2</v>
          </cell>
          <cell r="AB180">
            <v>2.99</v>
          </cell>
          <cell r="AC180" t="str">
            <v>CHUYÊN ĐỀ</v>
          </cell>
          <cell r="AD180" t="str">
            <v>Đặng Thị Thùy Trang</v>
          </cell>
          <cell r="AE180">
            <v>327892117</v>
          </cell>
        </row>
        <row r="181">
          <cell r="C181">
            <v>26207128015</v>
          </cell>
          <cell r="D181" t="str">
            <v>Lê Thị Thu Hà</v>
          </cell>
          <cell r="E181">
            <v>37316</v>
          </cell>
          <cell r="F181" t="str">
            <v>K26PSU-DLK4</v>
          </cell>
          <cell r="G181" t="str">
            <v>Quản trị Du lịch &amp; Khách sạn chuẩn PSU</v>
          </cell>
          <cell r="H181">
            <v>26</v>
          </cell>
          <cell r="I181">
            <v>776452121</v>
          </cell>
          <cell r="J181" t="str">
            <v>Chuyên đề</v>
          </cell>
          <cell r="K181" t="str">
            <v>New World Phu Quoc Resort</v>
          </cell>
          <cell r="L181" t="str">
            <v>New World Phu Quoc Resort</v>
          </cell>
          <cell r="M181" t="str">
            <v>Bãi Khem, phường An Thới, thành phố Phú Quốc, Kiên Giang</v>
          </cell>
          <cell r="N181" t="str">
            <v>Phú Quốc</v>
          </cell>
          <cell r="O181" t="str">
            <v>Nhà hàng</v>
          </cell>
          <cell r="Q181" t="str">
            <v>22/01/2024</v>
          </cell>
          <cell r="R181" t="str">
            <v>Phạm Thị Thu Thủy</v>
          </cell>
          <cell r="S181" t="str">
            <v>cam kết</v>
          </cell>
          <cell r="T181" t="str">
            <v>25/1</v>
          </cell>
          <cell r="U181">
            <v>190</v>
          </cell>
          <cell r="V181" t="str">
            <v>DUYỆT</v>
          </cell>
          <cell r="W181" t="str">
            <v>27/12/2023</v>
          </cell>
          <cell r="Y181" t="str">
            <v>CHỜ KẾT LUẬN TỪ PHÒNG ĐÀO TẠO</v>
          </cell>
          <cell r="AA181">
            <v>2.3400000000000001E-2</v>
          </cell>
          <cell r="AB181">
            <v>3.64</v>
          </cell>
          <cell r="AC181" t="str">
            <v>CHUYÊN ĐỀ</v>
          </cell>
          <cell r="AD181" t="str">
            <v>Trần Hoàng Anh</v>
          </cell>
          <cell r="AE181" t="str">
            <v>0906 029 602</v>
          </cell>
        </row>
        <row r="182">
          <cell r="C182">
            <v>26217135162</v>
          </cell>
          <cell r="D182" t="str">
            <v>Nguyễn Đình Dương</v>
          </cell>
          <cell r="E182">
            <v>37585</v>
          </cell>
          <cell r="F182" t="str">
            <v>K26dlk14</v>
          </cell>
          <cell r="G182" t="str">
            <v>Quản trị Du lịch &amp; Khách sạn</v>
          </cell>
          <cell r="H182">
            <v>26</v>
          </cell>
          <cell r="I182">
            <v>344090968</v>
          </cell>
          <cell r="J182" t="str">
            <v>Chuyên đề</v>
          </cell>
          <cell r="K182" t="str">
            <v>Khách sạn Sài Gòn Kim Liên</v>
          </cell>
          <cell r="L182" t="str">
            <v>Khách sạn Sài Gòn Kim Liên</v>
          </cell>
          <cell r="M182" t="str">
            <v>25 Quang Trung</v>
          </cell>
          <cell r="N182" t="str">
            <v>Thành phố Vinh, Nghệ An</v>
          </cell>
          <cell r="O182" t="str">
            <v>Tiền sảnh</v>
          </cell>
          <cell r="Q182" t="str">
            <v>ngày 1 tháng 3 năm 2024</v>
          </cell>
          <cell r="S182" t="str">
            <v>cam kết</v>
          </cell>
          <cell r="U182">
            <v>191</v>
          </cell>
          <cell r="V182" t="str">
            <v>KHÔNG DUYỆT</v>
          </cell>
          <cell r="W182" t="str">
            <v>27/12/2023</v>
          </cell>
          <cell r="X182" t="str">
            <v>SV hộ khẩu Gia Lai, học ở ĐN mà thực tập ở Vinh là ko hợp lý. Đề nghị SV giải trình lý do để xin phê duyệt đơn vị thực tập</v>
          </cell>
          <cell r="AA182">
            <v>0</v>
          </cell>
          <cell r="AB182">
            <v>2.5499999999999998</v>
          </cell>
          <cell r="AC182" t="str">
            <v>CHUYÊN ĐỀ</v>
          </cell>
        </row>
        <row r="183">
          <cell r="C183">
            <v>26207133262</v>
          </cell>
          <cell r="D183" t="str">
            <v>Nguyễn Thị Hồng Thắm</v>
          </cell>
          <cell r="E183">
            <v>37607</v>
          </cell>
          <cell r="F183" t="str">
            <v>K26-PSUDLK1</v>
          </cell>
          <cell r="G183" t="str">
            <v>Quản trị Du lịch &amp; Khách sạn chuẩn PSU</v>
          </cell>
          <cell r="H183">
            <v>26</v>
          </cell>
          <cell r="I183">
            <v>948163238</v>
          </cell>
          <cell r="J183" t="str">
            <v>Chuyên đề</v>
          </cell>
          <cell r="K183" t="str">
            <v>Premier Village Danang Resort</v>
          </cell>
          <cell r="M183" t="str">
            <v>99 Võ Nguyên Giáp, Bắc Mỹ An, Đà Nẵng</v>
          </cell>
          <cell r="N183" t="str">
            <v>Đà Nẵng</v>
          </cell>
          <cell r="O183" t="str">
            <v>Tiền sảnh</v>
          </cell>
          <cell r="Q183">
            <v>45566</v>
          </cell>
          <cell r="S183" t="str">
            <v>cam kết</v>
          </cell>
          <cell r="T183">
            <v>45536</v>
          </cell>
          <cell r="U183">
            <v>192</v>
          </cell>
          <cell r="V183" t="str">
            <v>DUYỆT</v>
          </cell>
          <cell r="W183" t="str">
            <v>27/12/2023</v>
          </cell>
          <cell r="AA183">
            <v>0</v>
          </cell>
          <cell r="AB183">
            <v>3.29</v>
          </cell>
          <cell r="AC183" t="str">
            <v>CHUYÊN ĐỀ</v>
          </cell>
          <cell r="AD183" t="str">
            <v>Huỳnh Lý Thùy Linh</v>
          </cell>
          <cell r="AE183">
            <v>702605664</v>
          </cell>
        </row>
        <row r="184">
          <cell r="C184">
            <v>26207135191</v>
          </cell>
          <cell r="D184" t="str">
            <v>Lê Thị Uyển Nhi</v>
          </cell>
          <cell r="E184">
            <v>37455</v>
          </cell>
          <cell r="F184" t="str">
            <v>K26DLK6</v>
          </cell>
          <cell r="G184" t="str">
            <v>Quản trị Du lịch &amp; Khách sạn</v>
          </cell>
          <cell r="H184">
            <v>26</v>
          </cell>
          <cell r="I184">
            <v>332875942</v>
          </cell>
          <cell r="J184" t="str">
            <v>Chuyên đề</v>
          </cell>
          <cell r="K184" t="str">
            <v>Belle Maison Parosand DaNang</v>
          </cell>
          <cell r="M184" t="str">
            <v>216 Võ Nguyên Giáp</v>
          </cell>
          <cell r="N184" t="str">
            <v>Đà Nẵng</v>
          </cell>
          <cell r="O184" t="str">
            <v>Nhà hàng</v>
          </cell>
          <cell r="Q184" t="str">
            <v>Dự kiến ngày 8/01/2024</v>
          </cell>
          <cell r="S184" t="str">
            <v>cam kết</v>
          </cell>
          <cell r="T184" t="str">
            <v>15/1</v>
          </cell>
          <cell r="U184">
            <v>193</v>
          </cell>
          <cell r="V184" t="str">
            <v>DUYỆT</v>
          </cell>
          <cell r="W184" t="str">
            <v>27/12/2023</v>
          </cell>
          <cell r="AA184">
            <v>0</v>
          </cell>
          <cell r="AB184">
            <v>3.17</v>
          </cell>
          <cell r="AC184" t="str">
            <v>CHUYÊN ĐỀ</v>
          </cell>
          <cell r="AD184" t="str">
            <v>Đặng Thị Thùy Trang</v>
          </cell>
          <cell r="AE184">
            <v>327892117</v>
          </cell>
        </row>
        <row r="185">
          <cell r="C185">
            <v>24207108486</v>
          </cell>
          <cell r="D185" t="str">
            <v>Nguyễn Thị Thùy Dương</v>
          </cell>
          <cell r="E185">
            <v>36627</v>
          </cell>
          <cell r="F185" t="str">
            <v>K25PSUDKL15</v>
          </cell>
          <cell r="G185" t="str">
            <v>Quản trị Du lịch &amp; Khách sạn chuẩn PSU</v>
          </cell>
          <cell r="H185">
            <v>25</v>
          </cell>
          <cell r="I185">
            <v>523574299</v>
          </cell>
          <cell r="J185" t="str">
            <v>Chuyên đề</v>
          </cell>
          <cell r="K185" t="str">
            <v>Sun World Ba Na Hills</v>
          </cell>
          <cell r="L185" t="str">
            <v>Sun World Ba Na Hills</v>
          </cell>
          <cell r="M185" t="str">
            <v>Sun World Ba Na Hills</v>
          </cell>
          <cell r="N185" t="str">
            <v>Đà Nẵng</v>
          </cell>
          <cell r="O185" t="str">
            <v>Bộ phận giải trí</v>
          </cell>
          <cell r="P185" t="str">
            <v>Bộ phận giải trí</v>
          </cell>
          <cell r="Q185">
            <v>44969</v>
          </cell>
          <cell r="R185" t="str">
            <v>Mai Thị Thương</v>
          </cell>
          <cell r="S185" t="str">
            <v>cam kết</v>
          </cell>
          <cell r="T185" t="str">
            <v>27/12</v>
          </cell>
          <cell r="U185">
            <v>194</v>
          </cell>
          <cell r="V185" t="str">
            <v>DUYỆT</v>
          </cell>
          <cell r="W185" t="str">
            <v>27/12/2023</v>
          </cell>
          <cell r="AA185">
            <v>0</v>
          </cell>
          <cell r="AB185">
            <v>2.5299999999999998</v>
          </cell>
          <cell r="AC185" t="str">
            <v>CHUYÊN ĐỀ</v>
          </cell>
          <cell r="AD185" t="str">
            <v>Đặng Thị Thùy Trang</v>
          </cell>
          <cell r="AE185">
            <v>327892117</v>
          </cell>
        </row>
        <row r="186">
          <cell r="C186">
            <v>26212231163</v>
          </cell>
          <cell r="D186" t="str">
            <v>Nguyễn Quốc Trung</v>
          </cell>
          <cell r="E186">
            <v>37598</v>
          </cell>
          <cell r="F186" t="str">
            <v>K26DLK2</v>
          </cell>
          <cell r="G186" t="str">
            <v>Quản trị Du lịch &amp; Khách sạn</v>
          </cell>
          <cell r="H186">
            <v>26</v>
          </cell>
          <cell r="I186">
            <v>866024349</v>
          </cell>
          <cell r="J186" t="str">
            <v>Chuyên đề</v>
          </cell>
          <cell r="K186" t="str">
            <v>khách sạn khác</v>
          </cell>
          <cell r="L186" t="str">
            <v>Cititel Hotel</v>
          </cell>
          <cell r="M186" t="str">
            <v>532 đường 2/9, Q.Hải Châu</v>
          </cell>
          <cell r="N186" t="str">
            <v>Đà Nẵng</v>
          </cell>
          <cell r="O186" t="str">
            <v>Tiền sảnh</v>
          </cell>
          <cell r="Q186" t="str">
            <v>Chưa rõ</v>
          </cell>
          <cell r="R186" t="str">
            <v>Mai Thị Thương</v>
          </cell>
          <cell r="S186" t="str">
            <v>cam kết</v>
          </cell>
          <cell r="U186">
            <v>195</v>
          </cell>
          <cell r="V186" t="str">
            <v>KHÔNG DUYỆT</v>
          </cell>
          <cell r="W186" t="str">
            <v>27/12/2023</v>
          </cell>
          <cell r="X186" t="str">
            <v>Yêu cầu SV cung cấp quyết định/bảng đồng chứng nhận khách sạn 4 sao</v>
          </cell>
          <cell r="AA186">
            <v>4.0300000000000002E-2</v>
          </cell>
          <cell r="AB186">
            <v>2.52</v>
          </cell>
          <cell r="AC186" t="str">
            <v>CHUYÊN ĐỀ</v>
          </cell>
        </row>
        <row r="187">
          <cell r="C187">
            <v>26207126523</v>
          </cell>
          <cell r="D187" t="str">
            <v>Nguyễn Thị Thu Châu</v>
          </cell>
          <cell r="E187">
            <v>37486</v>
          </cell>
          <cell r="F187" t="str">
            <v>K26DLK14</v>
          </cell>
          <cell r="G187" t="str">
            <v>Quản trị Du lịch &amp; Khách sạn</v>
          </cell>
          <cell r="H187">
            <v>26</v>
          </cell>
          <cell r="I187">
            <v>364984371</v>
          </cell>
          <cell r="J187" t="str">
            <v>Chuyên đề</v>
          </cell>
          <cell r="K187" t="str">
            <v>Sheraton Grand Danang resort and Convention Center</v>
          </cell>
          <cell r="M187" t="str">
            <v>35 Trường Sa, Street, Ngũ Hành Sơn, Đà Nẵng</v>
          </cell>
          <cell r="N187" t="str">
            <v>Đà Nẵng</v>
          </cell>
          <cell r="O187" t="str">
            <v>Nhà hàng</v>
          </cell>
          <cell r="Q187">
            <v>45566</v>
          </cell>
          <cell r="R187" t="str">
            <v>Trần Hoàng Anh</v>
          </cell>
          <cell r="S187" t="str">
            <v>cam kết</v>
          </cell>
          <cell r="T187" t="str">
            <v>15/1</v>
          </cell>
          <cell r="U187">
            <v>196</v>
          </cell>
          <cell r="V187" t="str">
            <v>DUYỆT</v>
          </cell>
          <cell r="W187" t="str">
            <v>27/12/2023</v>
          </cell>
          <cell r="AA187">
            <v>0</v>
          </cell>
          <cell r="AB187">
            <v>2.83</v>
          </cell>
          <cell r="AC187" t="str">
            <v>CHUYÊN ĐỀ</v>
          </cell>
          <cell r="AD187" t="str">
            <v>Hồ Minh Phúc</v>
          </cell>
          <cell r="AE187">
            <v>935336716</v>
          </cell>
        </row>
        <row r="188">
          <cell r="C188">
            <v>26217123321</v>
          </cell>
          <cell r="D188" t="str">
            <v>NGÔ NGỌC TÀI</v>
          </cell>
          <cell r="E188">
            <v>37459</v>
          </cell>
          <cell r="F188" t="str">
            <v>K26DLK2</v>
          </cell>
          <cell r="G188" t="str">
            <v>Quản trị Du lịch &amp; Khách sạn</v>
          </cell>
          <cell r="H188">
            <v>26</v>
          </cell>
          <cell r="I188">
            <v>799441122</v>
          </cell>
          <cell r="J188" t="str">
            <v>Chuyên đề</v>
          </cell>
          <cell r="K188" t="str">
            <v>khách sạn khác</v>
          </cell>
          <cell r="L188" t="str">
            <v>CITITEL</v>
          </cell>
          <cell r="M188" t="str">
            <v>532 đường 2/9</v>
          </cell>
          <cell r="N188" t="str">
            <v>ĐÀ NẴNG</v>
          </cell>
          <cell r="O188" t="str">
            <v>Tiền sảnh</v>
          </cell>
          <cell r="Q188" t="str">
            <v>Chưa rõ</v>
          </cell>
          <cell r="R188" t="str">
            <v>Mai Thị Thương</v>
          </cell>
          <cell r="S188" t="str">
            <v>cam kết</v>
          </cell>
          <cell r="U188">
            <v>197</v>
          </cell>
          <cell r="V188" t="str">
            <v>KHÔNG DUYỆT</v>
          </cell>
          <cell r="W188" t="str">
            <v>27/12/2023</v>
          </cell>
          <cell r="X188" t="str">
            <v>Yêu cầu SV cung cấp quyết định/bảng đồng chứng nhận khách sạn 4 sao</v>
          </cell>
          <cell r="AA188">
            <v>7.2599999999999998E-2</v>
          </cell>
          <cell r="AB188">
            <v>3.38</v>
          </cell>
          <cell r="AC188" t="str">
            <v>không đủ điều kiện thực tập tốt nghiệp</v>
          </cell>
        </row>
        <row r="189">
          <cell r="C189">
            <v>26217121115</v>
          </cell>
          <cell r="D189" t="str">
            <v>Nguyễn Võ Thục Đoan</v>
          </cell>
          <cell r="E189">
            <v>37532</v>
          </cell>
          <cell r="F189" t="str">
            <v>K26DLK2</v>
          </cell>
          <cell r="G189" t="str">
            <v>Quản trị Du lịch &amp; Khách sạn</v>
          </cell>
          <cell r="H189">
            <v>26</v>
          </cell>
          <cell r="I189">
            <v>865139741</v>
          </cell>
          <cell r="J189" t="str">
            <v>Chuyên đề</v>
          </cell>
          <cell r="K189" t="str">
            <v>Diamond Sea Hotel</v>
          </cell>
          <cell r="M189" t="str">
            <v>232 Võ Nguyên Giáp, Sơn Trà, Đà Nẵng</v>
          </cell>
          <cell r="N189" t="str">
            <v>Đà Nẵng</v>
          </cell>
          <cell r="O189" t="str">
            <v>Nhà hàng</v>
          </cell>
          <cell r="Q189" t="str">
            <v>27/12/2023</v>
          </cell>
          <cell r="R189" t="str">
            <v>Hồ Minh Phúc</v>
          </cell>
          <cell r="S189" t="str">
            <v>cam kết</v>
          </cell>
          <cell r="T189" t="str">
            <v>27/12</v>
          </cell>
          <cell r="U189">
            <v>198</v>
          </cell>
          <cell r="V189" t="str">
            <v>DUYỆT</v>
          </cell>
          <cell r="W189" t="str">
            <v>27/12/2023</v>
          </cell>
          <cell r="AA189">
            <v>0</v>
          </cell>
          <cell r="AB189">
            <v>2.97</v>
          </cell>
          <cell r="AC189" t="str">
            <v>CHUYÊN ĐỀ</v>
          </cell>
          <cell r="AD189" t="str">
            <v>Ngô Thị Thanh Nga</v>
          </cell>
          <cell r="AE189">
            <v>355072844</v>
          </cell>
        </row>
        <row r="190">
          <cell r="C190">
            <v>26207241979</v>
          </cell>
          <cell r="D190" t="str">
            <v>ĐẶNG THỊ QUỲNH UYÊN</v>
          </cell>
          <cell r="E190">
            <v>37377</v>
          </cell>
          <cell r="F190" t="str">
            <v>K26 PSU DLK3</v>
          </cell>
          <cell r="G190" t="str">
            <v>Quản trị Du lịch &amp; Khách sạn chuẩn PSU</v>
          </cell>
          <cell r="H190">
            <v>26</v>
          </cell>
          <cell r="I190">
            <v>944481746</v>
          </cell>
          <cell r="J190" t="str">
            <v>Chuyên đề</v>
          </cell>
          <cell r="K190" t="str">
            <v>Pullman Danang Beach Resort</v>
          </cell>
          <cell r="L190" t="str">
            <v>Không có</v>
          </cell>
          <cell r="M190" t="str">
            <v>101 Võ Nguyên Giáp, Sơn Trà, Đà Nẵng</v>
          </cell>
          <cell r="N190" t="str">
            <v>Đà Nẵng</v>
          </cell>
          <cell r="O190" t="str">
            <v>Nhà hàng</v>
          </cell>
          <cell r="P190" t="str">
            <v>Không có</v>
          </cell>
          <cell r="Q190" t="str">
            <v>Dự kiến sẽ là ngày 5/2</v>
          </cell>
          <cell r="R190" t="str">
            <v>Đặng Thị Thùy Trang</v>
          </cell>
          <cell r="S190" t="str">
            <v>cam kết</v>
          </cell>
          <cell r="T190" t="str">
            <v>22/1</v>
          </cell>
          <cell r="U190">
            <v>199</v>
          </cell>
          <cell r="V190" t="str">
            <v>DUYỆT</v>
          </cell>
          <cell r="W190" t="str">
            <v>27/12/2023</v>
          </cell>
          <cell r="AA190">
            <v>0</v>
          </cell>
          <cell r="AB190">
            <v>3.09</v>
          </cell>
          <cell r="AC190" t="str">
            <v>CHUYÊN ĐỀ</v>
          </cell>
          <cell r="AD190" t="str">
            <v>Trần Hoàng Anh</v>
          </cell>
          <cell r="AE190" t="str">
            <v>0906 029 602</v>
          </cell>
        </row>
        <row r="191">
          <cell r="C191">
            <v>26217129853</v>
          </cell>
          <cell r="D191" t="str">
            <v>Hoàng Ngọc Duy Tân</v>
          </cell>
          <cell r="E191">
            <v>37436</v>
          </cell>
          <cell r="F191" t="str">
            <v>K26DLK 2</v>
          </cell>
          <cell r="G191" t="str">
            <v>Quản trị Du lịch &amp; Khách sạn</v>
          </cell>
          <cell r="H191">
            <v>26</v>
          </cell>
          <cell r="I191">
            <v>383978733</v>
          </cell>
          <cell r="J191" t="str">
            <v>Chuyên đề</v>
          </cell>
          <cell r="K191" t="str">
            <v>Wyndham DaNang Golden Bay</v>
          </cell>
          <cell r="M191" t="str">
            <v>Lê Văn Duyệt, Nại Hiên Đông, Sơn Trà, Đà Nẵng</v>
          </cell>
          <cell r="N191" t="str">
            <v>Đà Nẵng</v>
          </cell>
          <cell r="O191" t="str">
            <v>Tiền sảnh</v>
          </cell>
          <cell r="Q191" t="str">
            <v>25/12/2023</v>
          </cell>
          <cell r="R191" t="str">
            <v>Hồ Minh Phúc</v>
          </cell>
          <cell r="S191" t="str">
            <v>cam kết</v>
          </cell>
          <cell r="T191" t="str">
            <v>27/12</v>
          </cell>
          <cell r="U191">
            <v>200</v>
          </cell>
          <cell r="V191" t="str">
            <v>DUYỆT</v>
          </cell>
          <cell r="W191" t="str">
            <v>27/12/2023</v>
          </cell>
          <cell r="AA191">
            <v>1.6E-2</v>
          </cell>
          <cell r="AB191">
            <v>2.77</v>
          </cell>
          <cell r="AC191" t="str">
            <v>CHUYÊN ĐỀ</v>
          </cell>
          <cell r="AD191" t="str">
            <v>Nguyễn Thị Minh Thư</v>
          </cell>
          <cell r="AE191" t="str">
            <v>0396.153.687</v>
          </cell>
        </row>
        <row r="192">
          <cell r="C192">
            <v>26207122600</v>
          </cell>
          <cell r="D192" t="str">
            <v>Nguyễn Vũ Minh Thi</v>
          </cell>
          <cell r="E192">
            <v>37391</v>
          </cell>
          <cell r="F192" t="str">
            <v>K26 PSU DLK1</v>
          </cell>
          <cell r="G192" t="str">
            <v>Quản trị Du lịch &amp; Khách sạn chuẩn PSU</v>
          </cell>
          <cell r="H192">
            <v>26</v>
          </cell>
          <cell r="I192">
            <v>905750547</v>
          </cell>
          <cell r="J192" t="str">
            <v>Chuyên đề</v>
          </cell>
          <cell r="K192" t="str">
            <v>Pullman Danang Beach Resort</v>
          </cell>
          <cell r="M192" t="str">
            <v>101 Võ Nguyên Giáp, phường Khuê Mỹ, quận Ngũ Hành Sơn, thành phố Đà Nẵng</v>
          </cell>
          <cell r="N192" t="str">
            <v>Đà Nẵng</v>
          </cell>
          <cell r="O192" t="str">
            <v>Buồng phòng</v>
          </cell>
          <cell r="Q192">
            <v>45383</v>
          </cell>
          <cell r="S192" t="str">
            <v>cam kết</v>
          </cell>
          <cell r="T192" t="str">
            <v>30/12</v>
          </cell>
          <cell r="U192">
            <v>201</v>
          </cell>
          <cell r="V192" t="str">
            <v>DUYỆT</v>
          </cell>
          <cell r="W192" t="str">
            <v>27/12/2023</v>
          </cell>
          <cell r="Y192" t="str">
            <v>DUYỆT</v>
          </cell>
          <cell r="AA192">
            <v>0</v>
          </cell>
          <cell r="AB192">
            <v>3.46</v>
          </cell>
          <cell r="AC192" t="str">
            <v>CHUYÊN ĐỀ</v>
          </cell>
          <cell r="AD192" t="str">
            <v>Phạm Thị Thu Thủy</v>
          </cell>
          <cell r="AE192">
            <v>938290678</v>
          </cell>
        </row>
        <row r="193">
          <cell r="C193">
            <v>26217135821</v>
          </cell>
          <cell r="D193" t="str">
            <v>Đỗ Lê Thành Hưng</v>
          </cell>
          <cell r="E193">
            <v>37457</v>
          </cell>
          <cell r="F193" t="str">
            <v>DLK 11</v>
          </cell>
          <cell r="G193" t="str">
            <v>Quản trị Du lịch &amp; Khách sạn</v>
          </cell>
          <cell r="H193">
            <v>26</v>
          </cell>
          <cell r="I193">
            <v>905425085</v>
          </cell>
          <cell r="J193" t="str">
            <v>Chuyên đề</v>
          </cell>
          <cell r="K193" t="str">
            <v>Khách sạn Mandila Beach Đà Nẵng</v>
          </cell>
          <cell r="M193" t="str">
            <v>218 Võ Nguyên Giáp, Phước Mỹ, Sơn Trà, Đà Nẵng</v>
          </cell>
          <cell r="N193" t="str">
            <v>Đà Nẵng</v>
          </cell>
          <cell r="O193" t="str">
            <v>Tiền sảnh</v>
          </cell>
          <cell r="Q193" t="str">
            <v>22/12/2023</v>
          </cell>
          <cell r="S193" t="str">
            <v>cam kết</v>
          </cell>
          <cell r="T193" t="str">
            <v>27/12</v>
          </cell>
          <cell r="U193">
            <v>202</v>
          </cell>
          <cell r="V193" t="str">
            <v>DUYỆT</v>
          </cell>
          <cell r="W193" t="str">
            <v>27/12/2023</v>
          </cell>
          <cell r="X193" t="str">
            <v>ĐÃ NỘP BẢN MỚI DẤU TRÒN NGÀY 28/12</v>
          </cell>
          <cell r="AA193">
            <v>6.3500000000000001E-2</v>
          </cell>
          <cell r="AB193">
            <v>3.2</v>
          </cell>
          <cell r="AC193" t="str">
            <v>không đủ điều kiện thực tập tốt nghiệp</v>
          </cell>
          <cell r="AD193" t="str">
            <v>Huỳnh Lý Thùy Linh</v>
          </cell>
          <cell r="AE193">
            <v>702605664</v>
          </cell>
        </row>
        <row r="194">
          <cell r="C194">
            <v>26207133988</v>
          </cell>
          <cell r="D194" t="str">
            <v>Nguyễn Thị Diệu Linh</v>
          </cell>
          <cell r="E194">
            <v>37613</v>
          </cell>
          <cell r="F194" t="str">
            <v>K26DLK9</v>
          </cell>
          <cell r="G194" t="str">
            <v>Quản trị Du lịch &amp; Khách sạn</v>
          </cell>
          <cell r="H194">
            <v>26</v>
          </cell>
          <cell r="I194">
            <v>376961579</v>
          </cell>
          <cell r="J194" t="str">
            <v>Khóa luận</v>
          </cell>
          <cell r="K194" t="str">
            <v>Mường Thanh Grand Quảng Trị</v>
          </cell>
          <cell r="L194" t="str">
            <v>Mường Thanh Grand Quảng Trị</v>
          </cell>
          <cell r="M194" t="str">
            <v>68 Lê Duẩn, Phường 2, Đông Hà, Quảng Trị</v>
          </cell>
          <cell r="N194" t="str">
            <v>Đông Hà</v>
          </cell>
          <cell r="O194" t="str">
            <v>Sales and marketing</v>
          </cell>
          <cell r="P194" t="str">
            <v>Sales and marketing</v>
          </cell>
          <cell r="Q194" t="str">
            <v>16/2/2024</v>
          </cell>
          <cell r="R194" t="str">
            <v>Hồ Minh Phúc</v>
          </cell>
          <cell r="S194" t="str">
            <v>cam kết</v>
          </cell>
          <cell r="T194" t="str">
            <v>22/1</v>
          </cell>
          <cell r="U194">
            <v>203</v>
          </cell>
          <cell r="V194" t="str">
            <v>DUYỆT</v>
          </cell>
          <cell r="W194" t="str">
            <v>28/12/2023</v>
          </cell>
          <cell r="AA194">
            <v>3.2300000000000002E-2</v>
          </cell>
          <cell r="AB194">
            <v>3.54</v>
          </cell>
          <cell r="AC194" t="str">
            <v>CHUYÊN ĐỀ</v>
          </cell>
          <cell r="AD194" t="str">
            <v>Phạm Thị Hoàng Dung</v>
          </cell>
          <cell r="AE194" t="str">
            <v>0935 141614</v>
          </cell>
        </row>
        <row r="195">
          <cell r="C195">
            <v>26203333090</v>
          </cell>
          <cell r="D195" t="str">
            <v>Trần Lê Ý Vy</v>
          </cell>
          <cell r="E195">
            <v>37307</v>
          </cell>
          <cell r="F195" t="str">
            <v>K26DLK11</v>
          </cell>
          <cell r="G195" t="str">
            <v>Quản trị Du lịch &amp; Khách sạn</v>
          </cell>
          <cell r="H195">
            <v>26</v>
          </cell>
          <cell r="I195">
            <v>899087427</v>
          </cell>
          <cell r="J195" t="str">
            <v>Chuyên đề</v>
          </cell>
          <cell r="K195" t="str">
            <v>Khách sạn Luxtery</v>
          </cell>
          <cell r="M195" t="str">
            <v>136 Phạm Văn Đồng, Phường An Hải Bắc, Quận Sơn Trà, Thành phố Đà Nẵng</v>
          </cell>
          <cell r="N195" t="str">
            <v>Đà Nẵng</v>
          </cell>
          <cell r="O195" t="str">
            <v>Nhà hàng</v>
          </cell>
          <cell r="Q195" t="str">
            <v>15/1/2024</v>
          </cell>
          <cell r="S195" t="str">
            <v>cam kết</v>
          </cell>
          <cell r="T195" t="str">
            <v>15/1</v>
          </cell>
          <cell r="U195">
            <v>204</v>
          </cell>
          <cell r="V195" t="str">
            <v>DUYỆT</v>
          </cell>
          <cell r="W195" t="str">
            <v>15/01/2024</v>
          </cell>
          <cell r="Y195" t="str">
            <v>DUYỆT</v>
          </cell>
          <cell r="AA195">
            <v>2.4199999999999999E-2</v>
          </cell>
          <cell r="AB195">
            <v>3.47</v>
          </cell>
          <cell r="AC195" t="str">
            <v>CHUYÊN ĐỀ</v>
          </cell>
          <cell r="AD195" t="str">
            <v>Phạm Thị Thu Thủy</v>
          </cell>
          <cell r="AE195">
            <v>938290678</v>
          </cell>
        </row>
        <row r="196">
          <cell r="C196">
            <v>25207217745</v>
          </cell>
          <cell r="D196" t="str">
            <v>Phạm Thị Kim Cương</v>
          </cell>
          <cell r="E196">
            <v>36999</v>
          </cell>
          <cell r="F196" t="str">
            <v>K25 PSU DLK 14</v>
          </cell>
          <cell r="G196" t="str">
            <v>Quản trị Du lịch &amp; Khách sạn chuẩn PSU</v>
          </cell>
          <cell r="H196">
            <v>25</v>
          </cell>
          <cell r="I196">
            <v>795565064</v>
          </cell>
          <cell r="J196" t="str">
            <v>Chuyên đề</v>
          </cell>
          <cell r="K196" t="str">
            <v>INTERCONTINENTAL DANANG SUN PENINSULA RESORT</v>
          </cell>
          <cell r="M196" t="str">
            <v>Thọ Quang, Hải Châu, Đà Nẵng</v>
          </cell>
          <cell r="N196" t="str">
            <v>Đà Nẵng</v>
          </cell>
          <cell r="O196" t="str">
            <v>Nhà hàng</v>
          </cell>
          <cell r="Q196">
            <v>45200</v>
          </cell>
          <cell r="R196" t="str">
            <v>Đặng Thị Thùy Trang</v>
          </cell>
          <cell r="S196" t="str">
            <v>cam kết</v>
          </cell>
          <cell r="T196" t="str">
            <v>18/1</v>
          </cell>
          <cell r="U196">
            <v>205</v>
          </cell>
          <cell r="V196" t="str">
            <v>DUYỆT</v>
          </cell>
          <cell r="W196" t="str">
            <v>27/12/2023</v>
          </cell>
          <cell r="Y196" t="str">
            <v>DUYỆT</v>
          </cell>
          <cell r="AA196">
            <v>0</v>
          </cell>
          <cell r="AB196">
            <v>3.39</v>
          </cell>
          <cell r="AC196" t="str">
            <v>CHUYÊN ĐỀ</v>
          </cell>
          <cell r="AD196" t="str">
            <v>Phạm Thị Thu Thủy</v>
          </cell>
          <cell r="AE196">
            <v>938290678</v>
          </cell>
        </row>
        <row r="197">
          <cell r="C197">
            <v>26207124542</v>
          </cell>
          <cell r="D197" t="str">
            <v>Nguyễn Thị Kim Tuyết</v>
          </cell>
          <cell r="E197">
            <v>37398</v>
          </cell>
          <cell r="F197" t="str">
            <v>K26DLK1</v>
          </cell>
          <cell r="G197" t="str">
            <v>Quản trị Du lịch &amp; Khách sạn</v>
          </cell>
          <cell r="H197">
            <v>26</v>
          </cell>
          <cell r="I197">
            <v>345974008</v>
          </cell>
          <cell r="J197" t="str">
            <v>Chuyên đề</v>
          </cell>
          <cell r="K197" t="str">
            <v>Le Sands Oceanfront Da Nang Hotel</v>
          </cell>
          <cell r="M197" t="str">
            <v>28 Võ Nguyên Giáp, Quận Sơn Trà, Đà Nẵng</v>
          </cell>
          <cell r="N197" t="str">
            <v>Đà Nẵng</v>
          </cell>
          <cell r="O197" t="str">
            <v>Buồng phòng</v>
          </cell>
          <cell r="Q197" t="str">
            <v>Dự kiến ngày 10/01/2024</v>
          </cell>
          <cell r="R197" t="str">
            <v>Đặng Thị Thùy Trang</v>
          </cell>
          <cell r="S197" t="str">
            <v>cam kết</v>
          </cell>
          <cell r="T197" t="str">
            <v>28/12</v>
          </cell>
          <cell r="U197">
            <v>206</v>
          </cell>
          <cell r="V197" t="str">
            <v>DUYỆT</v>
          </cell>
          <cell r="W197" t="str">
            <v>27/12/2023</v>
          </cell>
          <cell r="AA197">
            <v>4.7600000000000003E-2</v>
          </cell>
          <cell r="AB197">
            <v>3.31</v>
          </cell>
          <cell r="AC197" t="str">
            <v>CHUYÊN ĐỀ</v>
          </cell>
          <cell r="AD197" t="str">
            <v>Phạm Thị Thu Thủy</v>
          </cell>
          <cell r="AE197">
            <v>938290678</v>
          </cell>
        </row>
        <row r="198">
          <cell r="C198">
            <v>26207125473</v>
          </cell>
          <cell r="D198" t="str">
            <v>Phan Nguyễn Tường Vân</v>
          </cell>
          <cell r="E198">
            <v>37262</v>
          </cell>
          <cell r="F198" t="str">
            <v>K26DLK1</v>
          </cell>
          <cell r="G198" t="str">
            <v>Quản trị Du lịch &amp; Khách sạn</v>
          </cell>
          <cell r="H198">
            <v>26</v>
          </cell>
          <cell r="I198">
            <v>838735843</v>
          </cell>
          <cell r="J198" t="str">
            <v>Chuyên đề</v>
          </cell>
          <cell r="K198" t="str">
            <v>Le Sands Oceanfront Da Nang Hotel</v>
          </cell>
          <cell r="M198" t="str">
            <v>28 Võ Nguyên Giáp, Mân Thái, Sơn Trà, Đà Nẵng</v>
          </cell>
          <cell r="N198" t="str">
            <v>Thành phố Đà Nẵng</v>
          </cell>
          <cell r="O198" t="str">
            <v>Buồng phòng</v>
          </cell>
          <cell r="Q198">
            <v>45566</v>
          </cell>
          <cell r="S198" t="str">
            <v>cam kết</v>
          </cell>
          <cell r="T198" t="str">
            <v>28/12</v>
          </cell>
          <cell r="U198">
            <v>207</v>
          </cell>
          <cell r="V198" t="str">
            <v>DUYỆT</v>
          </cell>
          <cell r="W198" t="str">
            <v>27/12/2023</v>
          </cell>
          <cell r="AA198">
            <v>5.6000000000000001E-2</v>
          </cell>
          <cell r="AB198">
            <v>3.24</v>
          </cell>
          <cell r="AC198" t="str">
            <v>không đủ điều kiện thực tập tốt nghiệp</v>
          </cell>
          <cell r="AD198" t="str">
            <v>Phạm Thị Thu Thủy</v>
          </cell>
          <cell r="AE198">
            <v>938290678</v>
          </cell>
        </row>
        <row r="199">
          <cell r="C199">
            <v>26207136309</v>
          </cell>
          <cell r="D199" t="str">
            <v>Nguyễn Thị Phương Thảo</v>
          </cell>
          <cell r="E199">
            <v>37257</v>
          </cell>
          <cell r="F199" t="str">
            <v>K26DLK11</v>
          </cell>
          <cell r="G199" t="str">
            <v>Quản trị Du lịch &amp; Khách sạn</v>
          </cell>
          <cell r="H199">
            <v>26</v>
          </cell>
          <cell r="I199">
            <v>373225838</v>
          </cell>
          <cell r="J199" t="str">
            <v>Chuyên đề</v>
          </cell>
          <cell r="K199" t="str">
            <v>Mercure Danang French Village Bana Hills</v>
          </cell>
          <cell r="L199" t="str">
            <v>Mercure Danang French Village Bana Hills</v>
          </cell>
          <cell r="M199" t="str">
            <v>Bà Nà Hills, thôn An Sơn, Xã Hòa Ninh, Huyện Hòa Vang, Thành phố Đà Nẵng</v>
          </cell>
          <cell r="N199" t="str">
            <v>Đà Nẵng</v>
          </cell>
          <cell r="O199" t="str">
            <v>Bộ phận chăm sóc khách hàng</v>
          </cell>
          <cell r="P199" t="str">
            <v>Bộ phận chăm sóc khách hàng</v>
          </cell>
          <cell r="Q199">
            <v>45292</v>
          </cell>
          <cell r="R199" t="str">
            <v>Phạm Thị Thu Thủy</v>
          </cell>
          <cell r="S199" t="str">
            <v>cam kết</v>
          </cell>
          <cell r="U199">
            <v>208</v>
          </cell>
          <cell r="V199" t="str">
            <v>DUYỆT</v>
          </cell>
          <cell r="W199" t="str">
            <v>27/12/2023</v>
          </cell>
          <cell r="X199" t="str">
            <v>đề nghị SV nộp đơn xin phê duyệt đơn vị thực tập</v>
          </cell>
          <cell r="AA199">
            <v>6.4500000000000002E-2</v>
          </cell>
          <cell r="AB199">
            <v>2.85</v>
          </cell>
          <cell r="AC199" t="str">
            <v>không đủ điều kiện thực tập tốt nghiệp</v>
          </cell>
        </row>
        <row r="200">
          <cell r="C200">
            <v>26207134226</v>
          </cell>
          <cell r="D200" t="str">
            <v>Phạm Kim Dung</v>
          </cell>
          <cell r="E200">
            <v>37310</v>
          </cell>
          <cell r="F200" t="str">
            <v>K26DLK12</v>
          </cell>
          <cell r="G200" t="str">
            <v>Quản trị Du lịch &amp; Khách sạn</v>
          </cell>
          <cell r="H200">
            <v>26</v>
          </cell>
          <cell r="I200">
            <v>905818599</v>
          </cell>
          <cell r="J200" t="str">
            <v>Chuyên đề</v>
          </cell>
          <cell r="K200" t="str">
            <v>Meliá Vinpearl Danang Riverfront</v>
          </cell>
          <cell r="M200" t="str">
            <v>341 Trần Hưng Đạo,An Hải Bắc,quận sơn trà Tp đà nẵng</v>
          </cell>
          <cell r="N200" t="str">
            <v>Đà nẵng</v>
          </cell>
          <cell r="O200" t="str">
            <v>Buồng phòng</v>
          </cell>
          <cell r="Q200" t="str">
            <v>DỰ KIẾN NỘP KHOA</v>
          </cell>
          <cell r="S200" t="str">
            <v>cam kết</v>
          </cell>
          <cell r="T200">
            <v>45536</v>
          </cell>
          <cell r="U200">
            <v>209</v>
          </cell>
          <cell r="V200" t="str">
            <v>DUYỆT</v>
          </cell>
          <cell r="W200">
            <v>45536</v>
          </cell>
          <cell r="AA200">
            <v>1.6E-2</v>
          </cell>
          <cell r="AB200">
            <v>2.8</v>
          </cell>
          <cell r="AC200" t="str">
            <v>CHUYÊN ĐỀ</v>
          </cell>
          <cell r="AD200" t="str">
            <v>Phạm Thị Thu Thủy</v>
          </cell>
          <cell r="AE200">
            <v>938290678</v>
          </cell>
        </row>
        <row r="201">
          <cell r="C201">
            <v>25207110564</v>
          </cell>
          <cell r="D201" t="str">
            <v>Đặng Thị Thủy</v>
          </cell>
          <cell r="E201">
            <v>37006</v>
          </cell>
          <cell r="F201" t="str">
            <v>K25PSU DLK15</v>
          </cell>
          <cell r="G201" t="str">
            <v>Quản trị Du lịch &amp; Khách sạn chuẩn PSU</v>
          </cell>
          <cell r="H201">
            <v>25</v>
          </cell>
          <cell r="I201">
            <v>934358983</v>
          </cell>
          <cell r="J201" t="str">
            <v>Chuyên đề</v>
          </cell>
          <cell r="K201" t="str">
            <v>Pullman Danang Beach Resort</v>
          </cell>
          <cell r="M201" t="str">
            <v>Đường Võ Nguyên Giáp, P. Khuê Mỹ, Q. Ngũ Hành Sơn, Tp. Đà Nẵng</v>
          </cell>
          <cell r="N201" t="str">
            <v>Đà Nẵng</v>
          </cell>
          <cell r="O201" t="str">
            <v>Buồng phòng</v>
          </cell>
          <cell r="Q201" t="str">
            <v>28/12</v>
          </cell>
          <cell r="R201" t="str">
            <v>Võ Đức Hiếu</v>
          </cell>
          <cell r="S201" t="str">
            <v>cam kết</v>
          </cell>
          <cell r="T201">
            <v>45597</v>
          </cell>
          <cell r="U201">
            <v>211</v>
          </cell>
          <cell r="V201" t="str">
            <v>DUYỆT</v>
          </cell>
          <cell r="W201" t="str">
            <v>27/12/2023</v>
          </cell>
          <cell r="AA201">
            <v>2.2100000000000002E-2</v>
          </cell>
          <cell r="AB201">
            <v>2.15</v>
          </cell>
          <cell r="AC201" t="str">
            <v>CHUYÊN ĐỀ</v>
          </cell>
          <cell r="AD201" t="str">
            <v>Phạm Thị Thu Thủy</v>
          </cell>
          <cell r="AE201">
            <v>938290678</v>
          </cell>
        </row>
        <row r="202">
          <cell r="C202">
            <v>26207130148</v>
          </cell>
          <cell r="D202" t="str">
            <v>Lê Thị Hiền</v>
          </cell>
          <cell r="E202">
            <v>36498</v>
          </cell>
          <cell r="F202" t="str">
            <v>K26DLK4</v>
          </cell>
          <cell r="G202" t="str">
            <v>Quản trị Du lịch &amp; Khách sạn</v>
          </cell>
          <cell r="H202">
            <v>26</v>
          </cell>
          <cell r="I202">
            <v>812559520</v>
          </cell>
          <cell r="J202" t="str">
            <v>Chuyên đề</v>
          </cell>
          <cell r="K202" t="str">
            <v>Khách sạn Mandila Beach Đà Nẵng</v>
          </cell>
          <cell r="M202" t="str">
            <v>218 Võ Nguyên Giáp, Phước Mỹ, Sơn Trà, Đà Nẵng</v>
          </cell>
          <cell r="N202" t="str">
            <v>Đà Nẵng</v>
          </cell>
          <cell r="O202" t="str">
            <v>Lễ Tân Spa</v>
          </cell>
          <cell r="P202" t="str">
            <v>Lễ Tân Spa</v>
          </cell>
          <cell r="Q202" t="str">
            <v>25/12/2023</v>
          </cell>
          <cell r="S202" t="str">
            <v>cam kết</v>
          </cell>
          <cell r="T202" t="str">
            <v>27/12</v>
          </cell>
          <cell r="U202">
            <v>212</v>
          </cell>
          <cell r="V202" t="str">
            <v>DUYỆT</v>
          </cell>
          <cell r="W202" t="str">
            <v>27/12/2023</v>
          </cell>
          <cell r="X202" t="str">
            <v>ĐÃ NỘP BẢN MỚI DẤU TRÒN NGÀY 27/12</v>
          </cell>
          <cell r="AA202">
            <v>7.1400000000000005E-2</v>
          </cell>
          <cell r="AB202">
            <v>3.13</v>
          </cell>
          <cell r="AC202" t="str">
            <v>không đủ điều kiện thực tập tốt nghiệp</v>
          </cell>
          <cell r="AD202" t="str">
            <v>Huỳnh Lý Thùy Linh</v>
          </cell>
          <cell r="AE202">
            <v>702605664</v>
          </cell>
        </row>
        <row r="203">
          <cell r="C203">
            <v>26207100628</v>
          </cell>
          <cell r="D203" t="str">
            <v>Trần Thị Mỹ Duyên</v>
          </cell>
          <cell r="E203">
            <v>37516</v>
          </cell>
          <cell r="F203" t="str">
            <v>K26DLK13</v>
          </cell>
          <cell r="G203" t="str">
            <v>Quản trị Du lịch &amp; Khách sạn</v>
          </cell>
          <cell r="H203">
            <v>26</v>
          </cell>
          <cell r="I203">
            <v>706232959</v>
          </cell>
          <cell r="J203" t="str">
            <v>Chuyên đề</v>
          </cell>
          <cell r="K203" t="str">
            <v>Le Sands Oceanfront Da Nang Hotel</v>
          </cell>
          <cell r="M203" t="str">
            <v>28 Võ Nguyên Giáp, Phường Mân Thái, Quận Sơn Trà, Thành phố Đà Nẵng</v>
          </cell>
          <cell r="N203" t="str">
            <v>Đà Nẵng</v>
          </cell>
          <cell r="O203" t="str">
            <v>Nhà hàng</v>
          </cell>
          <cell r="Q203" t="str">
            <v>Dự kiến ngày 5/1/2024</v>
          </cell>
          <cell r="R203" t="str">
            <v>Mai Thị Thương</v>
          </cell>
          <cell r="S203" t="str">
            <v>cam kết</v>
          </cell>
          <cell r="T203" t="str">
            <v>28/12</v>
          </cell>
          <cell r="U203">
            <v>213</v>
          </cell>
          <cell r="V203" t="str">
            <v>DUYỆT</v>
          </cell>
          <cell r="W203" t="str">
            <v>28/12/2023</v>
          </cell>
          <cell r="AA203">
            <v>7.2599999999999998E-2</v>
          </cell>
          <cell r="AB203">
            <v>2.75</v>
          </cell>
          <cell r="AC203" t="str">
            <v>không đủ điều kiện thực tập tốt nghiệp</v>
          </cell>
          <cell r="AD203" t="str">
            <v>Đặng Thị Thùy Trang</v>
          </cell>
          <cell r="AE203">
            <v>327892117</v>
          </cell>
        </row>
        <row r="204">
          <cell r="C204">
            <v>26207131369</v>
          </cell>
          <cell r="D204" t="str">
            <v>Phạm Thị Thuỳ</v>
          </cell>
          <cell r="E204">
            <v>37455</v>
          </cell>
          <cell r="F204" t="str">
            <v>K26DLK 1</v>
          </cell>
          <cell r="G204" t="str">
            <v>Quản trị Du lịch &amp; Khách sạn</v>
          </cell>
          <cell r="H204">
            <v>26</v>
          </cell>
          <cell r="I204">
            <v>965397957</v>
          </cell>
          <cell r="J204" t="str">
            <v>Chuyên đề</v>
          </cell>
          <cell r="K204" t="str">
            <v>Royal Lotus Hotel Danang</v>
          </cell>
          <cell r="M204" t="str">
            <v>120A Nguyễn Văn Thoại, Bắc Mỹ Phú, Ngũ Hành Sơn, Đà Nẵng 550000</v>
          </cell>
          <cell r="N204" t="str">
            <v>TP Đà Nẵng</v>
          </cell>
          <cell r="O204" t="str">
            <v>Nhà hàng</v>
          </cell>
          <cell r="Q204">
            <v>45566</v>
          </cell>
          <cell r="S204" t="str">
            <v>cam kết</v>
          </cell>
          <cell r="T204" t="str">
            <v>28/12</v>
          </cell>
          <cell r="U204">
            <v>214</v>
          </cell>
          <cell r="V204" t="str">
            <v>DUYỆT</v>
          </cell>
          <cell r="W204" t="str">
            <v>28/12/2023</v>
          </cell>
          <cell r="Y204" t="str">
            <v>DUYỆT</v>
          </cell>
          <cell r="AA204">
            <v>4.8000000000000001E-2</v>
          </cell>
          <cell r="AB204">
            <v>3.47</v>
          </cell>
          <cell r="AC204" t="str">
            <v>CHUYÊN ĐỀ</v>
          </cell>
          <cell r="AD204" t="str">
            <v>Phan Thị Hồng Hải</v>
          </cell>
          <cell r="AE204" t="str">
            <v>034.838.9062</v>
          </cell>
        </row>
        <row r="205">
          <cell r="C205">
            <v>25207110044</v>
          </cell>
          <cell r="D205" t="str">
            <v>Võ Thị Thuỳ Trang</v>
          </cell>
          <cell r="E205">
            <v>37073</v>
          </cell>
          <cell r="F205" t="str">
            <v>K25DLK26</v>
          </cell>
          <cell r="G205" t="str">
            <v>Quản trị Du lịch &amp; Khách sạn</v>
          </cell>
          <cell r="H205">
            <v>25</v>
          </cell>
          <cell r="I205">
            <v>878776625</v>
          </cell>
          <cell r="J205" t="str">
            <v>Chuyên đề</v>
          </cell>
          <cell r="K205" t="str">
            <v>Grand Mercure Đà Nẵng</v>
          </cell>
          <cell r="M205" t="str">
            <v>Lô A1 Khu biệt thự Đảo Xanh , phường hoà Cường Bắc , quận Hảo Châu , Đà Nẵng</v>
          </cell>
          <cell r="N205" t="str">
            <v>Đà nẵng</v>
          </cell>
          <cell r="O205" t="str">
            <v>Nhà hàng</v>
          </cell>
          <cell r="Q205" t="str">
            <v>20/1/2024</v>
          </cell>
          <cell r="S205" t="str">
            <v>cam kết</v>
          </cell>
          <cell r="T205" t="str">
            <v>22/1</v>
          </cell>
          <cell r="U205">
            <v>215</v>
          </cell>
          <cell r="V205" t="str">
            <v>DUYỆT</v>
          </cell>
          <cell r="W205" t="str">
            <v>28/12/2023</v>
          </cell>
          <cell r="AA205">
            <v>0</v>
          </cell>
          <cell r="AB205">
            <v>2.84</v>
          </cell>
          <cell r="AC205" t="str">
            <v>CHUYÊN ĐỀ</v>
          </cell>
          <cell r="AD205" t="str">
            <v>Trần Hoàng Anh</v>
          </cell>
          <cell r="AE205" t="str">
            <v>0906 029 602</v>
          </cell>
        </row>
        <row r="206">
          <cell r="C206">
            <v>26207200578</v>
          </cell>
          <cell r="D206" t="str">
            <v>Nguyễn Lê Vy</v>
          </cell>
          <cell r="E206">
            <v>37459</v>
          </cell>
          <cell r="F206" t="str">
            <v>K26DLK1</v>
          </cell>
          <cell r="G206" t="str">
            <v>Quản trị Du lịch &amp; Khách sạn</v>
          </cell>
          <cell r="H206">
            <v>26</v>
          </cell>
          <cell r="I206">
            <v>387780054</v>
          </cell>
          <cell r="J206" t="str">
            <v>Chuyên đề</v>
          </cell>
          <cell r="K206" t="str">
            <v>Diamond Sea Hotel</v>
          </cell>
          <cell r="M206" t="str">
            <v>232 Võ Nguyên Giáp, Phước Mỹ, Sơn Trà, Đà Nẵng</v>
          </cell>
          <cell r="N206" t="str">
            <v>Thành phố Đà Nẵng</v>
          </cell>
          <cell r="O206" t="str">
            <v>Nhà hàng</v>
          </cell>
          <cell r="Q206" t="str">
            <v>27/12/2023</v>
          </cell>
          <cell r="R206" t="str">
            <v>Hồ Minh Phúc</v>
          </cell>
          <cell r="S206" t="str">
            <v>cam kết</v>
          </cell>
          <cell r="T206" t="str">
            <v>28/12</v>
          </cell>
          <cell r="U206">
            <v>216</v>
          </cell>
          <cell r="V206" t="str">
            <v>DUYỆT</v>
          </cell>
          <cell r="W206" t="str">
            <v>28/12/2023</v>
          </cell>
          <cell r="AA206">
            <v>2.4199999999999999E-2</v>
          </cell>
          <cell r="AB206">
            <v>2.71</v>
          </cell>
          <cell r="AC206" t="str">
            <v>CHUYÊN ĐỀ</v>
          </cell>
          <cell r="AD206" t="str">
            <v>Ngô Thị Thanh Nga</v>
          </cell>
          <cell r="AE206">
            <v>355072844</v>
          </cell>
        </row>
        <row r="207">
          <cell r="C207">
            <v>26207123667</v>
          </cell>
          <cell r="D207" t="str">
            <v>Phạm Trần Kiều Ánh</v>
          </cell>
          <cell r="E207">
            <v>37229</v>
          </cell>
          <cell r="F207" t="str">
            <v>K26PSUDLK1</v>
          </cell>
          <cell r="G207" t="str">
            <v>Quản trị Du lịch &amp; Khách sạn chuẩn PSU</v>
          </cell>
          <cell r="H207">
            <v>26</v>
          </cell>
          <cell r="I207">
            <v>906529934</v>
          </cell>
          <cell r="J207" t="str">
            <v>Chuyên đề</v>
          </cell>
          <cell r="K207" t="str">
            <v>Pullman Danang Beach Resort</v>
          </cell>
          <cell r="M207" t="str">
            <v>101 Võ Nguyên Giáp, Ngũ Hành Sơn, Đà Nẵng</v>
          </cell>
          <cell r="N207" t="str">
            <v>Đà Nẵng</v>
          </cell>
          <cell r="O207" t="str">
            <v>Lễ tân Spa</v>
          </cell>
          <cell r="P207" t="str">
            <v>Lễ tân Spa</v>
          </cell>
          <cell r="Q207" t="str">
            <v>Dự kiến nộp khoa</v>
          </cell>
          <cell r="S207" t="str">
            <v>cam kết</v>
          </cell>
          <cell r="T207">
            <v>45597</v>
          </cell>
          <cell r="U207">
            <v>217</v>
          </cell>
          <cell r="V207" t="str">
            <v>DUYỆT</v>
          </cell>
          <cell r="W207" t="str">
            <v>28/12/2023</v>
          </cell>
          <cell r="AA207">
            <v>2.3400000000000001E-2</v>
          </cell>
          <cell r="AB207">
            <v>3.3</v>
          </cell>
          <cell r="AC207" t="str">
            <v>CHUYÊN ĐỀ</v>
          </cell>
          <cell r="AD207" t="str">
            <v>Huỳnh Lý Thùy Linh</v>
          </cell>
          <cell r="AE207">
            <v>702605664</v>
          </cell>
        </row>
        <row r="208">
          <cell r="C208">
            <v>26207120293</v>
          </cell>
          <cell r="D208" t="str">
            <v>Phạm Thị Trâm Anh</v>
          </cell>
          <cell r="E208">
            <v>37611</v>
          </cell>
          <cell r="F208" t="str">
            <v>K26DLK 13</v>
          </cell>
          <cell r="G208" t="str">
            <v>Quản trị Du lịch &amp; Khách sạn</v>
          </cell>
          <cell r="H208">
            <v>26</v>
          </cell>
          <cell r="I208">
            <v>985624280</v>
          </cell>
          <cell r="J208" t="str">
            <v>Chuyên đề</v>
          </cell>
          <cell r="K208" t="str">
            <v>Khách sạn Luxtery</v>
          </cell>
          <cell r="M208" t="str">
            <v>136 Phạm Văn Đồng, Phường An Hải Bắc, Quận Sơn Trà, Thành phố Đà Nẵng</v>
          </cell>
          <cell r="N208" t="str">
            <v>Đà Nẵng</v>
          </cell>
          <cell r="O208" t="str">
            <v>Buồng phòng</v>
          </cell>
          <cell r="Q208" t="str">
            <v>20/1</v>
          </cell>
          <cell r="S208" t="str">
            <v>cam kết</v>
          </cell>
          <cell r="T208">
            <v>45505</v>
          </cell>
          <cell r="U208">
            <v>218</v>
          </cell>
          <cell r="V208" t="str">
            <v>DUYỆT</v>
          </cell>
          <cell r="W208">
            <v>45505</v>
          </cell>
          <cell r="AA208">
            <v>2.4E-2</v>
          </cell>
          <cell r="AB208">
            <v>3.13</v>
          </cell>
          <cell r="AC208" t="str">
            <v>CHUYÊN ĐỀ</v>
          </cell>
          <cell r="AD208" t="str">
            <v>Nguyễn Thị Minh Thư</v>
          </cell>
          <cell r="AE208" t="str">
            <v>0396.153.687</v>
          </cell>
        </row>
        <row r="209">
          <cell r="C209">
            <v>26207141964</v>
          </cell>
          <cell r="D209" t="str">
            <v>Trần Thị Thảo Nguyên</v>
          </cell>
          <cell r="E209">
            <v>37397</v>
          </cell>
          <cell r="F209" t="str">
            <v>K26DLK9</v>
          </cell>
          <cell r="G209" t="str">
            <v>Quản trị Du lịch &amp; Khách sạn</v>
          </cell>
          <cell r="H209">
            <v>26</v>
          </cell>
          <cell r="I209">
            <v>768610347</v>
          </cell>
          <cell r="J209" t="str">
            <v>Chuyên đề</v>
          </cell>
          <cell r="K209" t="str">
            <v>Hyatt regency DaNang Resort</v>
          </cell>
          <cell r="M209" t="str">
            <v>05 Trường Sa, Hoà Hải, Ngũ Hành Sơn, Đà Nẵng</v>
          </cell>
          <cell r="N209" t="str">
            <v>Đà Nẵng</v>
          </cell>
          <cell r="O209" t="str">
            <v>Nhà hàng</v>
          </cell>
          <cell r="Q209">
            <v>45323</v>
          </cell>
          <cell r="R209" t="str">
            <v>Hồ Sử Minh Tài</v>
          </cell>
          <cell r="S209" t="str">
            <v>cam kết</v>
          </cell>
          <cell r="T209" t="str">
            <v>15/1</v>
          </cell>
          <cell r="U209">
            <v>219</v>
          </cell>
          <cell r="V209" t="str">
            <v>DUYỆT</v>
          </cell>
          <cell r="W209" t="str">
            <v>28/12/2023</v>
          </cell>
          <cell r="AA209">
            <v>1.61E-2</v>
          </cell>
          <cell r="AB209">
            <v>2.95</v>
          </cell>
          <cell r="AC209" t="str">
            <v>CHUYÊN ĐỀ</v>
          </cell>
          <cell r="AD209" t="str">
            <v>Trần Hoàng Anh</v>
          </cell>
          <cell r="AE209" t="str">
            <v>0906 029 602</v>
          </cell>
        </row>
        <row r="210">
          <cell r="C210">
            <v>26207141751</v>
          </cell>
          <cell r="D210" t="str">
            <v>Hoàng Thị Cẫm</v>
          </cell>
          <cell r="E210">
            <v>37423</v>
          </cell>
          <cell r="F210" t="str">
            <v>K26DLK6</v>
          </cell>
          <cell r="G210" t="str">
            <v>Quản trị Du lịch &amp; Khách sạn</v>
          </cell>
          <cell r="H210">
            <v>26</v>
          </cell>
          <cell r="I210">
            <v>839939315</v>
          </cell>
          <cell r="J210" t="str">
            <v>Chuyên đề</v>
          </cell>
          <cell r="K210" t="str">
            <v>Khách sạn Saigon Morin</v>
          </cell>
          <cell r="L210" t="str">
            <v>Khách sạn Saigon Morin</v>
          </cell>
          <cell r="M210" t="str">
            <v>30 Lê Lợi</v>
          </cell>
          <cell r="N210" t="str">
            <v>Thành phố Huế</v>
          </cell>
          <cell r="O210" t="str">
            <v>Nhà hàng</v>
          </cell>
          <cell r="Q210" t="str">
            <v>Sau ngày 10/1</v>
          </cell>
          <cell r="S210" t="str">
            <v>cam kết</v>
          </cell>
          <cell r="T210">
            <v>45627</v>
          </cell>
          <cell r="U210">
            <v>220</v>
          </cell>
          <cell r="V210" t="str">
            <v>DUYỆT</v>
          </cell>
          <cell r="W210" t="str">
            <v>28/12/2023</v>
          </cell>
          <cell r="Y210" t="str">
            <v>DUYỆT</v>
          </cell>
          <cell r="AA210">
            <v>0</v>
          </cell>
          <cell r="AB210">
            <v>3.5</v>
          </cell>
          <cell r="AC210" t="str">
            <v>XÉT LÀM KHÓA LUẬN</v>
          </cell>
          <cell r="AD210" t="str">
            <v>Phạm Thị Thu Thủy</v>
          </cell>
          <cell r="AE210">
            <v>938290678</v>
          </cell>
        </row>
        <row r="211">
          <cell r="C211">
            <v>26217100406</v>
          </cell>
          <cell r="D211" t="str">
            <v>Nguyễn Minh Quân</v>
          </cell>
          <cell r="E211">
            <v>37327</v>
          </cell>
          <cell r="F211" t="str">
            <v>K26DLK 12</v>
          </cell>
          <cell r="G211" t="str">
            <v>Quản trị Du lịch &amp; Khách sạn</v>
          </cell>
          <cell r="H211">
            <v>26</v>
          </cell>
          <cell r="I211">
            <v>906505681</v>
          </cell>
          <cell r="J211" t="str">
            <v>Chuyên đề</v>
          </cell>
          <cell r="K211" t="str">
            <v>Premier Village Danang Resort</v>
          </cell>
          <cell r="M211" t="str">
            <v>99 Võ Nguyên Giáp</v>
          </cell>
          <cell r="N211" t="str">
            <v>Đà Nẵng</v>
          </cell>
          <cell r="O211" t="str">
            <v>Buồng phòng</v>
          </cell>
          <cell r="Q211" t="str">
            <v>27/12/2023</v>
          </cell>
          <cell r="S211" t="str">
            <v>cam kết</v>
          </cell>
          <cell r="T211" t="str">
            <v>28/12</v>
          </cell>
          <cell r="U211">
            <v>222</v>
          </cell>
          <cell r="V211" t="str">
            <v>DUYỆT</v>
          </cell>
          <cell r="W211" t="str">
            <v>28/12/2023</v>
          </cell>
          <cell r="AA211">
            <v>2.4199999999999999E-2</v>
          </cell>
          <cell r="AB211">
            <v>3.03</v>
          </cell>
          <cell r="AC211" t="str">
            <v>CHUYÊN ĐỀ</v>
          </cell>
          <cell r="AD211" t="str">
            <v>Phạm Thị Thu Thủy</v>
          </cell>
          <cell r="AE211">
            <v>938290678</v>
          </cell>
        </row>
        <row r="212">
          <cell r="C212">
            <v>26207130971</v>
          </cell>
          <cell r="D212" t="str">
            <v>Trần Thị Mỹ Duyên</v>
          </cell>
          <cell r="E212">
            <v>37396</v>
          </cell>
          <cell r="F212" t="str">
            <v>K26DLK2</v>
          </cell>
          <cell r="G212" t="str">
            <v>Quản trị Du lịch &amp; Khách sạn</v>
          </cell>
          <cell r="H212">
            <v>26</v>
          </cell>
          <cell r="I212">
            <v>367243519</v>
          </cell>
          <cell r="J212" t="str">
            <v>Chuyên đề</v>
          </cell>
          <cell r="K212" t="str">
            <v>Diamond Sea Hotel</v>
          </cell>
          <cell r="M212" t="str">
            <v>232 Võ Nguyên Giáp, Hải Châu,Sơn Trà,Đà Nẵng</v>
          </cell>
          <cell r="N212" t="str">
            <v>Thành phố Đà Nẵng</v>
          </cell>
          <cell r="O212" t="str">
            <v>Nhà hàng</v>
          </cell>
          <cell r="Q212" t="str">
            <v>27/12/2023</v>
          </cell>
          <cell r="R212" t="str">
            <v>Hồ Minh Phúc</v>
          </cell>
          <cell r="S212" t="str">
            <v>cam kết</v>
          </cell>
          <cell r="T212" t="str">
            <v>28/12</v>
          </cell>
          <cell r="U212">
            <v>223</v>
          </cell>
          <cell r="V212" t="str">
            <v>DUYỆT</v>
          </cell>
          <cell r="W212" t="str">
            <v>28/12/2023</v>
          </cell>
          <cell r="AA212">
            <v>0</v>
          </cell>
          <cell r="AB212">
            <v>3.15</v>
          </cell>
          <cell r="AC212" t="str">
            <v>CHUYÊN ĐỀ</v>
          </cell>
          <cell r="AD212" t="str">
            <v>Ngô Thị Thanh Nga</v>
          </cell>
          <cell r="AE212">
            <v>355072844</v>
          </cell>
        </row>
        <row r="213">
          <cell r="C213">
            <v>26207327517</v>
          </cell>
          <cell r="D213" t="str">
            <v>Ngô Thị Mỹ Tâm</v>
          </cell>
          <cell r="E213">
            <v>37326</v>
          </cell>
          <cell r="F213" t="str">
            <v>K26DLK13</v>
          </cell>
          <cell r="G213" t="str">
            <v>Quản trị Du lịch &amp; Khách sạn</v>
          </cell>
          <cell r="H213">
            <v>26</v>
          </cell>
          <cell r="I213">
            <v>795183011</v>
          </cell>
          <cell r="J213" t="str">
            <v>Chuyên đề</v>
          </cell>
          <cell r="K213" t="str">
            <v>Khách sạn Luxtery</v>
          </cell>
          <cell r="M213" t="str">
            <v>136 Phạm Văn Đồng, Phường An Hải Bắc, Quận Sơn Trà, Thành phố Đà Nẵng</v>
          </cell>
          <cell r="N213" t="str">
            <v>Đà Nẵng</v>
          </cell>
          <cell r="O213" t="str">
            <v>Buồng phòng</v>
          </cell>
          <cell r="Q213" t="str">
            <v>Ngày 20/1</v>
          </cell>
          <cell r="S213" t="str">
            <v>cam kết</v>
          </cell>
          <cell r="T213">
            <v>45505</v>
          </cell>
          <cell r="U213">
            <v>224</v>
          </cell>
          <cell r="V213" t="str">
            <v>DUYỆT</v>
          </cell>
          <cell r="W213">
            <v>45505</v>
          </cell>
          <cell r="AA213">
            <v>0</v>
          </cell>
          <cell r="AB213">
            <v>2.81</v>
          </cell>
          <cell r="AC213" t="str">
            <v>CHUYÊN ĐỀ</v>
          </cell>
          <cell r="AD213" t="str">
            <v>Nguyễn Thị Minh Thư</v>
          </cell>
          <cell r="AE213" t="str">
            <v>0396.153.687</v>
          </cell>
        </row>
        <row r="214">
          <cell r="C214">
            <v>26202526572</v>
          </cell>
          <cell r="D214" t="str">
            <v>Đỗ Nguyên Bảo Trân</v>
          </cell>
          <cell r="E214">
            <v>37404</v>
          </cell>
          <cell r="F214" t="str">
            <v>K26DLK15</v>
          </cell>
          <cell r="G214" t="str">
            <v>Quản trị Du lịch &amp; Khách sạn</v>
          </cell>
          <cell r="H214">
            <v>26</v>
          </cell>
          <cell r="I214">
            <v>905639505</v>
          </cell>
          <cell r="J214" t="str">
            <v>Chuyên đề</v>
          </cell>
          <cell r="K214" t="str">
            <v>Hotel Royal HoiAn</v>
          </cell>
          <cell r="M214" t="str">
            <v>39 Đào Duy Từ, Hội An, Quảng Nam</v>
          </cell>
          <cell r="N214" t="str">
            <v>Hội An</v>
          </cell>
          <cell r="O214" t="str">
            <v>Tiền sảnh</v>
          </cell>
          <cell r="P214" t="str">
            <v>Bộ phận lễ tân</v>
          </cell>
          <cell r="Q214" t="str">
            <v>31/12/2023</v>
          </cell>
          <cell r="R214" t="str">
            <v>Huỳnh Lý Thùy Linh</v>
          </cell>
          <cell r="S214" t="str">
            <v>cam kết</v>
          </cell>
          <cell r="T214" t="str">
            <v>22/1</v>
          </cell>
          <cell r="U214">
            <v>225</v>
          </cell>
          <cell r="V214" t="str">
            <v>DUYỆT</v>
          </cell>
          <cell r="W214" t="str">
            <v>28/12/2023</v>
          </cell>
          <cell r="AA214">
            <v>4.0300000000000002E-2</v>
          </cell>
          <cell r="AB214">
            <v>2.86</v>
          </cell>
          <cell r="AC214" t="str">
            <v>CHUYÊN ĐỀ</v>
          </cell>
          <cell r="AD214" t="str">
            <v>Huỳnh Lý Thùy Linh</v>
          </cell>
          <cell r="AE214">
            <v>702605664</v>
          </cell>
        </row>
        <row r="215">
          <cell r="C215">
            <v>25213403088</v>
          </cell>
          <cell r="D215" t="str">
            <v>Nguyễn Phan Anh Mận</v>
          </cell>
          <cell r="E215">
            <v>36971</v>
          </cell>
          <cell r="F215" t="str">
            <v>K25DLK5</v>
          </cell>
          <cell r="G215" t="str">
            <v>Quản trị Du lịch &amp; Khách sạn</v>
          </cell>
          <cell r="H215">
            <v>25</v>
          </cell>
          <cell r="I215">
            <v>912422587</v>
          </cell>
          <cell r="J215" t="str">
            <v>Chuyên đề</v>
          </cell>
          <cell r="K215" t="str">
            <v>Grand Mercure Đà Nẵng</v>
          </cell>
          <cell r="M215" t="str">
            <v>Lô A1 Khu biệt thự Đảo Xanh, phường Hòa Cường Bắc, quận Hải Châu, Đà Nẵng</v>
          </cell>
          <cell r="N215" t="str">
            <v>Đà Nẵng</v>
          </cell>
          <cell r="O215" t="str">
            <v>Nhà hàng</v>
          </cell>
          <cell r="Q215" t="str">
            <v>30/12/2023</v>
          </cell>
          <cell r="R215" t="str">
            <v>Mai Thị Thương</v>
          </cell>
          <cell r="S215" t="str">
            <v>cam kết</v>
          </cell>
          <cell r="T215" t="str">
            <v>19/1</v>
          </cell>
          <cell r="U215">
            <v>226</v>
          </cell>
          <cell r="V215" t="str">
            <v>DUYỆT</v>
          </cell>
          <cell r="W215" t="str">
            <v>28/12/2023</v>
          </cell>
          <cell r="AA215">
            <v>1.5599999999999999E-2</v>
          </cell>
          <cell r="AB215">
            <v>2.98</v>
          </cell>
          <cell r="AC215" t="str">
            <v>CHUYÊN ĐỀ</v>
          </cell>
          <cell r="AD215" t="str">
            <v>Trần Hoàng Anh</v>
          </cell>
          <cell r="AE215" t="str">
            <v>0906 029 602</v>
          </cell>
        </row>
        <row r="216">
          <cell r="C216">
            <v>26207122922</v>
          </cell>
          <cell r="D216" t="str">
            <v>Phạm Ngân Ngân</v>
          </cell>
          <cell r="E216">
            <v>37465</v>
          </cell>
          <cell r="F216" t="str">
            <v>K26DLK13</v>
          </cell>
          <cell r="G216" t="str">
            <v>Quản trị Du lịch &amp; Khách sạn</v>
          </cell>
          <cell r="H216">
            <v>26</v>
          </cell>
          <cell r="I216">
            <v>394180186</v>
          </cell>
          <cell r="J216" t="str">
            <v>Chuyên đề</v>
          </cell>
          <cell r="K216" t="str">
            <v>Khách sạn Luxtery</v>
          </cell>
          <cell r="M216" t="str">
            <v>136 Phạm Văn Đồng, Phường An Hải Bắc, Quận Sơn Trà, Thành phố Đà Nẵng</v>
          </cell>
          <cell r="N216" t="str">
            <v>Đà Nẵng</v>
          </cell>
          <cell r="O216" t="str">
            <v>Buồng phòng</v>
          </cell>
          <cell r="Q216" t="str">
            <v>20/01/2024</v>
          </cell>
          <cell r="S216" t="str">
            <v>cam kết</v>
          </cell>
          <cell r="T216">
            <v>45505</v>
          </cell>
          <cell r="U216">
            <v>227</v>
          </cell>
          <cell r="V216" t="str">
            <v>DUYỆT</v>
          </cell>
          <cell r="W216">
            <v>45505</v>
          </cell>
          <cell r="AA216">
            <v>0</v>
          </cell>
          <cell r="AB216">
            <v>2.78</v>
          </cell>
          <cell r="AC216" t="str">
            <v>CHUYÊN ĐỀ</v>
          </cell>
          <cell r="AD216" t="str">
            <v>Nguyễn Thị Minh Thư</v>
          </cell>
          <cell r="AE216" t="str">
            <v>0396.153.687</v>
          </cell>
        </row>
        <row r="217">
          <cell r="C217">
            <v>26207126382</v>
          </cell>
          <cell r="D217" t="str">
            <v>Hoàng Thị Thu Thuỳ</v>
          </cell>
          <cell r="E217">
            <v>37524</v>
          </cell>
          <cell r="F217" t="str">
            <v>K26 PSU DLH</v>
          </cell>
          <cell r="G217" t="str">
            <v>Quản trị Du lịch &amp; Nhà hàng chuẩn PSU</v>
          </cell>
          <cell r="H217">
            <v>26</v>
          </cell>
          <cell r="I217">
            <v>814250003</v>
          </cell>
          <cell r="J217" t="str">
            <v>Khóa luận</v>
          </cell>
          <cell r="K217" t="str">
            <v>Pullman Danang Beach Resort</v>
          </cell>
          <cell r="M217" t="str">
            <v>101 Võ Nguyên Giáp - Ngũ Hành Sơn - Đà Nẵng</v>
          </cell>
          <cell r="N217" t="str">
            <v>Đà Nẵng</v>
          </cell>
          <cell r="O217" t="str">
            <v>Nhà hàng</v>
          </cell>
          <cell r="Q217" t="str">
            <v>DỰ KIẾN NỘP KHOA</v>
          </cell>
          <cell r="R217" t="str">
            <v>Dương Thị Xuân Diệu</v>
          </cell>
          <cell r="S217" t="str">
            <v>cam kết</v>
          </cell>
          <cell r="T217">
            <v>45597</v>
          </cell>
          <cell r="U217">
            <v>228</v>
          </cell>
          <cell r="V217" t="str">
            <v>DUYỆT</v>
          </cell>
          <cell r="W217" t="str">
            <v>28/12/2023</v>
          </cell>
          <cell r="AA217">
            <v>2.3099999999999999E-2</v>
          </cell>
          <cell r="AB217">
            <v>3.22</v>
          </cell>
          <cell r="AC217" t="str">
            <v>KHÓA LUẬN</v>
          </cell>
          <cell r="AD217" t="str">
            <v>Dương Thị Xuân Diệu</v>
          </cell>
          <cell r="AE217">
            <v>905938748</v>
          </cell>
        </row>
        <row r="218">
          <cell r="C218">
            <v>26207122483</v>
          </cell>
          <cell r="D218" t="str">
            <v>Phan Thị Cẩm Vân</v>
          </cell>
          <cell r="E218">
            <v>37319</v>
          </cell>
          <cell r="F218" t="str">
            <v>K26DLK 2</v>
          </cell>
          <cell r="G218" t="str">
            <v>Quản trị Du lịch &amp; Khách sạn</v>
          </cell>
          <cell r="H218">
            <v>26</v>
          </cell>
          <cell r="I218">
            <v>814648669</v>
          </cell>
          <cell r="J218" t="str">
            <v>Chuyên đề</v>
          </cell>
          <cell r="K218" t="str">
            <v>Wyndham DaNang Golden Bay</v>
          </cell>
          <cell r="M218" t="str">
            <v>01 Lê Văn Duyệt, Nại Hiên Đông, Sơn Trà, TP Đà Nẵng</v>
          </cell>
          <cell r="N218" t="str">
            <v>Đà Nẵng</v>
          </cell>
          <cell r="O218" t="str">
            <v>Buồng phòng</v>
          </cell>
          <cell r="Q218" t="str">
            <v>28/12/2023</v>
          </cell>
          <cell r="R218" t="str">
            <v>Mai Thị Thương</v>
          </cell>
          <cell r="S218" t="str">
            <v>cam kết</v>
          </cell>
          <cell r="T218" t="str">
            <v>28/12</v>
          </cell>
          <cell r="U218">
            <v>229</v>
          </cell>
          <cell r="V218" t="str">
            <v>DUYỆT</v>
          </cell>
          <cell r="W218" t="str">
            <v>28/12/2023</v>
          </cell>
          <cell r="AA218">
            <v>0</v>
          </cell>
          <cell r="AB218">
            <v>3.32</v>
          </cell>
          <cell r="AC218" t="str">
            <v>CHUYÊN ĐỀ</v>
          </cell>
          <cell r="AD218" t="str">
            <v>Nguyễn Thị Minh Thư</v>
          </cell>
          <cell r="AE218" t="str">
            <v>0396.153.687</v>
          </cell>
        </row>
        <row r="219">
          <cell r="C219">
            <v>26217135577</v>
          </cell>
          <cell r="D219" t="str">
            <v>Hồ Thị Mỹ Thu</v>
          </cell>
          <cell r="E219">
            <v>37519</v>
          </cell>
          <cell r="F219" t="str">
            <v>K26DLK12</v>
          </cell>
          <cell r="G219" t="str">
            <v>Quản trị Du lịch &amp; Khách sạn</v>
          </cell>
          <cell r="H219">
            <v>26</v>
          </cell>
          <cell r="I219">
            <v>702618506</v>
          </cell>
          <cell r="J219" t="str">
            <v>Chuyên đề</v>
          </cell>
          <cell r="K219" t="str">
            <v>Royal Lotus Hotel Danang</v>
          </cell>
          <cell r="M219" t="str">
            <v>120A Nguyễn Văn Thoại, Bắc Mỹ Phú, Ngũ Hành Sơn, Đà Nẵng</v>
          </cell>
          <cell r="N219" t="str">
            <v>Đà Nẵng</v>
          </cell>
          <cell r="O219" t="str">
            <v>Nhà hàng</v>
          </cell>
          <cell r="Q219" t="str">
            <v>27/12/2023</v>
          </cell>
          <cell r="S219" t="str">
            <v>cam kết</v>
          </cell>
          <cell r="T219" t="str">
            <v>28/12</v>
          </cell>
          <cell r="U219">
            <v>230</v>
          </cell>
          <cell r="V219" t="str">
            <v>DUYỆT</v>
          </cell>
          <cell r="W219" t="str">
            <v>28/12/2023</v>
          </cell>
          <cell r="Y219" t="str">
            <v>DUYỆT</v>
          </cell>
          <cell r="AA219">
            <v>6.4500000000000002E-2</v>
          </cell>
          <cell r="AB219">
            <v>3.5</v>
          </cell>
          <cell r="AC219" t="str">
            <v>không đủ điều kiện thực tập tốt nghiệp</v>
          </cell>
          <cell r="AD219" t="str">
            <v>Dương Thị Xuân Diệu</v>
          </cell>
          <cell r="AE219">
            <v>905938748</v>
          </cell>
        </row>
        <row r="220">
          <cell r="C220">
            <v>26207120965</v>
          </cell>
          <cell r="D220" t="str">
            <v>Võ Huỳnh Thúy Vân</v>
          </cell>
          <cell r="E220">
            <v>37336</v>
          </cell>
          <cell r="F220" t="str">
            <v>K26DLK 12</v>
          </cell>
          <cell r="G220" t="str">
            <v>Quản trị Du lịch &amp; Khách sạn</v>
          </cell>
          <cell r="H220">
            <v>26</v>
          </cell>
          <cell r="I220">
            <v>935534515</v>
          </cell>
          <cell r="J220" t="str">
            <v>Chuyên đề</v>
          </cell>
          <cell r="K220" t="str">
            <v>Royal Lotus Hotel Danang</v>
          </cell>
          <cell r="M220" t="str">
            <v>120A Nguyễn Văn Thoại, Bắc Mỹ Phú, Ngũ Hành Sơn, Đà Nẵng</v>
          </cell>
          <cell r="N220" t="str">
            <v>Đà Nẵng</v>
          </cell>
          <cell r="O220" t="str">
            <v>Nhà hàng</v>
          </cell>
          <cell r="Q220" t="str">
            <v>28/12</v>
          </cell>
          <cell r="S220" t="str">
            <v>cam kết</v>
          </cell>
          <cell r="T220" t="str">
            <v>28/12</v>
          </cell>
          <cell r="U220">
            <v>231</v>
          </cell>
          <cell r="V220" t="str">
            <v>DUYỆT</v>
          </cell>
          <cell r="W220" t="str">
            <v>28/12/2023</v>
          </cell>
          <cell r="Y220" t="str">
            <v>DUYỆT</v>
          </cell>
          <cell r="AA220">
            <v>6.4500000000000002E-2</v>
          </cell>
          <cell r="AB220">
            <v>3.5</v>
          </cell>
          <cell r="AC220" t="str">
            <v>không đủ điều kiện thực tập tốt nghiệp</v>
          </cell>
          <cell r="AD220" t="str">
            <v>Dương Thị Xuân Diệu</v>
          </cell>
          <cell r="AE220">
            <v>905938748</v>
          </cell>
        </row>
        <row r="221">
          <cell r="C221">
            <v>26207135531</v>
          </cell>
          <cell r="D221" t="str">
            <v>Nguyễn Thị Thanh Thảo</v>
          </cell>
          <cell r="E221">
            <v>37530</v>
          </cell>
          <cell r="F221" t="str">
            <v>K26DLK6</v>
          </cell>
          <cell r="G221" t="str">
            <v>Quản trị Du lịch &amp; Khách sạn</v>
          </cell>
          <cell r="H221">
            <v>26</v>
          </cell>
          <cell r="I221">
            <v>935326065</v>
          </cell>
          <cell r="J221" t="str">
            <v>Chuyên đề</v>
          </cell>
          <cell r="K221" t="str">
            <v>Paris Deli Danang Beach Hotel</v>
          </cell>
          <cell r="M221" t="str">
            <v>Paris Deli Danang Beach Hotel</v>
          </cell>
          <cell r="N221" t="str">
            <v>Đà Nẵng</v>
          </cell>
          <cell r="O221" t="str">
            <v>Tiền sảnh</v>
          </cell>
          <cell r="Q221">
            <v>45627</v>
          </cell>
          <cell r="S221" t="str">
            <v>cam kết</v>
          </cell>
          <cell r="T221">
            <v>45627</v>
          </cell>
          <cell r="U221">
            <v>232</v>
          </cell>
          <cell r="V221" t="str">
            <v>DUYỆT</v>
          </cell>
          <cell r="W221" t="str">
            <v>28/12/2023</v>
          </cell>
          <cell r="AA221">
            <v>0</v>
          </cell>
          <cell r="AB221">
            <v>3.4</v>
          </cell>
          <cell r="AC221" t="str">
            <v>CHUYÊN ĐỀ</v>
          </cell>
          <cell r="AD221" t="str">
            <v>Huỳnh Lý Thùy Linh</v>
          </cell>
          <cell r="AE221">
            <v>702605664</v>
          </cell>
        </row>
        <row r="222">
          <cell r="C222">
            <v>26207225444</v>
          </cell>
          <cell r="D222" t="str">
            <v>Nguyễn Thị Trà My</v>
          </cell>
          <cell r="E222">
            <v>37356</v>
          </cell>
          <cell r="F222" t="str">
            <v>K26DLK2</v>
          </cell>
          <cell r="G222" t="str">
            <v>Quản trị Du lịch &amp; Khách sạn</v>
          </cell>
          <cell r="H222">
            <v>26</v>
          </cell>
          <cell r="I222">
            <v>833010261</v>
          </cell>
          <cell r="J222" t="str">
            <v>Chuyên đề</v>
          </cell>
          <cell r="K222" t="str">
            <v>Wyndham DaNang Golden Bay</v>
          </cell>
          <cell r="M222" t="str">
            <v>Lê Văn Duyệt, Phường Nại Hiên Đông, Quận Sơn Trà, Đà Nẵng</v>
          </cell>
          <cell r="N222" t="str">
            <v>Đà Nẵng</v>
          </cell>
          <cell r="O222" t="str">
            <v>Tiền sảnh</v>
          </cell>
          <cell r="Q222" t="str">
            <v>25/12/2023</v>
          </cell>
          <cell r="S222" t="str">
            <v>cam kết</v>
          </cell>
          <cell r="T222" t="str">
            <v>28/12</v>
          </cell>
          <cell r="U222">
            <v>233</v>
          </cell>
          <cell r="V222" t="str">
            <v>DUYỆT</v>
          </cell>
          <cell r="W222" t="str">
            <v>28/12/2023</v>
          </cell>
          <cell r="AA222">
            <v>2.4E-2</v>
          </cell>
          <cell r="AB222">
            <v>3.1</v>
          </cell>
          <cell r="AC222" t="str">
            <v>CHUYÊN ĐỀ</v>
          </cell>
          <cell r="AD222" t="str">
            <v>Nguyễn Thị Minh Thư</v>
          </cell>
          <cell r="AE222" t="str">
            <v>0396.153.687</v>
          </cell>
        </row>
        <row r="223">
          <cell r="C223">
            <v>26207124078</v>
          </cell>
          <cell r="D223" t="str">
            <v>Phạm Thị Mỹ Nhi</v>
          </cell>
          <cell r="E223">
            <v>37232</v>
          </cell>
          <cell r="F223" t="str">
            <v>K26DLK2</v>
          </cell>
          <cell r="G223" t="str">
            <v>Quản trị Du lịch &amp; Khách sạn</v>
          </cell>
          <cell r="H223">
            <v>26</v>
          </cell>
          <cell r="I223">
            <v>367928785</v>
          </cell>
          <cell r="J223" t="str">
            <v>Chuyên đề</v>
          </cell>
          <cell r="K223" t="str">
            <v>Wyndham DaNang Golden Bay</v>
          </cell>
          <cell r="M223" t="str">
            <v>01 Lê Văn Duyệt, Nại Hiên Đông, Sơn Trà, tp Đà Nẵng</v>
          </cell>
          <cell r="N223" t="str">
            <v>TP Đà Nẵng</v>
          </cell>
          <cell r="O223" t="str">
            <v>Buồng phòng</v>
          </cell>
          <cell r="Q223" t="str">
            <v>Ngày 28</v>
          </cell>
          <cell r="S223" t="str">
            <v>cam kết</v>
          </cell>
          <cell r="T223" t="str">
            <v>28/12</v>
          </cell>
          <cell r="U223">
            <v>234</v>
          </cell>
          <cell r="V223" t="str">
            <v>DUYỆT</v>
          </cell>
          <cell r="W223" t="str">
            <v>28/12/2023</v>
          </cell>
          <cell r="AA223">
            <v>2.4E-2</v>
          </cell>
          <cell r="AB223">
            <v>2.77</v>
          </cell>
          <cell r="AC223" t="str">
            <v>CHUYÊN ĐỀ</v>
          </cell>
          <cell r="AD223" t="str">
            <v>Nguyễn Thị Minh Thư</v>
          </cell>
          <cell r="AE223" t="str">
            <v>0396.153.687</v>
          </cell>
        </row>
        <row r="224">
          <cell r="C224">
            <v>26207229674</v>
          </cell>
          <cell r="D224" t="str">
            <v>Trương Thị Thu Uyên</v>
          </cell>
          <cell r="E224">
            <v>37355</v>
          </cell>
          <cell r="F224" t="str">
            <v>K26DLK12</v>
          </cell>
          <cell r="G224" t="str">
            <v>Quản trị Du lịch &amp; Khách sạn</v>
          </cell>
          <cell r="H224">
            <v>26</v>
          </cell>
          <cell r="I224">
            <v>384141129</v>
          </cell>
          <cell r="J224" t="str">
            <v>Chuyên đề</v>
          </cell>
          <cell r="K224" t="str">
            <v>Royal Lotus Hotel Danang</v>
          </cell>
          <cell r="M224" t="str">
            <v>120A Nguyễn Văn Thoại, Bắc Mỹ Phú, Ngũ Hành Sơn, Đà Nẵng</v>
          </cell>
          <cell r="N224" t="str">
            <v>Đà Nẵng</v>
          </cell>
          <cell r="O224" t="str">
            <v>Nhà hàng</v>
          </cell>
          <cell r="Q224" t="str">
            <v>28/12</v>
          </cell>
          <cell r="S224" t="str">
            <v>cam kết</v>
          </cell>
          <cell r="T224" t="str">
            <v>28/12</v>
          </cell>
          <cell r="U224">
            <v>235</v>
          </cell>
          <cell r="V224" t="str">
            <v>DUYỆT</v>
          </cell>
          <cell r="W224" t="str">
            <v>28/12/2023</v>
          </cell>
          <cell r="Y224" t="str">
            <v>DUYỆT</v>
          </cell>
          <cell r="AA224">
            <v>6.4500000000000002E-2</v>
          </cell>
          <cell r="AB224">
            <v>3.31</v>
          </cell>
          <cell r="AC224" t="str">
            <v>không đủ điều kiện thực tập tốt nghiệp</v>
          </cell>
          <cell r="AD224" t="str">
            <v>Phan Thị Hồng Hải</v>
          </cell>
          <cell r="AE224" t="str">
            <v>034.838.9062</v>
          </cell>
        </row>
        <row r="225">
          <cell r="C225">
            <v>25207117145</v>
          </cell>
          <cell r="D225" t="str">
            <v>Trần Hồng Hạnh</v>
          </cell>
          <cell r="E225">
            <v>37190</v>
          </cell>
          <cell r="F225" t="str">
            <v>K25PSUDLK16</v>
          </cell>
          <cell r="G225" t="str">
            <v>Quản trị Du lịch &amp; Khách sạn chuẩn PSU</v>
          </cell>
          <cell r="H225">
            <v>25</v>
          </cell>
          <cell r="I225">
            <v>768488632</v>
          </cell>
          <cell r="J225" t="str">
            <v>Chuyên đề</v>
          </cell>
          <cell r="K225" t="str">
            <v>Premier Village Danang Resort</v>
          </cell>
          <cell r="M225" t="str">
            <v>99 võ nguyên giáp, phường mỹ an, quận ngũ hành sơn, đà nẵng</v>
          </cell>
          <cell r="N225" t="str">
            <v>Đà nẵng</v>
          </cell>
          <cell r="O225" t="str">
            <v>Buồng phòng</v>
          </cell>
          <cell r="Q225" t="str">
            <v>28/12/2023</v>
          </cell>
          <cell r="R225" t="str">
            <v>Mai Thị Thương</v>
          </cell>
          <cell r="S225" t="str">
            <v>cam kết</v>
          </cell>
          <cell r="T225" t="str">
            <v>29/12</v>
          </cell>
          <cell r="U225">
            <v>236</v>
          </cell>
          <cell r="V225" t="str">
            <v>DUYỆT</v>
          </cell>
          <cell r="W225" t="str">
            <v>28/12/2023</v>
          </cell>
          <cell r="AA225">
            <v>4.3799999999999999E-2</v>
          </cell>
          <cell r="AB225">
            <v>2.2799999999999998</v>
          </cell>
          <cell r="AC225" t="str">
            <v>CHUYÊN ĐỀ</v>
          </cell>
          <cell r="AD225" t="str">
            <v>Phạm Thị Thu Thủy</v>
          </cell>
          <cell r="AE225">
            <v>938290678</v>
          </cell>
        </row>
        <row r="226">
          <cell r="C226">
            <v>26207120623</v>
          </cell>
          <cell r="D226" t="str">
            <v>Võ Lê Nguyệt Anh</v>
          </cell>
          <cell r="E226">
            <v>36549</v>
          </cell>
          <cell r="F226" t="str">
            <v>K26DLK8</v>
          </cell>
          <cell r="G226" t="str">
            <v>Quản trị Du lịch &amp; Khách sạn</v>
          </cell>
          <cell r="H226">
            <v>26</v>
          </cell>
          <cell r="I226">
            <v>914125019</v>
          </cell>
          <cell r="J226" t="str">
            <v>Khóa luận</v>
          </cell>
          <cell r="K226" t="str">
            <v>Rosamia Danang Hotel</v>
          </cell>
          <cell r="L226" t="str">
            <v>Rosamia Da Nang Hotel</v>
          </cell>
          <cell r="M226" t="str">
            <v>282 Võ Nguyên Giáp, Ngũ Hành Sơn, Đà Nẵng</v>
          </cell>
          <cell r="N226" t="str">
            <v>Đà Nẵng</v>
          </cell>
          <cell r="O226" t="str">
            <v>Nhà hàng</v>
          </cell>
          <cell r="Q226" t="str">
            <v>ngày dự kiến: 10/01/2024</v>
          </cell>
          <cell r="R226" t="str">
            <v>Trần Hoàng Anh</v>
          </cell>
          <cell r="S226" t="str">
            <v>cam kết</v>
          </cell>
          <cell r="T226" t="str">
            <v>22/1</v>
          </cell>
          <cell r="U226">
            <v>237</v>
          </cell>
          <cell r="V226" t="str">
            <v>DUYỆT</v>
          </cell>
          <cell r="W226" t="str">
            <v>28/12/2023</v>
          </cell>
          <cell r="AA226">
            <v>1.61E-2</v>
          </cell>
          <cell r="AB226">
            <v>3.58</v>
          </cell>
          <cell r="AC226" t="str">
            <v>CHUYÊN ĐỀ</v>
          </cell>
          <cell r="AD226" t="str">
            <v>Trần Hoàng Anh</v>
          </cell>
          <cell r="AE226" t="str">
            <v>0906 029 602</v>
          </cell>
        </row>
        <row r="227">
          <cell r="C227">
            <v>26207141968</v>
          </cell>
          <cell r="D227" t="str">
            <v>Hồ Thị Cẩm Ly</v>
          </cell>
          <cell r="E227">
            <v>37471</v>
          </cell>
          <cell r="F227" t="str">
            <v>K26DLK8</v>
          </cell>
          <cell r="G227" t="str">
            <v>Quản trị Du lịch &amp; Khách sạn</v>
          </cell>
          <cell r="H227">
            <v>26</v>
          </cell>
          <cell r="I227">
            <v>798030820</v>
          </cell>
          <cell r="J227" t="str">
            <v>Chuyên đề</v>
          </cell>
          <cell r="K227" t="str">
            <v>Rosamia Danang Hotel</v>
          </cell>
          <cell r="L227" t="str">
            <v>Rosamia Hotel</v>
          </cell>
          <cell r="M227" t="str">
            <v>282 Võ Nguyên Giáp</v>
          </cell>
          <cell r="N227" t="str">
            <v>Đà Nẵng</v>
          </cell>
          <cell r="O227" t="str">
            <v>Nhà hàng</v>
          </cell>
          <cell r="Q227" t="str">
            <v>Ngày 10/1/2024</v>
          </cell>
          <cell r="R227" t="str">
            <v>Mai Thị Thương</v>
          </cell>
          <cell r="S227" t="str">
            <v>cam kết</v>
          </cell>
          <cell r="U227">
            <v>238</v>
          </cell>
          <cell r="V227" t="str">
            <v>DUYỆT</v>
          </cell>
          <cell r="W227" t="str">
            <v>28/12/2023</v>
          </cell>
          <cell r="AA227">
            <v>2.4199999999999999E-2</v>
          </cell>
          <cell r="AB227">
            <v>2.93</v>
          </cell>
          <cell r="AC227" t="str">
            <v>CHUYÊN ĐỀ</v>
          </cell>
        </row>
        <row r="228">
          <cell r="C228">
            <v>26207136153</v>
          </cell>
          <cell r="D228" t="str">
            <v>Vũ Thị Thanh Na</v>
          </cell>
          <cell r="E228">
            <v>37279</v>
          </cell>
          <cell r="F228" t="str">
            <v>K26DLK 9</v>
          </cell>
          <cell r="G228" t="str">
            <v>Quản trị Du lịch &amp; Khách sạn</v>
          </cell>
          <cell r="H228">
            <v>26</v>
          </cell>
          <cell r="I228">
            <v>708756089</v>
          </cell>
          <cell r="J228" t="str">
            <v>Chuyên đề</v>
          </cell>
          <cell r="K228" t="str">
            <v>Belle Maison Parosand DaNang</v>
          </cell>
          <cell r="M228" t="str">
            <v>216 Võ Nguyên Giáp</v>
          </cell>
          <cell r="N228" t="str">
            <v>Đà Nẵng</v>
          </cell>
          <cell r="O228" t="str">
            <v>Nhà hàng</v>
          </cell>
          <cell r="Q228" t="str">
            <v>20/1/2024</v>
          </cell>
          <cell r="S228" t="str">
            <v>cam kết</v>
          </cell>
          <cell r="T228" t="str">
            <v>25/1</v>
          </cell>
          <cell r="U228">
            <v>239</v>
          </cell>
          <cell r="V228" t="str">
            <v>DUYỆT</v>
          </cell>
          <cell r="W228" t="str">
            <v>25/1/2023</v>
          </cell>
          <cell r="X228" t="str">
            <v>nộp trễ</v>
          </cell>
          <cell r="AA228">
            <v>2.4E-2</v>
          </cell>
          <cell r="AB228">
            <v>3.08</v>
          </cell>
          <cell r="AC228" t="str">
            <v>CHUYÊN ĐỀ</v>
          </cell>
          <cell r="AD228" t="str">
            <v>Hồ Minh Phúc</v>
          </cell>
          <cell r="AE228">
            <v>935336716</v>
          </cell>
        </row>
        <row r="229">
          <cell r="C229">
            <v>26207127920</v>
          </cell>
          <cell r="D229" t="str">
            <v>Lê Ngô Vân Anh</v>
          </cell>
          <cell r="E229">
            <v>37570</v>
          </cell>
          <cell r="F229" t="str">
            <v>K26DLK 4</v>
          </cell>
          <cell r="G229" t="str">
            <v>Quản trị Du lịch &amp; Khách sạn</v>
          </cell>
          <cell r="H229">
            <v>26</v>
          </cell>
          <cell r="I229">
            <v>764754027</v>
          </cell>
          <cell r="J229" t="str">
            <v>Chuyên đề</v>
          </cell>
          <cell r="K229" t="str">
            <v>Crowne Plaza Danang</v>
          </cell>
          <cell r="M229" t="str">
            <v>Lô 8, Võ Nguyên Giáp, Quận Ngũ Hành Sơn, Thành Phố Đà Nẵng</v>
          </cell>
          <cell r="N229" t="str">
            <v>Đà Nẵng</v>
          </cell>
          <cell r="O229" t="str">
            <v>Tiền sảnh</v>
          </cell>
          <cell r="Q229" t="str">
            <v>30/12/2023</v>
          </cell>
          <cell r="S229" t="str">
            <v>cam kết</v>
          </cell>
          <cell r="T229" t="str">
            <v>29/12</v>
          </cell>
          <cell r="U229">
            <v>240</v>
          </cell>
          <cell r="V229" t="str">
            <v>DUYỆT</v>
          </cell>
          <cell r="W229" t="str">
            <v>28/12/2023</v>
          </cell>
          <cell r="AA229">
            <v>7.1999999999999995E-2</v>
          </cell>
          <cell r="AB229">
            <v>2.61</v>
          </cell>
          <cell r="AC229" t="str">
            <v>không đủ điều kiện thực tập tốt nghiệp</v>
          </cell>
          <cell r="AD229" t="str">
            <v>Huỳnh Lý Thùy Linh</v>
          </cell>
          <cell r="AE229">
            <v>702605664</v>
          </cell>
        </row>
        <row r="230">
          <cell r="C230">
            <v>26207120077</v>
          </cell>
          <cell r="D230" t="str">
            <v>Võ Thị Tấn Toàn</v>
          </cell>
          <cell r="E230">
            <v>37179</v>
          </cell>
          <cell r="F230" t="str">
            <v>K26DLK13</v>
          </cell>
          <cell r="G230" t="str">
            <v>Quản trị Du lịch &amp; Khách sạn</v>
          </cell>
          <cell r="H230">
            <v>26</v>
          </cell>
          <cell r="I230">
            <v>976641025</v>
          </cell>
          <cell r="J230" t="str">
            <v>Chuyên đề</v>
          </cell>
          <cell r="K230" t="str">
            <v>Sala Danang Beach Hotel</v>
          </cell>
          <cell r="M230" t="str">
            <v>36-38 Lâm Hoành, Phường Phước Mỹ, Quận Sơn Trà, Thành phố Đà Nẵng</v>
          </cell>
          <cell r="N230" t="str">
            <v>Đà Nẵng</v>
          </cell>
          <cell r="O230" t="str">
            <v>Nhà hàng</v>
          </cell>
          <cell r="Q230">
            <v>45383</v>
          </cell>
          <cell r="R230" t="str">
            <v>Mai Thị Thương</v>
          </cell>
          <cell r="S230" t="str">
            <v>cam kết</v>
          </cell>
          <cell r="T230">
            <v>45413</v>
          </cell>
          <cell r="U230">
            <v>241</v>
          </cell>
          <cell r="V230" t="str">
            <v>DUYỆT</v>
          </cell>
          <cell r="W230">
            <v>45413</v>
          </cell>
          <cell r="AA230">
            <v>1.6E-2</v>
          </cell>
          <cell r="AB230">
            <v>2.84</v>
          </cell>
          <cell r="AC230" t="str">
            <v>CHUYÊN ĐỀ</v>
          </cell>
          <cell r="AD230" t="str">
            <v>Phan Thị Hồng Hải</v>
          </cell>
          <cell r="AE230" t="str">
            <v>034.838.9062</v>
          </cell>
        </row>
        <row r="231">
          <cell r="C231">
            <v>26207123301</v>
          </cell>
          <cell r="D231" t="str">
            <v>Phan Thị Bích Na</v>
          </cell>
          <cell r="E231">
            <v>37480</v>
          </cell>
          <cell r="F231" t="str">
            <v>K26DLK14</v>
          </cell>
          <cell r="G231" t="str">
            <v>Quản trị Du lịch &amp; Khách sạn</v>
          </cell>
          <cell r="H231">
            <v>26</v>
          </cell>
          <cell r="I231">
            <v>932401064</v>
          </cell>
          <cell r="J231" t="str">
            <v>Chuyên đề</v>
          </cell>
          <cell r="K231" t="str">
            <v>Sala Danang Beach Hotel</v>
          </cell>
          <cell r="M231" t="str">
            <v>36-38 Lâm Hoành, Phường Phước Mỹ, Quận Sơn Trà, Thành phố Đà Nẵng</v>
          </cell>
          <cell r="N231" t="str">
            <v>Đà Nẵng</v>
          </cell>
          <cell r="O231" t="str">
            <v>Nhà hàng</v>
          </cell>
          <cell r="Q231">
            <v>45383</v>
          </cell>
          <cell r="R231" t="str">
            <v>Mai Thị Thương</v>
          </cell>
          <cell r="S231" t="str">
            <v>cam kết</v>
          </cell>
          <cell r="T231">
            <v>45413</v>
          </cell>
          <cell r="U231">
            <v>242</v>
          </cell>
          <cell r="V231" t="str">
            <v>DUYỆT</v>
          </cell>
          <cell r="W231">
            <v>45413</v>
          </cell>
          <cell r="Y231" t="str">
            <v>DUYỆT</v>
          </cell>
          <cell r="AA231">
            <v>1.61E-2</v>
          </cell>
          <cell r="AB231">
            <v>3.32</v>
          </cell>
          <cell r="AC231" t="str">
            <v>CHUYÊN ĐỀ</v>
          </cell>
          <cell r="AD231" t="str">
            <v>Phan Thị Hồng Hải</v>
          </cell>
          <cell r="AE231" t="str">
            <v>034.838.9062</v>
          </cell>
        </row>
        <row r="232">
          <cell r="C232">
            <v>26207120440</v>
          </cell>
          <cell r="D232" t="str">
            <v>Lương Lê Ngọc Ánh</v>
          </cell>
          <cell r="E232">
            <v>37474</v>
          </cell>
          <cell r="F232" t="str">
            <v>K26DLK13</v>
          </cell>
          <cell r="G232" t="str">
            <v>Quản trị Du lịch &amp; Khách sạn</v>
          </cell>
          <cell r="H232">
            <v>26</v>
          </cell>
          <cell r="I232">
            <v>905984339</v>
          </cell>
          <cell r="J232" t="str">
            <v>Chuyên đề</v>
          </cell>
          <cell r="K232" t="str">
            <v>Danang Marriott Resort &amp; Spa</v>
          </cell>
          <cell r="L232" t="str">
            <v>Danang Marriott Resort &amp; Spa</v>
          </cell>
          <cell r="M232" t="str">
            <v>7 Trường Sa, Hoà Hải, Ngũ Hành Sơn, Đà Nẵng</v>
          </cell>
          <cell r="N232" t="str">
            <v>Đà Nẵng</v>
          </cell>
          <cell r="O232" t="str">
            <v>Nhà hàng</v>
          </cell>
          <cell r="Q232" t="str">
            <v>15.01.2024</v>
          </cell>
          <cell r="S232" t="str">
            <v>cam kết</v>
          </cell>
          <cell r="T232">
            <v>45627</v>
          </cell>
          <cell r="U232">
            <v>243</v>
          </cell>
          <cell r="V232" t="str">
            <v>DUYỆT</v>
          </cell>
          <cell r="W232" t="str">
            <v>28/12/2023</v>
          </cell>
          <cell r="Y232" t="str">
            <v>DUYỆT</v>
          </cell>
          <cell r="AA232">
            <v>2.4E-2</v>
          </cell>
          <cell r="AB232">
            <v>3.31</v>
          </cell>
          <cell r="AC232" t="str">
            <v>CHUYÊN ĐỀ</v>
          </cell>
          <cell r="AD232" t="str">
            <v>Đặng Thị Thùy Trang</v>
          </cell>
          <cell r="AE232">
            <v>327892117</v>
          </cell>
        </row>
        <row r="233">
          <cell r="C233">
            <v>26207131944</v>
          </cell>
          <cell r="D233" t="str">
            <v>Trương Đỗ Uyên My</v>
          </cell>
          <cell r="E233">
            <v>37351</v>
          </cell>
          <cell r="F233" t="str">
            <v>K26DLK3</v>
          </cell>
          <cell r="G233" t="str">
            <v>Quản trị Du lịch &amp; Khách sạn chuẩn PSU</v>
          </cell>
          <cell r="H233">
            <v>26</v>
          </cell>
          <cell r="I233">
            <v>702188710</v>
          </cell>
          <cell r="J233" t="str">
            <v>Chuyên đề</v>
          </cell>
          <cell r="K233" t="str">
            <v>Almanity Hoi An Resort &amp; Spa</v>
          </cell>
          <cell r="M233" t="str">
            <v>326 Lý Thường Kiệt, Phường Tân An, Thành phố Hội An, Quảng Nam</v>
          </cell>
          <cell r="N233" t="str">
            <v>Hội An</v>
          </cell>
          <cell r="O233" t="str">
            <v>Tiền sảnh</v>
          </cell>
          <cell r="Q233">
            <v>45474</v>
          </cell>
          <cell r="R233" t="str">
            <v>Hồ Sử Minh Tài</v>
          </cell>
          <cell r="S233" t="str">
            <v>cam kết</v>
          </cell>
          <cell r="T233" t="str">
            <v>22/1</v>
          </cell>
          <cell r="U233">
            <v>245</v>
          </cell>
          <cell r="V233" t="str">
            <v>DUYỆT</v>
          </cell>
          <cell r="W233" t="str">
            <v>28/12/2023</v>
          </cell>
          <cell r="AA233">
            <v>0</v>
          </cell>
          <cell r="AB233">
            <v>2.91</v>
          </cell>
          <cell r="AC233" t="str">
            <v>CHUYÊN ĐỀ</v>
          </cell>
          <cell r="AD233" t="str">
            <v>Đặng Thị Thùy Trang</v>
          </cell>
          <cell r="AE233">
            <v>327892117</v>
          </cell>
        </row>
        <row r="234">
          <cell r="C234">
            <v>26207142486</v>
          </cell>
          <cell r="D234" t="str">
            <v>Phan Thị Ngọc Trân</v>
          </cell>
          <cell r="E234">
            <v>37144</v>
          </cell>
          <cell r="F234" t="str">
            <v>K26DLK12</v>
          </cell>
          <cell r="G234" t="str">
            <v>Quản trị Du lịch &amp; Khách sạn</v>
          </cell>
          <cell r="H234">
            <v>26</v>
          </cell>
          <cell r="I234">
            <v>905228616</v>
          </cell>
          <cell r="J234" t="str">
            <v>Chuyên đề</v>
          </cell>
          <cell r="K234" t="str">
            <v>Alacarte DaNang Beach Hotel</v>
          </cell>
          <cell r="M234" t="str">
            <v>200 Võ Nguyên Giáp, Phước Mỹ,Sơn Trà, Đà Nẵng</v>
          </cell>
          <cell r="N234" t="str">
            <v>Đà Nẵng</v>
          </cell>
          <cell r="O234" t="str">
            <v>Nhà hàng</v>
          </cell>
          <cell r="Q234">
            <v>45566</v>
          </cell>
          <cell r="R234" t="str">
            <v>Mai Thị Thương</v>
          </cell>
          <cell r="S234" t="str">
            <v>cam kết</v>
          </cell>
          <cell r="T234" t="str">
            <v>26/1</v>
          </cell>
          <cell r="U234">
            <v>246</v>
          </cell>
          <cell r="V234" t="str">
            <v>DUYỆT</v>
          </cell>
          <cell r="W234" t="str">
            <v>28/12/2023</v>
          </cell>
          <cell r="X234" t="str">
            <v>nộp trễ</v>
          </cell>
          <cell r="Y234" t="str">
            <v>DUYỆT</v>
          </cell>
          <cell r="AA234">
            <v>5.6500000000000002E-2</v>
          </cell>
          <cell r="AB234">
            <v>3.27</v>
          </cell>
          <cell r="AC234" t="str">
            <v>không đủ điều kiện thực tập tốt nghiệp</v>
          </cell>
        </row>
        <row r="235">
          <cell r="C235">
            <v>26207136114</v>
          </cell>
          <cell r="D235" t="str">
            <v>Đặng Ngọc Thuỳ Trinh</v>
          </cell>
          <cell r="E235">
            <v>37454</v>
          </cell>
          <cell r="F235" t="str">
            <v>K26DLK13</v>
          </cell>
          <cell r="G235" t="str">
            <v>Quản trị Du lịch &amp; Khách sạn</v>
          </cell>
          <cell r="H235">
            <v>26</v>
          </cell>
          <cell r="I235">
            <v>775539238</v>
          </cell>
          <cell r="J235" t="str">
            <v>Chuyên đề</v>
          </cell>
          <cell r="K235" t="str">
            <v>Risemount Premier Resort Danang</v>
          </cell>
          <cell r="M235" t="str">
            <v>120 Nguyễn Văn Thoại</v>
          </cell>
          <cell r="N235" t="str">
            <v>Thành Phố Đà Nẵng</v>
          </cell>
          <cell r="O235" t="str">
            <v>Nhà hàng</v>
          </cell>
          <cell r="Q235">
            <v>45383</v>
          </cell>
          <cell r="S235" t="str">
            <v>cam kết</v>
          </cell>
          <cell r="T235" t="str">
            <v>17/1</v>
          </cell>
          <cell r="U235">
            <v>247</v>
          </cell>
          <cell r="V235" t="str">
            <v>DUYỆT</v>
          </cell>
          <cell r="W235" t="str">
            <v>28/12/2023</v>
          </cell>
          <cell r="AA235">
            <v>5.6000000000000001E-2</v>
          </cell>
          <cell r="AB235">
            <v>3.03</v>
          </cell>
          <cell r="AC235" t="str">
            <v>không đủ điều kiện thực tập tốt nghiệp</v>
          </cell>
          <cell r="AD235" t="str">
            <v>Nguyễn Thị Minh Thư</v>
          </cell>
          <cell r="AE235" t="str">
            <v>0396.153.687</v>
          </cell>
        </row>
        <row r="236">
          <cell r="C236">
            <v>26207132592</v>
          </cell>
          <cell r="D236" t="str">
            <v>Phạm Thị Minh Thư</v>
          </cell>
          <cell r="E236">
            <v>37540</v>
          </cell>
          <cell r="F236" t="str">
            <v>K26DLK12</v>
          </cell>
          <cell r="G236" t="str">
            <v>Quản trị Du lịch &amp; Khách sạn</v>
          </cell>
          <cell r="H236">
            <v>26</v>
          </cell>
          <cell r="I236">
            <v>764048826</v>
          </cell>
          <cell r="J236" t="str">
            <v>Chuyên đề</v>
          </cell>
          <cell r="K236" t="str">
            <v>Alacarte DaNang Beach Hotel</v>
          </cell>
          <cell r="M236" t="str">
            <v>200 Võ Nguyên Giáp, Phước Mỹ, Sơn Trà, Đà Nẵng</v>
          </cell>
          <cell r="N236" t="str">
            <v>Thành Phố Đà Nẵng</v>
          </cell>
          <cell r="O236" t="str">
            <v>Nhà hàng</v>
          </cell>
          <cell r="Q236">
            <v>45474</v>
          </cell>
          <cell r="S236" t="str">
            <v>cam kết</v>
          </cell>
          <cell r="T236" t="str">
            <v>26/1</v>
          </cell>
          <cell r="U236">
            <v>248</v>
          </cell>
          <cell r="V236" t="str">
            <v>DUYỆT</v>
          </cell>
          <cell r="W236" t="str">
            <v>28/12/2023</v>
          </cell>
          <cell r="X236" t="str">
            <v>nộp trễ</v>
          </cell>
          <cell r="AA236">
            <v>6.4500000000000002E-2</v>
          </cell>
          <cell r="AB236">
            <v>3.17</v>
          </cell>
          <cell r="AC236" t="str">
            <v>không đủ điều kiện thực tập tốt nghiệp</v>
          </cell>
        </row>
        <row r="237">
          <cell r="C237">
            <v>25213405479</v>
          </cell>
          <cell r="D237" t="str">
            <v>Nguyễn Bá Vinh Khánh</v>
          </cell>
          <cell r="E237">
            <v>37072</v>
          </cell>
          <cell r="F237" t="str">
            <v>K25DLK16</v>
          </cell>
          <cell r="G237" t="str">
            <v>Quản trị Du lịch &amp; Khách sạn</v>
          </cell>
          <cell r="H237">
            <v>25</v>
          </cell>
          <cell r="I237">
            <v>795545158</v>
          </cell>
          <cell r="J237" t="str">
            <v>Chuyên đề</v>
          </cell>
          <cell r="K237" t="str">
            <v>Khách sạn Mandila Beach Đà Nẵng</v>
          </cell>
          <cell r="M237" t="str">
            <v>218 Võ Nguyên Giáp, Phước Mỹ, Sơn Trà, Đà Nẵng</v>
          </cell>
          <cell r="N237" t="str">
            <v>Đà Nẵng</v>
          </cell>
          <cell r="O237" t="str">
            <v>Tiền sảnh</v>
          </cell>
          <cell r="Q237" t="str">
            <v>27/12/2023</v>
          </cell>
          <cell r="S237" t="str">
            <v>cam kết</v>
          </cell>
          <cell r="T237" t="str">
            <v>28/12</v>
          </cell>
          <cell r="U237">
            <v>249</v>
          </cell>
          <cell r="V237" t="str">
            <v>DUYỆT</v>
          </cell>
          <cell r="W237" t="str">
            <v>28/12/2023</v>
          </cell>
          <cell r="X237" t="str">
            <v>SV xin chuyển qua bộ phận lễ tân ngày 02/01/2024</v>
          </cell>
          <cell r="AA237">
            <v>0</v>
          </cell>
          <cell r="AB237">
            <v>3</v>
          </cell>
          <cell r="AC237" t="str">
            <v>CHUYÊN ĐỀ</v>
          </cell>
          <cell r="AD237" t="str">
            <v>Huỳnh Lý Thùy Linh</v>
          </cell>
          <cell r="AE237">
            <v>702605664</v>
          </cell>
        </row>
        <row r="238">
          <cell r="C238">
            <v>24207115020</v>
          </cell>
          <cell r="D238" t="str">
            <v>Trần Thị Mỹ Ngọc</v>
          </cell>
          <cell r="E238">
            <v>36844</v>
          </cell>
          <cell r="F238" t="str">
            <v>K26DLK4</v>
          </cell>
          <cell r="G238" t="str">
            <v>Quản trị Du lịch &amp; Khách sạn</v>
          </cell>
          <cell r="H238">
            <v>26</v>
          </cell>
          <cell r="I238">
            <v>359604020</v>
          </cell>
          <cell r="J238" t="str">
            <v>Chuyên đề</v>
          </cell>
          <cell r="K238" t="str">
            <v>Boutique Hoi An Resort</v>
          </cell>
          <cell r="M238" t="str">
            <v>34 Lạc Long Quân, Phường Cẩm An, Thành phố Hội An, Quảng Nam</v>
          </cell>
          <cell r="N238" t="str">
            <v>Hội An</v>
          </cell>
          <cell r="O238" t="str">
            <v>Lễ tân</v>
          </cell>
          <cell r="Q238" t="str">
            <v>15/01/2023</v>
          </cell>
          <cell r="S238" t="str">
            <v>cam kết</v>
          </cell>
          <cell r="T238" t="str">
            <v>15/1</v>
          </cell>
          <cell r="U238">
            <v>250</v>
          </cell>
          <cell r="V238" t="str">
            <v>DUYỆT</v>
          </cell>
          <cell r="W238" t="str">
            <v>15/1/2024</v>
          </cell>
          <cell r="AA238">
            <v>2.4E-2</v>
          </cell>
          <cell r="AB238">
            <v>2.68</v>
          </cell>
          <cell r="AC238" t="str">
            <v>CHUYÊN ĐỀ</v>
          </cell>
          <cell r="AD238" t="str">
            <v>Huỳnh Lý Thùy Linh</v>
          </cell>
          <cell r="AE238">
            <v>702605664</v>
          </cell>
        </row>
        <row r="239">
          <cell r="C239">
            <v>26217124089</v>
          </cell>
          <cell r="D239" t="str">
            <v>Trần Hồ Đình Minh</v>
          </cell>
          <cell r="E239">
            <v>37402</v>
          </cell>
          <cell r="F239" t="str">
            <v>K26DLK2</v>
          </cell>
          <cell r="G239" t="str">
            <v>Quản trị Du lịch &amp; Khách sạn</v>
          </cell>
          <cell r="H239">
            <v>26</v>
          </cell>
          <cell r="I239">
            <v>369944265</v>
          </cell>
          <cell r="J239" t="str">
            <v>Chuyên đề</v>
          </cell>
          <cell r="K239" t="str">
            <v>DLG Hotel DaNang</v>
          </cell>
          <cell r="M239" t="str">
            <v>258 Võ Nguyên Giáp, Phước Mỹ, Sơn Trà, Đà Nẵng</v>
          </cell>
          <cell r="N239" t="str">
            <v>Đà Nẵng</v>
          </cell>
          <cell r="O239" t="str">
            <v>Tiền sảnh</v>
          </cell>
          <cell r="Q239">
            <v>45413</v>
          </cell>
          <cell r="R239" t="str">
            <v>Mai Thị Thương</v>
          </cell>
          <cell r="S239" t="str">
            <v>cam kết</v>
          </cell>
          <cell r="T239">
            <v>45505</v>
          </cell>
          <cell r="U239">
            <v>251</v>
          </cell>
          <cell r="V239" t="str">
            <v>DUYỆT</v>
          </cell>
          <cell r="W239" t="str">
            <v>28/12/2023</v>
          </cell>
          <cell r="AA239">
            <v>8.8700000000000001E-2</v>
          </cell>
          <cell r="AB239">
            <v>2.96</v>
          </cell>
          <cell r="AC239" t="str">
            <v>không đủ điều kiện thực tập tốt nghiệp</v>
          </cell>
          <cell r="AD239" t="str">
            <v>Huỳnh Lý Thùy Linh</v>
          </cell>
          <cell r="AE239">
            <v>702605664</v>
          </cell>
        </row>
        <row r="240">
          <cell r="C240">
            <v>26217133251</v>
          </cell>
          <cell r="D240" t="str">
            <v>Nguyễn Thành Nam</v>
          </cell>
          <cell r="E240">
            <v>37338</v>
          </cell>
          <cell r="F240" t="str">
            <v>K26DLK 2</v>
          </cell>
          <cell r="G240" t="str">
            <v>Quản trị Du lịch &amp; Khách sạn</v>
          </cell>
          <cell r="H240">
            <v>26</v>
          </cell>
          <cell r="I240">
            <v>903449415</v>
          </cell>
          <cell r="J240" t="str">
            <v>Chuyên đề</v>
          </cell>
          <cell r="K240" t="str">
            <v>DLG Hotel DaNang</v>
          </cell>
          <cell r="M240" t="str">
            <v>258 Võ Nguyên Giáp, Phường Phước Mỹ, Quận Sơn Trà, Đà Nẵng</v>
          </cell>
          <cell r="N240" t="str">
            <v>Đà Nẵng</v>
          </cell>
          <cell r="O240" t="str">
            <v>Nhà hàng</v>
          </cell>
          <cell r="Q240">
            <v>45444</v>
          </cell>
          <cell r="R240" t="str">
            <v>Mai Thị Thương</v>
          </cell>
          <cell r="S240" t="str">
            <v>cam kết</v>
          </cell>
          <cell r="T240">
            <v>45505</v>
          </cell>
          <cell r="U240">
            <v>252</v>
          </cell>
          <cell r="V240" t="str">
            <v>DUYỆT</v>
          </cell>
          <cell r="W240" t="str">
            <v>28/12/2023</v>
          </cell>
          <cell r="AA240">
            <v>7.1400000000000005E-2</v>
          </cell>
          <cell r="AB240">
            <v>3.34</v>
          </cell>
          <cell r="AC240" t="str">
            <v>không đủ điều kiện thực tập tốt nghiệp</v>
          </cell>
          <cell r="AD240" t="str">
            <v>Ngô Thị Thanh Nga</v>
          </cell>
          <cell r="AE240">
            <v>355072844</v>
          </cell>
        </row>
        <row r="241">
          <cell r="C241">
            <v>25217103085</v>
          </cell>
          <cell r="D241" t="str">
            <v>Nguyễn Võ Văn Tâm</v>
          </cell>
          <cell r="E241">
            <v>36961</v>
          </cell>
          <cell r="F241" t="str">
            <v>K25PSU-DLK1</v>
          </cell>
          <cell r="G241" t="str">
            <v>Quản trị Du lịch &amp; Khách sạn chuẩn PSU</v>
          </cell>
          <cell r="H241">
            <v>25</v>
          </cell>
          <cell r="I241">
            <v>935345807</v>
          </cell>
          <cell r="J241" t="str">
            <v>Chuyên đề</v>
          </cell>
          <cell r="K241" t="str">
            <v>Công ty cổ phần dịch vụ cáp treo Bà Nà</v>
          </cell>
          <cell r="L241" t="str">
            <v>Công ty cổ phần dịch vụ cáp treo Bà Nà</v>
          </cell>
          <cell r="M241" t="str">
            <v>Thôn An Sơn, xã Hoà Minh, huyện Hoà Vang, thành phố Đà Nẵng</v>
          </cell>
          <cell r="N241" t="str">
            <v>Đà Nẵng</v>
          </cell>
          <cell r="O241" t="str">
            <v>Giải trí</v>
          </cell>
          <cell r="P241" t="str">
            <v>Giải trí</v>
          </cell>
          <cell r="Q241" t="str">
            <v>23/12/2023</v>
          </cell>
          <cell r="R241" t="str">
            <v>Hồ Sử Minh Tài</v>
          </cell>
          <cell r="S241" t="str">
            <v>cam kết</v>
          </cell>
          <cell r="T241" t="str">
            <v>28/12</v>
          </cell>
          <cell r="U241">
            <v>253</v>
          </cell>
          <cell r="V241" t="str">
            <v>DUYỆT</v>
          </cell>
          <cell r="W241" t="str">
            <v>28/12/2023</v>
          </cell>
          <cell r="AA241">
            <v>0</v>
          </cell>
          <cell r="AB241">
            <v>2.2400000000000002</v>
          </cell>
          <cell r="AC241" t="str">
            <v>CHUYÊN ĐỀ</v>
          </cell>
          <cell r="AD241" t="str">
            <v>Huỳnh Lý Thùy Linh</v>
          </cell>
          <cell r="AE241">
            <v>702605664</v>
          </cell>
        </row>
        <row r="242">
          <cell r="C242">
            <v>25217104999</v>
          </cell>
          <cell r="D242" t="str">
            <v>Ngô Anh Khoa</v>
          </cell>
          <cell r="E242">
            <v>37163</v>
          </cell>
          <cell r="F242" t="str">
            <v>K25PSUDLK 14</v>
          </cell>
          <cell r="G242" t="str">
            <v>Quản trị Du lịch &amp; Khách sạn chuẩn PSU</v>
          </cell>
          <cell r="H242">
            <v>25</v>
          </cell>
          <cell r="I242">
            <v>913940315</v>
          </cell>
          <cell r="J242" t="str">
            <v>Chuyên đề</v>
          </cell>
          <cell r="K242" t="str">
            <v>Premier Village Danang Resort</v>
          </cell>
          <cell r="M242" t="str">
            <v>99 Vo Nguyen Giap Street - My An Ward - Ngu Hanh Son District - 550000 - Danang - Vietnam</v>
          </cell>
          <cell r="N242" t="str">
            <v>Đa Nẵng</v>
          </cell>
          <cell r="O242" t="str">
            <v>Nhà hàng</v>
          </cell>
          <cell r="Q242" t="str">
            <v>28/12/2023</v>
          </cell>
          <cell r="R242" t="str">
            <v>Huỳnh Lý Thùy Linh</v>
          </cell>
          <cell r="S242" t="str">
            <v>cam kết</v>
          </cell>
          <cell r="T242" t="str">
            <v>28/12</v>
          </cell>
          <cell r="U242">
            <v>254</v>
          </cell>
          <cell r="V242" t="str">
            <v>DUYỆT</v>
          </cell>
          <cell r="W242" t="str">
            <v>28/12/2023</v>
          </cell>
          <cell r="AA242">
            <v>0</v>
          </cell>
          <cell r="AB242">
            <v>2.92</v>
          </cell>
          <cell r="AC242" t="str">
            <v>CHUYÊN ĐỀ</v>
          </cell>
          <cell r="AD242" t="str">
            <v>Đặng Thị Thùy Trang</v>
          </cell>
          <cell r="AE242">
            <v>327892117</v>
          </cell>
        </row>
        <row r="243">
          <cell r="C243">
            <v>26203724968</v>
          </cell>
          <cell r="D243" t="str">
            <v>Trần Thuý Quỳnh</v>
          </cell>
          <cell r="E243">
            <v>37402</v>
          </cell>
          <cell r="F243" t="str">
            <v>K26DLK 11</v>
          </cell>
          <cell r="G243" t="str">
            <v>Quản trị Du lịch &amp; Khách sạn</v>
          </cell>
          <cell r="H243">
            <v>26</v>
          </cell>
          <cell r="I243">
            <v>852130874</v>
          </cell>
          <cell r="J243" t="str">
            <v>Chuyên đề</v>
          </cell>
          <cell r="K243" t="str">
            <v>Royal Lotus Hotel Danang</v>
          </cell>
          <cell r="M243" t="str">
            <v>120A Nguyễn Văn Thoại, Bắc Mỹ Phú, Ngũ Hành Sơn, Đà Nẵng</v>
          </cell>
          <cell r="N243" t="str">
            <v>Đà Nẵng</v>
          </cell>
          <cell r="O243" t="str">
            <v>Tiền sảnh</v>
          </cell>
          <cell r="Q243" t="str">
            <v>28/12/2023</v>
          </cell>
          <cell r="S243" t="str">
            <v>cam kết</v>
          </cell>
          <cell r="T243" t="str">
            <v>29/12</v>
          </cell>
          <cell r="U243">
            <v>255</v>
          </cell>
          <cell r="V243" t="str">
            <v>DUYỆT</v>
          </cell>
          <cell r="W243" t="str">
            <v>28/12/2023</v>
          </cell>
          <cell r="Y243" t="str">
            <v>DUYỆT</v>
          </cell>
          <cell r="AA243">
            <v>4.0300000000000002E-2</v>
          </cell>
          <cell r="AB243">
            <v>3.53</v>
          </cell>
          <cell r="AC243" t="str">
            <v>CHUYÊN ĐỀ</v>
          </cell>
          <cell r="AD243" t="str">
            <v>Võ Đức Hiếu</v>
          </cell>
          <cell r="AE243">
            <v>905767997</v>
          </cell>
        </row>
        <row r="244">
          <cell r="C244">
            <v>26217142038</v>
          </cell>
          <cell r="D244" t="str">
            <v>LÊ MINH HOÀNG</v>
          </cell>
          <cell r="E244">
            <v>36997</v>
          </cell>
          <cell r="F244" t="str">
            <v>K26DLK11</v>
          </cell>
          <cell r="G244" t="str">
            <v>Quản trị Du lịch &amp; Khách sạn</v>
          </cell>
          <cell r="H244">
            <v>26</v>
          </cell>
          <cell r="I244">
            <v>947219135</v>
          </cell>
          <cell r="J244" t="str">
            <v>Chuyên đề</v>
          </cell>
          <cell r="K244" t="str">
            <v>Le Sands Oceanfront Da Nang Hotel</v>
          </cell>
          <cell r="M244" t="str">
            <v>28 Võ Nguyên Giáp, Phường Mân Thái, Quận Sơn Trà, Thành phố Đà Nẵng</v>
          </cell>
          <cell r="N244" t="str">
            <v>Đà Nẵng</v>
          </cell>
          <cell r="O244" t="str">
            <v>Nhà hàng</v>
          </cell>
          <cell r="Q244" t="str">
            <v>15/01/2024</v>
          </cell>
          <cell r="R244" t="str">
            <v>Huỳnh Lý Thùy Linh</v>
          </cell>
          <cell r="S244" t="str">
            <v>cam kết</v>
          </cell>
          <cell r="T244" t="str">
            <v>19/1</v>
          </cell>
          <cell r="U244">
            <v>256</v>
          </cell>
          <cell r="V244" t="str">
            <v>DUYỆT</v>
          </cell>
          <cell r="W244" t="str">
            <v>28/12/2023</v>
          </cell>
          <cell r="AA244">
            <v>1.61E-2</v>
          </cell>
          <cell r="AB244">
            <v>2.68</v>
          </cell>
          <cell r="AC244" t="str">
            <v>CHUYÊN ĐỀ</v>
          </cell>
          <cell r="AD244" t="str">
            <v>Dương Thị Xuân Diệu</v>
          </cell>
          <cell r="AE244">
            <v>905938748</v>
          </cell>
        </row>
        <row r="245">
          <cell r="C245">
            <v>26207133046</v>
          </cell>
          <cell r="D245" t="str">
            <v>Hồ Đặng Hoài Thương</v>
          </cell>
          <cell r="E245">
            <v>37382</v>
          </cell>
          <cell r="F245" t="str">
            <v>K26DLK9</v>
          </cell>
          <cell r="G245" t="str">
            <v>Quản trị Du lịch &amp; Khách sạn</v>
          </cell>
          <cell r="H245">
            <v>26</v>
          </cell>
          <cell r="I245">
            <v>854325089</v>
          </cell>
          <cell r="J245" t="str">
            <v>Chuyên đề</v>
          </cell>
          <cell r="K245" t="str">
            <v>Khách sạn Như Minh Plaza</v>
          </cell>
          <cell r="M245" t="str">
            <v>Lô 2, A2, KH, Phạm Văn Đồng, Phường An Hải Bắc, Quận Sơn Trà, Thành phố Đà Nẵng</v>
          </cell>
          <cell r="N245" t="str">
            <v>Đà Nẵng</v>
          </cell>
          <cell r="O245" t="str">
            <v>Nhà hàng</v>
          </cell>
          <cell r="Q245" t="str">
            <v>29 /12/2023</v>
          </cell>
          <cell r="S245" t="str">
            <v>cam kết</v>
          </cell>
          <cell r="T245" t="str">
            <v>29/12</v>
          </cell>
          <cell r="U245">
            <v>257</v>
          </cell>
          <cell r="V245" t="str">
            <v>DUYỆT</v>
          </cell>
          <cell r="W245" t="str">
            <v>28/12/2023</v>
          </cell>
          <cell r="AA245">
            <v>1.6E-2</v>
          </cell>
          <cell r="AB245">
            <v>3.2</v>
          </cell>
          <cell r="AC245" t="str">
            <v>CHUYÊN ĐỀ</v>
          </cell>
          <cell r="AD245" t="str">
            <v>Đặng Thị Thùy Trang</v>
          </cell>
          <cell r="AE245">
            <v>327892117</v>
          </cell>
        </row>
        <row r="246">
          <cell r="C246">
            <v>26207134156</v>
          </cell>
          <cell r="D246" t="str">
            <v>Nguyễn Thị Như Phương</v>
          </cell>
          <cell r="E246">
            <v>37555</v>
          </cell>
          <cell r="F246" t="str">
            <v>K26DLK7</v>
          </cell>
          <cell r="G246" t="str">
            <v>Quản trị Du lịch &amp; Khách sạn</v>
          </cell>
          <cell r="H246">
            <v>26</v>
          </cell>
          <cell r="I246">
            <v>898231156</v>
          </cell>
          <cell r="J246" t="str">
            <v>Chuyên đề</v>
          </cell>
          <cell r="K246" t="str">
            <v>Khách sạn Như Minh Plaza</v>
          </cell>
          <cell r="M246" t="str">
            <v>Lô 2, A2, KH, Phạm Văn Đồng, Phường An Hải Bắc, Quận Sơn Trà, Thành phố Đà Nẵng</v>
          </cell>
          <cell r="N246" t="str">
            <v>Đà Nẵng</v>
          </cell>
          <cell r="O246" t="str">
            <v>Nhà hàng</v>
          </cell>
          <cell r="Q246" t="str">
            <v>29-12-2023</v>
          </cell>
          <cell r="S246" t="str">
            <v>cam kết</v>
          </cell>
          <cell r="T246" t="str">
            <v>29/12</v>
          </cell>
          <cell r="U246">
            <v>258</v>
          </cell>
          <cell r="V246" t="str">
            <v>DUYỆT</v>
          </cell>
          <cell r="W246" t="str">
            <v>28/12/2023</v>
          </cell>
          <cell r="AA246">
            <v>1.6E-2</v>
          </cell>
          <cell r="AB246">
            <v>3.4</v>
          </cell>
          <cell r="AC246" t="str">
            <v>CHUYÊN ĐỀ</v>
          </cell>
          <cell r="AD246" t="str">
            <v>Đặng Thị Thùy Trang</v>
          </cell>
          <cell r="AE246">
            <v>327892117</v>
          </cell>
        </row>
        <row r="247">
          <cell r="C247">
            <v>26207100735</v>
          </cell>
          <cell r="D247" t="str">
            <v>Võ Thị Ly</v>
          </cell>
          <cell r="E247">
            <v>36706</v>
          </cell>
          <cell r="F247" t="str">
            <v>K26DLK12</v>
          </cell>
          <cell r="G247" t="str">
            <v>Quản trị Du lịch &amp; Khách sạn</v>
          </cell>
          <cell r="H247">
            <v>26</v>
          </cell>
          <cell r="I247">
            <v>816555009</v>
          </cell>
          <cell r="J247" t="str">
            <v>Chuyên đề</v>
          </cell>
          <cell r="K247" t="str">
            <v>Meliá Vinpearl Danang Riverfront</v>
          </cell>
          <cell r="M247" t="str">
            <v>341 Trần Hưng Đạo,An Hải Bắc,quận sơn trà Tp đà nẵng</v>
          </cell>
          <cell r="N247" t="str">
            <v>Đà nẵng</v>
          </cell>
          <cell r="O247" t="str">
            <v>Buồng phòng</v>
          </cell>
          <cell r="Q247">
            <v>45505</v>
          </cell>
          <cell r="R247" t="str">
            <v>Phạm Thị Thu Thủy</v>
          </cell>
          <cell r="S247" t="str">
            <v>cam kết</v>
          </cell>
          <cell r="T247">
            <v>45536</v>
          </cell>
          <cell r="U247">
            <v>259</v>
          </cell>
          <cell r="V247" t="str">
            <v>DUYỆT</v>
          </cell>
          <cell r="W247" t="str">
            <v>28/12/2023</v>
          </cell>
          <cell r="AA247">
            <v>1.6E-2</v>
          </cell>
          <cell r="AB247">
            <v>2.76</v>
          </cell>
          <cell r="AC247" t="str">
            <v>CHUYÊN ĐỀ</v>
          </cell>
          <cell r="AD247" t="str">
            <v>Phạm Thị Thu Thủy</v>
          </cell>
          <cell r="AE247">
            <v>938290678</v>
          </cell>
        </row>
        <row r="248">
          <cell r="C248">
            <v>26207124148</v>
          </cell>
          <cell r="D248" t="str">
            <v>Phan Thảo Nhi</v>
          </cell>
          <cell r="E248">
            <v>37360</v>
          </cell>
          <cell r="F248" t="str">
            <v>K26DLK9</v>
          </cell>
          <cell r="G248" t="str">
            <v>Quản trị Du lịch &amp; Khách sạn</v>
          </cell>
          <cell r="H248">
            <v>26</v>
          </cell>
          <cell r="I248">
            <v>865965614</v>
          </cell>
          <cell r="J248" t="str">
            <v>Chuyên đề</v>
          </cell>
          <cell r="K248" t="str">
            <v>Khách sạn Như Minh Plaza</v>
          </cell>
          <cell r="M248" t="str">
            <v>Lô 2, A2, KH, Phạm Văn Đồng, Phường An Hải Bắc, Quận Sơn Trà, Thành phố Đà Nẵng</v>
          </cell>
          <cell r="N248" t="str">
            <v>Đà Nẵng</v>
          </cell>
          <cell r="O248" t="str">
            <v>Nhà hàng</v>
          </cell>
          <cell r="Q248" t="str">
            <v>29/12/2023</v>
          </cell>
          <cell r="S248" t="str">
            <v>cam kết</v>
          </cell>
          <cell r="T248" t="str">
            <v>29/12</v>
          </cell>
          <cell r="U248">
            <v>260</v>
          </cell>
          <cell r="V248" t="str">
            <v>DUYỆT</v>
          </cell>
          <cell r="W248" t="str">
            <v>28/12/2023</v>
          </cell>
          <cell r="AA248">
            <v>1.6E-2</v>
          </cell>
          <cell r="AB248">
            <v>3.28</v>
          </cell>
          <cell r="AC248" t="str">
            <v>CHUYÊN ĐỀ</v>
          </cell>
          <cell r="AD248" t="str">
            <v>Đặng Thị Thùy Trang</v>
          </cell>
          <cell r="AE248">
            <v>327892117</v>
          </cell>
        </row>
        <row r="249">
          <cell r="C249">
            <v>26207130385</v>
          </cell>
          <cell r="D249" t="str">
            <v>Đinh Thị Tuyết Nhi</v>
          </cell>
          <cell r="E249">
            <v>37526</v>
          </cell>
          <cell r="F249" t="str">
            <v>K26DLK9</v>
          </cell>
          <cell r="G249" t="str">
            <v>Quản trị Du lịch &amp; Khách sạn</v>
          </cell>
          <cell r="H249">
            <v>26</v>
          </cell>
          <cell r="I249">
            <v>775425303</v>
          </cell>
          <cell r="J249" t="str">
            <v>Chuyên đề</v>
          </cell>
          <cell r="K249" t="str">
            <v>Khách sạn Như Minh Plaza</v>
          </cell>
          <cell r="M249" t="str">
            <v>Lô 2, A2, KH, Phạm Văn Đồng, Phường An Hải Bắc, Quận Sơn Trà, Thành phố Đà Nẵng</v>
          </cell>
          <cell r="N249" t="str">
            <v>Đà Nẵng</v>
          </cell>
          <cell r="O249" t="str">
            <v>Nhà hàng</v>
          </cell>
          <cell r="Q249" t="str">
            <v>29/12/2023</v>
          </cell>
          <cell r="S249" t="str">
            <v>cam kết</v>
          </cell>
          <cell r="T249" t="str">
            <v>29/12</v>
          </cell>
          <cell r="U249">
            <v>261</v>
          </cell>
          <cell r="V249" t="str">
            <v>DUYỆT</v>
          </cell>
          <cell r="W249" t="str">
            <v>28/12/2023</v>
          </cell>
          <cell r="AA249">
            <v>1.6E-2</v>
          </cell>
          <cell r="AB249">
            <v>3.32</v>
          </cell>
          <cell r="AC249" t="str">
            <v>CHUYÊN ĐỀ</v>
          </cell>
          <cell r="AD249" t="str">
            <v>Đặng Thị Thùy Trang</v>
          </cell>
          <cell r="AE249">
            <v>327892117</v>
          </cell>
        </row>
        <row r="250">
          <cell r="C250">
            <v>26207241683</v>
          </cell>
          <cell r="D250" t="str">
            <v>Lê Thị Nhuận</v>
          </cell>
          <cell r="E250">
            <v>37325</v>
          </cell>
          <cell r="F250" t="str">
            <v>K26PSU DLH</v>
          </cell>
          <cell r="G250" t="str">
            <v>Quản trị Du lịch &amp; Nhà hàng chuẩn PSU</v>
          </cell>
          <cell r="H250">
            <v>26</v>
          </cell>
          <cell r="I250">
            <v>365266019</v>
          </cell>
          <cell r="J250" t="str">
            <v>Khóa luận</v>
          </cell>
          <cell r="K250" t="str">
            <v>Pullman Danang Beach Resort</v>
          </cell>
          <cell r="M250" t="str">
            <v>101 Võ Nguyên Giáp phường Khuê Mỹ quận Ngũ Hành Sơn</v>
          </cell>
          <cell r="N250" t="str">
            <v>Đà Nẵng</v>
          </cell>
          <cell r="O250" t="str">
            <v>Nhà hàng</v>
          </cell>
          <cell r="Q250" t="str">
            <v>NGÀY DỰ KIẾN</v>
          </cell>
          <cell r="R250" t="str">
            <v>Dương Thị Xuân Diệu</v>
          </cell>
          <cell r="S250" t="str">
            <v>cam kết</v>
          </cell>
          <cell r="T250" t="str">
            <v>18/1</v>
          </cell>
          <cell r="U250">
            <v>262</v>
          </cell>
          <cell r="V250" t="str">
            <v>DUYỆT</v>
          </cell>
          <cell r="W250" t="str">
            <v>28/12/2023</v>
          </cell>
          <cell r="AA250">
            <v>2.3400000000000001E-2</v>
          </cell>
          <cell r="AB250">
            <v>3.83</v>
          </cell>
          <cell r="AC250" t="str">
            <v>KHÓA LUẬN</v>
          </cell>
          <cell r="AD250" t="str">
            <v>Dương Thị Xuân Diệu</v>
          </cell>
          <cell r="AE250">
            <v>905938748</v>
          </cell>
        </row>
        <row r="251">
          <cell r="C251">
            <v>26207128409</v>
          </cell>
          <cell r="D251" t="str">
            <v>Nguyễn Thị Huyền Trang</v>
          </cell>
          <cell r="E251">
            <v>37348</v>
          </cell>
          <cell r="F251" t="str">
            <v>K26DLK 2</v>
          </cell>
          <cell r="G251" t="str">
            <v>Quản trị Du lịch &amp; Khách sạn chuẩn PSU</v>
          </cell>
          <cell r="H251">
            <v>26</v>
          </cell>
          <cell r="I251">
            <v>979317639</v>
          </cell>
          <cell r="J251" t="str">
            <v>Chuyên đề</v>
          </cell>
          <cell r="K251" t="str">
            <v>Pullman Danang Beach Resort</v>
          </cell>
          <cell r="M251" t="str">
            <v>Võ Nguyên Giáp/101 Ward, Street, Ngũ Hành Sơn, Đà Nẵng</v>
          </cell>
          <cell r="N251" t="str">
            <v>Đà Nẵng</v>
          </cell>
          <cell r="O251" t="str">
            <v>Nhà hàng</v>
          </cell>
          <cell r="Q251">
            <v>45413</v>
          </cell>
          <cell r="S251" t="str">
            <v>cam kết</v>
          </cell>
          <cell r="T251" t="str">
            <v>16/1</v>
          </cell>
          <cell r="U251">
            <v>263</v>
          </cell>
          <cell r="V251" t="str">
            <v>DUYỆT</v>
          </cell>
          <cell r="W251" t="str">
            <v>28/12/2023</v>
          </cell>
          <cell r="AA251">
            <v>7.7999999999999996E-3</v>
          </cell>
          <cell r="AB251">
            <v>2.78</v>
          </cell>
          <cell r="AC251" t="str">
            <v>CHUYÊN ĐỀ</v>
          </cell>
          <cell r="AD251" t="str">
            <v>Trần Hoàng Anh</v>
          </cell>
          <cell r="AE251" t="str">
            <v>0906 029 602</v>
          </cell>
        </row>
        <row r="252">
          <cell r="C252">
            <v>26203523355</v>
          </cell>
          <cell r="D252" t="str">
            <v>Phạm Quỳnh Nga</v>
          </cell>
          <cell r="E252">
            <v>37504</v>
          </cell>
          <cell r="F252" t="str">
            <v>K26 PSU Dlk2</v>
          </cell>
          <cell r="G252" t="str">
            <v>Quản trị Du lịch &amp; Khách sạn chuẩn PSU</v>
          </cell>
          <cell r="H252">
            <v>26</v>
          </cell>
          <cell r="I252">
            <v>767144896</v>
          </cell>
          <cell r="J252" t="str">
            <v>Chuyên đề</v>
          </cell>
          <cell r="K252" t="str">
            <v>Pullman Danang Beach Resort</v>
          </cell>
          <cell r="M252" t="str">
            <v>Võ Nguyên Giáp/101 Ward, Street, Ngũ Hành Sơn, Đà Nẵng</v>
          </cell>
          <cell r="N252" t="str">
            <v>Đà Nẵng</v>
          </cell>
          <cell r="O252" t="str">
            <v>Nhà hàng</v>
          </cell>
          <cell r="Q252">
            <v>45413</v>
          </cell>
          <cell r="S252" t="str">
            <v>cam kết</v>
          </cell>
          <cell r="T252" t="str">
            <v>16/1</v>
          </cell>
          <cell r="U252">
            <v>264</v>
          </cell>
          <cell r="V252" t="str">
            <v>DUYỆT</v>
          </cell>
          <cell r="W252" t="str">
            <v>28/12/2023</v>
          </cell>
          <cell r="AA252">
            <v>0</v>
          </cell>
          <cell r="AB252">
            <v>2.66</v>
          </cell>
          <cell r="AC252" t="str">
            <v>CHUYÊN ĐỀ</v>
          </cell>
          <cell r="AD252" t="str">
            <v>Trần Hoàng Anh</v>
          </cell>
          <cell r="AE252" t="str">
            <v>0906 029 602</v>
          </cell>
        </row>
        <row r="253">
          <cell r="C253">
            <v>26207124860</v>
          </cell>
          <cell r="D253" t="str">
            <v>Nguyễn Hoàng Anh Thư</v>
          </cell>
          <cell r="E253">
            <v>37430</v>
          </cell>
          <cell r="F253" t="str">
            <v>K26DLK11</v>
          </cell>
          <cell r="G253" t="str">
            <v>Quản trị Du lịch &amp; Khách sạn</v>
          </cell>
          <cell r="H253">
            <v>26</v>
          </cell>
          <cell r="I253">
            <v>795602667</v>
          </cell>
          <cell r="J253" t="str">
            <v>Chuyên đề</v>
          </cell>
          <cell r="K253" t="str">
            <v>Belle Maison Parosand DaNang</v>
          </cell>
          <cell r="M253" t="str">
            <v>216 Võ Nguyên Giáp</v>
          </cell>
          <cell r="N253" t="str">
            <v>Đà Nẵng</v>
          </cell>
          <cell r="O253" t="str">
            <v>Tiền sảnh</v>
          </cell>
          <cell r="Q253" t="str">
            <v>DỰ KIẾN NỘP KHOA:7/1/2024</v>
          </cell>
          <cell r="S253" t="str">
            <v>cam kết</v>
          </cell>
          <cell r="T253">
            <v>45505</v>
          </cell>
          <cell r="U253">
            <v>265</v>
          </cell>
          <cell r="V253" t="str">
            <v>DUYỆT</v>
          </cell>
          <cell r="W253" t="str">
            <v>28/12/2023</v>
          </cell>
          <cell r="AA253">
            <v>9.5200000000000007E-2</v>
          </cell>
          <cell r="AB253">
            <v>2.61</v>
          </cell>
          <cell r="AC253" t="str">
            <v>không đủ điều kiện thực tập tốt nghiệp</v>
          </cell>
          <cell r="AD253" t="str">
            <v>Ngô Thị Thanh Nga</v>
          </cell>
          <cell r="AE253">
            <v>355072844</v>
          </cell>
        </row>
        <row r="254">
          <cell r="C254">
            <v>26207125775</v>
          </cell>
          <cell r="D254" t="str">
            <v>Huỳnh Thị Hoàng My</v>
          </cell>
          <cell r="E254">
            <v>37555</v>
          </cell>
          <cell r="F254" t="str">
            <v>K26DLK16</v>
          </cell>
          <cell r="G254" t="str">
            <v>Quản trị Du lịch &amp; Khách sạn</v>
          </cell>
          <cell r="H254">
            <v>26</v>
          </cell>
          <cell r="I254">
            <v>902178802</v>
          </cell>
          <cell r="J254" t="str">
            <v>Chuyên đề</v>
          </cell>
          <cell r="K254" t="str">
            <v>Belle Maison Parosand DaNang</v>
          </cell>
          <cell r="M254" t="str">
            <v>216 Võ Nguyên Giáp, Phường Phước Mỹ, Quận Sơn Trà, Thành phố Đà Nẵng</v>
          </cell>
          <cell r="N254" t="str">
            <v>Đà Nẵng</v>
          </cell>
          <cell r="O254" t="str">
            <v>Tiền sảnh</v>
          </cell>
          <cell r="Q254">
            <v>45474</v>
          </cell>
          <cell r="S254" t="str">
            <v>cam kết</v>
          </cell>
          <cell r="T254">
            <v>45505</v>
          </cell>
          <cell r="U254">
            <v>266</v>
          </cell>
          <cell r="V254" t="str">
            <v>DUYỆT</v>
          </cell>
          <cell r="W254" t="str">
            <v>28/12/2023</v>
          </cell>
          <cell r="AA254">
            <v>5.5599999999999997E-2</v>
          </cell>
          <cell r="AB254">
            <v>2.93</v>
          </cell>
          <cell r="AC254" t="str">
            <v>không đủ điều kiện thực tập tốt nghiệp</v>
          </cell>
          <cell r="AD254" t="str">
            <v>Ngô Thị Thanh Nga</v>
          </cell>
          <cell r="AE254">
            <v>355072844</v>
          </cell>
        </row>
        <row r="255">
          <cell r="C255">
            <v>2020713051</v>
          </cell>
          <cell r="D255" t="str">
            <v>Lê Viết Cường</v>
          </cell>
          <cell r="E255">
            <v>35237</v>
          </cell>
          <cell r="F255" t="str">
            <v>K21 PSU DLK</v>
          </cell>
          <cell r="G255" t="str">
            <v>Quản trị Du lịch &amp; Khách sạn chuẩn PSU</v>
          </cell>
          <cell r="H255">
            <v>22</v>
          </cell>
          <cell r="I255">
            <v>988655756</v>
          </cell>
          <cell r="J255" t="str">
            <v>Chuyên đề</v>
          </cell>
          <cell r="K255" t="str">
            <v>Meliá Vinpearl Danang Riverfront</v>
          </cell>
          <cell r="M255" t="str">
            <v>341 Trần Hưng Đạo</v>
          </cell>
          <cell r="N255" t="str">
            <v>Đà nẵng</v>
          </cell>
          <cell r="O255" t="str">
            <v>Tiền sảnh</v>
          </cell>
          <cell r="Q255">
            <v>45566</v>
          </cell>
          <cell r="S255" t="str">
            <v>cam kết</v>
          </cell>
          <cell r="T255" t="str">
            <v>18/1</v>
          </cell>
          <cell r="U255">
            <v>267</v>
          </cell>
          <cell r="V255" t="str">
            <v>DUYỆT</v>
          </cell>
          <cell r="W255" t="str">
            <v>18/1/2023</v>
          </cell>
          <cell r="AA255">
            <v>0</v>
          </cell>
          <cell r="AB255">
            <v>0</v>
          </cell>
          <cell r="AC255" t="str">
            <v>CHUYÊN ĐỀ</v>
          </cell>
          <cell r="AD255" t="str">
            <v>Huỳnh Lý Thùy Linh</v>
          </cell>
          <cell r="AE255">
            <v>702605664</v>
          </cell>
        </row>
        <row r="256">
          <cell r="C256">
            <v>26217125553</v>
          </cell>
          <cell r="D256" t="str">
            <v>Lê Quốc Tuấn</v>
          </cell>
          <cell r="E256">
            <v>37451</v>
          </cell>
          <cell r="F256" t="str">
            <v>K26DLK1</v>
          </cell>
          <cell r="G256" t="str">
            <v>Quản trị Du lịch &amp; Khách sạn</v>
          </cell>
          <cell r="H256">
            <v>26</v>
          </cell>
          <cell r="I256">
            <v>343330624</v>
          </cell>
          <cell r="J256" t="str">
            <v>Chuyên đề</v>
          </cell>
          <cell r="K256" t="str">
            <v>Le Sands Oceanfront Da Nang Hotel</v>
          </cell>
          <cell r="M256" t="str">
            <v>28 Võ Nguyên Giáp - Mân Thái - Sơn Trà - Đà Nẵng</v>
          </cell>
          <cell r="N256" t="str">
            <v>Đà Nẵng</v>
          </cell>
          <cell r="O256" t="str">
            <v>Buồng phòng</v>
          </cell>
          <cell r="Q256" t="str">
            <v>29/12/2023</v>
          </cell>
          <cell r="S256" t="str">
            <v>cam kết</v>
          </cell>
          <cell r="T256" t="str">
            <v>30/12</v>
          </cell>
          <cell r="U256">
            <v>268</v>
          </cell>
          <cell r="V256" t="str">
            <v>DUYỆT</v>
          </cell>
          <cell r="W256" t="str">
            <v>29/12/2023</v>
          </cell>
          <cell r="AA256">
            <v>7.1400000000000005E-2</v>
          </cell>
          <cell r="AB256">
            <v>3.2</v>
          </cell>
          <cell r="AC256" t="str">
            <v>không đủ điều kiện thực tập tốt nghiệp</v>
          </cell>
          <cell r="AD256" t="str">
            <v>Phạm Thị Thu Thủy</v>
          </cell>
          <cell r="AE256">
            <v>938290678</v>
          </cell>
        </row>
        <row r="257">
          <cell r="C257">
            <v>26217134325</v>
          </cell>
          <cell r="D257" t="str">
            <v>Nguyễn Ngọc Toàn</v>
          </cell>
          <cell r="E257">
            <v>37268</v>
          </cell>
          <cell r="F257" t="str">
            <v>K26DLK12</v>
          </cell>
          <cell r="G257" t="str">
            <v>Quản trị Du lịch &amp; Khách sạn</v>
          </cell>
          <cell r="H257">
            <v>26</v>
          </cell>
          <cell r="I257">
            <v>934967189</v>
          </cell>
          <cell r="J257" t="str">
            <v>Chuyên đề</v>
          </cell>
          <cell r="K257" t="str">
            <v>Khách sạn Luxtery</v>
          </cell>
          <cell r="M257" t="str">
            <v>136 Phạm Văn Đồng, Phường An Hải Bắc, Quận Sơn Trà, Thành phố Đà Nẵng</v>
          </cell>
          <cell r="N257" t="str">
            <v>Đà Nẵng</v>
          </cell>
          <cell r="O257" t="str">
            <v>Nhà hàng</v>
          </cell>
          <cell r="Q257" t="str">
            <v>30/12/2023</v>
          </cell>
          <cell r="R257" t="str">
            <v>Hồ Minh Phúc</v>
          </cell>
          <cell r="S257" t="str">
            <v>cam kết</v>
          </cell>
          <cell r="T257" t="str">
            <v>15/1</v>
          </cell>
          <cell r="U257">
            <v>269</v>
          </cell>
          <cell r="V257" t="str">
            <v>DUYỆT</v>
          </cell>
          <cell r="W257" t="str">
            <v>15/01/2024</v>
          </cell>
          <cell r="Y257" t="str">
            <v>DUYỆT</v>
          </cell>
          <cell r="AA257">
            <v>1.61E-2</v>
          </cell>
          <cell r="AB257">
            <v>3.46</v>
          </cell>
          <cell r="AC257" t="str">
            <v>CHUYÊN ĐỀ</v>
          </cell>
          <cell r="AD257" t="str">
            <v>Phạm Thị Thu Thủy</v>
          </cell>
          <cell r="AE257">
            <v>938290678</v>
          </cell>
        </row>
        <row r="258">
          <cell r="C258">
            <v>26207131722</v>
          </cell>
          <cell r="D258" t="str">
            <v>Phan Thị Thanh Ngân</v>
          </cell>
          <cell r="E258">
            <v>37426</v>
          </cell>
          <cell r="F258" t="str">
            <v>DLK5</v>
          </cell>
          <cell r="G258" t="str">
            <v>Quản trị Du lịch &amp; Khách sạn</v>
          </cell>
          <cell r="H258">
            <v>26</v>
          </cell>
          <cell r="I258">
            <v>389892787</v>
          </cell>
          <cell r="J258" t="str">
            <v>Chuyên đề</v>
          </cell>
          <cell r="K258" t="str">
            <v>Vanda Hotel</v>
          </cell>
          <cell r="M258" t="str">
            <v>03 Nguyễn Văn Linh</v>
          </cell>
          <cell r="N258" t="str">
            <v>Đà Nẵng</v>
          </cell>
          <cell r="O258" t="str">
            <v>Nhà hàng</v>
          </cell>
          <cell r="Q258" t="str">
            <v>29/12/2023</v>
          </cell>
          <cell r="R258" t="str">
            <v>Mai Thị Thương</v>
          </cell>
          <cell r="S258" t="str">
            <v>cam kết</v>
          </cell>
          <cell r="T258" t="str">
            <v>30/12</v>
          </cell>
          <cell r="U258">
            <v>270</v>
          </cell>
          <cell r="V258" t="str">
            <v>DUYỆT</v>
          </cell>
          <cell r="W258" t="str">
            <v>29/12/2023</v>
          </cell>
          <cell r="AA258">
            <v>0</v>
          </cell>
          <cell r="AB258">
            <v>2.8</v>
          </cell>
          <cell r="AC258" t="str">
            <v>CHUYÊN ĐỀ</v>
          </cell>
          <cell r="AD258" t="str">
            <v>Phan Thị Hồng Hải</v>
          </cell>
          <cell r="AE258" t="str">
            <v>034.838.9062</v>
          </cell>
        </row>
        <row r="259">
          <cell r="C259">
            <v>26217130685</v>
          </cell>
          <cell r="D259" t="str">
            <v>Nguyễn Công Trí</v>
          </cell>
          <cell r="E259">
            <v>36698</v>
          </cell>
          <cell r="F259" t="str">
            <v>K26DLK4</v>
          </cell>
          <cell r="G259" t="str">
            <v>Quản trị Du lịch &amp; Khách sạn</v>
          </cell>
          <cell r="H259">
            <v>26</v>
          </cell>
          <cell r="I259">
            <v>961808321</v>
          </cell>
          <cell r="J259" t="str">
            <v>Chuyên đề</v>
          </cell>
          <cell r="K259" t="str">
            <v>INTERCONTINENTAL DANANG SUN PENINSULA RESORT</v>
          </cell>
          <cell r="L259" t="str">
            <v>Không có</v>
          </cell>
          <cell r="M259" t="str">
            <v>Bãi -Bán đảo Sơn Trà-Đà Nẵng</v>
          </cell>
          <cell r="N259" t="str">
            <v>Đà Nẵng</v>
          </cell>
          <cell r="O259" t="str">
            <v>Nhà hàng</v>
          </cell>
          <cell r="P259" t="str">
            <v>Không có</v>
          </cell>
          <cell r="Q259" t="str">
            <v>29-12-2023</v>
          </cell>
          <cell r="R259" t="str">
            <v>Trần Hoàng Anh</v>
          </cell>
          <cell r="S259" t="str">
            <v>cam kết</v>
          </cell>
          <cell r="T259" t="str">
            <v>30/12</v>
          </cell>
          <cell r="U259">
            <v>271</v>
          </cell>
          <cell r="V259" t="str">
            <v>DUYỆT</v>
          </cell>
          <cell r="W259" t="str">
            <v>29/12/2023</v>
          </cell>
          <cell r="AA259">
            <v>3.2000000000000001E-2</v>
          </cell>
          <cell r="AB259">
            <v>3.47</v>
          </cell>
          <cell r="AC259" t="str">
            <v>CHUYÊN ĐỀ</v>
          </cell>
          <cell r="AD259" t="str">
            <v>Ngô Thị Thanh Nga</v>
          </cell>
          <cell r="AE259">
            <v>355072844</v>
          </cell>
        </row>
        <row r="260">
          <cell r="C260">
            <v>26217131279</v>
          </cell>
          <cell r="D260" t="str">
            <v>Châu Ngọc Dinh</v>
          </cell>
          <cell r="E260">
            <v>36190</v>
          </cell>
          <cell r="F260" t="str">
            <v>K26DLK 5</v>
          </cell>
          <cell r="G260" t="str">
            <v>Quản trị Du lịch &amp; Khách sạn</v>
          </cell>
          <cell r="H260">
            <v>26</v>
          </cell>
          <cell r="I260">
            <v>768584321</v>
          </cell>
          <cell r="J260" t="str">
            <v>Chuyên đề</v>
          </cell>
          <cell r="K260" t="str">
            <v>Vanda Hotel</v>
          </cell>
          <cell r="M260" t="str">
            <v>3 Nguyễn Văn Linh, Bình Hiên, Hải Châu, Đà Nẵng</v>
          </cell>
          <cell r="N260" t="str">
            <v>thành phố Đà Nẵng</v>
          </cell>
          <cell r="O260" t="str">
            <v>Nhà hàng</v>
          </cell>
          <cell r="Q260" t="str">
            <v>29/12/2023</v>
          </cell>
          <cell r="R260" t="str">
            <v>Mai Thị Thương</v>
          </cell>
          <cell r="S260" t="str">
            <v>cam kết</v>
          </cell>
          <cell r="T260" t="str">
            <v>30/12</v>
          </cell>
          <cell r="U260">
            <v>272</v>
          </cell>
          <cell r="V260" t="str">
            <v>DUYỆT</v>
          </cell>
          <cell r="W260" t="str">
            <v>30/12/2023</v>
          </cell>
          <cell r="Y260" t="str">
            <v>DUYỆT</v>
          </cell>
          <cell r="AA260">
            <v>0</v>
          </cell>
          <cell r="AB260">
            <v>3.24</v>
          </cell>
          <cell r="AC260" t="str">
            <v>CHUYÊN ĐỀ</v>
          </cell>
          <cell r="AD260" t="str">
            <v>Phan Thị Hồng Hải</v>
          </cell>
          <cell r="AE260" t="str">
            <v>034.838.9062</v>
          </cell>
        </row>
        <row r="261">
          <cell r="C261">
            <v>26207134634</v>
          </cell>
          <cell r="D261" t="str">
            <v>Đào Tú Trang</v>
          </cell>
          <cell r="E261">
            <v>37554</v>
          </cell>
          <cell r="F261" t="str">
            <v>K26DLK 3</v>
          </cell>
          <cell r="G261" t="str">
            <v>Quản trị Du lịch &amp; Khách sạn</v>
          </cell>
          <cell r="H261">
            <v>26</v>
          </cell>
          <cell r="I261">
            <v>971562047</v>
          </cell>
          <cell r="J261" t="str">
            <v>Chuyên đề</v>
          </cell>
          <cell r="K261" t="str">
            <v>Stay Hotel</v>
          </cell>
          <cell r="M261" t="str">
            <v>119 đường 3/2, Phường Thuận Phước, Hải Châu, Thành phố Đà Nẵng</v>
          </cell>
          <cell r="N261" t="str">
            <v>Đà Nẵng</v>
          </cell>
          <cell r="O261" t="str">
            <v>Nhà hàng</v>
          </cell>
          <cell r="Q261" t="str">
            <v>Trước ngày 15/1/2023</v>
          </cell>
          <cell r="R261" t="str">
            <v>Mai Thị Thương</v>
          </cell>
          <cell r="S261" t="str">
            <v>cam kết</v>
          </cell>
          <cell r="T261">
            <v>45323</v>
          </cell>
          <cell r="U261">
            <v>273</v>
          </cell>
          <cell r="V261" t="str">
            <v>DUYỆT</v>
          </cell>
          <cell r="W261" t="str">
            <v>30/12/2023</v>
          </cell>
          <cell r="Y261" t="str">
            <v>DUYỆT</v>
          </cell>
          <cell r="AA261">
            <v>2.4E-2</v>
          </cell>
          <cell r="AB261">
            <v>3.5</v>
          </cell>
          <cell r="AC261" t="str">
            <v>CHUYÊN ĐỀ</v>
          </cell>
          <cell r="AD261" t="str">
            <v>Mai Thị Thương</v>
          </cell>
          <cell r="AE261">
            <v>905767050</v>
          </cell>
        </row>
        <row r="262">
          <cell r="C262">
            <v>26207123314</v>
          </cell>
          <cell r="D262" t="str">
            <v>Củng Thị Mỹ Hằng</v>
          </cell>
          <cell r="E262">
            <v>37384</v>
          </cell>
          <cell r="F262" t="str">
            <v>DLK4</v>
          </cell>
          <cell r="G262" t="str">
            <v>Quản trị Du lịch &amp; Khách sạn</v>
          </cell>
          <cell r="H262">
            <v>26</v>
          </cell>
          <cell r="I262">
            <v>866177441</v>
          </cell>
          <cell r="J262" t="str">
            <v>Chuyên đề</v>
          </cell>
          <cell r="K262" t="str">
            <v>Altara Suites</v>
          </cell>
          <cell r="M262" t="str">
            <v>120 Võ Nguyên Giáp , Sơn Trà</v>
          </cell>
          <cell r="N262" t="str">
            <v>Đà Nẵng</v>
          </cell>
          <cell r="O262" t="str">
            <v>Nhà hàng</v>
          </cell>
          <cell r="Q262" t="str">
            <v>Trước ngày 10/1/2023</v>
          </cell>
          <cell r="R262" t="str">
            <v>Mai Thị Thương</v>
          </cell>
          <cell r="S262" t="str">
            <v>cam kết</v>
          </cell>
          <cell r="T262" t="str">
            <v>22/1</v>
          </cell>
          <cell r="U262">
            <v>274</v>
          </cell>
          <cell r="V262" t="str">
            <v>DUYỆT</v>
          </cell>
          <cell r="W262" t="str">
            <v>23/1/2024</v>
          </cell>
          <cell r="AA262">
            <v>2.4199999999999999E-2</v>
          </cell>
          <cell r="AB262">
            <v>3.21</v>
          </cell>
          <cell r="AC262" t="str">
            <v>CHUYÊN ĐỀ</v>
          </cell>
          <cell r="AD262" t="str">
            <v>Ngô Thị Thanh Nga</v>
          </cell>
          <cell r="AE262">
            <v>355072844</v>
          </cell>
        </row>
        <row r="263">
          <cell r="C263">
            <v>26207121812</v>
          </cell>
          <cell r="D263" t="str">
            <v>Đặng Thị Hồng Ngọc</v>
          </cell>
          <cell r="E263">
            <v>37546</v>
          </cell>
          <cell r="F263" t="str">
            <v>K26DLK 1</v>
          </cell>
          <cell r="G263" t="str">
            <v>Quản trị Du lịch &amp; Khách sạn</v>
          </cell>
          <cell r="H263">
            <v>26</v>
          </cell>
          <cell r="I263">
            <v>354174246</v>
          </cell>
          <cell r="J263" t="str">
            <v>Chuyên đề</v>
          </cell>
          <cell r="K263" t="str">
            <v>Brilliant Hotel</v>
          </cell>
          <cell r="M263" t="str">
            <v>162 Bạch Đằng, Hải Châu, Đà Nẵng</v>
          </cell>
          <cell r="N263" t="str">
            <v>Đà Nẵng</v>
          </cell>
          <cell r="O263" t="str">
            <v>Nhà hàng</v>
          </cell>
          <cell r="Q263">
            <v>45413</v>
          </cell>
          <cell r="S263" t="str">
            <v>cam kết</v>
          </cell>
          <cell r="T263" t="str">
            <v>15/1</v>
          </cell>
          <cell r="U263">
            <v>275</v>
          </cell>
          <cell r="V263" t="str">
            <v>DUYỆT</v>
          </cell>
          <cell r="W263" t="str">
            <v>15/01/2024</v>
          </cell>
          <cell r="Y263" t="str">
            <v>DUYỆT</v>
          </cell>
          <cell r="AA263">
            <v>2.3800000000000002E-2</v>
          </cell>
          <cell r="AB263">
            <v>3.33</v>
          </cell>
          <cell r="AC263" t="str">
            <v>CHUYÊN ĐỀ</v>
          </cell>
          <cell r="AD263" t="str">
            <v>Hồ Minh Phúc</v>
          </cell>
          <cell r="AE263">
            <v>935336716</v>
          </cell>
        </row>
        <row r="264">
          <cell r="C264">
            <v>25207102832</v>
          </cell>
          <cell r="D264" t="str">
            <v>Trần Mai Kiều Diễm</v>
          </cell>
          <cell r="E264">
            <v>37008</v>
          </cell>
          <cell r="F264" t="str">
            <v>K25 PSU-DLK18</v>
          </cell>
          <cell r="G264" t="str">
            <v>Quản trị Du lịch &amp; Khách sạn chuẩn PSU</v>
          </cell>
          <cell r="H264">
            <v>25</v>
          </cell>
          <cell r="I264">
            <v>359614183</v>
          </cell>
          <cell r="J264" t="str">
            <v>Chuyên đề</v>
          </cell>
          <cell r="K264" t="str">
            <v>Meliá Vinpearl Danang Riverfront</v>
          </cell>
          <cell r="M264" t="str">
            <v>341 Trần Hưng Đạo , Sơn Trà , Đà Nẵng .</v>
          </cell>
          <cell r="N264" t="str">
            <v>Đà Nẵng</v>
          </cell>
          <cell r="O264" t="str">
            <v>Buồng phòng</v>
          </cell>
          <cell r="Q264">
            <v>45170</v>
          </cell>
          <cell r="S264" t="str">
            <v>cam kết</v>
          </cell>
          <cell r="T264">
            <v>45627</v>
          </cell>
          <cell r="U264">
            <v>276</v>
          </cell>
          <cell r="V264" t="str">
            <v>DUYỆT</v>
          </cell>
          <cell r="W264">
            <v>45323</v>
          </cell>
          <cell r="AA264">
            <v>0</v>
          </cell>
          <cell r="AB264">
            <v>2.6</v>
          </cell>
          <cell r="AC264" t="str">
            <v>CHUYÊN ĐỀ</v>
          </cell>
          <cell r="AD264" t="str">
            <v>Phạm Thị Thu Thủy</v>
          </cell>
          <cell r="AE264">
            <v>938290678</v>
          </cell>
        </row>
        <row r="265">
          <cell r="C265">
            <v>26207131015</v>
          </cell>
          <cell r="D265" t="str">
            <v>Phan Hà Trang</v>
          </cell>
          <cell r="E265">
            <v>37592</v>
          </cell>
          <cell r="F265" t="str">
            <v>K26DLK6</v>
          </cell>
          <cell r="G265" t="str">
            <v>Quản trị Du lịch &amp; Khách sạn</v>
          </cell>
          <cell r="H265">
            <v>26</v>
          </cell>
          <cell r="I265">
            <v>386991458</v>
          </cell>
          <cell r="J265" t="str">
            <v>Khóa luận</v>
          </cell>
          <cell r="K265" t="str">
            <v>Paris Deli Danang Beach Hotel</v>
          </cell>
          <cell r="M265" t="str">
            <v>236 Võ Nguyên Giáp, quận Sơn Trà, Phường Phước Mỹ, Da Nang</v>
          </cell>
          <cell r="N265" t="str">
            <v>TP ĐÀ NẴNG</v>
          </cell>
          <cell r="O265" t="str">
            <v>Tiền sảnh</v>
          </cell>
          <cell r="Q265">
            <v>45566</v>
          </cell>
          <cell r="R265" t="str">
            <v>Dương Thị Xuân Diệu</v>
          </cell>
          <cell r="S265" t="str">
            <v>cam kết</v>
          </cell>
          <cell r="T265">
            <v>45627</v>
          </cell>
          <cell r="U265">
            <v>277</v>
          </cell>
          <cell r="V265" t="str">
            <v>DUYỆT</v>
          </cell>
          <cell r="W265">
            <v>45323</v>
          </cell>
          <cell r="AA265">
            <v>0</v>
          </cell>
          <cell r="AB265">
            <v>3.32</v>
          </cell>
          <cell r="AC265" t="str">
            <v>CHUYÊN ĐỀ</v>
          </cell>
          <cell r="AD265" t="str">
            <v>Huỳnh Lý Thùy Linh</v>
          </cell>
          <cell r="AE265">
            <v>702605664</v>
          </cell>
        </row>
        <row r="266">
          <cell r="C266">
            <v>26217130151</v>
          </cell>
          <cell r="D266" t="str">
            <v>Võ Nguyễn Gia Huy</v>
          </cell>
          <cell r="E266">
            <v>37592</v>
          </cell>
          <cell r="F266" t="str">
            <v>K26DLK11</v>
          </cell>
          <cell r="G266" t="str">
            <v>Quản trị Du lịch &amp; Khách sạn</v>
          </cell>
          <cell r="H266">
            <v>26</v>
          </cell>
          <cell r="I266">
            <v>398446102</v>
          </cell>
          <cell r="J266" t="str">
            <v>Chuyên đề</v>
          </cell>
          <cell r="K266" t="str">
            <v>Serene Beach Hotel Da Nang</v>
          </cell>
          <cell r="M266" t="str">
            <v>274 Võ Nguyên Giáp, Bắc Mỹ Phú, Ngũ Hành Sơn, Đà Nẵng</v>
          </cell>
          <cell r="N266" t="str">
            <v>Đà Nẵng</v>
          </cell>
          <cell r="O266" t="str">
            <v>Nhà hàng</v>
          </cell>
          <cell r="Q266" t="str">
            <v>28/12/2023</v>
          </cell>
          <cell r="S266" t="str">
            <v>cam kết</v>
          </cell>
          <cell r="T266">
            <v>45323</v>
          </cell>
          <cell r="U266">
            <v>278</v>
          </cell>
          <cell r="V266" t="str">
            <v>DUYỆT</v>
          </cell>
          <cell r="W266">
            <v>45323</v>
          </cell>
          <cell r="AA266">
            <v>0.112</v>
          </cell>
          <cell r="AB266">
            <v>2.35</v>
          </cell>
          <cell r="AC266" t="str">
            <v>không đủ điều kiện thực tập tốt nghiệp</v>
          </cell>
          <cell r="AD266" t="str">
            <v>Đặng Thị Thùy Trang</v>
          </cell>
          <cell r="AE266">
            <v>327892117</v>
          </cell>
        </row>
        <row r="267">
          <cell r="C267">
            <v>26207141713</v>
          </cell>
          <cell r="D267" t="str">
            <v>Lê Thị Thanh Thảo</v>
          </cell>
          <cell r="E267">
            <v>37563</v>
          </cell>
          <cell r="F267" t="str">
            <v>K26DLK 7</v>
          </cell>
          <cell r="G267" t="str">
            <v>Quản trị Du lịch &amp; Khách sạn</v>
          </cell>
          <cell r="H267">
            <v>26</v>
          </cell>
          <cell r="I267">
            <v>703918130</v>
          </cell>
          <cell r="J267" t="str">
            <v>Chuyên đề</v>
          </cell>
          <cell r="K267" t="str">
            <v>Meliá Vinpearl Danang Riverfront</v>
          </cell>
          <cell r="M267" t="str">
            <v>341 Trần Hưng Đạo, An Hải Bắc, Sơn Trà, Đà Nẵng</v>
          </cell>
          <cell r="N267" t="str">
            <v>Đà Nẵng</v>
          </cell>
          <cell r="O267" t="str">
            <v>Nhà hàng</v>
          </cell>
          <cell r="Q267">
            <v>45505</v>
          </cell>
          <cell r="S267" t="str">
            <v>cam kết</v>
          </cell>
          <cell r="T267">
            <v>45505</v>
          </cell>
          <cell r="U267">
            <v>280</v>
          </cell>
          <cell r="V267" t="str">
            <v>DUYỆT</v>
          </cell>
          <cell r="W267">
            <v>45323</v>
          </cell>
          <cell r="AA267">
            <v>0</v>
          </cell>
          <cell r="AB267">
            <v>3.25</v>
          </cell>
          <cell r="AC267" t="str">
            <v>CHUYÊN ĐỀ</v>
          </cell>
          <cell r="AD267" t="str">
            <v>Đặng Thị Thùy Trang</v>
          </cell>
          <cell r="AE267">
            <v>327892117</v>
          </cell>
        </row>
        <row r="268">
          <cell r="C268">
            <v>26207121430</v>
          </cell>
          <cell r="D268" t="str">
            <v>Nguyễn Thị Kim Xuyến</v>
          </cell>
          <cell r="E268">
            <v>37577</v>
          </cell>
          <cell r="F268" t="str">
            <v>K26DLK15</v>
          </cell>
          <cell r="G268" t="str">
            <v>Quản trị Du lịch &amp; Khách sạn</v>
          </cell>
          <cell r="H268">
            <v>26</v>
          </cell>
          <cell r="I268">
            <v>336641600</v>
          </cell>
          <cell r="J268" t="str">
            <v>Chuyên đề</v>
          </cell>
          <cell r="K268" t="str">
            <v>Brilliant Hotel</v>
          </cell>
          <cell r="M268" t="str">
            <v>162 Bạch Đằng, Hải Châu, Đà Nẵng</v>
          </cell>
          <cell r="N268" t="str">
            <v>Đà Nẵng</v>
          </cell>
          <cell r="O268" t="str">
            <v>Nhà hàng</v>
          </cell>
          <cell r="Q268" t="str">
            <v>Ngày dự kiến</v>
          </cell>
          <cell r="S268" t="str">
            <v>cam kết</v>
          </cell>
          <cell r="T268">
            <v>45566</v>
          </cell>
          <cell r="U268">
            <v>281</v>
          </cell>
          <cell r="V268" t="str">
            <v>DUYỆT</v>
          </cell>
          <cell r="W268">
            <v>3</v>
          </cell>
          <cell r="AA268">
            <v>4.8399999999999999E-2</v>
          </cell>
          <cell r="AB268">
            <v>3.27</v>
          </cell>
          <cell r="AC268" t="str">
            <v>CHUYÊN ĐỀ</v>
          </cell>
          <cell r="AD268" t="str">
            <v>Ngô Thị Thanh Nga</v>
          </cell>
          <cell r="AE268">
            <v>355072844</v>
          </cell>
        </row>
        <row r="269">
          <cell r="C269">
            <v>26207120003</v>
          </cell>
          <cell r="D269" t="str">
            <v>Lê Thị Phương Linh</v>
          </cell>
          <cell r="E269">
            <v>36892</v>
          </cell>
          <cell r="F269" t="str">
            <v>K26DLK5</v>
          </cell>
          <cell r="G269" t="str">
            <v>Quản trị Du lịch &amp; Khách sạn</v>
          </cell>
          <cell r="H269">
            <v>26</v>
          </cell>
          <cell r="I269">
            <v>989682494</v>
          </cell>
          <cell r="J269" t="str">
            <v>Chuyên đề</v>
          </cell>
          <cell r="K269" t="str">
            <v>Belle Maison Parosand DaNang</v>
          </cell>
          <cell r="M269" t="str">
            <v>216 võ nguyên giáp phường phước mỹ quận sơn trà tp Đà nẵng</v>
          </cell>
          <cell r="N269" t="str">
            <v>Đà Nẵng</v>
          </cell>
          <cell r="O269" t="str">
            <v>Buồng phòng</v>
          </cell>
          <cell r="Q269">
            <v>45413</v>
          </cell>
          <cell r="R269" t="str">
            <v>Trần Hoàng Anh</v>
          </cell>
          <cell r="S269" t="str">
            <v>cam kết</v>
          </cell>
          <cell r="T269">
            <v>45383</v>
          </cell>
          <cell r="U269">
            <v>282</v>
          </cell>
          <cell r="V269" t="str">
            <v>DUYỆT</v>
          </cell>
          <cell r="W269">
            <v>45323</v>
          </cell>
          <cell r="AA269">
            <v>7.2599999999999998E-2</v>
          </cell>
          <cell r="AB269">
            <v>2.97</v>
          </cell>
          <cell r="AC269" t="str">
            <v>không đủ điều kiện thực tập tốt nghiệp</v>
          </cell>
          <cell r="AD269" t="str">
            <v>Hồ Minh Phúc</v>
          </cell>
          <cell r="AE269">
            <v>935336716</v>
          </cell>
        </row>
        <row r="270">
          <cell r="C270">
            <v>26217120997</v>
          </cell>
          <cell r="D270" t="str">
            <v>Nguyễn Long Vũ</v>
          </cell>
          <cell r="E270">
            <v>37200</v>
          </cell>
          <cell r="F270" t="str">
            <v>K26DLK14</v>
          </cell>
          <cell r="G270" t="str">
            <v>Quản trị Du lịch &amp; Khách sạn</v>
          </cell>
          <cell r="H270">
            <v>26</v>
          </cell>
          <cell r="I270">
            <v>915741445</v>
          </cell>
          <cell r="J270" t="str">
            <v>Chuyên đề</v>
          </cell>
          <cell r="K270" t="str">
            <v>Meliá Vinpearl Danang Riverfront</v>
          </cell>
          <cell r="M270" t="str">
            <v>341 Trần Hưng Đạo, An Hải Bắc, Sơn Trà, Đà Nẵng</v>
          </cell>
          <cell r="N270" t="str">
            <v>Thành Phố Đà Nẵng</v>
          </cell>
          <cell r="O270" t="str">
            <v>Tiền sảnh</v>
          </cell>
          <cell r="Q270" t="str">
            <v>Dự kiến trước ngày 15-01</v>
          </cell>
          <cell r="S270" t="str">
            <v>cam kết</v>
          </cell>
          <cell r="T270" t="str">
            <v>13/1</v>
          </cell>
          <cell r="U270">
            <v>283</v>
          </cell>
          <cell r="V270" t="str">
            <v>DUYỆT</v>
          </cell>
          <cell r="W270">
            <v>45323</v>
          </cell>
          <cell r="AA270">
            <v>0</v>
          </cell>
          <cell r="AB270">
            <v>3</v>
          </cell>
          <cell r="AC270" t="str">
            <v>CHUYÊN ĐỀ</v>
          </cell>
          <cell r="AD270" t="str">
            <v>Huỳnh Lý Thùy Linh</v>
          </cell>
          <cell r="AE270">
            <v>702605664</v>
          </cell>
        </row>
        <row r="271">
          <cell r="C271">
            <v>26207133699</v>
          </cell>
          <cell r="D271" t="str">
            <v>Ông Thị Ái Quỳnh</v>
          </cell>
          <cell r="E271">
            <v>37470</v>
          </cell>
          <cell r="F271" t="str">
            <v>K26DLK10</v>
          </cell>
          <cell r="G271" t="str">
            <v>Quản trị Du lịch &amp; Khách sạn</v>
          </cell>
          <cell r="H271">
            <v>26</v>
          </cell>
          <cell r="I271">
            <v>905645180</v>
          </cell>
          <cell r="J271" t="str">
            <v>Chuyên đề</v>
          </cell>
          <cell r="K271" t="str">
            <v>Vanda Hotel</v>
          </cell>
          <cell r="M271" t="str">
            <v>03 Nguyễn Văn Linh</v>
          </cell>
          <cell r="N271" t="str">
            <v>Đà Nẵng</v>
          </cell>
          <cell r="O271" t="str">
            <v>Buồng phòng</v>
          </cell>
          <cell r="Q271" t="str">
            <v>15/1</v>
          </cell>
          <cell r="R271" t="str">
            <v>Mai Thị Thương</v>
          </cell>
          <cell r="S271" t="str">
            <v>cam kết</v>
          </cell>
          <cell r="T271">
            <v>45566</v>
          </cell>
          <cell r="U271">
            <v>284</v>
          </cell>
          <cell r="V271" t="str">
            <v>DUYỆT</v>
          </cell>
          <cell r="W271">
            <v>45352</v>
          </cell>
          <cell r="AA271">
            <v>1.6E-2</v>
          </cell>
          <cell r="AB271">
            <v>3.22</v>
          </cell>
          <cell r="AC271" t="str">
            <v>CHUYÊN ĐỀ</v>
          </cell>
          <cell r="AD271" t="str">
            <v>Nguyễn Thị Minh Thư</v>
          </cell>
          <cell r="AE271" t="str">
            <v>0396.153.687</v>
          </cell>
        </row>
        <row r="272">
          <cell r="C272">
            <v>26217134629</v>
          </cell>
          <cell r="D272" t="str">
            <v>Đặng Công Thương</v>
          </cell>
          <cell r="E272">
            <v>37308</v>
          </cell>
          <cell r="F272" t="str">
            <v>K26 PSU DLH</v>
          </cell>
          <cell r="G272" t="str">
            <v>Quản trị Du lịch &amp; Nhà hàng chuẩn PSU</v>
          </cell>
          <cell r="H272">
            <v>26</v>
          </cell>
          <cell r="I272">
            <v>788688565</v>
          </cell>
          <cell r="J272" t="str">
            <v>Khóa luận</v>
          </cell>
          <cell r="K272" t="str">
            <v>Sheraton Grand Danang resort and Convention Center</v>
          </cell>
          <cell r="M272" t="str">
            <v>35 Trường Sa, Ngũ Hành Sơn, Đà Nẵng</v>
          </cell>
          <cell r="N272" t="str">
            <v>Đà Nẵng</v>
          </cell>
          <cell r="O272" t="str">
            <v>Nhà hàng</v>
          </cell>
          <cell r="Q272" t="str">
            <v>15/1/2024</v>
          </cell>
          <cell r="R272" t="str">
            <v>Hồ Minh Phúc</v>
          </cell>
          <cell r="S272" t="str">
            <v>cam kết</v>
          </cell>
          <cell r="T272" t="str">
            <v>13/1</v>
          </cell>
          <cell r="U272">
            <v>285</v>
          </cell>
          <cell r="V272" t="str">
            <v>DUYỆT</v>
          </cell>
          <cell r="W272">
            <v>45383</v>
          </cell>
          <cell r="AA272">
            <v>2.3099999999999999E-2</v>
          </cell>
          <cell r="AB272">
            <v>3.57</v>
          </cell>
          <cell r="AC272" t="str">
            <v>KHÓA LUẬN</v>
          </cell>
          <cell r="AD272" t="str">
            <v>Dương Thị Xuân Diệu</v>
          </cell>
          <cell r="AE272">
            <v>905938748</v>
          </cell>
        </row>
        <row r="273">
          <cell r="C273">
            <v>25217107876</v>
          </cell>
          <cell r="D273" t="str">
            <v>Đinh Nguyễn Ngọc Huy</v>
          </cell>
          <cell r="E273">
            <v>36923</v>
          </cell>
          <cell r="F273" t="str">
            <v>K25PSU DLK17</v>
          </cell>
          <cell r="G273" t="str">
            <v>Quản trị Du lịch &amp; Khách sạn chuẩn PSU</v>
          </cell>
          <cell r="H273">
            <v>25</v>
          </cell>
          <cell r="I273">
            <v>901161714</v>
          </cell>
          <cell r="J273" t="str">
            <v>Chuyên đề</v>
          </cell>
          <cell r="K273" t="str">
            <v>Da Nang Mikazuki Japanese Resorts &amp; Spa</v>
          </cell>
          <cell r="M273" t="str">
            <v>Khu du lịch Xuân Thiều, Đ. Nguyễn Tất Thành, P. Hòa Hiệp Nam, Q. Liên Chiểu</v>
          </cell>
          <cell r="N273" t="str">
            <v>Đà Nẵng</v>
          </cell>
          <cell r="O273" t="str">
            <v>Tiền sảnh</v>
          </cell>
          <cell r="Q273" t="str">
            <v>15/01/2024</v>
          </cell>
          <cell r="S273" t="str">
            <v>cam kết</v>
          </cell>
          <cell r="T273">
            <v>45627</v>
          </cell>
          <cell r="U273">
            <v>286</v>
          </cell>
          <cell r="V273" t="str">
            <v>DUYỆT</v>
          </cell>
          <cell r="W273">
            <v>45383</v>
          </cell>
          <cell r="AA273">
            <v>0</v>
          </cell>
          <cell r="AB273">
            <v>2.41</v>
          </cell>
          <cell r="AC273" t="str">
            <v>CHUYÊN ĐỀ</v>
          </cell>
          <cell r="AD273" t="str">
            <v>Huỳnh Lý Thùy Linh</v>
          </cell>
          <cell r="AE273">
            <v>702605664</v>
          </cell>
        </row>
        <row r="274">
          <cell r="C274">
            <v>26207126590</v>
          </cell>
          <cell r="D274" t="str">
            <v>Trần Thị Lê My</v>
          </cell>
          <cell r="E274">
            <v>37364</v>
          </cell>
          <cell r="F274" t="str">
            <v>k26DLK3</v>
          </cell>
          <cell r="G274" t="str">
            <v>Quản trị Du lịch &amp; Khách sạn</v>
          </cell>
          <cell r="H274">
            <v>26</v>
          </cell>
          <cell r="I274">
            <v>912877219</v>
          </cell>
          <cell r="J274" t="str">
            <v>Chuyên đề</v>
          </cell>
          <cell r="K274" t="str">
            <v>Khách sạn Hoàng Yến</v>
          </cell>
          <cell r="M274" t="str">
            <v>5 An Dương Vương, Phường Nhơn Bình, Thành phố Qui Nhơn, Bình Định</v>
          </cell>
          <cell r="N274" t="str">
            <v>Bình Định</v>
          </cell>
          <cell r="O274" t="str">
            <v>Nhà hàng</v>
          </cell>
          <cell r="Q274" t="str">
            <v>Trước ngày 15/1</v>
          </cell>
          <cell r="S274" t="str">
            <v>cam kết</v>
          </cell>
          <cell r="T274">
            <v>45597</v>
          </cell>
          <cell r="U274">
            <v>287</v>
          </cell>
          <cell r="V274" t="str">
            <v>DUYỆT</v>
          </cell>
          <cell r="W274">
            <v>45597</v>
          </cell>
          <cell r="AA274">
            <v>4.0300000000000002E-2</v>
          </cell>
          <cell r="AB274">
            <v>2.71</v>
          </cell>
          <cell r="AC274" t="str">
            <v>CHUYÊN ĐỀ</v>
          </cell>
          <cell r="AD274" t="str">
            <v>Đặng Thị Thùy Trang</v>
          </cell>
          <cell r="AE274">
            <v>327892117</v>
          </cell>
        </row>
        <row r="275">
          <cell r="C275">
            <v>26207135919</v>
          </cell>
          <cell r="D275" t="str">
            <v>Ngô Thị Khánh Mai</v>
          </cell>
          <cell r="E275">
            <v>37349</v>
          </cell>
          <cell r="F275" t="str">
            <v>K26DLK1</v>
          </cell>
          <cell r="G275" t="str">
            <v>Quản trị Du lịch &amp; Khách sạn</v>
          </cell>
          <cell r="H275">
            <v>26</v>
          </cell>
          <cell r="I275">
            <v>378675700</v>
          </cell>
          <cell r="J275" t="str">
            <v>Chuyên đề</v>
          </cell>
          <cell r="K275" t="str">
            <v>DLG Hotel DaNang</v>
          </cell>
          <cell r="M275" t="str">
            <v>258 Võ Nguyễn Giáp- Phước Mỹ- Sơn Trà- Đà Nẵng</v>
          </cell>
          <cell r="N275" t="str">
            <v>Đà Nẵng</v>
          </cell>
          <cell r="O275" t="str">
            <v>Nhà hàng</v>
          </cell>
          <cell r="Q275" t="str">
            <v>Trước 10/1</v>
          </cell>
          <cell r="S275" t="str">
            <v>cam kết</v>
          </cell>
          <cell r="T275">
            <v>45505</v>
          </cell>
          <cell r="U275">
            <v>288</v>
          </cell>
          <cell r="V275" t="str">
            <v>DUYỆT</v>
          </cell>
          <cell r="W275">
            <v>45413</v>
          </cell>
          <cell r="Y275" t="str">
            <v>DUYỆT</v>
          </cell>
          <cell r="AA275">
            <v>2.3800000000000002E-2</v>
          </cell>
          <cell r="AB275">
            <v>3.67</v>
          </cell>
          <cell r="AC275" t="str">
            <v>CHUYÊN ĐỀ</v>
          </cell>
          <cell r="AD275" t="str">
            <v>Võ Đức Hiếu</v>
          </cell>
          <cell r="AE275">
            <v>905767997</v>
          </cell>
        </row>
        <row r="276">
          <cell r="C276">
            <v>26207135405</v>
          </cell>
          <cell r="D276" t="str">
            <v>Võ Thị Huyền Trinh</v>
          </cell>
          <cell r="E276">
            <v>37538</v>
          </cell>
          <cell r="F276" t="str">
            <v>K26DLK9</v>
          </cell>
          <cell r="G276" t="str">
            <v>Quản trị Du lịch &amp; Khách sạn</v>
          </cell>
          <cell r="H276">
            <v>26</v>
          </cell>
          <cell r="I276">
            <v>765307943</v>
          </cell>
          <cell r="J276" t="str">
            <v>Chuyên đề</v>
          </cell>
          <cell r="K276" t="str">
            <v>Grand Tourane Hotel</v>
          </cell>
          <cell r="M276" t="str">
            <v>252 Võ Nguyên Giáp</v>
          </cell>
          <cell r="N276" t="str">
            <v>Đà Nẵng</v>
          </cell>
          <cell r="O276" t="str">
            <v>Nhà hàng</v>
          </cell>
          <cell r="Q276" t="str">
            <v>14/1/2024</v>
          </cell>
          <cell r="R276" t="str">
            <v>Hồ Sử Minh Tài</v>
          </cell>
          <cell r="S276" t="str">
            <v>cam kết</v>
          </cell>
          <cell r="T276">
            <v>45627</v>
          </cell>
          <cell r="U276">
            <v>289</v>
          </cell>
          <cell r="V276" t="str">
            <v>DUYỆT</v>
          </cell>
          <cell r="W276">
            <v>45413</v>
          </cell>
          <cell r="AA276">
            <v>2.4E-2</v>
          </cell>
          <cell r="AB276">
            <v>3.15</v>
          </cell>
          <cell r="AC276" t="str">
            <v>CHUYÊN ĐỀ</v>
          </cell>
          <cell r="AD276" t="str">
            <v>Ngô Thị Thanh Nga</v>
          </cell>
          <cell r="AE276">
            <v>355072844</v>
          </cell>
        </row>
        <row r="277">
          <cell r="C277">
            <v>26207136441</v>
          </cell>
          <cell r="D277" t="str">
            <v>Đỗ Mai Phương Trinh</v>
          </cell>
          <cell r="E277">
            <v>37191</v>
          </cell>
          <cell r="F277" t="str">
            <v>K26DLK9</v>
          </cell>
          <cell r="G277" t="str">
            <v>Quản trị Du lịch &amp; Khách sạn</v>
          </cell>
          <cell r="H277">
            <v>26</v>
          </cell>
          <cell r="I277">
            <v>986894151</v>
          </cell>
          <cell r="J277" t="str">
            <v>Khóa luận</v>
          </cell>
          <cell r="K277" t="str">
            <v>Grand Tourane Hotel</v>
          </cell>
          <cell r="M277" t="str">
            <v>252 Võ Nguyên Giáp</v>
          </cell>
          <cell r="N277" t="str">
            <v>Đà Nẵng</v>
          </cell>
          <cell r="O277" t="str">
            <v>Nhà hàng</v>
          </cell>
          <cell r="Q277" t="str">
            <v>14/1</v>
          </cell>
          <cell r="R277" t="str">
            <v>Phạm Thị Thu Thủy</v>
          </cell>
          <cell r="S277" t="str">
            <v>cam kết</v>
          </cell>
          <cell r="T277">
            <v>45505</v>
          </cell>
          <cell r="U277">
            <v>290</v>
          </cell>
          <cell r="V277" t="str">
            <v>DUYỆT</v>
          </cell>
          <cell r="W277">
            <v>45413</v>
          </cell>
          <cell r="Y277" t="str">
            <v>DUYỆT</v>
          </cell>
          <cell r="AA277">
            <v>2.4E-2</v>
          </cell>
          <cell r="AB277">
            <v>3.52</v>
          </cell>
          <cell r="AC277" t="str">
            <v>CHUYÊN ĐỀ</v>
          </cell>
          <cell r="AD277" t="str">
            <v>Trần Hoàng Anh</v>
          </cell>
          <cell r="AE277" t="str">
            <v>0906 029 602</v>
          </cell>
        </row>
        <row r="278">
          <cell r="C278">
            <v>26207131859</v>
          </cell>
          <cell r="D278" t="str">
            <v>Phạm Thị Thanh Nhàn</v>
          </cell>
          <cell r="E278">
            <v>37512</v>
          </cell>
          <cell r="F278" t="str">
            <v>K26DLK1</v>
          </cell>
          <cell r="G278" t="str">
            <v>Quản trị Du lịch &amp; Khách sạn chuẩn PSU</v>
          </cell>
          <cell r="H278">
            <v>26</v>
          </cell>
          <cell r="I278">
            <v>763776102</v>
          </cell>
          <cell r="J278" t="str">
            <v>Khóa luận</v>
          </cell>
          <cell r="K278" t="str">
            <v>Khách sạn Shilla Monogram Quangnam Danang</v>
          </cell>
          <cell r="M278" t="str">
            <v>Đường Lạc Long Quân, Điện Ngọc, Điện Bàn, Quảng Nam</v>
          </cell>
          <cell r="N278" t="str">
            <v>Thành phố Hội An, Quảng Nam</v>
          </cell>
          <cell r="O278" t="str">
            <v>Nhà hàng</v>
          </cell>
          <cell r="Q278">
            <v>45444</v>
          </cell>
          <cell r="R278" t="str">
            <v>Phạm Thị Thu Thủy</v>
          </cell>
          <cell r="S278" t="str">
            <v>cam kết</v>
          </cell>
          <cell r="T278">
            <v>45627</v>
          </cell>
          <cell r="U278">
            <v>292</v>
          </cell>
          <cell r="V278" t="str">
            <v>DUYỆT</v>
          </cell>
          <cell r="W278">
            <v>45413</v>
          </cell>
          <cell r="Y278" t="str">
            <v>CHỜ KẾT LUẬN TỪ PHÒNG ĐÀO TẠO</v>
          </cell>
          <cell r="AA278">
            <v>0</v>
          </cell>
          <cell r="AB278">
            <v>3.63</v>
          </cell>
          <cell r="AC278" t="str">
            <v>KHÓA LUẬN</v>
          </cell>
          <cell r="AD278" t="str">
            <v>Hồ Sử Minh Tài</v>
          </cell>
          <cell r="AE278" t="str">
            <v>0905 874 626</v>
          </cell>
        </row>
        <row r="279">
          <cell r="C279">
            <v>26207135095</v>
          </cell>
          <cell r="D279" t="str">
            <v>Nguyễn Lê Thanh Thủy</v>
          </cell>
          <cell r="E279">
            <v>37372</v>
          </cell>
          <cell r="F279" t="str">
            <v>K26 PSU-DLK1</v>
          </cell>
          <cell r="G279" t="str">
            <v>Quản trị Du lịch &amp; Khách sạn chuẩn PSU</v>
          </cell>
          <cell r="H279">
            <v>26</v>
          </cell>
          <cell r="I279">
            <v>702386049</v>
          </cell>
          <cell r="J279" t="str">
            <v>Chuyên đề</v>
          </cell>
          <cell r="K279" t="str">
            <v>Khách sạn Shilla Monogram Quangnam Danang</v>
          </cell>
          <cell r="M279" t="str">
            <v>Lạc Long Quân, Điện Ngọc, Điện Bàn, Quảng Nam</v>
          </cell>
          <cell r="N279" t="str">
            <v>Điện Bàn</v>
          </cell>
          <cell r="O279" t="str">
            <v>Tiền sảnh</v>
          </cell>
          <cell r="Q279">
            <v>45444</v>
          </cell>
          <cell r="S279" t="str">
            <v>cam kết</v>
          </cell>
          <cell r="T279" t="str">
            <v>16/1</v>
          </cell>
          <cell r="U279">
            <v>293</v>
          </cell>
          <cell r="V279" t="str">
            <v>DUYỆT</v>
          </cell>
          <cell r="W279">
            <v>45413</v>
          </cell>
          <cell r="Y279" t="str">
            <v>DUYỆT</v>
          </cell>
          <cell r="AA279">
            <v>0</v>
          </cell>
          <cell r="AB279">
            <v>3.47</v>
          </cell>
          <cell r="AC279" t="str">
            <v>CHUYÊN ĐỀ</v>
          </cell>
          <cell r="AD279" t="str">
            <v>Mai Thị Thương</v>
          </cell>
          <cell r="AE279">
            <v>905767050</v>
          </cell>
        </row>
        <row r="280">
          <cell r="C280">
            <v>26207135560</v>
          </cell>
          <cell r="D280" t="str">
            <v>Huỳnh Ngọc Thùy Linh</v>
          </cell>
          <cell r="E280">
            <v>37305</v>
          </cell>
          <cell r="F280" t="str">
            <v>K26DLK 6</v>
          </cell>
          <cell r="G280" t="str">
            <v>Quản trị Du lịch &amp; Khách sạn</v>
          </cell>
          <cell r="H280">
            <v>26</v>
          </cell>
          <cell r="I280">
            <v>705162165</v>
          </cell>
          <cell r="J280" t="str">
            <v>Chuyên đề</v>
          </cell>
          <cell r="K280" t="str">
            <v>Hyatt regency DaNang Resort</v>
          </cell>
          <cell r="M280" t="str">
            <v>5 Trường Sa, Ngũ Hành Sơn</v>
          </cell>
          <cell r="N280" t="str">
            <v>Đà Nẵng</v>
          </cell>
          <cell r="O280" t="str">
            <v>Nhà hàng</v>
          </cell>
          <cell r="Q280">
            <v>45413</v>
          </cell>
          <cell r="S280" t="str">
            <v>cam kết</v>
          </cell>
          <cell r="T280" t="str">
            <v>26/1</v>
          </cell>
          <cell r="U280">
            <v>294</v>
          </cell>
          <cell r="V280" t="str">
            <v>DUYỆT</v>
          </cell>
          <cell r="W280" t="str">
            <v>16/1/2024</v>
          </cell>
          <cell r="X280" t="str">
            <v>nộp trễ</v>
          </cell>
          <cell r="AA280">
            <v>0</v>
          </cell>
          <cell r="AB280">
            <v>3.24</v>
          </cell>
          <cell r="AC280" t="str">
            <v>CHUYÊN ĐỀ</v>
          </cell>
        </row>
        <row r="281">
          <cell r="C281">
            <v>26217200258</v>
          </cell>
          <cell r="D281" t="str">
            <v>Lê Tuấn Anh</v>
          </cell>
          <cell r="E281">
            <v>37307</v>
          </cell>
          <cell r="F281" t="str">
            <v>K26DLK5</v>
          </cell>
          <cell r="G281" t="str">
            <v>Quản trị Du lịch &amp; Khách sạn</v>
          </cell>
          <cell r="H281">
            <v>26</v>
          </cell>
          <cell r="I281">
            <v>819291201</v>
          </cell>
          <cell r="J281" t="str">
            <v>Chuyên đề</v>
          </cell>
          <cell r="K281" t="str">
            <v>INTERCONTINENTAL DANANG SUN PENINSULA RESORT</v>
          </cell>
          <cell r="M281" t="str">
            <v>Bãi bắc, sơm trà, đà nẵng</v>
          </cell>
          <cell r="N281" t="str">
            <v>Đà nẵng</v>
          </cell>
          <cell r="O281" t="str">
            <v>Nhà hàng</v>
          </cell>
          <cell r="Q281">
            <v>45566</v>
          </cell>
          <cell r="R281" t="str">
            <v>Phạm Thị Thu Thủy</v>
          </cell>
          <cell r="S281" t="str">
            <v>cam kết</v>
          </cell>
          <cell r="T281" t="str">
            <v>15/1</v>
          </cell>
          <cell r="U281">
            <v>295</v>
          </cell>
          <cell r="V281" t="str">
            <v>DUYỆT</v>
          </cell>
          <cell r="W281">
            <v>45505</v>
          </cell>
          <cell r="AA281">
            <v>2.4E-2</v>
          </cell>
          <cell r="AB281">
            <v>2.99</v>
          </cell>
          <cell r="AC281" t="str">
            <v>CHUYÊN ĐỀ</v>
          </cell>
          <cell r="AD281" t="str">
            <v>Trần Hoàng Anh</v>
          </cell>
          <cell r="AE281" t="str">
            <v>0906 029 602</v>
          </cell>
        </row>
        <row r="282">
          <cell r="C282">
            <v>26207134672</v>
          </cell>
          <cell r="D282" t="str">
            <v>Bùi Thị Anh Trâm</v>
          </cell>
          <cell r="E282">
            <v>37380</v>
          </cell>
          <cell r="F282" t="str">
            <v>k26DLK10</v>
          </cell>
          <cell r="G282" t="str">
            <v>Quản trị Du lịch &amp; Khách sạn</v>
          </cell>
          <cell r="H282">
            <v>26</v>
          </cell>
          <cell r="I282">
            <v>345040392</v>
          </cell>
          <cell r="J282" t="str">
            <v>Chuyên đề</v>
          </cell>
          <cell r="K282" t="str">
            <v>Grand Tourane Hotel</v>
          </cell>
          <cell r="M282" t="str">
            <v>Lê Văn Duyệt, Nại Hiên Đông, Sơn Trà, Đà Nẵng</v>
          </cell>
          <cell r="N282" t="str">
            <v>Thành phố Đà Nẵng</v>
          </cell>
          <cell r="O282" t="str">
            <v>Nhà hàng</v>
          </cell>
          <cell r="Q282">
            <v>45597</v>
          </cell>
          <cell r="R282" t="str">
            <v>Mai Thị Thương</v>
          </cell>
          <cell r="S282" t="str">
            <v>cam kết</v>
          </cell>
          <cell r="T282">
            <v>45536</v>
          </cell>
          <cell r="U282">
            <v>296</v>
          </cell>
          <cell r="V282" t="str">
            <v>DUYỆT</v>
          </cell>
          <cell r="W282">
            <v>45505</v>
          </cell>
          <cell r="AA282">
            <v>2.4E-2</v>
          </cell>
          <cell r="AB282">
            <v>3.13</v>
          </cell>
          <cell r="AC282" t="str">
            <v>CHUYÊN ĐỀ</v>
          </cell>
          <cell r="AD282" t="str">
            <v>Ngô Thị Thanh Nga</v>
          </cell>
          <cell r="AE282">
            <v>355072844</v>
          </cell>
        </row>
        <row r="283">
          <cell r="C283">
            <v>26207125423</v>
          </cell>
          <cell r="D283" t="str">
            <v>Nguyễn Thị Ánh Minh</v>
          </cell>
          <cell r="E283">
            <v>37381</v>
          </cell>
          <cell r="F283" t="str">
            <v>K26DLK3</v>
          </cell>
          <cell r="G283" t="str">
            <v>Quản trị Du lịch &amp; Khách sạn</v>
          </cell>
          <cell r="H283">
            <v>26</v>
          </cell>
          <cell r="I283">
            <v>326143574</v>
          </cell>
          <cell r="J283" t="str">
            <v>Chuyên đề</v>
          </cell>
          <cell r="K283" t="str">
            <v>Novotel DaNang Premier Han River</v>
          </cell>
          <cell r="M283" t="str">
            <v>36 Bạch Đằng</v>
          </cell>
          <cell r="N283" t="str">
            <v>Đà Nẵng</v>
          </cell>
          <cell r="O283" t="str">
            <v>Nhà hàng</v>
          </cell>
          <cell r="Q283" t="str">
            <v>15/1</v>
          </cell>
          <cell r="S283" t="str">
            <v>cam kết</v>
          </cell>
          <cell r="T283" t="str">
            <v>26/1</v>
          </cell>
          <cell r="U283">
            <v>297</v>
          </cell>
          <cell r="V283" t="str">
            <v>DUYỆT</v>
          </cell>
          <cell r="W283">
            <v>45505</v>
          </cell>
          <cell r="X283" t="str">
            <v>nộp trễ</v>
          </cell>
          <cell r="AA283">
            <v>0</v>
          </cell>
          <cell r="AB283">
            <v>2.84</v>
          </cell>
          <cell r="AC283" t="str">
            <v>CHUYÊN ĐỀ</v>
          </cell>
        </row>
        <row r="284">
          <cell r="C284">
            <v>26207134120</v>
          </cell>
          <cell r="D284" t="str">
            <v>Lê phan kiều uyên</v>
          </cell>
          <cell r="E284">
            <v>37382</v>
          </cell>
          <cell r="F284" t="str">
            <v>K26DLK5</v>
          </cell>
          <cell r="G284" t="str">
            <v>Quản trị Du lịch &amp; Khách sạn</v>
          </cell>
          <cell r="H284">
            <v>26</v>
          </cell>
          <cell r="I284">
            <v>867951496</v>
          </cell>
          <cell r="J284" t="str">
            <v>Chuyên đề</v>
          </cell>
          <cell r="K284" t="str">
            <v>Hải Âu - Seagull Hotel</v>
          </cell>
          <cell r="L284" t="str">
            <v>Hải Âu - Seagull Hotel</v>
          </cell>
          <cell r="M284" t="str">
            <v>489 An Dương Vương , TP Quy Nhơn</v>
          </cell>
          <cell r="N284" t="str">
            <v>Quy Nhơn</v>
          </cell>
          <cell r="O284" t="str">
            <v>Nhà hàng</v>
          </cell>
          <cell r="Q284" t="str">
            <v>Dự kiến trước ngày 15/1</v>
          </cell>
          <cell r="R284" t="str">
            <v>Mai Thị Thương</v>
          </cell>
          <cell r="S284" t="str">
            <v>cam kết</v>
          </cell>
          <cell r="T284" t="str">
            <v>15/1</v>
          </cell>
          <cell r="U284">
            <v>298</v>
          </cell>
          <cell r="V284" t="str">
            <v>DUYỆT</v>
          </cell>
          <cell r="W284">
            <v>45505</v>
          </cell>
          <cell r="X284" t="str">
            <v>SV đăng ký thực tập ngoại tỉnh, cần lưu ý để có thể học môn thi tốt nghiệp tại DTU</v>
          </cell>
          <cell r="AA284">
            <v>0</v>
          </cell>
          <cell r="AB284">
            <v>2.69</v>
          </cell>
          <cell r="AC284" t="str">
            <v>CHUYÊN ĐỀ</v>
          </cell>
          <cell r="AD284" t="str">
            <v>Trần Hoàng Anh</v>
          </cell>
          <cell r="AE284" t="str">
            <v>0906 029 602</v>
          </cell>
        </row>
        <row r="285">
          <cell r="C285">
            <v>26207120677</v>
          </cell>
          <cell r="D285" t="str">
            <v>Phạm Thị Mi Mi</v>
          </cell>
          <cell r="E285">
            <v>37502</v>
          </cell>
          <cell r="F285" t="str">
            <v>K26DLK3</v>
          </cell>
          <cell r="G285" t="str">
            <v>Quản trị Du lịch &amp; Khách sạn</v>
          </cell>
          <cell r="H285">
            <v>26</v>
          </cell>
          <cell r="I285">
            <v>394833783</v>
          </cell>
          <cell r="J285" t="str">
            <v>Chuyên đề</v>
          </cell>
          <cell r="K285" t="str">
            <v>Satya Danang Hotel</v>
          </cell>
          <cell r="M285" t="str">
            <v>155 Trần Phú</v>
          </cell>
          <cell r="N285" t="str">
            <v>Đà Nẵng</v>
          </cell>
          <cell r="O285" t="str">
            <v>Tiền sảnh</v>
          </cell>
          <cell r="Q285">
            <v>45444</v>
          </cell>
          <cell r="S285" t="str">
            <v>cam kết</v>
          </cell>
          <cell r="T285">
            <v>45505</v>
          </cell>
          <cell r="U285">
            <v>299</v>
          </cell>
          <cell r="V285" t="str">
            <v>DUYỆT</v>
          </cell>
          <cell r="W285">
            <v>45505</v>
          </cell>
          <cell r="AA285">
            <v>4.8000000000000001E-2</v>
          </cell>
          <cell r="AB285">
            <v>2.92</v>
          </cell>
          <cell r="AC285" t="str">
            <v>CHUYÊN ĐỀ</v>
          </cell>
          <cell r="AD285" t="str">
            <v>Huỳnh Lý Thùy Linh</v>
          </cell>
          <cell r="AE285">
            <v>702605664</v>
          </cell>
        </row>
        <row r="286">
          <cell r="C286">
            <v>26203335323</v>
          </cell>
          <cell r="D286" t="str">
            <v>Đỗ Thị Minh Thảo</v>
          </cell>
          <cell r="E286">
            <v>37331</v>
          </cell>
          <cell r="F286" t="str">
            <v>K26Dlk1</v>
          </cell>
          <cell r="G286" t="str">
            <v>Quản trị Du lịch &amp; Khách sạn</v>
          </cell>
          <cell r="H286">
            <v>26</v>
          </cell>
          <cell r="I286">
            <v>775466029</v>
          </cell>
          <cell r="J286" t="str">
            <v>Chuyên đề</v>
          </cell>
          <cell r="K286" t="str">
            <v>Belle Maison Parosand DaNang</v>
          </cell>
          <cell r="L286" t="str">
            <v>Belle Maison Parosand DaNang</v>
          </cell>
          <cell r="M286" t="str">
            <v>216 Võ Nguyên Giáp</v>
          </cell>
          <cell r="N286" t="str">
            <v>Đà Nẵng</v>
          </cell>
          <cell r="O286" t="str">
            <v>Nhà hàng</v>
          </cell>
          <cell r="P286" t="str">
            <v>Nhà hàng</v>
          </cell>
          <cell r="Q286" t="str">
            <v>15/1</v>
          </cell>
          <cell r="R286" t="str">
            <v>Trần Hoàng Anh</v>
          </cell>
          <cell r="S286" t="str">
            <v>cam kết</v>
          </cell>
          <cell r="T286" t="str">
            <v>19/1</v>
          </cell>
          <cell r="U286">
            <v>300</v>
          </cell>
          <cell r="V286" t="str">
            <v>DUYỆT</v>
          </cell>
          <cell r="W286">
            <v>45505</v>
          </cell>
          <cell r="AA286">
            <v>3.2300000000000002E-2</v>
          </cell>
          <cell r="AB286">
            <v>3.23</v>
          </cell>
          <cell r="AC286" t="str">
            <v>CHUYÊN ĐỀ</v>
          </cell>
          <cell r="AD286" t="str">
            <v>Phan Thị Hồng Hải</v>
          </cell>
          <cell r="AE286" t="str">
            <v>034.838.9062</v>
          </cell>
        </row>
        <row r="287">
          <cell r="C287">
            <v>26207130790</v>
          </cell>
          <cell r="D287" t="str">
            <v>Nguyễn Thị Ái Vân</v>
          </cell>
          <cell r="E287">
            <v>37536</v>
          </cell>
          <cell r="F287" t="str">
            <v>K26DLK3</v>
          </cell>
          <cell r="G287" t="str">
            <v>Quản trị Du lịch &amp; Khách sạn</v>
          </cell>
          <cell r="H287">
            <v>26</v>
          </cell>
          <cell r="I287">
            <v>333442527</v>
          </cell>
          <cell r="J287" t="str">
            <v>Chuyên đề</v>
          </cell>
          <cell r="K287" t="str">
            <v>Belle Maison Parosand DaNang</v>
          </cell>
          <cell r="M287" t="str">
            <v>216 Võ Nguyên Giáp</v>
          </cell>
          <cell r="N287" t="str">
            <v>Đà Nẵng</v>
          </cell>
          <cell r="O287" t="str">
            <v>Buồng phòng</v>
          </cell>
          <cell r="Q287" t="str">
            <v>Trước 15/1/2024</v>
          </cell>
          <cell r="R287" t="str">
            <v>Trần Hoàng Anh</v>
          </cell>
          <cell r="S287" t="str">
            <v>cam kết</v>
          </cell>
          <cell r="T287" t="str">
            <v>19/1</v>
          </cell>
          <cell r="U287">
            <v>301</v>
          </cell>
          <cell r="V287" t="str">
            <v>DUYỆT</v>
          </cell>
          <cell r="W287">
            <v>45505</v>
          </cell>
          <cell r="AA287">
            <v>3.2300000000000002E-2</v>
          </cell>
          <cell r="AB287">
            <v>3.07</v>
          </cell>
          <cell r="AC287" t="str">
            <v>CHUYÊN ĐỀ</v>
          </cell>
          <cell r="AD287" t="str">
            <v>Hồ Minh Phúc</v>
          </cell>
          <cell r="AE287">
            <v>935336716</v>
          </cell>
        </row>
        <row r="288">
          <cell r="C288">
            <v>26207124478</v>
          </cell>
          <cell r="D288" t="str">
            <v>Bùi Thị Lê Ni</v>
          </cell>
          <cell r="E288">
            <v>37267</v>
          </cell>
          <cell r="F288" t="str">
            <v>K26DLK5</v>
          </cell>
          <cell r="G288" t="str">
            <v>Quản trị Du lịch &amp; Khách sạn</v>
          </cell>
          <cell r="H288">
            <v>26</v>
          </cell>
          <cell r="I288">
            <v>795695029</v>
          </cell>
          <cell r="J288" t="str">
            <v>Chuyên đề</v>
          </cell>
          <cell r="K288" t="str">
            <v>Vanda Hotel</v>
          </cell>
          <cell r="M288" t="str">
            <v>03 Nguyễn Văn Linh</v>
          </cell>
          <cell r="N288" t="str">
            <v>Đà Nẵng</v>
          </cell>
          <cell r="O288" t="str">
            <v>Nhà hàng</v>
          </cell>
          <cell r="Q288" t="str">
            <v>Trước ngày 20/1</v>
          </cell>
          <cell r="S288" t="str">
            <v>cam kết</v>
          </cell>
          <cell r="T288" t="str">
            <v>18/1</v>
          </cell>
          <cell r="U288">
            <v>302</v>
          </cell>
          <cell r="V288" t="str">
            <v>DUYỆT</v>
          </cell>
          <cell r="W288">
            <v>45505</v>
          </cell>
          <cell r="AA288">
            <v>0.04</v>
          </cell>
          <cell r="AB288">
            <v>2.88</v>
          </cell>
          <cell r="AC288" t="str">
            <v>CHUYÊN ĐỀ</v>
          </cell>
          <cell r="AD288" t="str">
            <v>Hồ Minh Phúc</v>
          </cell>
          <cell r="AE288">
            <v>935336716</v>
          </cell>
        </row>
        <row r="289">
          <cell r="C289">
            <v>26207124727</v>
          </cell>
          <cell r="D289" t="str">
            <v>Nguyễn Lâm Uyên Như</v>
          </cell>
          <cell r="E289">
            <v>37499</v>
          </cell>
          <cell r="F289" t="str">
            <v>K26DLK 14</v>
          </cell>
          <cell r="G289" t="str">
            <v>Quản trị Du lịch &amp; Khách sạn</v>
          </cell>
          <cell r="H289">
            <v>26</v>
          </cell>
          <cell r="I289">
            <v>935374530</v>
          </cell>
          <cell r="J289" t="str">
            <v>Chuyên đề</v>
          </cell>
          <cell r="K289" t="str">
            <v>Khách sạn Mandila Beach Đà Nẵng</v>
          </cell>
          <cell r="M289" t="str">
            <v>218 Võ Nguyên Giáp, Phước Mỹ, Sơn Trà, Đà Nẵng</v>
          </cell>
          <cell r="N289" t="str">
            <v>Đà Nẵng</v>
          </cell>
          <cell r="O289" t="str">
            <v>Tiền sảnh</v>
          </cell>
          <cell r="Q289" t="str">
            <v>trước ngày 10/1</v>
          </cell>
          <cell r="S289" t="str">
            <v>cam kết</v>
          </cell>
          <cell r="T289">
            <v>45627</v>
          </cell>
          <cell r="U289">
            <v>303</v>
          </cell>
          <cell r="V289" t="str">
            <v>DUYỆT</v>
          </cell>
          <cell r="W289">
            <v>45536</v>
          </cell>
          <cell r="AA289">
            <v>0</v>
          </cell>
          <cell r="AB289">
            <v>2.95</v>
          </cell>
          <cell r="AC289" t="str">
            <v>CHUYÊN ĐỀ</v>
          </cell>
          <cell r="AD289" t="str">
            <v>Huỳnh Lý Thùy Linh</v>
          </cell>
          <cell r="AE289">
            <v>702605664</v>
          </cell>
        </row>
        <row r="290">
          <cell r="C290">
            <v>26217135586</v>
          </cell>
          <cell r="D290" t="str">
            <v>Nguyễn Xuân Giang</v>
          </cell>
          <cell r="E290">
            <v>37396</v>
          </cell>
          <cell r="F290" t="str">
            <v>K26DLK 14</v>
          </cell>
          <cell r="G290" t="str">
            <v>Quản trị Du lịch &amp; Khách sạn</v>
          </cell>
          <cell r="H290">
            <v>26</v>
          </cell>
          <cell r="I290">
            <v>397309842</v>
          </cell>
          <cell r="J290" t="str">
            <v>Chuyên đề</v>
          </cell>
          <cell r="K290" t="str">
            <v>Brilliant Hotel</v>
          </cell>
          <cell r="M290" t="str">
            <v>162 Bạch Đằng, Phường Hải Châu I, Quận Hải Châu, Thành phố Đà Nẵng</v>
          </cell>
          <cell r="N290" t="str">
            <v>Đà Nẵng</v>
          </cell>
          <cell r="O290" t="str">
            <v>Tiền sảnh</v>
          </cell>
          <cell r="Q290" t="str">
            <v>Trước ngày 10/1</v>
          </cell>
          <cell r="S290" t="str">
            <v>cam kết</v>
          </cell>
          <cell r="T290">
            <v>45627</v>
          </cell>
          <cell r="U290">
            <v>304</v>
          </cell>
          <cell r="V290" t="str">
            <v>DUYỆT</v>
          </cell>
          <cell r="W290">
            <v>45627</v>
          </cell>
          <cell r="AA290">
            <v>1.5699999999999999E-2</v>
          </cell>
          <cell r="AB290">
            <v>2.72</v>
          </cell>
          <cell r="AC290" t="str">
            <v>CHUYÊN ĐỀ</v>
          </cell>
          <cell r="AD290" t="str">
            <v>Huỳnh Lý Thùy Linh</v>
          </cell>
          <cell r="AE290">
            <v>702605664</v>
          </cell>
        </row>
        <row r="291">
          <cell r="C291">
            <v>26207141474</v>
          </cell>
          <cell r="D291" t="str">
            <v>Nguyễn Lê Thảo Vy</v>
          </cell>
          <cell r="E291">
            <v>37382</v>
          </cell>
          <cell r="F291" t="str">
            <v>K26DLK7</v>
          </cell>
          <cell r="G291" t="str">
            <v>Quản trị Du lịch &amp; Khách sạn</v>
          </cell>
          <cell r="H291">
            <v>26</v>
          </cell>
          <cell r="I291">
            <v>855770379</v>
          </cell>
          <cell r="J291" t="str">
            <v>Chuyên đề</v>
          </cell>
          <cell r="K291" t="str">
            <v>Chicland Hotel</v>
          </cell>
          <cell r="M291" t="str">
            <v>210 Võ Nguyên Giáp, Phước Mỹ, Sơn Trà, Đà Nẵng</v>
          </cell>
          <cell r="N291" t="str">
            <v>Đà Nẵng</v>
          </cell>
          <cell r="O291" t="str">
            <v>Nhà hàng</v>
          </cell>
          <cell r="Q291" t="str">
            <v>Trước ngày 20/1</v>
          </cell>
          <cell r="S291" t="str">
            <v>cam kết</v>
          </cell>
          <cell r="T291" t="str">
            <v>16/1</v>
          </cell>
          <cell r="U291">
            <v>305</v>
          </cell>
          <cell r="V291" t="str">
            <v>DUYỆT</v>
          </cell>
          <cell r="W291">
            <v>45536</v>
          </cell>
          <cell r="AA291">
            <v>7.2599999999999998E-2</v>
          </cell>
          <cell r="AB291">
            <v>2.98</v>
          </cell>
          <cell r="AC291" t="str">
            <v>không đủ điều kiện thực tập tốt nghiệp</v>
          </cell>
          <cell r="AD291" t="str">
            <v>Phan Thị Hồng Hải</v>
          </cell>
          <cell r="AE291" t="str">
            <v>034.838.9062</v>
          </cell>
        </row>
        <row r="292">
          <cell r="C292">
            <v>26217133339</v>
          </cell>
          <cell r="D292" t="str">
            <v>Phan Trung Kiên</v>
          </cell>
          <cell r="E292">
            <v>37600</v>
          </cell>
          <cell r="F292" t="str">
            <v>K26DLK12</v>
          </cell>
          <cell r="G292" t="str">
            <v>Quản trị Du lịch &amp; Khách sạn</v>
          </cell>
          <cell r="H292">
            <v>26</v>
          </cell>
          <cell r="I292">
            <v>868200740</v>
          </cell>
          <cell r="J292" t="str">
            <v>Chuyên đề</v>
          </cell>
          <cell r="K292" t="str">
            <v>Eden Plaza Đà Nẵng</v>
          </cell>
          <cell r="M292" t="str">
            <v>07 Duy Tân, phường Hoà Cường Bắc, Hải Châu, Đà Nẵng</v>
          </cell>
          <cell r="N292" t="str">
            <v>Đà Nẵng</v>
          </cell>
          <cell r="O292" t="str">
            <v>Nhà hàng</v>
          </cell>
          <cell r="Q292" t="str">
            <v>Trước ngày 15/1</v>
          </cell>
          <cell r="S292" t="str">
            <v>cam kết</v>
          </cell>
          <cell r="T292" t="str">
            <v>22/1</v>
          </cell>
          <cell r="U292">
            <v>306</v>
          </cell>
          <cell r="V292" t="str">
            <v>DUYỆT</v>
          </cell>
          <cell r="W292" t="str">
            <v>22/1/2024</v>
          </cell>
          <cell r="Y292" t="str">
            <v>DUYỆT</v>
          </cell>
          <cell r="AA292">
            <v>0</v>
          </cell>
          <cell r="AB292">
            <v>3.41</v>
          </cell>
          <cell r="AC292" t="str">
            <v>CHUYÊN ĐỀ</v>
          </cell>
          <cell r="AD292" t="str">
            <v>Hồ Minh Phúc</v>
          </cell>
          <cell r="AE292">
            <v>935336716</v>
          </cell>
        </row>
        <row r="293">
          <cell r="C293">
            <v>26212130391</v>
          </cell>
          <cell r="D293" t="str">
            <v>Lê Trung Nhật</v>
          </cell>
          <cell r="E293">
            <v>37525</v>
          </cell>
          <cell r="F293" t="str">
            <v>K26 DLK15</v>
          </cell>
          <cell r="G293" t="str">
            <v>Quản trị Du lịch &amp; Khách sạn</v>
          </cell>
          <cell r="H293">
            <v>26</v>
          </cell>
          <cell r="I293">
            <v>905568827</v>
          </cell>
          <cell r="J293" t="str">
            <v>Chuyên đề</v>
          </cell>
          <cell r="K293" t="str">
            <v>Cicilia Hotel &amp; Spa</v>
          </cell>
          <cell r="M293" t="str">
            <v>6-8-10 Đ. Đỗ Bá, Bắc Mỹ Phú, Ngũ Hành Sơn, Đà Nẵng</v>
          </cell>
          <cell r="N293" t="str">
            <v>Đà Nẵng</v>
          </cell>
          <cell r="O293" t="str">
            <v>Nhà hàng</v>
          </cell>
          <cell r="Q293" t="str">
            <v>14/1/2024</v>
          </cell>
          <cell r="R293" t="str">
            <v>Huỳnh Lý Thùy Linh</v>
          </cell>
          <cell r="S293" t="str">
            <v>cam kết</v>
          </cell>
          <cell r="T293">
            <v>45597</v>
          </cell>
          <cell r="U293">
            <v>307</v>
          </cell>
          <cell r="V293" t="str">
            <v>DUYỆT</v>
          </cell>
          <cell r="W293">
            <v>45597</v>
          </cell>
          <cell r="AA293">
            <v>0</v>
          </cell>
          <cell r="AB293">
            <v>3.11</v>
          </cell>
          <cell r="AC293" t="str">
            <v>CHUYÊN ĐỀ</v>
          </cell>
          <cell r="AD293" t="str">
            <v>Ngô Thị Thanh Nga</v>
          </cell>
          <cell r="AE293">
            <v>355072844</v>
          </cell>
        </row>
        <row r="294">
          <cell r="C294">
            <v>26207126459</v>
          </cell>
          <cell r="D294" t="str">
            <v>Hồ Nguyễn Nhã Vy</v>
          </cell>
          <cell r="E294">
            <v>37592</v>
          </cell>
          <cell r="F294" t="str">
            <v>K26DLK10</v>
          </cell>
          <cell r="G294" t="str">
            <v>Quản trị Du lịch &amp; Khách sạn</v>
          </cell>
          <cell r="H294">
            <v>26</v>
          </cell>
          <cell r="I294">
            <v>905935757</v>
          </cell>
          <cell r="J294" t="str">
            <v>Chuyên đề</v>
          </cell>
          <cell r="K294" t="str">
            <v>Sala Danang Beach Hotel</v>
          </cell>
          <cell r="M294" t="str">
            <v>36-38 Lâm Hoành, Phước Mỹ, Sơn Trà, Đà Nẵng</v>
          </cell>
          <cell r="N294" t="str">
            <v>Đà Nẵng</v>
          </cell>
          <cell r="O294" t="str">
            <v>Tiền sảnh</v>
          </cell>
          <cell r="Q294" t="str">
            <v>Trước ngày 15/1</v>
          </cell>
          <cell r="S294" t="str">
            <v>cam kết</v>
          </cell>
          <cell r="T294" t="str">
            <v>15/1</v>
          </cell>
          <cell r="U294">
            <v>309</v>
          </cell>
          <cell r="V294" t="str">
            <v>DUYỆT</v>
          </cell>
          <cell r="W294">
            <v>45536</v>
          </cell>
          <cell r="Y294" t="str">
            <v>DUYỆT</v>
          </cell>
          <cell r="AA294">
            <v>0</v>
          </cell>
          <cell r="AB294">
            <v>3.46</v>
          </cell>
          <cell r="AC294" t="str">
            <v>CHUYÊN ĐỀ</v>
          </cell>
          <cell r="AD294" t="str">
            <v>Trần Hoàng Anh</v>
          </cell>
          <cell r="AE294" t="str">
            <v>0906 029 602</v>
          </cell>
        </row>
        <row r="295">
          <cell r="C295">
            <v>26207100536</v>
          </cell>
          <cell r="D295" t="str">
            <v>Nguyễn Ngọc Hà Phương</v>
          </cell>
          <cell r="E295">
            <v>37579</v>
          </cell>
          <cell r="F295" t="str">
            <v>K26DLK9</v>
          </cell>
          <cell r="G295" t="str">
            <v>Quản trị Du lịch &amp; Khách sạn</v>
          </cell>
          <cell r="H295">
            <v>26</v>
          </cell>
          <cell r="I295">
            <v>888294246</v>
          </cell>
          <cell r="J295" t="str">
            <v>Chuyên đề</v>
          </cell>
          <cell r="K295" t="str">
            <v>Grand Mercure Đà Nẵng</v>
          </cell>
          <cell r="M295" t="str">
            <v>Lô A1, Khu biệt thự Đảo Xanh, Phường Hoà Cường Bắc, quận Hải Châu, Đà Nẵng</v>
          </cell>
          <cell r="N295" t="str">
            <v>Đà Nẵng</v>
          </cell>
          <cell r="O295" t="str">
            <v>Buồng phòng</v>
          </cell>
          <cell r="Q295" t="str">
            <v>25/1</v>
          </cell>
          <cell r="R295" t="str">
            <v>Trần Hoàng Anh</v>
          </cell>
          <cell r="S295" t="str">
            <v>cam kết</v>
          </cell>
          <cell r="T295" t="str">
            <v>26/1</v>
          </cell>
          <cell r="U295">
            <v>310</v>
          </cell>
          <cell r="V295" t="str">
            <v>DUYỆT</v>
          </cell>
          <cell r="W295">
            <v>45566</v>
          </cell>
          <cell r="X295" t="str">
            <v>nộp trễ</v>
          </cell>
          <cell r="AA295">
            <v>0</v>
          </cell>
          <cell r="AB295">
            <v>3.28</v>
          </cell>
          <cell r="AC295" t="str">
            <v>CHUYÊN ĐỀ</v>
          </cell>
        </row>
        <row r="296">
          <cell r="C296">
            <v>26207134196</v>
          </cell>
          <cell r="D296" t="str">
            <v>Nguyễn Thị Trang</v>
          </cell>
          <cell r="E296">
            <v>36527</v>
          </cell>
          <cell r="F296" t="str">
            <v>K26DLK 14</v>
          </cell>
          <cell r="G296" t="str">
            <v>Quản trị Du lịch &amp; Khách sạn</v>
          </cell>
          <cell r="H296">
            <v>26</v>
          </cell>
          <cell r="I296">
            <v>703564847</v>
          </cell>
          <cell r="J296" t="str">
            <v>Chuyên đề</v>
          </cell>
          <cell r="K296" t="str">
            <v>Grand Mercure Đà Nẵng</v>
          </cell>
          <cell r="M296" t="str">
            <v>Lô A1, Khu biệt thự Đảo Xanh, Phường Hoà Cường Bắc, quận Hải Châu, Đà Nẵng</v>
          </cell>
          <cell r="N296" t="str">
            <v>Đà Nẵng</v>
          </cell>
          <cell r="O296" t="str">
            <v>Buồng phòng</v>
          </cell>
          <cell r="Q296" t="str">
            <v>15/1/2024</v>
          </cell>
          <cell r="S296" t="str">
            <v>cam kết</v>
          </cell>
          <cell r="T296" t="str">
            <v>26/1</v>
          </cell>
          <cell r="U296">
            <v>311</v>
          </cell>
          <cell r="V296" t="str">
            <v>DUYỆT</v>
          </cell>
          <cell r="W296">
            <v>45566</v>
          </cell>
          <cell r="X296" t="str">
            <v>nộp trễ</v>
          </cell>
          <cell r="AA296">
            <v>0</v>
          </cell>
          <cell r="AB296">
            <v>2.85</v>
          </cell>
          <cell r="AC296" t="str">
            <v>CHUYÊN ĐỀ</v>
          </cell>
        </row>
        <row r="297">
          <cell r="C297">
            <v>26212131101</v>
          </cell>
          <cell r="D297" t="str">
            <v>Nguyễn Văn Thành</v>
          </cell>
          <cell r="E297">
            <v>37593</v>
          </cell>
          <cell r="F297" t="str">
            <v>K26DLK10</v>
          </cell>
          <cell r="G297" t="str">
            <v>Quản trị Du lịch &amp; Khách sạn</v>
          </cell>
          <cell r="H297">
            <v>26</v>
          </cell>
          <cell r="I297">
            <v>905662136</v>
          </cell>
          <cell r="J297" t="str">
            <v>Chuyên đề</v>
          </cell>
          <cell r="K297" t="str">
            <v>Grand Mercure Đà Nẵng</v>
          </cell>
          <cell r="M297" t="str">
            <v>Lô A1, Khu biệt thự Đảo Xanh, Phường Hoà Cường Bắc, quận Hải Châu, Đà Nẵng</v>
          </cell>
          <cell r="N297" t="str">
            <v>Đà Nẵng</v>
          </cell>
          <cell r="O297" t="str">
            <v>Buồng phòng</v>
          </cell>
          <cell r="Q297" t="str">
            <v>25/1</v>
          </cell>
          <cell r="R297" t="str">
            <v>Mai Thị Thương</v>
          </cell>
          <cell r="S297" t="str">
            <v>cam kết</v>
          </cell>
          <cell r="T297" t="str">
            <v>26/1</v>
          </cell>
          <cell r="U297">
            <v>312</v>
          </cell>
          <cell r="V297" t="str">
            <v>DUYỆT</v>
          </cell>
          <cell r="W297">
            <v>45566</v>
          </cell>
          <cell r="X297" t="str">
            <v>nộp trễ</v>
          </cell>
          <cell r="AA297">
            <v>4.0300000000000002E-2</v>
          </cell>
          <cell r="AB297">
            <v>3.39</v>
          </cell>
          <cell r="AC297" t="str">
            <v>CHUYÊN ĐỀ</v>
          </cell>
        </row>
        <row r="298">
          <cell r="C298">
            <v>26207125762</v>
          </cell>
          <cell r="D298" t="str">
            <v>Nguyễn Thị Vân Anh</v>
          </cell>
          <cell r="E298">
            <v>37257</v>
          </cell>
          <cell r="F298" t="str">
            <v>K26DLK 8</v>
          </cell>
          <cell r="G298" t="str">
            <v>Quản trị Du lịch &amp; Khách sạn</v>
          </cell>
          <cell r="H298">
            <v>26</v>
          </cell>
          <cell r="I298">
            <v>377652064</v>
          </cell>
          <cell r="J298" t="str">
            <v>Chuyên đề</v>
          </cell>
          <cell r="K298" t="str">
            <v>Seven Sea Hotel</v>
          </cell>
          <cell r="L298" t="str">
            <v>Seven Sea Hotel</v>
          </cell>
          <cell r="M298" t="str">
            <v>150 Võ Nguyên Giáp, Phước Mỹ, Sơn Trà, Đà Nẵng</v>
          </cell>
          <cell r="N298" t="str">
            <v>Đà Nẵng</v>
          </cell>
          <cell r="O298" t="str">
            <v>Buồng phòng</v>
          </cell>
          <cell r="Q298" t="str">
            <v>13.01.2024</v>
          </cell>
          <cell r="S298" t="str">
            <v>cam kết</v>
          </cell>
          <cell r="T298" t="str">
            <v>15/1</v>
          </cell>
          <cell r="U298">
            <v>313</v>
          </cell>
          <cell r="V298" t="str">
            <v>DUYỆT</v>
          </cell>
          <cell r="W298">
            <v>45566</v>
          </cell>
          <cell r="AA298">
            <v>1.6E-2</v>
          </cell>
          <cell r="AB298">
            <v>2.89</v>
          </cell>
          <cell r="AC298" t="str">
            <v>CHUYÊN ĐỀ</v>
          </cell>
          <cell r="AD298" t="str">
            <v>Nguyễn Thị Minh Thư</v>
          </cell>
          <cell r="AE298" t="str">
            <v>0396.153.687</v>
          </cell>
        </row>
        <row r="299">
          <cell r="C299">
            <v>26207131795</v>
          </cell>
          <cell r="D299" t="str">
            <v>Lê Thị Hồng Thuý</v>
          </cell>
          <cell r="E299">
            <v>37547</v>
          </cell>
          <cell r="F299" t="str">
            <v>K26DLK9</v>
          </cell>
          <cell r="G299" t="str">
            <v>Quản trị Du lịch &amp; Khách sạn</v>
          </cell>
          <cell r="H299">
            <v>26</v>
          </cell>
          <cell r="I299">
            <v>775523287</v>
          </cell>
          <cell r="J299" t="str">
            <v>Chuyên đề</v>
          </cell>
          <cell r="K299" t="str">
            <v>Da Nang Mikazuki Japanese Resorts &amp; Spa</v>
          </cell>
          <cell r="M299" t="str">
            <v>Khu du lịch Xuân Thiều, đường Nguyễn Tất Thành</v>
          </cell>
          <cell r="N299" t="str">
            <v>Đà Nẵng</v>
          </cell>
          <cell r="O299" t="str">
            <v>Nhà hàng</v>
          </cell>
          <cell r="Q299">
            <v>45566</v>
          </cell>
          <cell r="S299" t="str">
            <v>cam kết</v>
          </cell>
          <cell r="T299" t="str">
            <v>15/1</v>
          </cell>
          <cell r="U299">
            <v>314</v>
          </cell>
          <cell r="V299" t="str">
            <v>DUYỆT</v>
          </cell>
          <cell r="W299">
            <v>45566</v>
          </cell>
          <cell r="AA299">
            <v>0.04</v>
          </cell>
          <cell r="AB299">
            <v>2.97</v>
          </cell>
          <cell r="AC299" t="str">
            <v>CHUYÊN ĐỀ</v>
          </cell>
          <cell r="AD299" t="str">
            <v>Phan Thị Hồng Hải</v>
          </cell>
          <cell r="AE299" t="str">
            <v>034.838.9062</v>
          </cell>
        </row>
        <row r="300">
          <cell r="C300">
            <v>26207135136</v>
          </cell>
          <cell r="D300" t="str">
            <v>nguyen thi thanh thuyen</v>
          </cell>
          <cell r="E300">
            <v>37271</v>
          </cell>
          <cell r="F300" t="str">
            <v>K26DLK1</v>
          </cell>
          <cell r="G300" t="str">
            <v>Quản trị Du lịch &amp; Khách sạn chuẩn PSU</v>
          </cell>
          <cell r="H300">
            <v>26</v>
          </cell>
          <cell r="I300">
            <v>775436937</v>
          </cell>
          <cell r="J300" t="str">
            <v>Chuyên đề</v>
          </cell>
          <cell r="K300" t="str">
            <v>Premier Village Danang Resort</v>
          </cell>
          <cell r="M300" t="str">
            <v>Trường Sa, Bắc Mỹ An, Ngũ Hành Sơn, Đà Nẵng</v>
          </cell>
          <cell r="N300" t="str">
            <v>Đà Nẵng</v>
          </cell>
          <cell r="O300" t="str">
            <v>Buồng phòng</v>
          </cell>
          <cell r="Q300">
            <v>45505</v>
          </cell>
          <cell r="S300" t="str">
            <v>cam kết</v>
          </cell>
          <cell r="T300">
            <v>45566</v>
          </cell>
          <cell r="U300">
            <v>316</v>
          </cell>
          <cell r="V300" t="str">
            <v>DUYỆT</v>
          </cell>
          <cell r="W300">
            <v>45566</v>
          </cell>
          <cell r="AA300">
            <v>2.3400000000000001E-2</v>
          </cell>
          <cell r="AB300">
            <v>2.72</v>
          </cell>
          <cell r="AC300" t="str">
            <v>CHUYÊN ĐỀ</v>
          </cell>
          <cell r="AD300" t="str">
            <v>Phạm Thị Thu Thủy</v>
          </cell>
          <cell r="AE300">
            <v>938290678</v>
          </cell>
        </row>
        <row r="301">
          <cell r="C301">
            <v>26207141810</v>
          </cell>
          <cell r="D301" t="str">
            <v>Trần Thị Hà Khương</v>
          </cell>
          <cell r="E301">
            <v>37174</v>
          </cell>
          <cell r="F301" t="str">
            <v>K26DLK14</v>
          </cell>
          <cell r="G301" t="str">
            <v>Quản trị Du lịch &amp; Khách sạn</v>
          </cell>
          <cell r="H301">
            <v>26</v>
          </cell>
          <cell r="I301">
            <v>357385019</v>
          </cell>
          <cell r="J301" t="str">
            <v>Chuyên đề</v>
          </cell>
          <cell r="K301" t="str">
            <v>Brilliant Hotel</v>
          </cell>
          <cell r="M301" t="str">
            <v>162 Bạch Đằng, Quận Hải Châu</v>
          </cell>
          <cell r="N301" t="str">
            <v>Thành phố Đà Nẵng</v>
          </cell>
          <cell r="O301" t="str">
            <v>Nhà hàng</v>
          </cell>
          <cell r="Q301" t="str">
            <v>Ngày 15</v>
          </cell>
          <cell r="R301" t="str">
            <v>Đặng Thị Thùy Trang</v>
          </cell>
          <cell r="S301" t="str">
            <v>cam kết</v>
          </cell>
          <cell r="T301" t="str">
            <v>22/1</v>
          </cell>
          <cell r="U301">
            <v>317</v>
          </cell>
          <cell r="V301" t="str">
            <v>DUYỆT</v>
          </cell>
          <cell r="W301">
            <v>45566</v>
          </cell>
          <cell r="AA301">
            <v>2.3800000000000002E-2</v>
          </cell>
          <cell r="AB301">
            <v>2.78</v>
          </cell>
          <cell r="AC301" t="str">
            <v>CHUYÊN ĐỀ</v>
          </cell>
          <cell r="AD301" t="str">
            <v>Phan Thị Hồng Hải</v>
          </cell>
          <cell r="AE301" t="str">
            <v>034.838.9062</v>
          </cell>
        </row>
        <row r="302">
          <cell r="C302">
            <v>26207132725</v>
          </cell>
          <cell r="D302" t="str">
            <v>Lâm Vũ Thanh Thảo</v>
          </cell>
          <cell r="E302">
            <v>37502</v>
          </cell>
          <cell r="F302" t="str">
            <v>K26DLK14</v>
          </cell>
          <cell r="G302" t="str">
            <v>Quản trị Du lịch &amp; Khách sạn</v>
          </cell>
          <cell r="H302">
            <v>26</v>
          </cell>
          <cell r="I302">
            <v>398095618</v>
          </cell>
          <cell r="J302" t="str">
            <v>Khóa luận</v>
          </cell>
          <cell r="K302" t="str">
            <v>Brilliant Hotel</v>
          </cell>
          <cell r="M302" t="str">
            <v>162 Bạch Đằng</v>
          </cell>
          <cell r="N302" t="str">
            <v>Đà Nẵng</v>
          </cell>
          <cell r="O302" t="str">
            <v>Nhà hàng</v>
          </cell>
          <cell r="Q302">
            <v>45536</v>
          </cell>
          <cell r="R302" t="str">
            <v>Huỳnh Lý Thùy Linh</v>
          </cell>
          <cell r="S302" t="str">
            <v>cam kết</v>
          </cell>
          <cell r="T302" t="str">
            <v>22/1</v>
          </cell>
          <cell r="U302">
            <v>318</v>
          </cell>
          <cell r="V302" t="str">
            <v>DUYỆT</v>
          </cell>
          <cell r="W302">
            <v>45566</v>
          </cell>
          <cell r="AA302">
            <v>4.8399999999999999E-2</v>
          </cell>
          <cell r="AB302">
            <v>2.38</v>
          </cell>
          <cell r="AC302" t="str">
            <v>CHUYÊN ĐỀ</v>
          </cell>
          <cell r="AD302" t="str">
            <v>Phan Thị Hồng Hải</v>
          </cell>
          <cell r="AE302" t="str">
            <v>034.838.9062</v>
          </cell>
        </row>
        <row r="303">
          <cell r="C303">
            <v>26217133755</v>
          </cell>
          <cell r="D303" t="str">
            <v>Tôn Thất Phú Nhật</v>
          </cell>
          <cell r="E303">
            <v>37035</v>
          </cell>
          <cell r="F303" t="str">
            <v>K26DLK8</v>
          </cell>
          <cell r="G303" t="str">
            <v>Quản trị Du lịch &amp; Khách sạn</v>
          </cell>
          <cell r="H303">
            <v>26</v>
          </cell>
          <cell r="I303">
            <v>905357099</v>
          </cell>
          <cell r="J303" t="str">
            <v>Chuyên đề</v>
          </cell>
          <cell r="K303" t="str">
            <v>Cicilia Hotel &amp; Spa</v>
          </cell>
          <cell r="M303" t="str">
            <v>08 Đỗ Bá, Bắc Mỹ Phú, Ngũ Hành Sơn, Đà Nẵng</v>
          </cell>
          <cell r="N303" t="str">
            <v>Đà Nẵng</v>
          </cell>
          <cell r="O303" t="str">
            <v>Nhà hàng</v>
          </cell>
          <cell r="Q303">
            <v>45566</v>
          </cell>
          <cell r="R303" t="str">
            <v>Mai Thị Thương</v>
          </cell>
          <cell r="S303" t="str">
            <v>cam kết</v>
          </cell>
          <cell r="T303">
            <v>45597</v>
          </cell>
          <cell r="U303">
            <v>319</v>
          </cell>
          <cell r="V303" t="str">
            <v>DUYỆT</v>
          </cell>
          <cell r="W303">
            <v>45597</v>
          </cell>
          <cell r="AA303">
            <v>2.4E-2</v>
          </cell>
          <cell r="AB303">
            <v>2.96</v>
          </cell>
          <cell r="AC303" t="str">
            <v>CHUYÊN ĐỀ</v>
          </cell>
          <cell r="AD303" t="str">
            <v>Ngô Thị Thanh Nga</v>
          </cell>
          <cell r="AE303">
            <v>355072844</v>
          </cell>
        </row>
        <row r="304">
          <cell r="C304">
            <v>26207134665</v>
          </cell>
          <cell r="D304" t="str">
            <v>Đặng Thị Hồng Biên</v>
          </cell>
          <cell r="E304">
            <v>37604</v>
          </cell>
          <cell r="F304" t="str">
            <v>K26DLK14</v>
          </cell>
          <cell r="G304" t="str">
            <v>Quản trị Du lịch &amp; Khách sạn</v>
          </cell>
          <cell r="H304">
            <v>26</v>
          </cell>
          <cell r="I304">
            <v>912701508</v>
          </cell>
          <cell r="J304" t="str">
            <v>Chuyên đề</v>
          </cell>
          <cell r="K304" t="str">
            <v>Meliá Vinpearl Danang Riverfront</v>
          </cell>
          <cell r="M304" t="str">
            <v>341 Trần Hưng Đạo</v>
          </cell>
          <cell r="N304" t="str">
            <v>Đà Nẵng</v>
          </cell>
          <cell r="O304" t="str">
            <v>Nhà hàng</v>
          </cell>
          <cell r="Q304" t="str">
            <v>15/01/2024</v>
          </cell>
          <cell r="S304" t="str">
            <v>cam kết</v>
          </cell>
          <cell r="T304" t="str">
            <v>18/1</v>
          </cell>
          <cell r="U304">
            <v>320</v>
          </cell>
          <cell r="V304" t="str">
            <v>DUYỆT</v>
          </cell>
          <cell r="W304">
            <v>45597</v>
          </cell>
          <cell r="AA304">
            <v>4.0300000000000002E-2</v>
          </cell>
          <cell r="AB304">
            <v>2.82</v>
          </cell>
          <cell r="AC304" t="str">
            <v>CHUYÊN ĐỀ</v>
          </cell>
          <cell r="AD304" t="str">
            <v>Dương Thị Xuân Diệu</v>
          </cell>
          <cell r="AE304">
            <v>905938748</v>
          </cell>
        </row>
        <row r="305">
          <cell r="C305">
            <v>26207125494</v>
          </cell>
          <cell r="D305" t="str">
            <v>Nguyễn Thị Duyên</v>
          </cell>
          <cell r="E305">
            <v>37257</v>
          </cell>
          <cell r="F305" t="str">
            <v>K26DLK6</v>
          </cell>
          <cell r="G305" t="str">
            <v>Quản trị Du lịch &amp; Khách sạn</v>
          </cell>
          <cell r="H305">
            <v>26</v>
          </cell>
          <cell r="I305">
            <v>353956653</v>
          </cell>
          <cell r="J305" t="str">
            <v>Chuyên đề</v>
          </cell>
          <cell r="K305" t="str">
            <v>Cicilia Hotel &amp; Spa</v>
          </cell>
          <cell r="M305" t="str">
            <v>6-8-10 Đ.Đỗ Bá , Bắc Mỹ Phú , Ngũ Hành Sơn , Đà Nẵng</v>
          </cell>
          <cell r="N305" t="str">
            <v>Đà Nẵng</v>
          </cell>
          <cell r="O305" t="str">
            <v>Buồng phòng</v>
          </cell>
          <cell r="Q305" t="str">
            <v>15/01/2024</v>
          </cell>
          <cell r="S305" t="str">
            <v>cam kết</v>
          </cell>
          <cell r="T305" t="str">
            <v>18/1</v>
          </cell>
          <cell r="U305">
            <v>321</v>
          </cell>
          <cell r="V305" t="str">
            <v>DUYỆT</v>
          </cell>
          <cell r="W305" t="str">
            <v>18/1/2024</v>
          </cell>
          <cell r="Y305" t="str">
            <v>DUYỆT</v>
          </cell>
          <cell r="AA305">
            <v>2.4199999999999999E-2</v>
          </cell>
          <cell r="AB305">
            <v>3.38</v>
          </cell>
          <cell r="AC305" t="str">
            <v>CHUYÊN ĐỀ</v>
          </cell>
          <cell r="AD305" t="str">
            <v>Ngô Thị Thanh Nga</v>
          </cell>
          <cell r="AE305">
            <v>355072844</v>
          </cell>
        </row>
        <row r="306">
          <cell r="C306">
            <v>26207136401</v>
          </cell>
          <cell r="D306" t="str">
            <v>Phạm Thị Thanh Hương</v>
          </cell>
          <cell r="E306">
            <v>37486</v>
          </cell>
          <cell r="F306" t="str">
            <v>K26DLK 6</v>
          </cell>
          <cell r="G306" t="str">
            <v>Quản trị Du lịch &amp; Khách sạn</v>
          </cell>
          <cell r="H306">
            <v>26</v>
          </cell>
          <cell r="I306">
            <v>828377555</v>
          </cell>
          <cell r="J306" t="str">
            <v>Chuyên đề</v>
          </cell>
          <cell r="K306" t="str">
            <v>Cicilia Hotel &amp; Spa</v>
          </cell>
          <cell r="M306" t="str">
            <v>6-8-10 Đ.Đỗ Bá , Bắc Mỹ Phú , Ngũ Hành Sơn , Đà Nẵng</v>
          </cell>
          <cell r="N306" t="str">
            <v>Đà Nẵng</v>
          </cell>
          <cell r="O306" t="str">
            <v>Buồng phòng</v>
          </cell>
          <cell r="Q306" t="str">
            <v>15/01/2024</v>
          </cell>
          <cell r="S306" t="str">
            <v>cam kết</v>
          </cell>
          <cell r="T306" t="str">
            <v>18/1</v>
          </cell>
          <cell r="U306">
            <v>322</v>
          </cell>
          <cell r="V306" t="str">
            <v>DUYỆT</v>
          </cell>
          <cell r="W306" t="str">
            <v>18/1/2024</v>
          </cell>
          <cell r="Y306" t="str">
            <v>DUYỆT</v>
          </cell>
          <cell r="AA306">
            <v>2.4199999999999999E-2</v>
          </cell>
          <cell r="AB306">
            <v>3.64</v>
          </cell>
          <cell r="AC306" t="str">
            <v>CHUYÊN ĐỀ</v>
          </cell>
          <cell r="AD306" t="str">
            <v>Trần Hoàng Anh</v>
          </cell>
          <cell r="AE306" t="str">
            <v>0906 029 602</v>
          </cell>
        </row>
        <row r="307">
          <cell r="C307">
            <v>26207100090</v>
          </cell>
          <cell r="D307" t="str">
            <v>Nguyễn Thị Thảo Ly</v>
          </cell>
          <cell r="E307">
            <v>37227</v>
          </cell>
          <cell r="F307" t="str">
            <v>K26Dlk8</v>
          </cell>
          <cell r="G307" t="str">
            <v>Quản trị Du lịch &amp; Khách sạn</v>
          </cell>
          <cell r="H307">
            <v>26</v>
          </cell>
          <cell r="I307">
            <v>899890176</v>
          </cell>
          <cell r="J307" t="str">
            <v>Khóa luận</v>
          </cell>
          <cell r="K307" t="str">
            <v>Cicilia Hotel &amp; Spa</v>
          </cell>
          <cell r="M307" t="str">
            <v>08 Đỗ bá, bắc mỹ phú, ngũ hành sơn, Đà nẵng</v>
          </cell>
          <cell r="N307" t="str">
            <v>Đà nẵng</v>
          </cell>
          <cell r="O307" t="str">
            <v>buồng phòng</v>
          </cell>
          <cell r="Q307" t="str">
            <v>13/1</v>
          </cell>
          <cell r="R307" t="str">
            <v>Phạm Thị Thu Thủy</v>
          </cell>
          <cell r="S307" t="str">
            <v>cam kết</v>
          </cell>
          <cell r="T307" t="str">
            <v>22/1</v>
          </cell>
          <cell r="U307">
            <v>323</v>
          </cell>
          <cell r="V307" t="str">
            <v>DUYỆT</v>
          </cell>
          <cell r="W307" t="str">
            <v>23/1/2024</v>
          </cell>
          <cell r="X307" t="str">
            <v>SV chuyển bp thực tập từ Nhà hàng sang Buồng phòng</v>
          </cell>
          <cell r="AA307">
            <v>0.04</v>
          </cell>
          <cell r="AB307">
            <v>3.68</v>
          </cell>
          <cell r="AC307" t="str">
            <v>CHUYÊN ĐỀ</v>
          </cell>
          <cell r="AD307" t="str">
            <v>Mai Thị Thương</v>
          </cell>
          <cell r="AE307">
            <v>905767050</v>
          </cell>
        </row>
        <row r="308">
          <cell r="C308">
            <v>26207229973</v>
          </cell>
          <cell r="D308" t="str">
            <v>Tăng Thị Kim Oanh</v>
          </cell>
          <cell r="E308">
            <v>37453</v>
          </cell>
          <cell r="F308" t="str">
            <v>K26DLK8</v>
          </cell>
          <cell r="G308" t="str">
            <v>Quản trị Du lịch &amp; Khách sạn</v>
          </cell>
          <cell r="H308">
            <v>26</v>
          </cell>
          <cell r="I308">
            <v>568074267</v>
          </cell>
          <cell r="J308" t="str">
            <v>Chuyên đề</v>
          </cell>
          <cell r="K308" t="str">
            <v>New Orient Hotel Đà Nẵng</v>
          </cell>
          <cell r="M308" t="str">
            <v>20 Đống Đa</v>
          </cell>
          <cell r="N308" t="str">
            <v>Đà Nẵng</v>
          </cell>
          <cell r="O308" t="str">
            <v>Nhà hàng</v>
          </cell>
          <cell r="Q308" t="str">
            <v>dự kiến trước ngày 15/1</v>
          </cell>
          <cell r="S308" t="str">
            <v>cam kết</v>
          </cell>
          <cell r="T308" t="str">
            <v>15/1</v>
          </cell>
          <cell r="U308">
            <v>324</v>
          </cell>
          <cell r="V308" t="str">
            <v>DUYỆT</v>
          </cell>
          <cell r="W308">
            <v>45597</v>
          </cell>
          <cell r="AA308">
            <v>4.8399999999999999E-2</v>
          </cell>
          <cell r="AB308">
            <v>3.16</v>
          </cell>
          <cell r="AC308" t="str">
            <v>CHUYÊN ĐỀ</v>
          </cell>
          <cell r="AD308" t="str">
            <v>Dương Thị Xuân Diệu</v>
          </cell>
          <cell r="AE308">
            <v>905938748</v>
          </cell>
        </row>
        <row r="309">
          <cell r="C309">
            <v>26217131570</v>
          </cell>
          <cell r="D309" t="str">
            <v>Nguyễn Công Tiến</v>
          </cell>
          <cell r="E309">
            <v>37275</v>
          </cell>
          <cell r="F309" t="str">
            <v>K26DLK5</v>
          </cell>
          <cell r="G309" t="str">
            <v>Quản trị Du lịch &amp; Khách sạn</v>
          </cell>
          <cell r="H309">
            <v>26</v>
          </cell>
          <cell r="I309">
            <v>858783678</v>
          </cell>
          <cell r="J309" t="str">
            <v>Chuyên đề</v>
          </cell>
          <cell r="K309" t="str">
            <v>Brilliant Hotel</v>
          </cell>
          <cell r="M309" t="str">
            <v>162 Bạch Đằng, Phường Hải Châu I, Quận Hải Châu, Thành phố Đà Nẵng</v>
          </cell>
          <cell r="N309" t="str">
            <v>Đà Nẵng</v>
          </cell>
          <cell r="O309" t="str">
            <v>Nhà hàng</v>
          </cell>
          <cell r="Q309">
            <v>45597</v>
          </cell>
          <cell r="R309" t="str">
            <v>Huỳnh Lý Thùy Linh</v>
          </cell>
          <cell r="S309" t="str">
            <v>cam kết</v>
          </cell>
          <cell r="T309" t="str">
            <v>13/1</v>
          </cell>
          <cell r="U309">
            <v>325</v>
          </cell>
          <cell r="V309" t="str">
            <v>DUYỆT</v>
          </cell>
          <cell r="W309">
            <v>45597</v>
          </cell>
          <cell r="AA309">
            <v>0</v>
          </cell>
          <cell r="AB309">
            <v>2.82</v>
          </cell>
          <cell r="AC309" t="str">
            <v>CHUYÊN ĐỀ</v>
          </cell>
          <cell r="AD309" t="str">
            <v>Phan Thị Hồng Hải</v>
          </cell>
          <cell r="AE309" t="str">
            <v>034.838.9062</v>
          </cell>
        </row>
        <row r="310">
          <cell r="C310">
            <v>26207136321</v>
          </cell>
          <cell r="D310" t="str">
            <v>Trần Thị Hoàng Oanh</v>
          </cell>
          <cell r="E310">
            <v>37504</v>
          </cell>
          <cell r="F310" t="str">
            <v>K26DLK7</v>
          </cell>
          <cell r="G310" t="str">
            <v>Quản trị Du lịch &amp; Khách sạn</v>
          </cell>
          <cell r="H310">
            <v>26</v>
          </cell>
          <cell r="I310">
            <v>799712784</v>
          </cell>
          <cell r="J310" t="str">
            <v>Chuyên đề</v>
          </cell>
          <cell r="K310" t="str">
            <v>Eden Ocean View Hotel Da Nang</v>
          </cell>
          <cell r="M310" t="str">
            <v>294 Võ Nguyên Giáp, Phường Mỹ An, Quận Ngũ Hành Sơn, Thành phố Đà Nẵng</v>
          </cell>
          <cell r="N310" t="str">
            <v>Đà Nẵng</v>
          </cell>
          <cell r="O310" t="str">
            <v>Nhà hàng</v>
          </cell>
          <cell r="Q310" t="str">
            <v>Trước ngày 15/1</v>
          </cell>
          <cell r="S310" t="str">
            <v>cam kết</v>
          </cell>
          <cell r="T310" t="str">
            <v>16/1</v>
          </cell>
          <cell r="U310">
            <v>326</v>
          </cell>
          <cell r="V310" t="str">
            <v>DUYỆT</v>
          </cell>
          <cell r="W310" t="str">
            <v>16/1/2024</v>
          </cell>
          <cell r="AA310">
            <v>0</v>
          </cell>
          <cell r="AB310">
            <v>3.21</v>
          </cell>
          <cell r="AC310" t="str">
            <v>CHUYÊN ĐỀ</v>
          </cell>
          <cell r="AD310" t="str">
            <v>Hồ Minh Phúc</v>
          </cell>
          <cell r="AE310">
            <v>935336716</v>
          </cell>
        </row>
        <row r="311">
          <cell r="C311">
            <v>26207134318</v>
          </cell>
          <cell r="D311" t="str">
            <v>Lê Thị Hiếu Nghĩa</v>
          </cell>
          <cell r="E311">
            <v>37486</v>
          </cell>
          <cell r="F311" t="str">
            <v>K26 PSU DLH</v>
          </cell>
          <cell r="G311" t="str">
            <v>Quản trị Du lịch &amp; Nhà hàng chuẩn PSU</v>
          </cell>
          <cell r="H311">
            <v>26</v>
          </cell>
          <cell r="I311">
            <v>852863774</v>
          </cell>
          <cell r="J311" t="str">
            <v>Khóa luận</v>
          </cell>
          <cell r="K311" t="str">
            <v>Sheraton Grand Danang resort and Convention Center</v>
          </cell>
          <cell r="M311" t="str">
            <v>35 Trường Sa,Hoà Hải,Ngũ Hành Sơn,Đà Nẵng</v>
          </cell>
          <cell r="N311" t="str">
            <v>Đà Nẵng</v>
          </cell>
          <cell r="O311" t="str">
            <v>Nhà hàng</v>
          </cell>
          <cell r="Q311" t="str">
            <v>14/1/2024</v>
          </cell>
          <cell r="R311" t="str">
            <v>Dương Thị Xuân Diệu</v>
          </cell>
          <cell r="S311" t="str">
            <v>cam kết</v>
          </cell>
          <cell r="T311" t="str">
            <v>19/1</v>
          </cell>
          <cell r="U311">
            <v>327</v>
          </cell>
          <cell r="V311" t="str">
            <v>DUYỆT</v>
          </cell>
          <cell r="W311">
            <v>45597</v>
          </cell>
          <cell r="AA311">
            <v>2.3400000000000001E-2</v>
          </cell>
          <cell r="AB311">
            <v>3.6</v>
          </cell>
          <cell r="AC311" t="str">
            <v>KHÓA LUẬN</v>
          </cell>
          <cell r="AD311" t="str">
            <v>Dương Thị Xuân Diệu</v>
          </cell>
          <cell r="AE311">
            <v>905938748</v>
          </cell>
        </row>
        <row r="312">
          <cell r="C312">
            <v>26217126863</v>
          </cell>
          <cell r="D312" t="str">
            <v>Nguyễn Hữu Thành Tân</v>
          </cell>
          <cell r="E312">
            <v>37305</v>
          </cell>
          <cell r="F312" t="str">
            <v>K26DLK5</v>
          </cell>
          <cell r="G312" t="str">
            <v>Quản trị Du lịch &amp; Khách sạn</v>
          </cell>
          <cell r="H312">
            <v>26</v>
          </cell>
          <cell r="I312">
            <v>898543132</v>
          </cell>
          <cell r="J312" t="str">
            <v>Chuyên đề</v>
          </cell>
          <cell r="K312" t="str">
            <v>Khách sạn Shilla Monogram Quangnam Danang</v>
          </cell>
          <cell r="M312" t="str">
            <v>Lạc Long Quân, Điện Ngọc, Điện Bàn, Quảng Nam</v>
          </cell>
          <cell r="N312" t="str">
            <v>Quảng Nam</v>
          </cell>
          <cell r="O312" t="str">
            <v>Buồng phòng</v>
          </cell>
          <cell r="Q312">
            <v>45597</v>
          </cell>
          <cell r="S312" t="str">
            <v>cam kết</v>
          </cell>
          <cell r="T312">
            <v>45627</v>
          </cell>
          <cell r="U312">
            <v>328</v>
          </cell>
          <cell r="V312" t="str">
            <v>DUYỆT</v>
          </cell>
          <cell r="W312">
            <v>45597</v>
          </cell>
          <cell r="AA312">
            <v>0.04</v>
          </cell>
          <cell r="AB312">
            <v>3.24</v>
          </cell>
          <cell r="AC312" t="str">
            <v>CHUYÊN ĐỀ</v>
          </cell>
          <cell r="AD312" t="str">
            <v>Hồ Minh Phúc</v>
          </cell>
          <cell r="AE312">
            <v>935336716</v>
          </cell>
        </row>
        <row r="313">
          <cell r="C313">
            <v>26207134130</v>
          </cell>
          <cell r="D313" t="str">
            <v>Lê Phạm Bảo Trân</v>
          </cell>
          <cell r="E313">
            <v>37261</v>
          </cell>
          <cell r="F313" t="str">
            <v>K26DLK15</v>
          </cell>
          <cell r="G313" t="str">
            <v>Quản trị Du lịch &amp; Khách sạn</v>
          </cell>
          <cell r="H313">
            <v>26</v>
          </cell>
          <cell r="I313">
            <v>905862861</v>
          </cell>
          <cell r="J313" t="str">
            <v>Chuyên đề</v>
          </cell>
          <cell r="K313" t="str">
            <v>Minh Toàn Galaxy Hotel Đà Nẵng</v>
          </cell>
          <cell r="M313" t="str">
            <v>306 Đ. 2 tháng 9, Hoà Cường Bắc, Hải Châu, Đà Nẵng</v>
          </cell>
          <cell r="N313" t="str">
            <v>Đà Nẵng</v>
          </cell>
          <cell r="O313" t="str">
            <v>Nhà hàng</v>
          </cell>
          <cell r="Q313" t="str">
            <v>Chưa rõ</v>
          </cell>
          <cell r="R313" t="str">
            <v>Mai Thị Thương</v>
          </cell>
          <cell r="S313" t="str">
            <v>cam kết</v>
          </cell>
          <cell r="U313">
            <v>329</v>
          </cell>
          <cell r="V313" t="str">
            <v>DUYỆT</v>
          </cell>
          <cell r="W313">
            <v>45597</v>
          </cell>
          <cell r="AA313">
            <v>1.61E-2</v>
          </cell>
          <cell r="AB313">
            <v>2.63</v>
          </cell>
          <cell r="AC313" t="str">
            <v>CHUYÊN ĐỀ</v>
          </cell>
        </row>
        <row r="314">
          <cell r="C314">
            <v>26217135283</v>
          </cell>
          <cell r="D314" t="str">
            <v>Nguyễn Văn Đông</v>
          </cell>
          <cell r="E314">
            <v>37405</v>
          </cell>
          <cell r="F314" t="str">
            <v>K26DLK7</v>
          </cell>
          <cell r="G314" t="str">
            <v>Quản trị Du lịch &amp; Khách sạn</v>
          </cell>
          <cell r="H314">
            <v>26</v>
          </cell>
          <cell r="I314">
            <v>905318856</v>
          </cell>
          <cell r="J314" t="str">
            <v>Chuyên đề</v>
          </cell>
          <cell r="K314" t="str">
            <v>New Orient Hotel Đà Nẵng</v>
          </cell>
          <cell r="M314" t="str">
            <v>20 Đống Đa, Hải Châu, Đà Nẵng</v>
          </cell>
          <cell r="N314" t="str">
            <v>Đà Nẵng</v>
          </cell>
          <cell r="O314" t="str">
            <v>Nhà hàng</v>
          </cell>
          <cell r="Q314" t="str">
            <v>14/1/2024</v>
          </cell>
          <cell r="R314" t="str">
            <v>Trần Hoàng Anh</v>
          </cell>
          <cell r="S314" t="str">
            <v>cam kết</v>
          </cell>
          <cell r="T314" t="str">
            <v>18/1</v>
          </cell>
          <cell r="U314">
            <v>330</v>
          </cell>
          <cell r="V314" t="str">
            <v>DUYỆT</v>
          </cell>
          <cell r="W314">
            <v>45597</v>
          </cell>
          <cell r="AA314">
            <v>8.0600000000000005E-2</v>
          </cell>
          <cell r="AB314">
            <v>3.38</v>
          </cell>
          <cell r="AC314" t="str">
            <v>không đủ điều kiện thực tập tốt nghiệp</v>
          </cell>
          <cell r="AD314" t="str">
            <v>Dương Thị Xuân Diệu</v>
          </cell>
          <cell r="AE314">
            <v>905938748</v>
          </cell>
        </row>
        <row r="315">
          <cell r="C315">
            <v>26207226100</v>
          </cell>
          <cell r="D315" t="str">
            <v>Vũ Nguyễn Thảo Vy</v>
          </cell>
          <cell r="E315">
            <v>37486</v>
          </cell>
          <cell r="F315" t="str">
            <v>K26DLK 10</v>
          </cell>
          <cell r="G315" t="str">
            <v>Quản trị Du lịch &amp; Khách sạn</v>
          </cell>
          <cell r="H315">
            <v>26</v>
          </cell>
          <cell r="I315">
            <v>905674818</v>
          </cell>
          <cell r="J315" t="str">
            <v>Chuyên đề</v>
          </cell>
          <cell r="K315" t="str">
            <v>New Orient Hotel Đà Nẵng</v>
          </cell>
          <cell r="M315" t="str">
            <v>20 Đống Đa</v>
          </cell>
          <cell r="N315" t="str">
            <v>Đà Nẵng</v>
          </cell>
          <cell r="O315" t="str">
            <v>Nhà hàng</v>
          </cell>
          <cell r="Q315">
            <v>45627</v>
          </cell>
          <cell r="S315" t="str">
            <v>cam kết</v>
          </cell>
          <cell r="U315">
            <v>332</v>
          </cell>
          <cell r="V315" t="str">
            <v>DUYỆT</v>
          </cell>
          <cell r="W315">
            <v>45597</v>
          </cell>
          <cell r="AA315">
            <v>0</v>
          </cell>
          <cell r="AB315">
            <v>3.09</v>
          </cell>
          <cell r="AC315" t="str">
            <v>CHUYÊN ĐỀ</v>
          </cell>
        </row>
        <row r="316">
          <cell r="C316">
            <v>26217140849</v>
          </cell>
          <cell r="D316" t="str">
            <v>Nguyễn Phương Nam</v>
          </cell>
          <cell r="E316">
            <v>37541</v>
          </cell>
          <cell r="F316" t="str">
            <v>K26DLK7</v>
          </cell>
          <cell r="G316" t="str">
            <v>Quản trị Du lịch &amp; Khách sạn</v>
          </cell>
          <cell r="H316">
            <v>26</v>
          </cell>
          <cell r="I316">
            <v>358874751</v>
          </cell>
          <cell r="J316" t="str">
            <v>Chuyên đề</v>
          </cell>
          <cell r="K316" t="str">
            <v>Altara Suites</v>
          </cell>
          <cell r="M316" t="str">
            <v>120 Võ Nguyên Giáp , Sơn Trà</v>
          </cell>
          <cell r="N316" t="str">
            <v>Đà Nẵng</v>
          </cell>
          <cell r="O316" t="str">
            <v>Nhà hàng</v>
          </cell>
          <cell r="Q316" t="str">
            <v>Trước 25/1/2024</v>
          </cell>
          <cell r="R316" t="str">
            <v>Dương Thị Xuân Diệu</v>
          </cell>
          <cell r="S316" t="str">
            <v>cam kết</v>
          </cell>
          <cell r="T316" t="str">
            <v>22/1</v>
          </cell>
          <cell r="U316">
            <v>333</v>
          </cell>
          <cell r="V316" t="str">
            <v>DUYỆT</v>
          </cell>
          <cell r="W316">
            <v>45627</v>
          </cell>
          <cell r="AA316">
            <v>2.3800000000000002E-2</v>
          </cell>
          <cell r="AB316">
            <v>2.5099999999999998</v>
          </cell>
          <cell r="AC316" t="str">
            <v>CHUYÊN ĐỀ</v>
          </cell>
          <cell r="AD316" t="str">
            <v>Ngô Thị Thanh Nga</v>
          </cell>
          <cell r="AE316">
            <v>355072844</v>
          </cell>
        </row>
        <row r="317">
          <cell r="C317">
            <v>26212123965</v>
          </cell>
          <cell r="D317" t="str">
            <v>Nguyễn Tấn Thái Bình</v>
          </cell>
          <cell r="E317">
            <v>37289</v>
          </cell>
          <cell r="F317" t="str">
            <v>K26DLK11</v>
          </cell>
          <cell r="G317" t="str">
            <v>Quản trị Du lịch &amp; Khách sạn</v>
          </cell>
          <cell r="H317">
            <v>26</v>
          </cell>
          <cell r="I317">
            <v>382099278</v>
          </cell>
          <cell r="J317" t="str">
            <v>Chuyên đề</v>
          </cell>
          <cell r="K317" t="str">
            <v>Paris Deli Danang Beach Hotel</v>
          </cell>
          <cell r="M317" t="str">
            <v>236 Võ Nguyên Giáp</v>
          </cell>
          <cell r="N317" t="str">
            <v>Đà Nẵng</v>
          </cell>
          <cell r="O317" t="str">
            <v>Buồng phòng</v>
          </cell>
          <cell r="Q317">
            <v>15</v>
          </cell>
          <cell r="R317" t="str">
            <v>Trần Hoàng Anh</v>
          </cell>
          <cell r="S317" t="str">
            <v>cam kết</v>
          </cell>
          <cell r="T317" t="str">
            <v>15/1</v>
          </cell>
          <cell r="U317">
            <v>334</v>
          </cell>
          <cell r="V317" t="str">
            <v>DUYỆT</v>
          </cell>
          <cell r="W317">
            <v>45627</v>
          </cell>
          <cell r="Y317" t="str">
            <v>DUYỆT</v>
          </cell>
          <cell r="AA317">
            <v>5.6500000000000002E-2</v>
          </cell>
          <cell r="AB317">
            <v>3.6</v>
          </cell>
          <cell r="AC317" t="str">
            <v>không đủ điều kiện thực tập tốt nghiệp</v>
          </cell>
          <cell r="AD317" t="str">
            <v>Hồ Minh Phúc</v>
          </cell>
          <cell r="AE317">
            <v>935336716</v>
          </cell>
        </row>
        <row r="318">
          <cell r="C318">
            <v>26217142767</v>
          </cell>
          <cell r="D318" t="str">
            <v>LÊ NGUYỄN TUẤN ANH</v>
          </cell>
          <cell r="E318">
            <v>36754</v>
          </cell>
          <cell r="F318" t="str">
            <v>K26DLK10</v>
          </cell>
          <cell r="G318" t="str">
            <v>Quản trị Du lịch &amp; Khách sạn</v>
          </cell>
          <cell r="H318">
            <v>26</v>
          </cell>
          <cell r="I318">
            <v>364216370</v>
          </cell>
          <cell r="J318" t="str">
            <v>Chuyên đề</v>
          </cell>
          <cell r="K318" t="str">
            <v>Khách sạn Sài Gòn Morin</v>
          </cell>
          <cell r="L318" t="str">
            <v>Khách sạn Sài Gòn Morin</v>
          </cell>
          <cell r="M318" t="str">
            <v>30 Lê Lợi, Phường Phú Hội, Thành phố Huế, Thừa Thiên Huế</v>
          </cell>
          <cell r="N318" t="str">
            <v>Thành phố Huế, Thừa Thiên Huế</v>
          </cell>
          <cell r="O318" t="str">
            <v>Nhà hàng</v>
          </cell>
          <cell r="Q318" t="str">
            <v>15/01</v>
          </cell>
          <cell r="R318" t="str">
            <v>Mai Thị Thương</v>
          </cell>
          <cell r="S318" t="str">
            <v>cam kết</v>
          </cell>
          <cell r="T318" t="str">
            <v>22/1</v>
          </cell>
          <cell r="U318">
            <v>335</v>
          </cell>
          <cell r="V318" t="str">
            <v>DUYỆT</v>
          </cell>
          <cell r="W318">
            <v>45627</v>
          </cell>
          <cell r="X318" t="str">
            <v>SV thực tập ngoại tỉnh, cần chú ý để đảm bảo học được môn thi tốt nghiệp</v>
          </cell>
          <cell r="AA318">
            <v>2.4E-2</v>
          </cell>
          <cell r="AB318">
            <v>2.79</v>
          </cell>
          <cell r="AC318" t="str">
            <v>CHUYÊN ĐỀ</v>
          </cell>
          <cell r="AD318" t="str">
            <v>Dương Thị Xuân Diệu</v>
          </cell>
          <cell r="AE318">
            <v>905938748</v>
          </cell>
        </row>
        <row r="319">
          <cell r="C319">
            <v>24207211804</v>
          </cell>
          <cell r="D319" t="str">
            <v>Huỳnh Thị Thảo Nguyên</v>
          </cell>
          <cell r="E319">
            <v>36862</v>
          </cell>
          <cell r="F319" t="str">
            <v>K25DLK8</v>
          </cell>
          <cell r="G319" t="str">
            <v>Quản trị Du lịch &amp; Khách sạn</v>
          </cell>
          <cell r="H319">
            <v>25</v>
          </cell>
          <cell r="I319">
            <v>346184573</v>
          </cell>
          <cell r="J319" t="str">
            <v>Chuyên đề</v>
          </cell>
          <cell r="K319" t="str">
            <v>Sala Danang Beach Hotel</v>
          </cell>
          <cell r="M319" t="str">
            <v>36-38 Lâm Hoành, Phước Mỹ, Sơn Trà, Đà Nẵng</v>
          </cell>
          <cell r="N319" t="str">
            <v>Đà Nẵng</v>
          </cell>
          <cell r="O319" t="str">
            <v>Nhà hàng</v>
          </cell>
          <cell r="Q319">
            <v>45597</v>
          </cell>
          <cell r="S319" t="str">
            <v>cam kết</v>
          </cell>
          <cell r="T319">
            <v>45627</v>
          </cell>
          <cell r="U319">
            <v>336</v>
          </cell>
          <cell r="V319" t="str">
            <v>DUYỆT</v>
          </cell>
          <cell r="W319">
            <v>45627</v>
          </cell>
          <cell r="AA319">
            <v>0</v>
          </cell>
          <cell r="AB319">
            <v>2.65</v>
          </cell>
          <cell r="AC319" t="str">
            <v>CHUYÊN ĐỀ</v>
          </cell>
          <cell r="AD319" t="str">
            <v>Phan Thị Hồng Hải</v>
          </cell>
          <cell r="AE319" t="str">
            <v>034.838.9062</v>
          </cell>
        </row>
        <row r="320">
          <cell r="C320">
            <v>26207132338</v>
          </cell>
          <cell r="D320" t="str">
            <v>Lê Thị Hoàng Châu</v>
          </cell>
          <cell r="E320">
            <v>37541</v>
          </cell>
          <cell r="F320" t="str">
            <v>K26DLK11</v>
          </cell>
          <cell r="G320" t="str">
            <v>Quản trị Du lịch &amp; Khách sạn</v>
          </cell>
          <cell r="H320">
            <v>26</v>
          </cell>
          <cell r="I320">
            <v>799556213</v>
          </cell>
          <cell r="J320" t="str">
            <v>Chuyên đề</v>
          </cell>
          <cell r="K320" t="str">
            <v>Paris Deli Danang Beach Hotel</v>
          </cell>
          <cell r="M320" t="str">
            <v>236 Võ Nguyên Giáp</v>
          </cell>
          <cell r="N320" t="str">
            <v>Đà Nẵng</v>
          </cell>
          <cell r="O320" t="str">
            <v>Buồng phòng</v>
          </cell>
          <cell r="Q320" t="str">
            <v>14/1/2024</v>
          </cell>
          <cell r="R320" t="str">
            <v>Hồ Minh Phúc</v>
          </cell>
          <cell r="S320" t="str">
            <v>cam kết</v>
          </cell>
          <cell r="T320" t="str">
            <v>15/1</v>
          </cell>
          <cell r="U320">
            <v>337</v>
          </cell>
          <cell r="V320" t="str">
            <v>DUYỆT</v>
          </cell>
          <cell r="W320">
            <v>45627</v>
          </cell>
          <cell r="AA320">
            <v>4.0300000000000002E-2</v>
          </cell>
          <cell r="AB320">
            <v>3.17</v>
          </cell>
          <cell r="AC320" t="str">
            <v>CHUYÊN ĐỀ</v>
          </cell>
          <cell r="AD320" t="str">
            <v>Hồ Minh Phúc</v>
          </cell>
          <cell r="AE320">
            <v>935336716</v>
          </cell>
        </row>
        <row r="321">
          <cell r="C321">
            <v>26207229325</v>
          </cell>
          <cell r="D321" t="str">
            <v>Trần Yến Nhi</v>
          </cell>
          <cell r="E321">
            <v>37574</v>
          </cell>
          <cell r="F321" t="str">
            <v>K26DLK8</v>
          </cell>
          <cell r="G321" t="str">
            <v>Quản trị Du lịch &amp; Khách sạn</v>
          </cell>
          <cell r="H321">
            <v>26</v>
          </cell>
          <cell r="I321">
            <v>327643485</v>
          </cell>
          <cell r="J321" t="str">
            <v>Chuyên đề</v>
          </cell>
          <cell r="K321" t="str">
            <v>DLG Hotel DaNang</v>
          </cell>
          <cell r="M321" t="str">
            <v>258 Võ Nguyễn Giáp- Phước Mỹ- Sơn Trà- Đà Nẵng</v>
          </cell>
          <cell r="N321" t="str">
            <v>Đà Nẵng</v>
          </cell>
          <cell r="O321" t="str">
            <v>Nhà hàng</v>
          </cell>
          <cell r="Q321" t="str">
            <v>15/1/2024</v>
          </cell>
          <cell r="R321" t="str">
            <v>Mai Thị Thương</v>
          </cell>
          <cell r="S321" t="str">
            <v>cam kết</v>
          </cell>
          <cell r="T321" t="str">
            <v>15/1</v>
          </cell>
          <cell r="U321">
            <v>338</v>
          </cell>
          <cell r="V321" t="str">
            <v>DUYỆT</v>
          </cell>
          <cell r="W321" t="str">
            <v>15/1/2024</v>
          </cell>
          <cell r="AA321">
            <v>8.0999999999999996E-3</v>
          </cell>
          <cell r="AB321">
            <v>3.35</v>
          </cell>
          <cell r="AC321" t="str">
            <v>CHUYÊN ĐỀ</v>
          </cell>
          <cell r="AD321" t="str">
            <v>Hồ Sử Minh Tài</v>
          </cell>
          <cell r="AE321">
            <v>0</v>
          </cell>
        </row>
        <row r="322">
          <cell r="C322">
            <v>26207141824</v>
          </cell>
          <cell r="D322" t="str">
            <v>Trương Ngọc Vân Anh</v>
          </cell>
          <cell r="E322">
            <v>37381</v>
          </cell>
          <cell r="F322" t="str">
            <v>K26DLK8</v>
          </cell>
          <cell r="G322" t="str">
            <v>Quản trị Du lịch &amp; Khách sạn</v>
          </cell>
          <cell r="H322">
            <v>26</v>
          </cell>
          <cell r="I322">
            <v>787695585</v>
          </cell>
          <cell r="J322" t="str">
            <v>Chuyên đề</v>
          </cell>
          <cell r="K322" t="str">
            <v>Meliá Vinpearl Danang Riverfront</v>
          </cell>
          <cell r="M322" t="str">
            <v>341 Trần Hưng Đạo, An Hải Bắc, Sơn Trà, Đà Nẵng</v>
          </cell>
          <cell r="N322" t="str">
            <v>Đà Nẵng</v>
          </cell>
          <cell r="O322" t="str">
            <v>Nhà hàng</v>
          </cell>
          <cell r="Q322" t="str">
            <v>Trước ngày 20/1</v>
          </cell>
          <cell r="R322" t="str">
            <v>Mai Thị Thương</v>
          </cell>
          <cell r="S322" t="str">
            <v>cam kết</v>
          </cell>
          <cell r="T322" t="str">
            <v>18/1</v>
          </cell>
          <cell r="U322">
            <v>339</v>
          </cell>
          <cell r="V322" t="str">
            <v>DUYỆT</v>
          </cell>
          <cell r="W322">
            <v>45627</v>
          </cell>
          <cell r="Y322" t="str">
            <v>DUYỆT</v>
          </cell>
          <cell r="AA322">
            <v>2.4199999999999999E-2</v>
          </cell>
          <cell r="AB322">
            <v>3.5</v>
          </cell>
          <cell r="AC322" t="str">
            <v>CHUYÊN ĐỀ</v>
          </cell>
          <cell r="AD322" t="str">
            <v>Phạm Thị Thu Thủy</v>
          </cell>
          <cell r="AE322">
            <v>938290678</v>
          </cell>
        </row>
        <row r="323">
          <cell r="C323">
            <v>25207105041</v>
          </cell>
          <cell r="D323" t="str">
            <v>Nguyễn Phương Chi</v>
          </cell>
          <cell r="E323">
            <v>37239</v>
          </cell>
          <cell r="F323" t="str">
            <v>K25DLK19</v>
          </cell>
          <cell r="G323" t="str">
            <v>Quản trị Du lịch &amp; Khách sạn</v>
          </cell>
          <cell r="H323">
            <v>25</v>
          </cell>
          <cell r="I323">
            <v>779585881</v>
          </cell>
          <cell r="J323" t="str">
            <v>Chuyên đề</v>
          </cell>
          <cell r="K323" t="str">
            <v>Meliá Vinpearl Danang Riverfront</v>
          </cell>
          <cell r="M323" t="str">
            <v>341 Đ. Trần Hưng Đạo, An Hải Bắc, Sơn Trà, Đà Nẵng</v>
          </cell>
          <cell r="N323" t="str">
            <v>Đà Nẵng</v>
          </cell>
          <cell r="O323" t="str">
            <v>Nhà hàng</v>
          </cell>
          <cell r="Q323" t="str">
            <v>15/01/2023</v>
          </cell>
          <cell r="R323" t="str">
            <v>Trần Hoàng Anh</v>
          </cell>
          <cell r="S323" t="str">
            <v>cam kết</v>
          </cell>
          <cell r="T323" t="str">
            <v>22/1</v>
          </cell>
          <cell r="U323">
            <v>340</v>
          </cell>
          <cell r="V323" t="str">
            <v>DUYỆT</v>
          </cell>
          <cell r="W323">
            <v>45627</v>
          </cell>
          <cell r="AA323">
            <v>0</v>
          </cell>
          <cell r="AB323">
            <v>3.02</v>
          </cell>
          <cell r="AC323" t="str">
            <v>CHUYÊN ĐỀ</v>
          </cell>
          <cell r="AD323" t="str">
            <v>Phan Thị Hồng Hải</v>
          </cell>
          <cell r="AE323" t="str">
            <v>034.838.9062</v>
          </cell>
        </row>
        <row r="324">
          <cell r="C324">
            <v>26217136268</v>
          </cell>
          <cell r="D324" t="str">
            <v>Trần Quân</v>
          </cell>
          <cell r="E324">
            <v>37284</v>
          </cell>
          <cell r="F324" t="str">
            <v>K26DLK 10</v>
          </cell>
          <cell r="G324" t="str">
            <v>Quản trị Du lịch &amp; Khách sạn</v>
          </cell>
          <cell r="H324">
            <v>26</v>
          </cell>
          <cell r="I324">
            <v>795720785</v>
          </cell>
          <cell r="J324" t="str">
            <v>Chuyên đề</v>
          </cell>
          <cell r="K324" t="str">
            <v>Grand Tourane Hotel</v>
          </cell>
          <cell r="M324" t="str">
            <v>252 Võ Nguyên Giáp, Phường Phước Mỹ, Quận Sơn Trà, Thành phố Đà Nẵng</v>
          </cell>
          <cell r="N324" t="str">
            <v>Đà Nẵng</v>
          </cell>
          <cell r="O324" t="str">
            <v>Nhà hàng</v>
          </cell>
          <cell r="Q324" t="str">
            <v>17/01</v>
          </cell>
          <cell r="R324" t="str">
            <v>Hồ Minh Phúc</v>
          </cell>
          <cell r="S324" t="str">
            <v>cam kết</v>
          </cell>
          <cell r="T324" t="str">
            <v>19/1</v>
          </cell>
          <cell r="U324">
            <v>342</v>
          </cell>
          <cell r="V324" t="str">
            <v>DUYỆT</v>
          </cell>
          <cell r="W324">
            <v>45627</v>
          </cell>
          <cell r="AA324">
            <v>6.4000000000000001E-2</v>
          </cell>
          <cell r="AB324">
            <v>2.89</v>
          </cell>
          <cell r="AC324" t="str">
            <v>không đủ điều kiện thực tập tốt nghiệp</v>
          </cell>
          <cell r="AD324" t="str">
            <v>Trần Hoàng Anh</v>
          </cell>
          <cell r="AE324" t="str">
            <v>0906 029 602</v>
          </cell>
        </row>
        <row r="325">
          <cell r="C325">
            <v>25201204101</v>
          </cell>
          <cell r="D325" t="str">
            <v>Nguyễn Thị Nguyên Hảo</v>
          </cell>
          <cell r="E325">
            <v>37125</v>
          </cell>
          <cell r="F325" t="str">
            <v>K26DLK16</v>
          </cell>
          <cell r="G325" t="str">
            <v>Quản trị Du lịch &amp; Khách sạn</v>
          </cell>
          <cell r="H325">
            <v>26</v>
          </cell>
          <cell r="I325">
            <v>794541570</v>
          </cell>
          <cell r="J325" t="str">
            <v>Chuyên đề</v>
          </cell>
          <cell r="K325" t="str">
            <v>Laguna Lăng Cô</v>
          </cell>
          <cell r="L325" t="str">
            <v>Laguna Lăng Cô</v>
          </cell>
          <cell r="M325" t="str">
            <v>Cù Dù, xã Lộc Vĩnh, huyện Phú Lộc, tỉnh Thừa Thiên Huế</v>
          </cell>
          <cell r="N325" t="str">
            <v>Thừa Thiên Huế</v>
          </cell>
          <cell r="O325" t="str">
            <v>Tiền sảnh</v>
          </cell>
          <cell r="Q325" t="str">
            <v>13/01/2024</v>
          </cell>
          <cell r="S325" t="str">
            <v>cam kết</v>
          </cell>
          <cell r="T325" t="str">
            <v>15/1</v>
          </cell>
          <cell r="U325">
            <v>343</v>
          </cell>
          <cell r="V325" t="str">
            <v>DUYỆT</v>
          </cell>
          <cell r="W325">
            <v>45627</v>
          </cell>
          <cell r="AA325">
            <v>4.8399999999999999E-2</v>
          </cell>
          <cell r="AB325">
            <v>3.1</v>
          </cell>
          <cell r="AC325" t="str">
            <v>CHUYÊN ĐỀ</v>
          </cell>
          <cell r="AD325" t="str">
            <v>Nguyễn Thị Minh Thư</v>
          </cell>
          <cell r="AE325" t="str">
            <v>0396.153.687</v>
          </cell>
        </row>
        <row r="326">
          <cell r="C326">
            <v>26207124781</v>
          </cell>
          <cell r="D326" t="str">
            <v>Nguyễn Thị Bảo Phương</v>
          </cell>
          <cell r="E326">
            <v>37541</v>
          </cell>
          <cell r="F326" t="str">
            <v>K26 DLK15</v>
          </cell>
          <cell r="G326" t="str">
            <v>Quản trị Du lịch &amp; Khách sạn</v>
          </cell>
          <cell r="H326">
            <v>26</v>
          </cell>
          <cell r="I326">
            <v>777450491</v>
          </cell>
          <cell r="J326" t="str">
            <v>Chuyên đề</v>
          </cell>
          <cell r="K326" t="str">
            <v>Khu nghỉ dưỡng The Pearl Hoi An</v>
          </cell>
          <cell r="M326" t="str">
            <v>An Bàng, Điện Dương, Điện Bàn, Quảng Nam</v>
          </cell>
          <cell r="N326" t="str">
            <v>Hội An</v>
          </cell>
          <cell r="O326" t="str">
            <v>Tiền sảnh</v>
          </cell>
          <cell r="Q326">
            <v>45627</v>
          </cell>
          <cell r="R326" t="str">
            <v>Trần Hoàng Anh</v>
          </cell>
          <cell r="S326" t="str">
            <v>cam kết</v>
          </cell>
          <cell r="T326" t="str">
            <v>15/1</v>
          </cell>
          <cell r="U326">
            <v>344</v>
          </cell>
          <cell r="V326" t="str">
            <v>DUYỆT</v>
          </cell>
          <cell r="W326">
            <v>45627</v>
          </cell>
          <cell r="Y326" t="str">
            <v>DUYỆT</v>
          </cell>
          <cell r="AA326">
            <v>0</v>
          </cell>
          <cell r="AB326">
            <v>3.27</v>
          </cell>
          <cell r="AC326" t="str">
            <v>CHUYÊN ĐỀ</v>
          </cell>
          <cell r="AD326" t="str">
            <v>Nguyễn Thị Minh Thư</v>
          </cell>
          <cell r="AE326" t="str">
            <v>0396.153.687</v>
          </cell>
        </row>
        <row r="327">
          <cell r="C327">
            <v>26207131525</v>
          </cell>
          <cell r="D327" t="str">
            <v>Nguyễn Thị Minh Trâm</v>
          </cell>
          <cell r="E327">
            <v>37486</v>
          </cell>
          <cell r="F327" t="str">
            <v>K26DLK5</v>
          </cell>
          <cell r="G327" t="str">
            <v>Quản trị Du lịch &amp; Khách sạn</v>
          </cell>
          <cell r="H327">
            <v>26</v>
          </cell>
          <cell r="I327">
            <v>799441636</v>
          </cell>
          <cell r="J327" t="str">
            <v>Chuyên đề</v>
          </cell>
          <cell r="K327" t="str">
            <v>Khu nghỉ dưỡng The Pearl Hoi An</v>
          </cell>
          <cell r="M327" t="str">
            <v>Biển An Bàng, Phường Cẩm An, Thành phố Hội An, Tỉnh Quảng Nam</v>
          </cell>
          <cell r="N327" t="str">
            <v>Hội An</v>
          </cell>
          <cell r="O327" t="str">
            <v>Tiền sảnh</v>
          </cell>
          <cell r="Q327">
            <v>45627</v>
          </cell>
          <cell r="R327" t="str">
            <v>Phạm Thị Hoàng Dung</v>
          </cell>
          <cell r="S327" t="str">
            <v>cam kết</v>
          </cell>
          <cell r="T327">
            <v>45627</v>
          </cell>
          <cell r="U327">
            <v>345</v>
          </cell>
          <cell r="V327" t="str">
            <v>DUYỆT</v>
          </cell>
          <cell r="W327">
            <v>45627</v>
          </cell>
          <cell r="AA327">
            <v>0.04</v>
          </cell>
          <cell r="AB327">
            <v>2.74</v>
          </cell>
          <cell r="AC327" t="str">
            <v>CHUYÊN ĐỀ</v>
          </cell>
          <cell r="AD327" t="str">
            <v>Huỳnh Lý Thùy Linh</v>
          </cell>
          <cell r="AE327">
            <v>702605664</v>
          </cell>
        </row>
        <row r="328">
          <cell r="C328">
            <v>26207133028</v>
          </cell>
          <cell r="D328" t="str">
            <v>Đinh Thị Thanh Yên</v>
          </cell>
          <cell r="E328">
            <v>37354</v>
          </cell>
          <cell r="F328" t="str">
            <v>Dlk10</v>
          </cell>
          <cell r="G328" t="str">
            <v>Quản trị Du lịch &amp; Khách sạn</v>
          </cell>
          <cell r="H328">
            <v>26</v>
          </cell>
          <cell r="I328">
            <v>795408814</v>
          </cell>
          <cell r="J328" t="str">
            <v>Chuyên đề</v>
          </cell>
          <cell r="K328" t="str">
            <v>Grand Tourane Hotel</v>
          </cell>
          <cell r="M328" t="str">
            <v>252 Võ Nguyên Giáp, Phường Phước Mỹ, Quận Sơn Trà, Thành phố Đà Nẵng</v>
          </cell>
          <cell r="N328" t="str">
            <v>Đà Nẵng</v>
          </cell>
          <cell r="O328" t="str">
            <v>Nhà hàng</v>
          </cell>
          <cell r="Q328" t="str">
            <v>15/1</v>
          </cell>
          <cell r="R328" t="str">
            <v>Hồ Minh Phúc</v>
          </cell>
          <cell r="S328" t="str">
            <v>cam kết</v>
          </cell>
          <cell r="T328" t="str">
            <v>19/1</v>
          </cell>
          <cell r="U328">
            <v>346</v>
          </cell>
          <cell r="V328" t="str">
            <v>DUYỆT</v>
          </cell>
          <cell r="W328">
            <v>45627</v>
          </cell>
          <cell r="AA328">
            <v>6.4000000000000001E-2</v>
          </cell>
          <cell r="AB328">
            <v>2.99</v>
          </cell>
          <cell r="AC328" t="str">
            <v>không đủ điều kiện thực tập tốt nghiệp</v>
          </cell>
          <cell r="AD328" t="str">
            <v>Trần Hoàng Anh</v>
          </cell>
          <cell r="AE328" t="str">
            <v>0906 029 602</v>
          </cell>
        </row>
        <row r="329">
          <cell r="C329">
            <v>26207128665</v>
          </cell>
          <cell r="D329" t="str">
            <v>Ngô Lê Huyền Trang</v>
          </cell>
          <cell r="E329">
            <v>37573</v>
          </cell>
          <cell r="F329" t="str">
            <v>K26DLK11</v>
          </cell>
          <cell r="G329" t="str">
            <v>Quản trị Du lịch &amp; Khách sạn</v>
          </cell>
          <cell r="H329">
            <v>26</v>
          </cell>
          <cell r="I329">
            <v>929282808</v>
          </cell>
          <cell r="J329" t="str">
            <v>Chuyên đề</v>
          </cell>
          <cell r="K329" t="str">
            <v>Paris Deli Danang Beach Hotel</v>
          </cell>
          <cell r="M329" t="str">
            <v>236 Võ Nguyên Giáp, quận Sơn Trà, phường Phước Mỹ thành phố Đà Nẵng</v>
          </cell>
          <cell r="N329" t="str">
            <v>Thành phố Đà Nẵng</v>
          </cell>
          <cell r="O329" t="str">
            <v>Buồng phòng</v>
          </cell>
          <cell r="Q329" t="str">
            <v>14/01/2024</v>
          </cell>
          <cell r="S329" t="str">
            <v>cam kết</v>
          </cell>
          <cell r="T329" t="str">
            <v>15/1</v>
          </cell>
          <cell r="U329">
            <v>347</v>
          </cell>
          <cell r="V329" t="str">
            <v>DUYỆT</v>
          </cell>
          <cell r="W329">
            <v>45627</v>
          </cell>
          <cell r="AA329">
            <v>0.08</v>
          </cell>
          <cell r="AB329">
            <v>2.75</v>
          </cell>
          <cell r="AC329" t="str">
            <v>không đủ điều kiện thực tập tốt nghiệp</v>
          </cell>
          <cell r="AD329" t="str">
            <v>Hồ Minh Phúc</v>
          </cell>
          <cell r="AE329">
            <v>935336716</v>
          </cell>
        </row>
        <row r="330">
          <cell r="C330">
            <v>26207130841</v>
          </cell>
          <cell r="D330" t="str">
            <v>Nguyễn Thị Kiều Dung</v>
          </cell>
          <cell r="E330">
            <v>37410</v>
          </cell>
          <cell r="F330" t="str">
            <v>K26-DLK8</v>
          </cell>
          <cell r="G330" t="str">
            <v>Quản trị Du lịch &amp; Khách sạn</v>
          </cell>
          <cell r="H330">
            <v>26</v>
          </cell>
          <cell r="I330">
            <v>528694814</v>
          </cell>
          <cell r="J330" t="str">
            <v>Chuyên đề</v>
          </cell>
          <cell r="K330" t="str">
            <v>Cicilia Hotel &amp; Spa</v>
          </cell>
          <cell r="M330" t="str">
            <v>08 Đỗ Bá, Đà Nãng</v>
          </cell>
          <cell r="N330" t="str">
            <v>Đà Nẵng</v>
          </cell>
          <cell r="O330" t="str">
            <v>Buồng phòng</v>
          </cell>
          <cell r="Q330" t="str">
            <v>16/01/2024</v>
          </cell>
          <cell r="R330" t="str">
            <v>Mai Thị Thương</v>
          </cell>
          <cell r="S330" t="str">
            <v>cam kết</v>
          </cell>
          <cell r="T330" t="str">
            <v>19/1</v>
          </cell>
          <cell r="U330">
            <v>348</v>
          </cell>
          <cell r="V330" t="str">
            <v>DUYỆT</v>
          </cell>
          <cell r="W330" t="str">
            <v>19/01/2024</v>
          </cell>
          <cell r="Y330" t="str">
            <v>DUYỆT</v>
          </cell>
          <cell r="AA330">
            <v>0</v>
          </cell>
          <cell r="AB330">
            <v>3.2</v>
          </cell>
          <cell r="AC330" t="str">
            <v>CHUYÊN ĐỀ</v>
          </cell>
          <cell r="AD330" t="str">
            <v>Hồ Minh Phúc</v>
          </cell>
          <cell r="AE330">
            <v>935336716</v>
          </cell>
        </row>
        <row r="331">
          <cell r="C331">
            <v>26217135162</v>
          </cell>
          <cell r="D331" t="str">
            <v>Nguyễn Đình Dương</v>
          </cell>
          <cell r="E331">
            <v>37585</v>
          </cell>
          <cell r="F331" t="str">
            <v>k26dlk14</v>
          </cell>
          <cell r="G331" t="str">
            <v>Quản trị Du lịch &amp; Khách sạn</v>
          </cell>
          <cell r="H331">
            <v>26</v>
          </cell>
          <cell r="I331">
            <v>344090968</v>
          </cell>
          <cell r="J331" t="str">
            <v>Chuyên đề</v>
          </cell>
          <cell r="K331" t="str">
            <v>Khách sạn Sài Gòn Kim Liên</v>
          </cell>
          <cell r="L331" t="str">
            <v>Khách sạn Sài Gòn Kim Liên</v>
          </cell>
          <cell r="M331" t="str">
            <v>25 Quang Trung</v>
          </cell>
          <cell r="N331" t="str">
            <v>TP Vinh</v>
          </cell>
          <cell r="O331" t="str">
            <v>Tiền sảnh</v>
          </cell>
          <cell r="Q331" t="str">
            <v>17/01/2024</v>
          </cell>
          <cell r="S331" t="str">
            <v>cam kết</v>
          </cell>
          <cell r="U331">
            <v>349</v>
          </cell>
          <cell r="V331" t="str">
            <v>KHÔNG DUYỆT</v>
          </cell>
          <cell r="W331" t="str">
            <v>13/01/2024</v>
          </cell>
          <cell r="X331" t="str">
            <v>Sv hộ khẩu ở Gia Lai, học ở ĐN mà đi thực tập tại Vinh là không hợp lý. Đề nghị SV giải trình lý do và làm đơn phê duyệt đơn vị thực tập</v>
          </cell>
          <cell r="AA331">
            <v>0</v>
          </cell>
          <cell r="AB331">
            <v>2.5499999999999998</v>
          </cell>
          <cell r="AC331" t="str">
            <v>CHUYÊN ĐỀ</v>
          </cell>
        </row>
        <row r="332">
          <cell r="C332">
            <v>26207226508</v>
          </cell>
          <cell r="D332" t="str">
            <v>Nguyễn Thị Quỳnh Nhi</v>
          </cell>
          <cell r="E332">
            <v>37591</v>
          </cell>
          <cell r="F332" t="str">
            <v>K26DLK13</v>
          </cell>
          <cell r="G332" t="str">
            <v>Quản trị Du lịch &amp; Khách sạn</v>
          </cell>
          <cell r="H332">
            <v>26</v>
          </cell>
          <cell r="I332">
            <v>847374546</v>
          </cell>
          <cell r="J332" t="str">
            <v>Chuyên đề</v>
          </cell>
          <cell r="K332" t="str">
            <v>Meliá Vinpearl Danang Riverfront</v>
          </cell>
          <cell r="M332" t="str">
            <v>341 Trần Hưng Đạo</v>
          </cell>
          <cell r="N332" t="str">
            <v>Đà Nẵng</v>
          </cell>
          <cell r="O332" t="str">
            <v>Buồng phòng</v>
          </cell>
          <cell r="Q332" t="str">
            <v>15/01/2024</v>
          </cell>
          <cell r="S332" t="str">
            <v>cam kết</v>
          </cell>
          <cell r="T332" t="str">
            <v>19/1</v>
          </cell>
          <cell r="U332">
            <v>350</v>
          </cell>
          <cell r="V332" t="str">
            <v>DUYỆT</v>
          </cell>
          <cell r="W332" t="str">
            <v>13/01/2024</v>
          </cell>
          <cell r="AA332">
            <v>2.4E-2</v>
          </cell>
          <cell r="AB332">
            <v>2.82</v>
          </cell>
          <cell r="AC332" t="str">
            <v>CHUYÊN ĐỀ</v>
          </cell>
          <cell r="AD332" t="str">
            <v>Phạm Thị Thu Thủy</v>
          </cell>
          <cell r="AE332">
            <v>938290678</v>
          </cell>
        </row>
        <row r="333">
          <cell r="C333">
            <v>26207140327</v>
          </cell>
          <cell r="D333" t="str">
            <v>Nguyễn Thị Thúy An</v>
          </cell>
          <cell r="E333">
            <v>37337</v>
          </cell>
          <cell r="F333" t="str">
            <v>K26DLK 7</v>
          </cell>
          <cell r="G333" t="str">
            <v>Quản trị Du lịch &amp; Khách sạn</v>
          </cell>
          <cell r="H333">
            <v>26</v>
          </cell>
          <cell r="I333">
            <v>346646586</v>
          </cell>
          <cell r="J333" t="str">
            <v>Chuyên đề</v>
          </cell>
          <cell r="K333" t="str">
            <v>Eden Ocean View Hotel Da Nang</v>
          </cell>
          <cell r="M333" t="str">
            <v>294 Võ Nguyễn Giáp, Bắc Mỹ Phú, Ngũ Hành Sơn, Đà Nẵng</v>
          </cell>
          <cell r="N333" t="str">
            <v>Đà Nẵng</v>
          </cell>
          <cell r="O333" t="str">
            <v>Nhà hàng</v>
          </cell>
          <cell r="Q333" t="str">
            <v>15/01</v>
          </cell>
          <cell r="S333" t="str">
            <v>cam kết</v>
          </cell>
          <cell r="T333" t="str">
            <v>15/1</v>
          </cell>
          <cell r="U333">
            <v>352</v>
          </cell>
          <cell r="V333" t="str">
            <v>DUYỆT</v>
          </cell>
          <cell r="W333" t="str">
            <v>15/1/2024</v>
          </cell>
          <cell r="AA333">
            <v>3.1699999999999999E-2</v>
          </cell>
          <cell r="AB333">
            <v>2.73</v>
          </cell>
          <cell r="AC333" t="str">
            <v>CHUYÊN ĐỀ</v>
          </cell>
          <cell r="AD333" t="str">
            <v>Trần Hoàng Anh</v>
          </cell>
          <cell r="AE333" t="str">
            <v>0906 029 602</v>
          </cell>
        </row>
        <row r="334">
          <cell r="C334">
            <v>26207130806</v>
          </cell>
          <cell r="D334" t="str">
            <v>Trần thị thương</v>
          </cell>
          <cell r="E334">
            <v>37585</v>
          </cell>
          <cell r="F334" t="str">
            <v>K26 DLK5</v>
          </cell>
          <cell r="G334" t="str">
            <v>Quản trị Du lịch &amp; Khách sạn</v>
          </cell>
          <cell r="H334">
            <v>26</v>
          </cell>
          <cell r="I334">
            <v>329379270</v>
          </cell>
          <cell r="J334" t="str">
            <v>Chuyên đề</v>
          </cell>
          <cell r="K334" t="str">
            <v>Maximilan Danang Beach Hotel</v>
          </cell>
          <cell r="M334" t="str">
            <v>222 võ nguyên giáp</v>
          </cell>
          <cell r="N334" t="str">
            <v>Đà nẵng</v>
          </cell>
          <cell r="O334" t="str">
            <v>Nhà hàng</v>
          </cell>
          <cell r="Q334" t="str">
            <v>15/1</v>
          </cell>
          <cell r="S334" t="str">
            <v>cam kết</v>
          </cell>
          <cell r="T334" t="str">
            <v>19/1</v>
          </cell>
          <cell r="U334">
            <v>353</v>
          </cell>
          <cell r="V334" t="str">
            <v>DUYỆT</v>
          </cell>
          <cell r="W334" t="str">
            <v>15/1/2024</v>
          </cell>
          <cell r="AA334">
            <v>0.04</v>
          </cell>
          <cell r="AB334">
            <v>2.5099999999999998</v>
          </cell>
          <cell r="AC334" t="str">
            <v>CHUYÊN ĐỀ</v>
          </cell>
          <cell r="AD334" t="str">
            <v>Dương Thị Xuân Diệu</v>
          </cell>
          <cell r="AE334">
            <v>905938748</v>
          </cell>
        </row>
        <row r="335">
          <cell r="C335">
            <v>25213208920</v>
          </cell>
          <cell r="D335" t="str">
            <v>Nguyễn Hoà</v>
          </cell>
          <cell r="E335">
            <v>37234</v>
          </cell>
          <cell r="F335" t="str">
            <v>K25DLK16</v>
          </cell>
          <cell r="G335" t="str">
            <v>Quản trị Du lịch &amp; Khách sạn</v>
          </cell>
          <cell r="H335">
            <v>25</v>
          </cell>
          <cell r="I335">
            <v>357798835</v>
          </cell>
          <cell r="J335" t="str">
            <v>Chuyên đề</v>
          </cell>
          <cell r="K335" t="str">
            <v>Sanouva Hotel</v>
          </cell>
          <cell r="M335" t="str">
            <v>68 Phần Châu Trinh</v>
          </cell>
          <cell r="N335" t="str">
            <v>Đà Nẵng</v>
          </cell>
          <cell r="O335" t="str">
            <v>Nhà hàng</v>
          </cell>
          <cell r="Q335" t="str">
            <v>Ngày 03/01/2024</v>
          </cell>
          <cell r="R335" t="str">
            <v>Dương Thị Xuân Diệu</v>
          </cell>
          <cell r="S335" t="str">
            <v>cam kết</v>
          </cell>
          <cell r="T335" t="str">
            <v>15/1</v>
          </cell>
          <cell r="U335">
            <v>354</v>
          </cell>
          <cell r="V335" t="str">
            <v>DUYỆT</v>
          </cell>
          <cell r="W335" t="str">
            <v>15/1/2024</v>
          </cell>
          <cell r="AA335">
            <v>1.5599999999999999E-2</v>
          </cell>
          <cell r="AB335">
            <v>2.85</v>
          </cell>
          <cell r="AC335" t="str">
            <v>CHUYÊN ĐỀ</v>
          </cell>
          <cell r="AD335" t="str">
            <v>Hồ Minh Phúc</v>
          </cell>
          <cell r="AE335">
            <v>935336716</v>
          </cell>
        </row>
        <row r="336">
          <cell r="C336">
            <v>25207105712</v>
          </cell>
          <cell r="D336" t="str">
            <v>Lê Thị Công</v>
          </cell>
          <cell r="E336">
            <v>37178</v>
          </cell>
          <cell r="F336" t="str">
            <v>K26DLK15</v>
          </cell>
          <cell r="G336" t="str">
            <v>Quản trị Du lịch &amp; Khách sạn</v>
          </cell>
          <cell r="H336">
            <v>25</v>
          </cell>
          <cell r="I336">
            <v>702411118</v>
          </cell>
          <cell r="J336" t="str">
            <v>Chuyên đề</v>
          </cell>
          <cell r="K336" t="str">
            <v>khách sạn khác</v>
          </cell>
          <cell r="L336" t="str">
            <v>Lasenta Boutique Hotel Hoi An</v>
          </cell>
          <cell r="M336" t="str">
            <v>57 Lý Thường Kiệt, phường Cẩm Châu, TP. Hội An, tỉnh Quảng Nam, Việt Nam</v>
          </cell>
          <cell r="N336" t="str">
            <v>TP. Hội An</v>
          </cell>
          <cell r="O336" t="str">
            <v>Nhà hàng</v>
          </cell>
          <cell r="Q336" t="str">
            <v>22/01/2024</v>
          </cell>
          <cell r="R336" t="str">
            <v>Trần Hoàng Anh</v>
          </cell>
          <cell r="S336" t="str">
            <v>cam kết</v>
          </cell>
          <cell r="U336">
            <v>355</v>
          </cell>
          <cell r="V336" t="str">
            <v>KHÔNG DUYỆT</v>
          </cell>
          <cell r="W336" t="str">
            <v>15/1/2024</v>
          </cell>
          <cell r="X336" t="str">
            <v>Yêu cầu SV cung cấp quyết định/bảng đồng chứng nhận khách sạn 4-5 sao</v>
          </cell>
          <cell r="AA336">
            <v>0</v>
          </cell>
          <cell r="AB336">
            <v>0</v>
          </cell>
          <cell r="AC336">
            <v>0</v>
          </cell>
        </row>
        <row r="337">
          <cell r="C337">
            <v>26217134923</v>
          </cell>
          <cell r="D337" t="str">
            <v>Lê Quốc Bảo</v>
          </cell>
          <cell r="E337">
            <v>37282</v>
          </cell>
          <cell r="F337" t="str">
            <v>K26DLK11</v>
          </cell>
          <cell r="G337" t="str">
            <v>Quản trị Du lịch &amp; Khách sạn</v>
          </cell>
          <cell r="H337">
            <v>26</v>
          </cell>
          <cell r="I337">
            <v>332354174</v>
          </cell>
          <cell r="J337" t="str">
            <v>Chuyên đề</v>
          </cell>
          <cell r="K337" t="str">
            <v>Da Nang Mikazuki Japanese Resorts &amp; Spa</v>
          </cell>
          <cell r="M337" t="str">
            <v>Khu du lịch Xuân Thiều, Đ. Nguyễn Tất Thành, P. Hòa Hiệp Nam, Q. Liên Chiểu, TP Đà Nẵng</v>
          </cell>
          <cell r="N337" t="str">
            <v>Đà Nẵng</v>
          </cell>
          <cell r="O337" t="str">
            <v>Nhà hàng</v>
          </cell>
          <cell r="Q337" t="str">
            <v>14/01/2024</v>
          </cell>
          <cell r="R337" t="str">
            <v>Phạm Thị Thu Thủy</v>
          </cell>
          <cell r="S337" t="str">
            <v>cam kết</v>
          </cell>
          <cell r="T337" t="str">
            <v>15/1</v>
          </cell>
          <cell r="U337">
            <v>356</v>
          </cell>
          <cell r="V337" t="str">
            <v>DUYỆT</v>
          </cell>
          <cell r="W337" t="str">
            <v>15/1/2024</v>
          </cell>
          <cell r="AA337">
            <v>1.6E-2</v>
          </cell>
          <cell r="AB337">
            <v>3.21</v>
          </cell>
          <cell r="AC337" t="str">
            <v>CHUYÊN ĐỀ</v>
          </cell>
          <cell r="AD337" t="str">
            <v>Hồ Minh Phúc</v>
          </cell>
          <cell r="AE337">
            <v>935336716</v>
          </cell>
        </row>
        <row r="338">
          <cell r="C338">
            <v>26207142221</v>
          </cell>
          <cell r="D338" t="str">
            <v>Hoàng Thị Hà Nhi</v>
          </cell>
          <cell r="E338">
            <v>37365</v>
          </cell>
          <cell r="F338" t="str">
            <v>K26PSUDLK1</v>
          </cell>
          <cell r="G338" t="str">
            <v>Quản trị Du lịch &amp; Khách sạn chuẩn PSU</v>
          </cell>
          <cell r="H338">
            <v>26</v>
          </cell>
          <cell r="I338">
            <v>911032885</v>
          </cell>
          <cell r="J338" t="str">
            <v>Chuyên đề</v>
          </cell>
          <cell r="K338" t="str">
            <v>Khách sạn Shilla Monogram Quangnam Danang</v>
          </cell>
          <cell r="M338" t="str">
            <v>Đường Lạc Long Quân, Điện Ngọc, Điện Bàn, Quảng Nam</v>
          </cell>
          <cell r="N338" t="str">
            <v>Điện Bàn, Quảng Nam</v>
          </cell>
          <cell r="O338" t="str">
            <v>Quan hệ khách hàng</v>
          </cell>
          <cell r="P338" t="str">
            <v>Quan hệ khách hàng</v>
          </cell>
          <cell r="Q338" t="str">
            <v>Dự kiến nộp khoa trước 20/1</v>
          </cell>
          <cell r="S338" t="str">
            <v>cam kết</v>
          </cell>
          <cell r="T338" t="str">
            <v>22/1</v>
          </cell>
          <cell r="U338">
            <v>357</v>
          </cell>
          <cell r="V338" t="str">
            <v>DUYỆT</v>
          </cell>
          <cell r="W338" t="str">
            <v>15/1/2024</v>
          </cell>
          <cell r="Y338" t="str">
            <v>CHỜ KẾT LUẬN TỪ PHÒNG ĐÀO TẠO</v>
          </cell>
          <cell r="AA338">
            <v>0</v>
          </cell>
          <cell r="AB338">
            <v>3.71</v>
          </cell>
          <cell r="AC338" t="str">
            <v>KHÓA LUẬN</v>
          </cell>
          <cell r="AD338" t="str">
            <v>Phạm Thị Hoàng Dung</v>
          </cell>
          <cell r="AE338" t="str">
            <v>0935 141614</v>
          </cell>
        </row>
        <row r="339">
          <cell r="C339">
            <v>25217107486</v>
          </cell>
          <cell r="D339" t="str">
            <v>Cao Khả Nhật Thoán</v>
          </cell>
          <cell r="E339">
            <v>37116</v>
          </cell>
          <cell r="F339" t="str">
            <v>K26DLK4</v>
          </cell>
          <cell r="G339" t="str">
            <v>Quản trị Du lịch &amp; Khách sạn</v>
          </cell>
          <cell r="H339">
            <v>26</v>
          </cell>
          <cell r="I339">
            <v>974223472</v>
          </cell>
          <cell r="J339" t="str">
            <v>Chuyên đề</v>
          </cell>
          <cell r="K339" t="str">
            <v>Da Nang Mikazuki Japanese Resorts &amp; Spa</v>
          </cell>
          <cell r="M339" t="str">
            <v>Khu du lịch Xuân Thiều, Đ. Nguyễn Tất Thành, P. Hòa Hiệp Nam, Q. Liên Chiểu, TP Đà Nẵng</v>
          </cell>
          <cell r="N339" t="str">
            <v>Đà Nẵng</v>
          </cell>
          <cell r="O339" t="str">
            <v>Buồng phòng</v>
          </cell>
          <cell r="Q339" t="str">
            <v>Dự kiến nộp về trước ngày 20/1 vì bên khách sạn Mikazuki không rõ ngày chính xác trả phiếu tiếp nhận thực tâp</v>
          </cell>
          <cell r="R339" t="str">
            <v>Mai Thị Thương</v>
          </cell>
          <cell r="S339" t="str">
            <v>cam kết</v>
          </cell>
          <cell r="T339" t="str">
            <v>15/1</v>
          </cell>
          <cell r="U339">
            <v>358</v>
          </cell>
          <cell r="V339" t="str">
            <v>DUYỆT</v>
          </cell>
          <cell r="W339" t="str">
            <v>15/1/2024</v>
          </cell>
          <cell r="AA339">
            <v>0</v>
          </cell>
          <cell r="AB339">
            <v>2.9</v>
          </cell>
          <cell r="AC339" t="str">
            <v>CHUYÊN ĐỀ</v>
          </cell>
          <cell r="AD339" t="str">
            <v>Hồ Minh Phúc</v>
          </cell>
          <cell r="AE339">
            <v>935336716</v>
          </cell>
        </row>
        <row r="340">
          <cell r="C340">
            <v>25217107632</v>
          </cell>
          <cell r="D340" t="str">
            <v>Lê Thăng Long</v>
          </cell>
          <cell r="E340">
            <v>37232</v>
          </cell>
          <cell r="F340" t="str">
            <v>K26DLK4</v>
          </cell>
          <cell r="G340" t="str">
            <v>Quản trị Du lịch &amp; Khách sạn</v>
          </cell>
          <cell r="H340">
            <v>26</v>
          </cell>
          <cell r="I340">
            <v>886831073</v>
          </cell>
          <cell r="J340" t="str">
            <v>Chuyên đề</v>
          </cell>
          <cell r="K340" t="str">
            <v>Da Nang Mikazuki Japanese Resorts &amp; Spa</v>
          </cell>
          <cell r="M340" t="str">
            <v>Khu du lịch Xuân Thiều, Đ. Nguyễn Tất Thành, P. Hòa Hiệp Nam, Q. Liên Chiểu, TP Đà Nẵng.</v>
          </cell>
          <cell r="N340" t="str">
            <v>Đà Nẵng</v>
          </cell>
          <cell r="O340" t="str">
            <v>Buồng phòng</v>
          </cell>
          <cell r="Q340" t="str">
            <v>Truớc ngày 20/01/2024</v>
          </cell>
          <cell r="R340" t="str">
            <v>Mai Thị Thương</v>
          </cell>
          <cell r="S340" t="str">
            <v>cam kết</v>
          </cell>
          <cell r="T340" t="str">
            <v>15/1</v>
          </cell>
          <cell r="U340">
            <v>359</v>
          </cell>
          <cell r="V340" t="str">
            <v>DUYỆT</v>
          </cell>
          <cell r="W340" t="str">
            <v>15/1/2024</v>
          </cell>
          <cell r="AA340">
            <v>1.6E-2</v>
          </cell>
          <cell r="AB340">
            <v>2.81</v>
          </cell>
          <cell r="AC340" t="str">
            <v>CHUYÊN ĐỀ</v>
          </cell>
          <cell r="AD340" t="str">
            <v>Hồ Minh Phúc</v>
          </cell>
          <cell r="AE340">
            <v>935336716</v>
          </cell>
        </row>
        <row r="341">
          <cell r="C341">
            <v>26207226617</v>
          </cell>
          <cell r="D341" t="str">
            <v>Huỳnh Đào Như Ý</v>
          </cell>
          <cell r="E341">
            <v>37337</v>
          </cell>
          <cell r="F341" t="str">
            <v>K26DLK16</v>
          </cell>
          <cell r="G341" t="str">
            <v>Quản trị Du lịch &amp; Khách sạn</v>
          </cell>
          <cell r="H341">
            <v>26</v>
          </cell>
          <cell r="I341">
            <v>775495968</v>
          </cell>
          <cell r="J341" t="str">
            <v>Chuyên đề</v>
          </cell>
          <cell r="K341" t="str">
            <v>Khách sạn Allegro Hội An</v>
          </cell>
          <cell r="L341" t="str">
            <v>Khách sạn Allegro Hội An</v>
          </cell>
          <cell r="M341" t="str">
            <v>86 Trần Hưng Đạo, Phường Cẩm Phô, Thành phố Hội An, Quảng Nam</v>
          </cell>
          <cell r="N341" t="str">
            <v>Hội An</v>
          </cell>
          <cell r="O341" t="str">
            <v>Tiền sảnh</v>
          </cell>
          <cell r="P341" t="str">
            <v>Lễ Tân</v>
          </cell>
          <cell r="Q341" t="str">
            <v>20/1</v>
          </cell>
          <cell r="S341" t="str">
            <v>cam kết</v>
          </cell>
          <cell r="T341" t="str">
            <v>22/1</v>
          </cell>
          <cell r="U341">
            <v>360</v>
          </cell>
          <cell r="V341" t="str">
            <v>DUYỆT</v>
          </cell>
          <cell r="W341" t="str">
            <v>15/1/2024</v>
          </cell>
          <cell r="AA341">
            <v>2.4199999999999999E-2</v>
          </cell>
          <cell r="AB341">
            <v>2.96</v>
          </cell>
          <cell r="AC341" t="str">
            <v>CHUYÊN ĐỀ</v>
          </cell>
          <cell r="AD341" t="str">
            <v>Huỳnh Lý Thùy Linh</v>
          </cell>
          <cell r="AE341">
            <v>702605664</v>
          </cell>
        </row>
        <row r="342">
          <cell r="C342">
            <v>25202715803</v>
          </cell>
          <cell r="D342" t="str">
            <v>Vũ Thị Mỹ Duyên</v>
          </cell>
          <cell r="E342">
            <v>37123</v>
          </cell>
          <cell r="F342" t="str">
            <v>K25DLK26</v>
          </cell>
          <cell r="G342" t="str">
            <v>Quản trị Du lịch &amp; Khách sạn</v>
          </cell>
          <cell r="H342">
            <v>25</v>
          </cell>
          <cell r="I342">
            <v>774447855</v>
          </cell>
          <cell r="J342" t="str">
            <v>Chuyên đề</v>
          </cell>
          <cell r="K342" t="str">
            <v>Satya Danang Hotel</v>
          </cell>
          <cell r="M342" t="str">
            <v>155 Trần Phú, Hải Châu, Đà Nẵng</v>
          </cell>
          <cell r="N342" t="str">
            <v>TP. Đà Nẵng</v>
          </cell>
          <cell r="O342" t="str">
            <v>Nhà hàng</v>
          </cell>
          <cell r="Q342">
            <v>45505</v>
          </cell>
          <cell r="S342" t="str">
            <v>cam kết</v>
          </cell>
          <cell r="T342">
            <v>45536</v>
          </cell>
          <cell r="U342">
            <v>362</v>
          </cell>
          <cell r="V342" t="str">
            <v>DUYỆT</v>
          </cell>
          <cell r="W342" t="str">
            <v>15/1/2024</v>
          </cell>
          <cell r="AA342">
            <v>0</v>
          </cell>
          <cell r="AB342">
            <v>2.44</v>
          </cell>
          <cell r="AC342" t="str">
            <v>CHUYÊN ĐỀ</v>
          </cell>
          <cell r="AD342" t="str">
            <v>Hồ Minh Phúc</v>
          </cell>
          <cell r="AE342">
            <v>935336716</v>
          </cell>
        </row>
        <row r="343">
          <cell r="C343">
            <v>26207229342</v>
          </cell>
          <cell r="D343" t="str">
            <v>Nguyễn Thị Thuỳ Duyên</v>
          </cell>
          <cell r="E343">
            <v>37620</v>
          </cell>
          <cell r="F343" t="str">
            <v>K26DLK8</v>
          </cell>
          <cell r="G343" t="str">
            <v>Quản trị Du lịch &amp; Khách sạn</v>
          </cell>
          <cell r="H343">
            <v>26</v>
          </cell>
          <cell r="I343">
            <v>868757761</v>
          </cell>
          <cell r="J343" t="str">
            <v>Chuyên đề</v>
          </cell>
          <cell r="K343" t="str">
            <v>Sandy Beach Non Nuoc Resort</v>
          </cell>
          <cell r="M343" t="str">
            <v>21 Trường Sa, Phường Hoà Hải, Ngũ Hành Sơn, Đà Nẵng</v>
          </cell>
          <cell r="N343" t="str">
            <v>Đà Nẵng</v>
          </cell>
          <cell r="O343" t="str">
            <v>Sales &amp; Marketing</v>
          </cell>
          <cell r="P343" t="str">
            <v>Sales &amp; Marketing</v>
          </cell>
          <cell r="Q343" t="str">
            <v>chưa rõ</v>
          </cell>
          <cell r="R343" t="str">
            <v>Mai Thị Thương</v>
          </cell>
          <cell r="S343" t="str">
            <v>cam kết</v>
          </cell>
          <cell r="T343" t="str">
            <v>22/1</v>
          </cell>
          <cell r="U343">
            <v>363</v>
          </cell>
          <cell r="V343" t="str">
            <v>DUYỆT</v>
          </cell>
          <cell r="W343" t="str">
            <v>15/1/2024</v>
          </cell>
          <cell r="Y343" t="str">
            <v>DUYỆT</v>
          </cell>
          <cell r="AA343">
            <v>0</v>
          </cell>
          <cell r="AB343">
            <v>3.5</v>
          </cell>
          <cell r="AC343" t="str">
            <v>XÉT LÀM KHÓA LUẬN</v>
          </cell>
          <cell r="AD343" t="str">
            <v>Phạm Thị Hoàng Dung</v>
          </cell>
          <cell r="AE343" t="str">
            <v>0935 141614</v>
          </cell>
        </row>
        <row r="344">
          <cell r="C344">
            <v>26207221484</v>
          </cell>
          <cell r="D344" t="str">
            <v>Nguyễn Hà Vi Tiên</v>
          </cell>
          <cell r="E344">
            <v>37291</v>
          </cell>
          <cell r="F344" t="str">
            <v>K26DLK9</v>
          </cell>
          <cell r="G344" t="str">
            <v>Quản trị Du lịch &amp; Khách sạn</v>
          </cell>
          <cell r="H344">
            <v>26</v>
          </cell>
          <cell r="I344">
            <v>837373397</v>
          </cell>
          <cell r="J344" t="str">
            <v>Chuyên đề</v>
          </cell>
          <cell r="K344" t="str">
            <v>Da Nang Mikazuki Japanese Resorts &amp; Spa</v>
          </cell>
          <cell r="M344" t="str">
            <v>Khu du lịch Xuân Thiều, Đ. Nguyễn Tất Thành, P. Hòa Hiệp Nam, Q. Liên Chiểu, TP Đà Nẵng.</v>
          </cell>
          <cell r="N344" t="str">
            <v>Đà Nẵng</v>
          </cell>
          <cell r="O344" t="str">
            <v>Nhà hàng</v>
          </cell>
          <cell r="Q344" t="str">
            <v>15/1</v>
          </cell>
          <cell r="S344" t="str">
            <v>cam kết</v>
          </cell>
          <cell r="T344" t="str">
            <v>15/1</v>
          </cell>
          <cell r="U344">
            <v>364</v>
          </cell>
          <cell r="V344" t="str">
            <v>DUYỆT</v>
          </cell>
          <cell r="W344" t="str">
            <v>15/1/2024</v>
          </cell>
          <cell r="Y344" t="str">
            <v>DUYỆT</v>
          </cell>
          <cell r="AA344">
            <v>2.4E-2</v>
          </cell>
          <cell r="AB344">
            <v>3.52</v>
          </cell>
          <cell r="AC344" t="str">
            <v>CHUYÊN ĐỀ</v>
          </cell>
          <cell r="AD344" t="str">
            <v>Trần Hoàng Anh</v>
          </cell>
          <cell r="AE344" t="str">
            <v>0906 029 602</v>
          </cell>
        </row>
        <row r="345">
          <cell r="C345">
            <v>26217142786</v>
          </cell>
          <cell r="D345" t="str">
            <v>Nguyễn Văn Việt</v>
          </cell>
          <cell r="E345">
            <v>37067</v>
          </cell>
          <cell r="F345" t="str">
            <v>K26DLK9</v>
          </cell>
          <cell r="G345" t="str">
            <v>Quản trị Du lịch &amp; Khách sạn</v>
          </cell>
          <cell r="H345">
            <v>26</v>
          </cell>
          <cell r="I345">
            <v>934875070</v>
          </cell>
          <cell r="J345" t="str">
            <v>Khóa luận</v>
          </cell>
          <cell r="K345" t="str">
            <v>Naman Retreat</v>
          </cell>
          <cell r="M345" t="str">
            <v>đường Trường Sa, Đà Nẵng</v>
          </cell>
          <cell r="N345" t="str">
            <v>Đà Nẵng</v>
          </cell>
          <cell r="O345" t="str">
            <v>Nhà hàng</v>
          </cell>
          <cell r="Q345">
            <v>15</v>
          </cell>
          <cell r="R345" t="str">
            <v>Phạm Thị Thu Thủy</v>
          </cell>
          <cell r="S345" t="str">
            <v>cam kết</v>
          </cell>
          <cell r="T345" t="str">
            <v>15/1</v>
          </cell>
          <cell r="U345">
            <v>365</v>
          </cell>
          <cell r="V345" t="str">
            <v>DUYỆT</v>
          </cell>
          <cell r="W345" t="str">
            <v>15/1/2024</v>
          </cell>
          <cell r="Y345" t="str">
            <v>DUYỆT</v>
          </cell>
          <cell r="AA345">
            <v>2.4E-2</v>
          </cell>
          <cell r="AB345">
            <v>3.59</v>
          </cell>
          <cell r="AC345" t="str">
            <v>CHUYÊN ĐỀ</v>
          </cell>
          <cell r="AD345" t="str">
            <v>Phạm Thị Hoàng Dung</v>
          </cell>
          <cell r="AE345" t="str">
            <v>0935 141614</v>
          </cell>
        </row>
        <row r="346">
          <cell r="C346">
            <v>26207220637</v>
          </cell>
          <cell r="D346" t="str">
            <v>Trần Thị Hiền</v>
          </cell>
          <cell r="E346">
            <v>37495</v>
          </cell>
          <cell r="F346" t="str">
            <v>K26DLK1</v>
          </cell>
          <cell r="G346" t="str">
            <v>Quản trị Du lịch &amp; Khách sạn</v>
          </cell>
          <cell r="H346">
            <v>26</v>
          </cell>
          <cell r="I346">
            <v>932497405</v>
          </cell>
          <cell r="J346" t="str">
            <v>Chuyên đề</v>
          </cell>
          <cell r="K346" t="str">
            <v>DLG Hotel DaNang</v>
          </cell>
          <cell r="M346" t="str">
            <v>258 Võ Nguyên Giáp, Phước Mỹ, Sơn Trà, Đà Nẵng</v>
          </cell>
          <cell r="N346" t="str">
            <v>Đà Nẵng</v>
          </cell>
          <cell r="O346" t="str">
            <v>Buồng phòng</v>
          </cell>
          <cell r="Q346" t="str">
            <v>15/1/2024</v>
          </cell>
          <cell r="S346" t="str">
            <v>cam kết</v>
          </cell>
          <cell r="T346" t="str">
            <v>15/1</v>
          </cell>
          <cell r="U346">
            <v>367</v>
          </cell>
          <cell r="V346" t="str">
            <v>DUYỆT</v>
          </cell>
          <cell r="W346" t="str">
            <v>15/1/2024</v>
          </cell>
          <cell r="Y346" t="str">
            <v>DUYỆT</v>
          </cell>
          <cell r="AA346">
            <v>2.4199999999999999E-2</v>
          </cell>
          <cell r="AB346">
            <v>3.24</v>
          </cell>
          <cell r="AC346" t="str">
            <v>CHUYÊN ĐỀ</v>
          </cell>
          <cell r="AD346" t="str">
            <v>Hồ Minh Phúc</v>
          </cell>
          <cell r="AE346">
            <v>935336716</v>
          </cell>
        </row>
        <row r="347">
          <cell r="C347">
            <v>26217100502</v>
          </cell>
          <cell r="D347" t="str">
            <v>Lê Thanh Hoà</v>
          </cell>
          <cell r="E347">
            <v>37373</v>
          </cell>
          <cell r="F347" t="str">
            <v>K26DLK4</v>
          </cell>
          <cell r="G347" t="str">
            <v>Quản trị Du lịch &amp; Khách sạn</v>
          </cell>
          <cell r="H347">
            <v>26</v>
          </cell>
          <cell r="I347">
            <v>946518557</v>
          </cell>
          <cell r="J347" t="str">
            <v>Chuyên đề</v>
          </cell>
          <cell r="K347" t="str">
            <v>DLG Hotel DaNang</v>
          </cell>
          <cell r="M347" t="str">
            <v>258 Võ Nguyên Giáp,Phước Mỹ,Sơn Trà,Đà Nẵng</v>
          </cell>
          <cell r="N347" t="str">
            <v>Đà Nẵng</v>
          </cell>
          <cell r="O347" t="str">
            <v>Buồng phòng</v>
          </cell>
          <cell r="Q347" t="str">
            <v>15/01/2024</v>
          </cell>
          <cell r="S347" t="str">
            <v>cam kết</v>
          </cell>
          <cell r="T347" t="str">
            <v>15/1</v>
          </cell>
          <cell r="U347">
            <v>368</v>
          </cell>
          <cell r="V347" t="str">
            <v>DUYỆT</v>
          </cell>
          <cell r="W347" t="str">
            <v>15/1/2024</v>
          </cell>
          <cell r="Y347" t="str">
            <v>DUYỆT</v>
          </cell>
          <cell r="AA347">
            <v>0</v>
          </cell>
          <cell r="AB347">
            <v>3.3</v>
          </cell>
          <cell r="AC347" t="str">
            <v>CHUYÊN ĐỀ</v>
          </cell>
          <cell r="AD347" t="str">
            <v>Hồ Minh Phúc</v>
          </cell>
          <cell r="AE347">
            <v>935336716</v>
          </cell>
        </row>
        <row r="348">
          <cell r="C348">
            <v>26207122320</v>
          </cell>
          <cell r="D348" t="str">
            <v>Tạ Thị Ngọc Mai</v>
          </cell>
          <cell r="E348">
            <v>37478</v>
          </cell>
          <cell r="F348" t="str">
            <v>K26 DLK11</v>
          </cell>
          <cell r="G348" t="str">
            <v>Quản trị Du lịch &amp; Khách sạn</v>
          </cell>
          <cell r="H348">
            <v>26</v>
          </cell>
          <cell r="I348">
            <v>377244933</v>
          </cell>
          <cell r="J348" t="str">
            <v>Chuyên đề</v>
          </cell>
          <cell r="K348" t="str">
            <v>Meliá Vinpearl Danang Riverfront</v>
          </cell>
          <cell r="M348" t="str">
            <v>341 Trần Hưng Đạo, An Hải Bắc, Sơn Trà, Đà Nẵng</v>
          </cell>
          <cell r="N348" t="str">
            <v>Đà Nẵng</v>
          </cell>
          <cell r="O348" t="str">
            <v>Buồng phòng</v>
          </cell>
          <cell r="Q348" t="str">
            <v>17/01/2024</v>
          </cell>
          <cell r="R348" t="str">
            <v>Đặng Thị Thùy Trang</v>
          </cell>
          <cell r="S348" t="str">
            <v>cam kết</v>
          </cell>
          <cell r="T348" t="str">
            <v>22/1</v>
          </cell>
          <cell r="U348">
            <v>369</v>
          </cell>
          <cell r="V348" t="str">
            <v>DUYỆT</v>
          </cell>
          <cell r="W348" t="str">
            <v>15/1/2024</v>
          </cell>
          <cell r="AA348">
            <v>1.5900000000000001E-2</v>
          </cell>
          <cell r="AB348">
            <v>3.06</v>
          </cell>
          <cell r="AC348" t="str">
            <v>CHUYÊN ĐỀ</v>
          </cell>
          <cell r="AD348" t="str">
            <v>Phạm Thị Thu Thủy</v>
          </cell>
          <cell r="AE348">
            <v>938290678</v>
          </cell>
        </row>
        <row r="349">
          <cell r="C349">
            <v>26207131735</v>
          </cell>
          <cell r="D349" t="str">
            <v>Trần Yến Linh</v>
          </cell>
          <cell r="E349">
            <v>37618</v>
          </cell>
          <cell r="F349" t="str">
            <v>K26DLK 4</v>
          </cell>
          <cell r="G349" t="str">
            <v>Quản trị Du lịch &amp; Khách sạn</v>
          </cell>
          <cell r="H349">
            <v>26</v>
          </cell>
          <cell r="I349">
            <v>788563241</v>
          </cell>
          <cell r="J349" t="str">
            <v>Chuyên đề</v>
          </cell>
          <cell r="K349" t="str">
            <v>Hoi An Central Boutique</v>
          </cell>
          <cell r="M349" t="str">
            <v>91 Hùng Vương, Cẩm Phô, Hội An</v>
          </cell>
          <cell r="N349" t="str">
            <v>Hội An</v>
          </cell>
          <cell r="O349" t="str">
            <v>Nhà hàng</v>
          </cell>
          <cell r="Q349" t="str">
            <v>20/1</v>
          </cell>
          <cell r="S349" t="str">
            <v>cam kết</v>
          </cell>
          <cell r="T349" t="str">
            <v>17/1</v>
          </cell>
          <cell r="U349">
            <v>370</v>
          </cell>
          <cell r="V349" t="str">
            <v>DUYỆT</v>
          </cell>
          <cell r="W349" t="str">
            <v>15/1/2024</v>
          </cell>
          <cell r="AA349">
            <v>2.4E-2</v>
          </cell>
          <cell r="AB349">
            <v>2.99</v>
          </cell>
          <cell r="AC349" t="str">
            <v>CHUYÊN ĐỀ</v>
          </cell>
          <cell r="AD349" t="str">
            <v>Hồ Sử Minh Tài</v>
          </cell>
          <cell r="AE349">
            <v>0</v>
          </cell>
        </row>
        <row r="350">
          <cell r="C350">
            <v>26207136253</v>
          </cell>
          <cell r="D350" t="str">
            <v>Nguyễn Dương Thảo Linh</v>
          </cell>
          <cell r="E350">
            <v>37396</v>
          </cell>
          <cell r="F350" t="str">
            <v>K26DLK10</v>
          </cell>
          <cell r="G350" t="str">
            <v>Quản trị Du lịch &amp; Khách sạn</v>
          </cell>
          <cell r="H350">
            <v>26</v>
          </cell>
          <cell r="I350">
            <v>777550921</v>
          </cell>
          <cell r="J350" t="str">
            <v>Chuyên đề</v>
          </cell>
          <cell r="K350" t="str">
            <v>Vanda Hotel</v>
          </cell>
          <cell r="M350" t="str">
            <v>3 Nguyễn Văn Linh- P.Bình Hiên- Q.Hải Châu- Tp.Đà Nẵng</v>
          </cell>
          <cell r="N350" t="str">
            <v>Đà Nẵng</v>
          </cell>
          <cell r="O350" t="str">
            <v>Tiền sảnh</v>
          </cell>
          <cell r="Q350" t="str">
            <v>18/1/2024</v>
          </cell>
          <cell r="S350" t="str">
            <v>cam kết</v>
          </cell>
          <cell r="T350" t="str">
            <v>15/1</v>
          </cell>
          <cell r="U350">
            <v>372</v>
          </cell>
          <cell r="V350" t="str">
            <v>DUYỆT</v>
          </cell>
          <cell r="W350" t="str">
            <v>15/1/2024</v>
          </cell>
          <cell r="Y350" t="str">
            <v>DUYỆT</v>
          </cell>
          <cell r="AA350">
            <v>2.4199999999999999E-2</v>
          </cell>
          <cell r="AB350">
            <v>3.42</v>
          </cell>
          <cell r="AC350" t="str">
            <v>CHUYÊN ĐỀ</v>
          </cell>
          <cell r="AD350" t="str">
            <v>Võ Đức Hiếu</v>
          </cell>
          <cell r="AE350">
            <v>905767997</v>
          </cell>
        </row>
        <row r="351">
          <cell r="C351">
            <v>26207100315</v>
          </cell>
          <cell r="D351" t="str">
            <v>Vũ Thị Thanh Thảo</v>
          </cell>
          <cell r="E351">
            <v>37315</v>
          </cell>
          <cell r="F351" t="str">
            <v>K26DLK15</v>
          </cell>
          <cell r="G351" t="str">
            <v>Quản trị Du lịch &amp; Khách sạn</v>
          </cell>
          <cell r="H351">
            <v>26</v>
          </cell>
          <cell r="I351">
            <v>905774164</v>
          </cell>
          <cell r="J351" t="str">
            <v>Chuyên đề</v>
          </cell>
          <cell r="K351" t="str">
            <v>Rosamia Danang Hotel</v>
          </cell>
          <cell r="M351" t="str">
            <v>282 Võ Nguyên Giáp - Đà Nẵng</v>
          </cell>
          <cell r="N351" t="str">
            <v>Thành Phố Đà Nẵng</v>
          </cell>
          <cell r="O351" t="str">
            <v>Nhà hàng</v>
          </cell>
          <cell r="Q351" t="str">
            <v>19/1/2024</v>
          </cell>
          <cell r="R351" t="str">
            <v>Huỳnh Lý Thùy Linh</v>
          </cell>
          <cell r="S351" t="str">
            <v>cam kết</v>
          </cell>
          <cell r="T351" t="str">
            <v>17/1</v>
          </cell>
          <cell r="U351">
            <v>373</v>
          </cell>
          <cell r="V351" t="str">
            <v>DUYỆT</v>
          </cell>
          <cell r="W351" t="str">
            <v>15/1/2024</v>
          </cell>
          <cell r="AA351">
            <v>0.04</v>
          </cell>
          <cell r="AB351">
            <v>3.04</v>
          </cell>
          <cell r="AC351" t="str">
            <v>CHUYÊN ĐỀ</v>
          </cell>
          <cell r="AD351" t="str">
            <v>Nguyễn Thị Minh Thư</v>
          </cell>
          <cell r="AE351" t="str">
            <v>0396.153.687</v>
          </cell>
        </row>
        <row r="352">
          <cell r="C352">
            <v>26207123993</v>
          </cell>
          <cell r="D352" t="str">
            <v>Lê Thị Kiều Trinh</v>
          </cell>
          <cell r="E352">
            <v>37363</v>
          </cell>
          <cell r="F352" t="str">
            <v>k26DLK15</v>
          </cell>
          <cell r="G352" t="str">
            <v>Quản trị Du lịch &amp; Khách sạn</v>
          </cell>
          <cell r="H352">
            <v>26</v>
          </cell>
          <cell r="I352">
            <v>848009753</v>
          </cell>
          <cell r="J352" t="str">
            <v>Chuyên đề</v>
          </cell>
          <cell r="K352" t="str">
            <v>Rosamia Danang Hotel</v>
          </cell>
          <cell r="M352" t="str">
            <v>282 Võ Nguyên Giáp, Đà Nẵng</v>
          </cell>
          <cell r="N352" t="str">
            <v>Đà Nẵng</v>
          </cell>
          <cell r="O352" t="str">
            <v>Nhà hàng</v>
          </cell>
          <cell r="Q352" t="str">
            <v>19/01/2024</v>
          </cell>
          <cell r="S352" t="str">
            <v>cam kết</v>
          </cell>
          <cell r="T352" t="str">
            <v>17/1</v>
          </cell>
          <cell r="U352">
            <v>374</v>
          </cell>
          <cell r="V352" t="str">
            <v>DUYỆT</v>
          </cell>
          <cell r="W352" t="str">
            <v>15/1/2024</v>
          </cell>
          <cell r="Y352" t="str">
            <v>DUYỆT</v>
          </cell>
          <cell r="AA352">
            <v>0.04</v>
          </cell>
          <cell r="AB352">
            <v>3.26</v>
          </cell>
          <cell r="AC352" t="str">
            <v>CHUYÊN ĐỀ</v>
          </cell>
          <cell r="AD352" t="str">
            <v>Dương Thị Xuân Diệu</v>
          </cell>
          <cell r="AE352">
            <v>905938748</v>
          </cell>
        </row>
        <row r="353">
          <cell r="C353">
            <v>26207136282</v>
          </cell>
          <cell r="D353" t="str">
            <v>Nguyễn Thị Thúy Hiền</v>
          </cell>
          <cell r="E353">
            <v>37546</v>
          </cell>
          <cell r="F353" t="str">
            <v>K26DLK16</v>
          </cell>
          <cell r="G353" t="str">
            <v>Quản trị Du lịch &amp; Khách sạn</v>
          </cell>
          <cell r="H353">
            <v>26</v>
          </cell>
          <cell r="I353">
            <v>352511525</v>
          </cell>
          <cell r="J353" t="str">
            <v>Chuyên đề</v>
          </cell>
          <cell r="K353" t="str">
            <v>Rosamia Danang Hotel</v>
          </cell>
          <cell r="M353" t="str">
            <v>282 Võ Nguyên Giáp - Đà Nẵng</v>
          </cell>
          <cell r="N353" t="str">
            <v>Đà Nẵng</v>
          </cell>
          <cell r="O353" t="str">
            <v>Nhà hàng</v>
          </cell>
          <cell r="Q353" t="str">
            <v>19/1</v>
          </cell>
          <cell r="S353" t="str">
            <v>cam kết</v>
          </cell>
          <cell r="T353" t="str">
            <v>17/1</v>
          </cell>
          <cell r="U353">
            <v>375</v>
          </cell>
          <cell r="V353" t="str">
            <v>DUYỆT</v>
          </cell>
          <cell r="W353" t="str">
            <v>15/1/2024</v>
          </cell>
          <cell r="Y353" t="str">
            <v>DUYỆT</v>
          </cell>
          <cell r="AA353">
            <v>0.04</v>
          </cell>
          <cell r="AB353">
            <v>3.27</v>
          </cell>
          <cell r="AC353" t="str">
            <v>CHUYÊN ĐỀ</v>
          </cell>
          <cell r="AD353" t="str">
            <v>Dương Thị Xuân Diệu</v>
          </cell>
          <cell r="AE353">
            <v>905938748</v>
          </cell>
        </row>
        <row r="354">
          <cell r="C354">
            <v>26207100232</v>
          </cell>
          <cell r="D354" t="str">
            <v>Nguyễn Lê Nhật Vy</v>
          </cell>
          <cell r="E354">
            <v>37519</v>
          </cell>
          <cell r="F354" t="str">
            <v>K26DLK13</v>
          </cell>
          <cell r="G354" t="str">
            <v>Quản trị Du lịch &amp; Khách sạn</v>
          </cell>
          <cell r="H354">
            <v>26</v>
          </cell>
          <cell r="I354">
            <v>899866460</v>
          </cell>
          <cell r="J354" t="str">
            <v>Chuyên đề</v>
          </cell>
          <cell r="K354" t="str">
            <v>Alan Sea Hotel DaNang</v>
          </cell>
          <cell r="L354" t="str">
            <v>Alan Sea Hotel DaNang</v>
          </cell>
          <cell r="M354" t="str">
            <v>Lô A6, Lê Đức Thọ, phường Nại Hiên Đông, quận Sơn Trà, Đà Nẵng</v>
          </cell>
          <cell r="N354" t="str">
            <v>Đà Nẵng</v>
          </cell>
          <cell r="O354" t="str">
            <v>Tiền sảnh</v>
          </cell>
          <cell r="Q354" t="str">
            <v>15/01/2024</v>
          </cell>
          <cell r="R354" t="str">
            <v>Dương Thị Xuân Diệu</v>
          </cell>
          <cell r="S354" t="str">
            <v>cam kết</v>
          </cell>
          <cell r="T354" t="str">
            <v>16/1</v>
          </cell>
          <cell r="U354">
            <v>376</v>
          </cell>
          <cell r="V354" t="str">
            <v>KHÔNG DUYỆT</v>
          </cell>
          <cell r="W354" t="str">
            <v>15/1/2024</v>
          </cell>
          <cell r="X354" t="str">
            <v>Yêu cầu SV cung cấp quyết định/bảng đồng chứng nhận khách sạn 4-5 sao</v>
          </cell>
          <cell r="AA354">
            <v>7.1999999999999995E-2</v>
          </cell>
          <cell r="AB354">
            <v>3.08</v>
          </cell>
          <cell r="AC354" t="str">
            <v>không đủ điều kiện thực tập tốt nghiệp</v>
          </cell>
          <cell r="AE354" t="e">
            <v>#N/A</v>
          </cell>
        </row>
        <row r="355">
          <cell r="C355">
            <v>26217135119</v>
          </cell>
          <cell r="D355" t="str">
            <v>Đỗ Thị Ngọc Trinh</v>
          </cell>
          <cell r="E355">
            <v>37542</v>
          </cell>
          <cell r="F355" t="str">
            <v>DLK3</v>
          </cell>
          <cell r="G355" t="str">
            <v>Quản trị Du lịch &amp; Khách sạn</v>
          </cell>
          <cell r="H355">
            <v>26</v>
          </cell>
          <cell r="I355">
            <v>792890232</v>
          </cell>
          <cell r="J355" t="str">
            <v>Chuyên đề</v>
          </cell>
          <cell r="K355" t="str">
            <v>Sala Danang Beach Hotel</v>
          </cell>
          <cell r="M355" t="str">
            <v>36-28 Lâm Hoành - Phước Mỹ - Sơn Trà - Đà Nẵng</v>
          </cell>
          <cell r="N355" t="str">
            <v>Đà Nẵng</v>
          </cell>
          <cell r="O355" t="str">
            <v>Nhà hàng</v>
          </cell>
          <cell r="Q355" t="str">
            <v>15/1/2024</v>
          </cell>
          <cell r="S355" t="str">
            <v>cam kết</v>
          </cell>
          <cell r="T355" t="str">
            <v>17/1</v>
          </cell>
          <cell r="U355">
            <v>377</v>
          </cell>
          <cell r="V355" t="str">
            <v>DUYỆT</v>
          </cell>
          <cell r="W355" t="str">
            <v>15/1/2024</v>
          </cell>
          <cell r="AA355">
            <v>4.8000000000000001E-2</v>
          </cell>
          <cell r="AB355">
            <v>3.16</v>
          </cell>
          <cell r="AC355" t="str">
            <v>CHUYÊN ĐỀ</v>
          </cell>
          <cell r="AD355" t="str">
            <v>Nguyễn Thị Minh Thư</v>
          </cell>
          <cell r="AE355" t="str">
            <v>0396.153.687</v>
          </cell>
        </row>
        <row r="356">
          <cell r="C356">
            <v>26207122357</v>
          </cell>
          <cell r="D356" t="str">
            <v>Huỳnh Thị Thu Hiền</v>
          </cell>
          <cell r="E356">
            <v>37257</v>
          </cell>
          <cell r="F356" t="str">
            <v>K26DLK 15</v>
          </cell>
          <cell r="G356" t="str">
            <v>Quản trị Du lịch &amp; Khách sạn</v>
          </cell>
          <cell r="H356">
            <v>26</v>
          </cell>
          <cell r="I356">
            <v>364773557</v>
          </cell>
          <cell r="J356" t="str">
            <v>Chuyên đề</v>
          </cell>
          <cell r="K356" t="str">
            <v>Rosamia Danang Hotel</v>
          </cell>
          <cell r="M356" t="str">
            <v>282 Võ Nguyên Giáp</v>
          </cell>
          <cell r="N356" t="str">
            <v>Đà Nẵng</v>
          </cell>
          <cell r="O356" t="str">
            <v>Nhà hàng</v>
          </cell>
          <cell r="Q356" t="str">
            <v>19/1/2024</v>
          </cell>
          <cell r="S356" t="str">
            <v>cam kết</v>
          </cell>
          <cell r="T356" t="str">
            <v>17/1</v>
          </cell>
          <cell r="U356">
            <v>378</v>
          </cell>
          <cell r="V356" t="str">
            <v>DUYỆT</v>
          </cell>
          <cell r="W356" t="str">
            <v>15/1/2024</v>
          </cell>
          <cell r="Y356" t="str">
            <v>DUYỆT</v>
          </cell>
          <cell r="AA356">
            <v>0.04</v>
          </cell>
          <cell r="AB356">
            <v>3.37</v>
          </cell>
          <cell r="AC356" t="str">
            <v>CHUYÊN ĐỀ</v>
          </cell>
          <cell r="AD356" t="str">
            <v>Dương Thị Xuân Diệu</v>
          </cell>
          <cell r="AE356">
            <v>905938748</v>
          </cell>
        </row>
        <row r="357">
          <cell r="C357">
            <v>26207130982</v>
          </cell>
          <cell r="D357" t="str">
            <v>Nguyễn Thị Diệu Ánh</v>
          </cell>
          <cell r="E357">
            <v>37323</v>
          </cell>
          <cell r="F357" t="str">
            <v>K26DLK5</v>
          </cell>
          <cell r="G357" t="str">
            <v>Quản trị Du lịch &amp; Khách sạn</v>
          </cell>
          <cell r="H357">
            <v>26</v>
          </cell>
          <cell r="I357">
            <v>334600928</v>
          </cell>
          <cell r="J357" t="str">
            <v>Chuyên đề</v>
          </cell>
          <cell r="K357" t="str">
            <v>Maximilan Danang Beach Hotel</v>
          </cell>
          <cell r="M357" t="str">
            <v>222 Võ Nguyên Giáp , Phước Mỹ , Sơn Trà , Đà Nẵng</v>
          </cell>
          <cell r="N357" t="str">
            <v>Đà Nẵng</v>
          </cell>
          <cell r="O357" t="str">
            <v>Nhà hàng</v>
          </cell>
          <cell r="Q357" t="str">
            <v>ngày 16</v>
          </cell>
          <cell r="S357" t="str">
            <v>cam kết</v>
          </cell>
          <cell r="T357" t="str">
            <v>16/1</v>
          </cell>
          <cell r="U357">
            <v>379</v>
          </cell>
          <cell r="V357" t="str">
            <v>DUYỆT</v>
          </cell>
          <cell r="W357" t="str">
            <v>15/1/2024</v>
          </cell>
          <cell r="AA357">
            <v>3.9699999999999999E-2</v>
          </cell>
          <cell r="AB357">
            <v>2.89</v>
          </cell>
          <cell r="AC357" t="str">
            <v>CHUYÊN ĐỀ</v>
          </cell>
          <cell r="AD357" t="str">
            <v>Dương Thị Xuân Diệu</v>
          </cell>
          <cell r="AE357">
            <v>905938748</v>
          </cell>
        </row>
        <row r="358">
          <cell r="C358">
            <v>26207121800</v>
          </cell>
          <cell r="D358" t="str">
            <v>Đoàn Nguyễn Gia Thảo</v>
          </cell>
          <cell r="E358">
            <v>36831</v>
          </cell>
          <cell r="F358" t="str">
            <v>K26DLK12</v>
          </cell>
          <cell r="G358" t="str">
            <v>Quản trị Du lịch &amp; Khách sạn</v>
          </cell>
          <cell r="H358">
            <v>26</v>
          </cell>
          <cell r="I358">
            <v>905364465</v>
          </cell>
          <cell r="J358" t="str">
            <v>Chuyên đề</v>
          </cell>
          <cell r="K358" t="str">
            <v>Khách sạn Shilla Monogram Quangnam Danang</v>
          </cell>
          <cell r="M358" t="str">
            <v>Đường Lạc Long Quân, Phường Điện Ngọc, Thị xã Điện Bàn, Quảng Nam</v>
          </cell>
          <cell r="N358" t="str">
            <v>Quảng Nam</v>
          </cell>
          <cell r="O358" t="str">
            <v>Nhà hàng</v>
          </cell>
          <cell r="Q358" t="str">
            <v>15/01/2024</v>
          </cell>
          <cell r="S358" t="str">
            <v>cam kết</v>
          </cell>
          <cell r="T358" t="str">
            <v>23/1</v>
          </cell>
          <cell r="U358">
            <v>380</v>
          </cell>
          <cell r="V358" t="str">
            <v>DUYỆT</v>
          </cell>
          <cell r="W358" t="str">
            <v>23/1/2024</v>
          </cell>
          <cell r="X358" t="str">
            <v>nộp trễ</v>
          </cell>
          <cell r="Y358" t="str">
            <v>DUYỆT</v>
          </cell>
          <cell r="AA358">
            <v>0</v>
          </cell>
          <cell r="AB358">
            <v>3.55</v>
          </cell>
          <cell r="AC358" t="str">
            <v>XÉT LÀM KHÓA LUẬN</v>
          </cell>
          <cell r="AD358" t="str">
            <v>Phạm Thị Thu Thủy</v>
          </cell>
          <cell r="AE358">
            <v>938290678</v>
          </cell>
        </row>
        <row r="359">
          <cell r="C359">
            <v>26207224117</v>
          </cell>
          <cell r="D359" t="str">
            <v>Đỗ Thị Diệu Hương</v>
          </cell>
          <cell r="E359">
            <v>37434</v>
          </cell>
          <cell r="F359" t="str">
            <v>K26DLK 3</v>
          </cell>
          <cell r="G359" t="str">
            <v>Quản trị Du lịch &amp; Khách sạn</v>
          </cell>
          <cell r="H359">
            <v>26</v>
          </cell>
          <cell r="I359">
            <v>704652744</v>
          </cell>
          <cell r="J359" t="str">
            <v>Chuyên đề</v>
          </cell>
          <cell r="K359" t="str">
            <v>Khách sạn Mandila Beach Đà Nẵng</v>
          </cell>
          <cell r="M359" t="str">
            <v>218 Võ Nguyên Giáp, Sơn Trà</v>
          </cell>
          <cell r="N359" t="str">
            <v>Đà Nẵng</v>
          </cell>
          <cell r="O359" t="str">
            <v>Buồng phòng</v>
          </cell>
          <cell r="Q359" t="str">
            <v>13/01/2024</v>
          </cell>
          <cell r="R359" t="str">
            <v>Đặng Thị Thùy Trang</v>
          </cell>
          <cell r="S359" t="str">
            <v>cam kết</v>
          </cell>
          <cell r="T359" t="str">
            <v>16/1</v>
          </cell>
          <cell r="U359">
            <v>381</v>
          </cell>
          <cell r="V359" t="str">
            <v>DUYỆT</v>
          </cell>
          <cell r="W359" t="str">
            <v>16/1/2024</v>
          </cell>
          <cell r="AA359">
            <v>2.4199999999999999E-2</v>
          </cell>
          <cell r="AB359">
            <v>3.59</v>
          </cell>
          <cell r="AC359" t="str">
            <v>CHUYÊN ĐỀ</v>
          </cell>
          <cell r="AD359" t="str">
            <v>Mai Thị Thương</v>
          </cell>
          <cell r="AE359">
            <v>905767050</v>
          </cell>
        </row>
        <row r="360">
          <cell r="C360">
            <v>26202134368</v>
          </cell>
          <cell r="D360" t="str">
            <v>Lê Thị Mỹ Linh</v>
          </cell>
          <cell r="E360">
            <v>37401</v>
          </cell>
          <cell r="F360" t="str">
            <v>k26DLK2</v>
          </cell>
          <cell r="G360" t="str">
            <v>Quản trị Du lịch &amp; Khách sạn</v>
          </cell>
          <cell r="H360">
            <v>26</v>
          </cell>
          <cell r="I360">
            <v>847357078</v>
          </cell>
          <cell r="J360" t="str">
            <v>Chuyên đề</v>
          </cell>
          <cell r="K360" t="str">
            <v>Khách sạn Saigon Morin</v>
          </cell>
          <cell r="L360" t="str">
            <v>Khách sạn Saigon Morin</v>
          </cell>
          <cell r="M360" t="str">
            <v>30 Lê Lợi, Phú Hội, Thừa Thiên Huế</v>
          </cell>
          <cell r="N360" t="str">
            <v>Thành Phố Huế</v>
          </cell>
          <cell r="O360" t="str">
            <v>Nhà hàng</v>
          </cell>
          <cell r="Q360" t="str">
            <v>16/01/2024</v>
          </cell>
          <cell r="R360" t="str">
            <v>Trần Hoàng Anh</v>
          </cell>
          <cell r="S360" t="str">
            <v>cam kết</v>
          </cell>
          <cell r="T360" t="str">
            <v>18/1</v>
          </cell>
          <cell r="U360">
            <v>382</v>
          </cell>
          <cell r="V360" t="str">
            <v>DUYỆT</v>
          </cell>
          <cell r="W360" t="str">
            <v>16/1/2024</v>
          </cell>
          <cell r="X360" t="str">
            <v>SV đã làm cam kết đảm bảo thực tập và học môn thi TN</v>
          </cell>
          <cell r="Y360" t="str">
            <v>DUYỆT</v>
          </cell>
          <cell r="AA360">
            <v>2.4199999999999999E-2</v>
          </cell>
          <cell r="AB360">
            <v>3.4</v>
          </cell>
          <cell r="AC360" t="str">
            <v>CHUYÊN ĐỀ</v>
          </cell>
          <cell r="AD360" t="str">
            <v>Phạm Thị Thu Thủy</v>
          </cell>
          <cell r="AE360">
            <v>938290678</v>
          </cell>
        </row>
        <row r="361">
          <cell r="C361">
            <v>26207129337</v>
          </cell>
          <cell r="D361" t="str">
            <v>Nguyễn Thị Bích Vy</v>
          </cell>
          <cell r="E361">
            <v>37530</v>
          </cell>
          <cell r="F361" t="str">
            <v>K26DLK11</v>
          </cell>
          <cell r="G361" t="str">
            <v>Quản trị Du lịch &amp; Khách sạn</v>
          </cell>
          <cell r="H361">
            <v>26</v>
          </cell>
          <cell r="I361">
            <v>899892875</v>
          </cell>
          <cell r="J361" t="str">
            <v>Chuyên đề</v>
          </cell>
          <cell r="K361" t="str">
            <v>Khách sạn Luxtery</v>
          </cell>
          <cell r="M361" t="str">
            <v>136 Phạm Văn Đồng</v>
          </cell>
          <cell r="N361" t="str">
            <v>Đà Nẵng</v>
          </cell>
          <cell r="O361" t="str">
            <v>Nhà hàng</v>
          </cell>
          <cell r="Q361" t="str">
            <v>15.01.2024</v>
          </cell>
          <cell r="S361" t="str">
            <v>cam kết</v>
          </cell>
          <cell r="T361" t="str">
            <v>16/1</v>
          </cell>
          <cell r="U361">
            <v>384</v>
          </cell>
          <cell r="V361" t="str">
            <v>DUYỆT</v>
          </cell>
          <cell r="W361" t="str">
            <v>16/1/2024</v>
          </cell>
          <cell r="Y361" t="str">
            <v>DUYỆT</v>
          </cell>
          <cell r="AA361">
            <v>2.4199999999999999E-2</v>
          </cell>
          <cell r="AB361">
            <v>3.32</v>
          </cell>
          <cell r="AC361" t="str">
            <v>CHUYÊN ĐỀ</v>
          </cell>
          <cell r="AD361" t="str">
            <v>Đặng Thị Thùy Trang</v>
          </cell>
          <cell r="AE361">
            <v>327892117</v>
          </cell>
        </row>
        <row r="362">
          <cell r="C362">
            <v>26207127745</v>
          </cell>
          <cell r="D362" t="str">
            <v>Chế Thị Hoài Thương</v>
          </cell>
          <cell r="E362">
            <v>37295</v>
          </cell>
          <cell r="F362" t="str">
            <v>K26DLK9</v>
          </cell>
          <cell r="G362" t="str">
            <v>Quản trị Du lịch &amp; Khách sạn</v>
          </cell>
          <cell r="H362">
            <v>26</v>
          </cell>
          <cell r="I362">
            <v>354583854</v>
          </cell>
          <cell r="J362" t="str">
            <v>Chuyên đề</v>
          </cell>
          <cell r="K362" t="str">
            <v>Eden Ocean View Hotel Da Nang</v>
          </cell>
          <cell r="M362" t="str">
            <v>294 Võ Nguyên Giáp, Bắc Mỹ Phú, Ngũ Hành Sơn, Đà Nẵng</v>
          </cell>
          <cell r="N362" t="str">
            <v>Đà Nẵng</v>
          </cell>
          <cell r="O362" t="str">
            <v>Nhà hàng</v>
          </cell>
          <cell r="Q362" t="str">
            <v>16/01/2024</v>
          </cell>
          <cell r="S362" t="str">
            <v>cam kết</v>
          </cell>
          <cell r="T362" t="str">
            <v>16/1</v>
          </cell>
          <cell r="U362">
            <v>385</v>
          </cell>
          <cell r="V362" t="str">
            <v>DUYỆT</v>
          </cell>
          <cell r="W362" t="str">
            <v>16/1/2024</v>
          </cell>
          <cell r="AA362">
            <v>2.4E-2</v>
          </cell>
          <cell r="AB362">
            <v>3.12</v>
          </cell>
          <cell r="AC362" t="str">
            <v>CHUYÊN ĐỀ</v>
          </cell>
          <cell r="AD362" t="str">
            <v>Trần Hoàng Anh</v>
          </cell>
          <cell r="AE362" t="str">
            <v>0906 029 602</v>
          </cell>
        </row>
        <row r="363">
          <cell r="C363">
            <v>26207131626</v>
          </cell>
          <cell r="D363" t="str">
            <v>Nguyễn Thị Kim Quý</v>
          </cell>
          <cell r="E363">
            <v>37097</v>
          </cell>
          <cell r="F363" t="str">
            <v>K26DLK14</v>
          </cell>
          <cell r="G363" t="str">
            <v>Quản trị Du lịch &amp; Khách sạn</v>
          </cell>
          <cell r="H363">
            <v>26</v>
          </cell>
          <cell r="I363">
            <v>376948760</v>
          </cell>
          <cell r="J363" t="str">
            <v>Chuyên đề</v>
          </cell>
          <cell r="K363" t="str">
            <v>Eden Ocean View Hotel Da Nang</v>
          </cell>
          <cell r="M363" t="str">
            <v>294 Võ Nguyên Giáp, Phường Mỹ An, Quận Ngũ Hành Sơn, Thành Phố Đà Nẵng</v>
          </cell>
          <cell r="N363" t="str">
            <v>Đà Nẵng</v>
          </cell>
          <cell r="O363" t="str">
            <v>Nhà hàng</v>
          </cell>
          <cell r="Q363" t="str">
            <v>16/1/2024</v>
          </cell>
          <cell r="S363" t="str">
            <v>cam kết</v>
          </cell>
          <cell r="T363" t="str">
            <v>16/1</v>
          </cell>
          <cell r="U363">
            <v>386</v>
          </cell>
          <cell r="V363" t="str">
            <v>DUYỆT</v>
          </cell>
          <cell r="W363" t="str">
            <v>16/1/2024</v>
          </cell>
          <cell r="AA363">
            <v>0</v>
          </cell>
          <cell r="AB363">
            <v>3.05</v>
          </cell>
          <cell r="AC363" t="str">
            <v>CHUYÊN ĐỀ</v>
          </cell>
          <cell r="AD363" t="str">
            <v>Trần Hoàng Anh</v>
          </cell>
          <cell r="AE363" t="str">
            <v>0906 029 602</v>
          </cell>
        </row>
        <row r="364">
          <cell r="C364">
            <v>26217132588</v>
          </cell>
          <cell r="D364" t="str">
            <v>Dương Đăng Bảo Toàn</v>
          </cell>
          <cell r="E364">
            <v>37303</v>
          </cell>
          <cell r="F364" t="str">
            <v>K26DLK5</v>
          </cell>
          <cell r="G364" t="str">
            <v>Quản trị Du lịch &amp; Khách sạn</v>
          </cell>
          <cell r="H364">
            <v>26</v>
          </cell>
          <cell r="I364">
            <v>783816339</v>
          </cell>
          <cell r="J364" t="str">
            <v>Chuyên đề</v>
          </cell>
          <cell r="K364" t="str">
            <v>Stay Hotel</v>
          </cell>
          <cell r="M364" t="str">
            <v>119 Đường 3/2.P.Thuận Phước,Quận hải châu,Tp Đà Nẵng</v>
          </cell>
          <cell r="N364" t="str">
            <v>Thành phố Đà Nẵng</v>
          </cell>
          <cell r="O364" t="str">
            <v>Buồng phòng</v>
          </cell>
          <cell r="Q364">
            <v>22</v>
          </cell>
          <cell r="R364" t="str">
            <v>Phạm Thị Hoàng Dung</v>
          </cell>
          <cell r="S364" t="str">
            <v>cam kết</v>
          </cell>
          <cell r="T364" t="str">
            <v>19/1</v>
          </cell>
          <cell r="U364">
            <v>387</v>
          </cell>
          <cell r="V364" t="str">
            <v>DUYỆT</v>
          </cell>
          <cell r="W364" t="str">
            <v>16/1/2024</v>
          </cell>
          <cell r="AA364">
            <v>2.4E-2</v>
          </cell>
          <cell r="AB364">
            <v>2.69</v>
          </cell>
          <cell r="AC364" t="str">
            <v>CHUYÊN ĐỀ</v>
          </cell>
          <cell r="AD364" t="str">
            <v>Nguyễn Thị Minh Thư</v>
          </cell>
          <cell r="AE364" t="str">
            <v>0396.153.687</v>
          </cell>
        </row>
        <row r="365">
          <cell r="C365">
            <v>26207131513</v>
          </cell>
          <cell r="D365" t="str">
            <v>Trần Thị Thanh Hằng</v>
          </cell>
          <cell r="E365">
            <v>37577</v>
          </cell>
          <cell r="F365" t="str">
            <v>K26DLK9</v>
          </cell>
          <cell r="G365" t="str">
            <v>Quản trị Du lịch &amp; Khách sạn</v>
          </cell>
          <cell r="H365">
            <v>26</v>
          </cell>
          <cell r="I365">
            <v>345649484</v>
          </cell>
          <cell r="J365" t="str">
            <v>Chuyên đề</v>
          </cell>
          <cell r="K365" t="str">
            <v>Belle Maison Parosand DaNang</v>
          </cell>
          <cell r="M365" t="str">
            <v>216 Võ Nguyên Giáp</v>
          </cell>
          <cell r="N365" t="str">
            <v>Đà Nẵng</v>
          </cell>
          <cell r="O365" t="str">
            <v>Lễ tân spa</v>
          </cell>
          <cell r="P365" t="str">
            <v>Lễ tân spa</v>
          </cell>
          <cell r="Q365" t="str">
            <v>Trước 22/1</v>
          </cell>
          <cell r="R365" t="str">
            <v>Hồ Minh Phúc</v>
          </cell>
          <cell r="S365" t="str">
            <v>cam kết</v>
          </cell>
          <cell r="T365" t="str">
            <v>18/1</v>
          </cell>
          <cell r="U365">
            <v>388</v>
          </cell>
          <cell r="V365" t="str">
            <v>DUYỆT</v>
          </cell>
          <cell r="W365" t="str">
            <v>16/1/2024</v>
          </cell>
          <cell r="Y365" t="str">
            <v>DUYỆT</v>
          </cell>
          <cell r="AA365">
            <v>2.3800000000000002E-2</v>
          </cell>
          <cell r="AB365">
            <v>3.58</v>
          </cell>
          <cell r="AC365" t="str">
            <v>CHUYÊN ĐỀ</v>
          </cell>
          <cell r="AD365" t="str">
            <v>Hồ Sử Minh Tài</v>
          </cell>
          <cell r="AE365" t="str">
            <v>0905 874 626</v>
          </cell>
        </row>
        <row r="366">
          <cell r="C366">
            <v>26207126663</v>
          </cell>
          <cell r="D366" t="str">
            <v>Đoàn Thị Hoàng Khuyên</v>
          </cell>
          <cell r="E366">
            <v>37320</v>
          </cell>
          <cell r="F366" t="str">
            <v>K26DLK9</v>
          </cell>
          <cell r="G366" t="str">
            <v>Quản trị Du lịch &amp; Khách sạn</v>
          </cell>
          <cell r="H366">
            <v>26</v>
          </cell>
          <cell r="I366">
            <v>817004246</v>
          </cell>
          <cell r="J366" t="str">
            <v>Chuyên đề</v>
          </cell>
          <cell r="K366" t="str">
            <v>Belle Maison Parosand DaNang</v>
          </cell>
          <cell r="M366" t="str">
            <v>216 Võ Nguyên Giáp</v>
          </cell>
          <cell r="N366" t="str">
            <v>Đà Nẵng</v>
          </cell>
          <cell r="O366" t="str">
            <v>Nhà hàng</v>
          </cell>
          <cell r="Q366" t="str">
            <v>trước 22/1</v>
          </cell>
          <cell r="R366" t="str">
            <v>Hồ Minh Phúc</v>
          </cell>
          <cell r="S366" t="str">
            <v>cam kết</v>
          </cell>
          <cell r="T366" t="str">
            <v>18/1</v>
          </cell>
          <cell r="U366">
            <v>389</v>
          </cell>
          <cell r="V366" t="str">
            <v>DUYỆT</v>
          </cell>
          <cell r="W366" t="str">
            <v>16/1/2024</v>
          </cell>
          <cell r="Y366" t="str">
            <v>DUYỆT</v>
          </cell>
          <cell r="AA366">
            <v>2.3800000000000002E-2</v>
          </cell>
          <cell r="AB366">
            <v>3.32</v>
          </cell>
          <cell r="AC366" t="str">
            <v>CHUYÊN ĐỀ</v>
          </cell>
          <cell r="AD366" t="str">
            <v>Võ Đức Hiếu</v>
          </cell>
          <cell r="AE366">
            <v>905767997</v>
          </cell>
        </row>
        <row r="367">
          <cell r="C367">
            <v>26217120917</v>
          </cell>
          <cell r="D367" t="str">
            <v>Nguyễn Hữu Lợi</v>
          </cell>
          <cell r="E367">
            <v>37451</v>
          </cell>
          <cell r="F367" t="str">
            <v>K26DLK9</v>
          </cell>
          <cell r="G367" t="str">
            <v>Quản trị Du lịch &amp; Khách sạn</v>
          </cell>
          <cell r="H367">
            <v>26</v>
          </cell>
          <cell r="I367">
            <v>914906205</v>
          </cell>
          <cell r="J367" t="str">
            <v>Chuyên đề</v>
          </cell>
          <cell r="K367" t="str">
            <v>Rosamia Danang Hotel</v>
          </cell>
          <cell r="M367" t="str">
            <v>282 Võ Nguyên Giáp</v>
          </cell>
          <cell r="N367" t="str">
            <v>Đà Nẵng</v>
          </cell>
          <cell r="O367" t="str">
            <v>Buồng phòng</v>
          </cell>
          <cell r="Q367" t="str">
            <v>17/1/2024 hoặc trễ hơn vài ngày</v>
          </cell>
          <cell r="R367" t="str">
            <v>Mai Thị Thương</v>
          </cell>
          <cell r="S367" t="str">
            <v>cam kết</v>
          </cell>
          <cell r="T367" t="str">
            <v>17/1</v>
          </cell>
          <cell r="U367">
            <v>390</v>
          </cell>
          <cell r="V367" t="str">
            <v>DUYỆT</v>
          </cell>
          <cell r="W367" t="str">
            <v>16/1/2024</v>
          </cell>
          <cell r="Y367" t="str">
            <v>DUYỆT</v>
          </cell>
          <cell r="AA367">
            <v>3.2000000000000001E-2</v>
          </cell>
          <cell r="AB367">
            <v>3.58</v>
          </cell>
          <cell r="AC367" t="str">
            <v>CHUYÊN ĐỀ</v>
          </cell>
          <cell r="AD367" t="str">
            <v>Dương Thị Xuân Diệu</v>
          </cell>
          <cell r="AE367">
            <v>905938748</v>
          </cell>
        </row>
        <row r="368">
          <cell r="C368">
            <v>26207141213</v>
          </cell>
          <cell r="D368" t="str">
            <v>Nguyễn Thị Thu</v>
          </cell>
          <cell r="E368">
            <v>37590</v>
          </cell>
          <cell r="F368" t="str">
            <v>K26DLK7</v>
          </cell>
          <cell r="G368" t="str">
            <v>Quản trị Du lịch &amp; Khách sạn</v>
          </cell>
          <cell r="H368">
            <v>26</v>
          </cell>
          <cell r="I368">
            <v>328605406</v>
          </cell>
          <cell r="J368" t="str">
            <v>Chuyên đề</v>
          </cell>
          <cell r="K368" t="str">
            <v>Vanda Hotel</v>
          </cell>
          <cell r="M368" t="str">
            <v>03 Nguyễn Văn Linh, Bình Hiên, Hải Châu, Đà Nẵng</v>
          </cell>
          <cell r="N368" t="str">
            <v>Đà Nẵng</v>
          </cell>
          <cell r="O368" t="str">
            <v>Buồng phòng</v>
          </cell>
          <cell r="Q368" t="str">
            <v>Trước ngày 20/1</v>
          </cell>
          <cell r="S368" t="str">
            <v>cam kết</v>
          </cell>
          <cell r="T368" t="str">
            <v>22/1</v>
          </cell>
          <cell r="U368">
            <v>391</v>
          </cell>
          <cell r="V368" t="str">
            <v>DUYỆT</v>
          </cell>
          <cell r="W368" t="str">
            <v>16/1/2024</v>
          </cell>
          <cell r="AA368">
            <v>2.4199999999999999E-2</v>
          </cell>
          <cell r="AB368">
            <v>2.38</v>
          </cell>
          <cell r="AC368" t="str">
            <v>CHUYÊN ĐỀ</v>
          </cell>
          <cell r="AD368" t="str">
            <v>Nguyễn Thị Minh Thư</v>
          </cell>
          <cell r="AE368" t="str">
            <v>0396.153.687</v>
          </cell>
        </row>
        <row r="369">
          <cell r="C369">
            <v>26207131901</v>
          </cell>
          <cell r="D369" t="str">
            <v>Lý Thanh Hương</v>
          </cell>
          <cell r="E369">
            <v>37512</v>
          </cell>
          <cell r="F369" t="str">
            <v>K26DLK11</v>
          </cell>
          <cell r="G369" t="str">
            <v>Quản trị Du lịch &amp; Khách sạn</v>
          </cell>
          <cell r="H369">
            <v>26</v>
          </cell>
          <cell r="I369">
            <v>373082077</v>
          </cell>
          <cell r="J369" t="str">
            <v>Chuyên đề</v>
          </cell>
          <cell r="K369" t="str">
            <v>Rosamia Danang Hotel</v>
          </cell>
          <cell r="M369" t="str">
            <v>282 Võ Nguyên Giáp</v>
          </cell>
          <cell r="N369" t="str">
            <v>Đà Nẵng</v>
          </cell>
          <cell r="O369" t="str">
            <v>Lễ tân Spa</v>
          </cell>
          <cell r="Q369" t="str">
            <v>Ngày dự kiến : 22/1/2023</v>
          </cell>
          <cell r="R369" t="str">
            <v>Trần Hoàng Anh</v>
          </cell>
          <cell r="S369" t="str">
            <v>cam kết</v>
          </cell>
          <cell r="T369" t="str">
            <v>24/1</v>
          </cell>
          <cell r="U369">
            <v>392</v>
          </cell>
          <cell r="V369" t="str">
            <v>DUYỆT</v>
          </cell>
          <cell r="W369" t="str">
            <v>16/1/2024</v>
          </cell>
          <cell r="X369" t="str">
            <v>nộp trễ</v>
          </cell>
          <cell r="AA369">
            <v>4.8000000000000001E-2</v>
          </cell>
          <cell r="AB369">
            <v>3.08</v>
          </cell>
          <cell r="AC369" t="str">
            <v>CHUYÊN ĐỀ</v>
          </cell>
          <cell r="AD369" t="str">
            <v>Hồ Sử Minh Tài</v>
          </cell>
          <cell r="AE369" t="str">
            <v>0905 874 626</v>
          </cell>
        </row>
        <row r="370">
          <cell r="C370">
            <v>25207110054</v>
          </cell>
          <cell r="D370" t="str">
            <v>Huỳnh Thị Mỹ Linh</v>
          </cell>
          <cell r="E370">
            <v>37003</v>
          </cell>
          <cell r="F370" t="str">
            <v>K25PSUDLK14</v>
          </cell>
          <cell r="G370" t="str">
            <v>Quản trị Du lịch &amp; Khách sạn chuẩn PSU</v>
          </cell>
          <cell r="H370">
            <v>25</v>
          </cell>
          <cell r="I370">
            <v>935598135</v>
          </cell>
          <cell r="J370" t="str">
            <v>Chuyên đề</v>
          </cell>
          <cell r="K370" t="str">
            <v>Meliá Vinpearl Danang Riverfront</v>
          </cell>
          <cell r="M370" t="str">
            <v>341 Trần Hưng Đạo</v>
          </cell>
          <cell r="N370" t="str">
            <v>Đà Nẵng</v>
          </cell>
          <cell r="O370" t="str">
            <v>Buồng phòng</v>
          </cell>
          <cell r="Q370" t="str">
            <v>13/01/2024</v>
          </cell>
          <cell r="R370" t="str">
            <v>Hồ Sử Minh Tài</v>
          </cell>
          <cell r="S370" t="str">
            <v>cam kết</v>
          </cell>
          <cell r="T370" t="str">
            <v>16/1</v>
          </cell>
          <cell r="U370">
            <v>393</v>
          </cell>
          <cell r="V370" t="str">
            <v>DUYỆT</v>
          </cell>
          <cell r="W370" t="str">
            <v>16/1/2024</v>
          </cell>
          <cell r="AA370">
            <v>0</v>
          </cell>
          <cell r="AB370">
            <v>2.66</v>
          </cell>
          <cell r="AC370" t="str">
            <v>CHUYÊN ĐỀ</v>
          </cell>
          <cell r="AD370" t="str">
            <v>Phạm Thị Thu Thủy</v>
          </cell>
          <cell r="AE370">
            <v>938290678</v>
          </cell>
        </row>
        <row r="371">
          <cell r="C371">
            <v>26217226616</v>
          </cell>
          <cell r="D371" t="str">
            <v>Trần Lê Đan Kha</v>
          </cell>
          <cell r="E371">
            <v>37477</v>
          </cell>
          <cell r="F371" t="str">
            <v>K26DLK10</v>
          </cell>
          <cell r="G371" t="str">
            <v>Quản trị Du lịch &amp; Khách sạn</v>
          </cell>
          <cell r="H371">
            <v>26</v>
          </cell>
          <cell r="I371">
            <v>333635967</v>
          </cell>
          <cell r="J371" t="str">
            <v>Chuyên đề</v>
          </cell>
          <cell r="K371" t="str">
            <v>Eden Ocean View Hotel Da Nang</v>
          </cell>
          <cell r="M371" t="str">
            <v>294 Võ Nguyên Giáp, Phường Mỹ An, Quận Ngũ Hành Sơn,Thành phố Đà Nẵng</v>
          </cell>
          <cell r="N371" t="str">
            <v>Đà Nẵng</v>
          </cell>
          <cell r="O371" t="str">
            <v>Tiền sảnh</v>
          </cell>
          <cell r="Q371" t="str">
            <v>Chưa rõ</v>
          </cell>
          <cell r="R371" t="str">
            <v>Mai Thị Thương</v>
          </cell>
          <cell r="S371" t="str">
            <v>cam kết</v>
          </cell>
          <cell r="T371" t="str">
            <v>22/1</v>
          </cell>
          <cell r="U371">
            <v>395</v>
          </cell>
          <cell r="V371" t="str">
            <v>DUYỆT</v>
          </cell>
          <cell r="W371" t="str">
            <v>18/1/2024</v>
          </cell>
          <cell r="Y371" t="str">
            <v>DUYỆT</v>
          </cell>
          <cell r="AA371">
            <v>0</v>
          </cell>
          <cell r="AB371">
            <v>3.45</v>
          </cell>
          <cell r="AC371" t="str">
            <v>CHUYÊN ĐỀ</v>
          </cell>
          <cell r="AD371" t="str">
            <v>Hồ Sử Minh Tài</v>
          </cell>
          <cell r="AE371" t="str">
            <v>0905 874 626</v>
          </cell>
        </row>
        <row r="372">
          <cell r="C372">
            <v>24207209816</v>
          </cell>
          <cell r="D372" t="str">
            <v>Phan Thị Thu Hiền</v>
          </cell>
          <cell r="E372">
            <v>36654</v>
          </cell>
          <cell r="F372" t="str">
            <v>K26 DLK12</v>
          </cell>
          <cell r="G372" t="str">
            <v>Quản trị Du lịch &amp; Khách sạn</v>
          </cell>
          <cell r="H372">
            <v>26</v>
          </cell>
          <cell r="I372">
            <v>787772723</v>
          </cell>
          <cell r="J372" t="str">
            <v>Chuyên đề</v>
          </cell>
          <cell r="K372" t="str">
            <v>Meliá Vinpearl Danang Riverfront</v>
          </cell>
          <cell r="M372" t="str">
            <v>341 Trần Hưng Đạo, Sơn Trà, Đà Nẵng</v>
          </cell>
          <cell r="N372" t="str">
            <v>Đà Nẵng</v>
          </cell>
          <cell r="O372" t="str">
            <v>Buồng phòng</v>
          </cell>
          <cell r="Q372" t="str">
            <v>19/1</v>
          </cell>
          <cell r="R372" t="str">
            <v>Mai Thị Thương</v>
          </cell>
          <cell r="S372" t="str">
            <v>cam kết</v>
          </cell>
          <cell r="T372" t="str">
            <v>19/1</v>
          </cell>
          <cell r="U372">
            <v>396</v>
          </cell>
          <cell r="V372" t="str">
            <v>DUYỆT</v>
          </cell>
          <cell r="W372" t="str">
            <v>18/1/2024</v>
          </cell>
          <cell r="AA372">
            <v>2.4E-2</v>
          </cell>
          <cell r="AB372">
            <v>2.93</v>
          </cell>
          <cell r="AC372" t="str">
            <v>CHUYÊN ĐỀ</v>
          </cell>
          <cell r="AD372" t="str">
            <v>Phạm Thị Thu Thủy</v>
          </cell>
          <cell r="AE372">
            <v>938290678</v>
          </cell>
        </row>
        <row r="373">
          <cell r="C373">
            <v>26207127383</v>
          </cell>
          <cell r="D373" t="str">
            <v>Cao Thị Phúc Điền</v>
          </cell>
          <cell r="E373">
            <v>37375</v>
          </cell>
          <cell r="F373" t="str">
            <v>K26DLK8</v>
          </cell>
          <cell r="G373" t="str">
            <v>Quản trị Du lịch &amp; Khách sạn</v>
          </cell>
          <cell r="H373">
            <v>26</v>
          </cell>
          <cell r="I373">
            <v>813901239</v>
          </cell>
          <cell r="J373" t="str">
            <v>Chuyên đề</v>
          </cell>
          <cell r="K373" t="str">
            <v>Rosamia Danang Hotel</v>
          </cell>
          <cell r="M373" t="str">
            <v>282 Võ Nguyên Giáp</v>
          </cell>
          <cell r="N373" t="str">
            <v>Đà Nẵng</v>
          </cell>
          <cell r="O373" t="str">
            <v>Lễ tân Spa</v>
          </cell>
          <cell r="Q373" t="str">
            <v>18/01</v>
          </cell>
          <cell r="R373" t="str">
            <v>Huỳnh Lý Thùy Linh</v>
          </cell>
          <cell r="S373" t="str">
            <v>cam kết</v>
          </cell>
          <cell r="T373" t="str">
            <v>18/1</v>
          </cell>
          <cell r="U373">
            <v>397</v>
          </cell>
          <cell r="V373" t="str">
            <v>DUYỆT</v>
          </cell>
          <cell r="W373" t="str">
            <v>18/1/2024</v>
          </cell>
          <cell r="Y373" t="str">
            <v>DUYỆT</v>
          </cell>
          <cell r="AA373">
            <v>0.04</v>
          </cell>
          <cell r="AB373">
            <v>3.51</v>
          </cell>
          <cell r="AC373" t="str">
            <v>CHUYÊN ĐỀ</v>
          </cell>
          <cell r="AD373" t="str">
            <v>Hồ Sử Minh Tài</v>
          </cell>
          <cell r="AE373" t="str">
            <v>0905 874 626</v>
          </cell>
        </row>
        <row r="374">
          <cell r="C374">
            <v>24207103791</v>
          </cell>
          <cell r="D374" t="str">
            <v>Trần Thị Thảo Nhung</v>
          </cell>
          <cell r="E374">
            <v>36568</v>
          </cell>
          <cell r="F374" t="str">
            <v>k26DLK10</v>
          </cell>
          <cell r="G374" t="str">
            <v>Quản trị Du lịch &amp; Khách sạn</v>
          </cell>
          <cell r="H374">
            <v>26</v>
          </cell>
          <cell r="I374">
            <v>369677994</v>
          </cell>
          <cell r="J374" t="str">
            <v>Chuyên đề</v>
          </cell>
          <cell r="K374" t="str">
            <v>New Orient Hotel Đà Nẵng</v>
          </cell>
          <cell r="M374" t="str">
            <v>20 Đống Đa</v>
          </cell>
          <cell r="N374" t="str">
            <v>Đà Nẵng</v>
          </cell>
          <cell r="O374" t="str">
            <v>Nhà hàng, bộ phận khác</v>
          </cell>
          <cell r="P374" t="str">
            <v>ẩm thực</v>
          </cell>
          <cell r="Q374" t="str">
            <v>15/01/2024</v>
          </cell>
          <cell r="S374" t="str">
            <v>cam kết</v>
          </cell>
          <cell r="T374" t="str">
            <v>18/1</v>
          </cell>
          <cell r="U374">
            <v>398</v>
          </cell>
          <cell r="V374" t="str">
            <v>DUYỆT</v>
          </cell>
          <cell r="W374" t="str">
            <v>18/1/2024</v>
          </cell>
          <cell r="AA374">
            <v>0</v>
          </cell>
          <cell r="AB374">
            <v>3.03</v>
          </cell>
          <cell r="AC374" t="str">
            <v>CHUYÊN ĐỀ</v>
          </cell>
          <cell r="AD374" t="str">
            <v>Dương Thị Xuân Diệu</v>
          </cell>
          <cell r="AE374">
            <v>905938748</v>
          </cell>
        </row>
        <row r="375">
          <cell r="C375">
            <v>24217106856</v>
          </cell>
          <cell r="D375" t="str">
            <v>Nguyễn Đình Trí</v>
          </cell>
          <cell r="E375">
            <v>36722</v>
          </cell>
          <cell r="F375" t="str">
            <v>K24DLK8</v>
          </cell>
          <cell r="G375" t="str">
            <v>Quản trị Du lịch &amp; Khách sạn</v>
          </cell>
          <cell r="H375">
            <v>24</v>
          </cell>
          <cell r="I375">
            <v>363209201</v>
          </cell>
          <cell r="J375" t="str">
            <v>Chuyên đề</v>
          </cell>
          <cell r="K375" t="str">
            <v>khách sạn khác</v>
          </cell>
          <cell r="L375" t="str">
            <v>Công Ty Cổ Phần Dịch Vụ Cáp Treo Bà Nà - Chi Nhánh Khu Du Lịch và Biệt Thự Nghỉ Dưỡng Làng Pháp</v>
          </cell>
          <cell r="M375" t="str">
            <v>Thôn An Sơn, xã Hoà Ninh, huyện Hoà Vang, thành phố Đà Nẵng</v>
          </cell>
          <cell r="N375" t="str">
            <v>Đà Nẵng</v>
          </cell>
          <cell r="O375" t="str">
            <v>Nhà hàng</v>
          </cell>
          <cell r="Q375" t="str">
            <v>17/01/2024</v>
          </cell>
          <cell r="S375" t="str">
            <v>cam kết</v>
          </cell>
          <cell r="T375" t="str">
            <v>18/1</v>
          </cell>
          <cell r="U375">
            <v>399</v>
          </cell>
          <cell r="V375" t="str">
            <v>DUYỆT</v>
          </cell>
          <cell r="W375" t="str">
            <v>18/1/2024</v>
          </cell>
          <cell r="AA375">
            <v>0</v>
          </cell>
          <cell r="AB375">
            <v>0</v>
          </cell>
          <cell r="AC375" t="str">
            <v>CHUYÊN ĐỀ</v>
          </cell>
          <cell r="AD375" t="str">
            <v>Phan Thị Hồng Hải</v>
          </cell>
          <cell r="AE375" t="str">
            <v>034.838.9062</v>
          </cell>
        </row>
        <row r="376">
          <cell r="C376">
            <v>26207123560</v>
          </cell>
          <cell r="D376" t="str">
            <v>Ngô Giang Mi</v>
          </cell>
          <cell r="E376">
            <v>37562</v>
          </cell>
          <cell r="F376" t="str">
            <v>K26DLK9</v>
          </cell>
          <cell r="G376" t="str">
            <v>Quản trị Du lịch &amp; Khách sạn</v>
          </cell>
          <cell r="H376">
            <v>26</v>
          </cell>
          <cell r="I376">
            <v>326169007</v>
          </cell>
          <cell r="J376" t="str">
            <v>Khóa luận</v>
          </cell>
          <cell r="K376" t="str">
            <v>Eden Ocean View Hotel Da Nang</v>
          </cell>
          <cell r="M376" t="str">
            <v>294 Võ Nguyên Giáp, Mỹ An, Ngũ Hành Sơn, Đà Nẵng</v>
          </cell>
          <cell r="N376" t="str">
            <v>Đà Nẵng</v>
          </cell>
          <cell r="O376" t="str">
            <v>Tiền sảnh</v>
          </cell>
          <cell r="Q376" t="str">
            <v>18/1/2024</v>
          </cell>
          <cell r="R376" t="str">
            <v>Phạm Thị Thu Thủy</v>
          </cell>
          <cell r="S376" t="str">
            <v>cam kết</v>
          </cell>
          <cell r="T376" t="str">
            <v>20/1</v>
          </cell>
          <cell r="U376">
            <v>400</v>
          </cell>
          <cell r="V376" t="str">
            <v>DUYỆT</v>
          </cell>
          <cell r="W376" t="str">
            <v>18/1/2024</v>
          </cell>
          <cell r="Y376" t="str">
            <v>DUYỆT</v>
          </cell>
          <cell r="AA376">
            <v>2.4E-2</v>
          </cell>
          <cell r="AB376">
            <v>3.69</v>
          </cell>
          <cell r="AC376" t="str">
            <v>CHUYÊN ĐỀ</v>
          </cell>
          <cell r="AD376" t="str">
            <v>Hồ Sử Minh Tài</v>
          </cell>
          <cell r="AE376" t="str">
            <v>0905 874 626</v>
          </cell>
        </row>
        <row r="377">
          <cell r="C377">
            <v>26217133944</v>
          </cell>
          <cell r="D377" t="str">
            <v>Ngô Tấn Lợi</v>
          </cell>
          <cell r="E377">
            <v>37277</v>
          </cell>
          <cell r="F377" t="str">
            <v>K26DLK10</v>
          </cell>
          <cell r="G377" t="str">
            <v>Quản trị Du lịch &amp; Khách sạn</v>
          </cell>
          <cell r="H377">
            <v>26</v>
          </cell>
          <cell r="I377">
            <v>979551256</v>
          </cell>
          <cell r="J377" t="str">
            <v>Chuyên đề</v>
          </cell>
          <cell r="K377" t="str">
            <v>Vanda Hotel</v>
          </cell>
          <cell r="M377" t="str">
            <v>03 Nguyễn Văn Linh, TP.Đà Nẵng</v>
          </cell>
          <cell r="N377" t="str">
            <v>TP.Đà Nẵng</v>
          </cell>
          <cell r="O377" t="str">
            <v>Nhà hàng</v>
          </cell>
          <cell r="Q377" t="str">
            <v>Trước ngày 22/1/2024</v>
          </cell>
          <cell r="R377" t="str">
            <v>Mai Thị Thương</v>
          </cell>
          <cell r="S377" t="str">
            <v>cam kết</v>
          </cell>
          <cell r="T377" t="str">
            <v>19/1</v>
          </cell>
          <cell r="U377">
            <v>401</v>
          </cell>
          <cell r="V377" t="str">
            <v>DUYỆT</v>
          </cell>
          <cell r="W377" t="str">
            <v>18/1/2024</v>
          </cell>
          <cell r="AA377">
            <v>0</v>
          </cell>
          <cell r="AB377">
            <v>3.29</v>
          </cell>
          <cell r="AC377" t="str">
            <v>CHUYÊN ĐỀ</v>
          </cell>
          <cell r="AD377" t="str">
            <v>Hồ Minh Phúc</v>
          </cell>
          <cell r="AE377">
            <v>935336716</v>
          </cell>
        </row>
        <row r="378">
          <cell r="C378">
            <v>25207104177</v>
          </cell>
          <cell r="D378" t="str">
            <v>Trần Đặng Ánh Chi</v>
          </cell>
          <cell r="E378">
            <v>37167</v>
          </cell>
          <cell r="F378" t="str">
            <v>K25PSU- DLK3</v>
          </cell>
          <cell r="G378" t="str">
            <v>Quản trị Du lịch &amp; Khách sạn chuẩn PSU</v>
          </cell>
          <cell r="H378">
            <v>25</v>
          </cell>
          <cell r="I378">
            <v>793869236</v>
          </cell>
          <cell r="J378" t="str">
            <v>Chuyên đề</v>
          </cell>
          <cell r="K378" t="str">
            <v>Four Seasons Resort The Nam Hai Hoi An</v>
          </cell>
          <cell r="M378" t="str">
            <v>Block Ha My, Dong B, Điện Bàn, Quảng Nam</v>
          </cell>
          <cell r="N378" t="str">
            <v>Quảng Nam</v>
          </cell>
          <cell r="O378" t="str">
            <v>Buồng phòng</v>
          </cell>
          <cell r="Q378" t="str">
            <v>22/1</v>
          </cell>
          <cell r="S378" t="str">
            <v>cam kết</v>
          </cell>
          <cell r="T378" t="str">
            <v>25/1</v>
          </cell>
          <cell r="U378">
            <v>402</v>
          </cell>
          <cell r="V378" t="str">
            <v>DUYỆT</v>
          </cell>
          <cell r="W378" t="str">
            <v>19/1/2024</v>
          </cell>
          <cell r="X378" t="str">
            <v>NỘP TRỄ, trưởng khoa đã duyệt đơn</v>
          </cell>
          <cell r="AA378">
            <v>0</v>
          </cell>
          <cell r="AB378">
            <v>3.23</v>
          </cell>
          <cell r="AC378" t="str">
            <v>CHUYÊN ĐỀ</v>
          </cell>
          <cell r="AD378" t="str">
            <v>Võ Đức Hiếu</v>
          </cell>
          <cell r="AE378">
            <v>905767997</v>
          </cell>
        </row>
        <row r="379">
          <cell r="C379">
            <v>26207126339</v>
          </cell>
          <cell r="D379" t="str">
            <v>Châu Nguyễn Hồng Phúc</v>
          </cell>
          <cell r="E379">
            <v>37458</v>
          </cell>
          <cell r="F379" t="str">
            <v>K26DLK2</v>
          </cell>
          <cell r="G379" t="str">
            <v>Quản trị Du lịch &amp; Khách sạn</v>
          </cell>
          <cell r="H379">
            <v>26</v>
          </cell>
          <cell r="I379">
            <v>359667301</v>
          </cell>
          <cell r="J379" t="str">
            <v>Chuyên đề</v>
          </cell>
          <cell r="K379" t="str">
            <v>Grand Tourane Hotel</v>
          </cell>
          <cell r="M379" t="str">
            <v>252 Võ Nguyên Giáp, Phước Mỹ, Sơn Trà, Đà Nẵng</v>
          </cell>
          <cell r="N379" t="str">
            <v>Đà Nẵng</v>
          </cell>
          <cell r="O379" t="str">
            <v>Buồng phòng</v>
          </cell>
          <cell r="Q379" t="str">
            <v>19/01/2024</v>
          </cell>
          <cell r="S379" t="str">
            <v>cam kết</v>
          </cell>
          <cell r="T379" t="str">
            <v>19/1</v>
          </cell>
          <cell r="U379">
            <v>403</v>
          </cell>
          <cell r="V379" t="str">
            <v>DUYỆT</v>
          </cell>
          <cell r="W379" t="str">
            <v>19/1/2024</v>
          </cell>
          <cell r="AA379">
            <v>0</v>
          </cell>
          <cell r="AB379">
            <v>2.98</v>
          </cell>
          <cell r="AC379" t="str">
            <v>CHUYÊN ĐỀ</v>
          </cell>
          <cell r="AD379" t="str">
            <v>Hồ Minh Phúc</v>
          </cell>
          <cell r="AE379">
            <v>935336716</v>
          </cell>
        </row>
        <row r="380">
          <cell r="C380">
            <v>24217105225</v>
          </cell>
          <cell r="D380" t="str">
            <v>Nguyễn Thế Ngân</v>
          </cell>
          <cell r="E380">
            <v>36657</v>
          </cell>
          <cell r="F380" t="str">
            <v>K25DLK26</v>
          </cell>
          <cell r="G380" t="str">
            <v>Quản trị Du lịch &amp; Khách sạn</v>
          </cell>
          <cell r="H380">
            <v>25</v>
          </cell>
          <cell r="I380">
            <v>912618069</v>
          </cell>
          <cell r="J380" t="str">
            <v>Chuyên đề</v>
          </cell>
          <cell r="K380" t="str">
            <v>Cicilia Hotel &amp; Spa</v>
          </cell>
          <cell r="L380" t="str">
            <v>Không</v>
          </cell>
          <cell r="M380" t="str">
            <v>6-8-10 Đỗ Bá</v>
          </cell>
          <cell r="N380" t="str">
            <v>Đà Nẵng</v>
          </cell>
          <cell r="O380" t="str">
            <v>Buồng phòng</v>
          </cell>
          <cell r="P380" t="str">
            <v>Không</v>
          </cell>
          <cell r="Q380" t="str">
            <v>18/1</v>
          </cell>
          <cell r="S380" t="str">
            <v>cam kết</v>
          </cell>
          <cell r="T380" t="str">
            <v>19/1</v>
          </cell>
          <cell r="U380">
            <v>404</v>
          </cell>
          <cell r="V380" t="str">
            <v>DUYỆT</v>
          </cell>
          <cell r="W380" t="str">
            <v>19/1/2024</v>
          </cell>
          <cell r="AA380">
            <v>2.3400000000000001E-2</v>
          </cell>
          <cell r="AB380">
            <v>2.52</v>
          </cell>
          <cell r="AC380" t="str">
            <v>CHUYÊN ĐỀ</v>
          </cell>
          <cell r="AD380" t="str">
            <v>Hồ Minh Phúc</v>
          </cell>
          <cell r="AE380">
            <v>935336716</v>
          </cell>
        </row>
        <row r="381">
          <cell r="C381">
            <v>25207103897</v>
          </cell>
          <cell r="D381" t="str">
            <v>Nguyễn Lê Kim Thoa</v>
          </cell>
          <cell r="E381">
            <v>37221</v>
          </cell>
          <cell r="F381" t="str">
            <v>K25DLK12</v>
          </cell>
          <cell r="G381" t="str">
            <v>Quản trị Du lịch &amp; Khách sạn</v>
          </cell>
          <cell r="H381">
            <v>25</v>
          </cell>
          <cell r="I381">
            <v>768455039</v>
          </cell>
          <cell r="J381" t="str">
            <v>Chuyên đề</v>
          </cell>
          <cell r="K381" t="str">
            <v>Sala Danang Beach Hotel</v>
          </cell>
          <cell r="M381" t="str">
            <v>36 - 38 Lâm Hoành, Phước Mỹ, Sơn Trà, Đà Nẵng</v>
          </cell>
          <cell r="N381" t="str">
            <v>Đà Nẵng</v>
          </cell>
          <cell r="O381" t="str">
            <v>Buồng phòng</v>
          </cell>
          <cell r="Q381" t="str">
            <v>22/1/2024</v>
          </cell>
          <cell r="S381" t="str">
            <v>cam kết</v>
          </cell>
          <cell r="T381" t="str">
            <v>19/1</v>
          </cell>
          <cell r="U381">
            <v>405</v>
          </cell>
          <cell r="V381" t="str">
            <v>DUYỆT</v>
          </cell>
          <cell r="W381" t="str">
            <v>19/1/2024</v>
          </cell>
          <cell r="AA381">
            <v>0</v>
          </cell>
          <cell r="AB381">
            <v>3.25</v>
          </cell>
          <cell r="AC381" t="str">
            <v>CHUYÊN ĐỀ</v>
          </cell>
          <cell r="AD381" t="str">
            <v>Nguyễn Thị Minh Thư</v>
          </cell>
          <cell r="AE381" t="str">
            <v>0396.153.687</v>
          </cell>
        </row>
        <row r="382">
          <cell r="C382">
            <v>25217202931</v>
          </cell>
          <cell r="D382" t="str">
            <v>Trần Xuân Thái</v>
          </cell>
          <cell r="E382">
            <v>36559</v>
          </cell>
          <cell r="F382" t="str">
            <v>K25DLK23</v>
          </cell>
          <cell r="G382" t="str">
            <v>Quản trị Du lịch &amp; Khách sạn</v>
          </cell>
          <cell r="H382">
            <v>25</v>
          </cell>
          <cell r="I382">
            <v>899883969</v>
          </cell>
          <cell r="J382" t="str">
            <v>Chuyên đề</v>
          </cell>
          <cell r="K382" t="str">
            <v>khách sạn khác</v>
          </cell>
          <cell r="L382" t="str">
            <v>Khách sạn Mường Thanh Grand Quảng Nam Hotel</v>
          </cell>
          <cell r="M382" t="str">
            <v>Số 351 A đường Hùng Vương, Phường An Xuân, Tp Tam Kỳ, Tỉnh Quảng Nam</v>
          </cell>
          <cell r="N382" t="str">
            <v>Tam Kỳ</v>
          </cell>
          <cell r="O382" t="str">
            <v>Tiền sảnh</v>
          </cell>
          <cell r="Q382" t="str">
            <v>22 tháng 1</v>
          </cell>
          <cell r="R382" t="str">
            <v>Đặng Thị Thùy Trang</v>
          </cell>
          <cell r="S382" t="str">
            <v>cam kết</v>
          </cell>
          <cell r="T382" t="str">
            <v>22/1</v>
          </cell>
          <cell r="U382">
            <v>406</v>
          </cell>
          <cell r="V382" t="str">
            <v>DUYỆT</v>
          </cell>
          <cell r="W382" t="str">
            <v>19/1/2024</v>
          </cell>
          <cell r="AA382">
            <v>1.55E-2</v>
          </cell>
          <cell r="AB382">
            <v>2.2400000000000002</v>
          </cell>
          <cell r="AC382">
            <v>0</v>
          </cell>
          <cell r="AD382" t="str">
            <v>Huỳnh Lý Thùy Linh</v>
          </cell>
          <cell r="AE382">
            <v>702605664</v>
          </cell>
        </row>
        <row r="383">
          <cell r="C383">
            <v>25217104592</v>
          </cell>
          <cell r="D383" t="str">
            <v>Phạm Trần Anh Tài</v>
          </cell>
          <cell r="E383">
            <v>37009</v>
          </cell>
          <cell r="F383" t="str">
            <v>K25DLK7</v>
          </cell>
          <cell r="G383" t="str">
            <v>Quản trị Du lịch &amp; Khách sạn</v>
          </cell>
          <cell r="H383">
            <v>25</v>
          </cell>
          <cell r="I383">
            <v>333337895</v>
          </cell>
          <cell r="J383" t="str">
            <v>Chuyên đề</v>
          </cell>
          <cell r="K383" t="str">
            <v>Wyndham DaNang Golden Bay</v>
          </cell>
          <cell r="M383" t="str">
            <v>01 Lê Văn Duyệt, Nại Hiên Đông, Sơn Trà, Đà Nẵng</v>
          </cell>
          <cell r="N383" t="str">
            <v>Đà Nẵng</v>
          </cell>
          <cell r="O383" t="str">
            <v>Nhà hàng</v>
          </cell>
          <cell r="Q383" t="str">
            <v>21/1/2024</v>
          </cell>
          <cell r="R383" t="str">
            <v>Huỳnh Lý Thùy Linh</v>
          </cell>
          <cell r="S383" t="str">
            <v>cam kết</v>
          </cell>
          <cell r="T383" t="str">
            <v>22/1</v>
          </cell>
          <cell r="U383">
            <v>407</v>
          </cell>
          <cell r="V383" t="str">
            <v>DUYỆT</v>
          </cell>
          <cell r="W383" t="str">
            <v>19/1/2024</v>
          </cell>
          <cell r="AA383">
            <v>0</v>
          </cell>
          <cell r="AB383">
            <v>2.67</v>
          </cell>
          <cell r="AC383" t="str">
            <v>CHUYÊN ĐỀ</v>
          </cell>
          <cell r="AD383" t="str">
            <v>Phan Thị Hồng Hải</v>
          </cell>
          <cell r="AE383" t="str">
            <v>034.838.9062</v>
          </cell>
        </row>
        <row r="384">
          <cell r="C384">
            <v>25217109177</v>
          </cell>
          <cell r="D384" t="str">
            <v>Đoàn Ngọc Thống</v>
          </cell>
          <cell r="E384">
            <v>37029</v>
          </cell>
          <cell r="F384" t="str">
            <v>k25dlk19</v>
          </cell>
          <cell r="G384" t="str">
            <v>Quản trị Du lịch &amp; Khách sạn</v>
          </cell>
          <cell r="H384">
            <v>25</v>
          </cell>
          <cell r="I384">
            <v>868174192</v>
          </cell>
          <cell r="J384" t="str">
            <v>Khóa luận</v>
          </cell>
          <cell r="K384" t="str">
            <v>khách sạn khác</v>
          </cell>
          <cell r="L384" t="str">
            <v>Danang Han River Hotel</v>
          </cell>
          <cell r="M384" t="str">
            <v>14 Lý Tự Trọng</v>
          </cell>
          <cell r="N384" t="str">
            <v>Đà Nẵng</v>
          </cell>
          <cell r="O384" t="str">
            <v>Nhà hàng</v>
          </cell>
          <cell r="Q384" t="str">
            <v>19/1/2024</v>
          </cell>
          <cell r="R384" t="str">
            <v>Mai Thị Thương</v>
          </cell>
          <cell r="S384" t="str">
            <v>cam kết</v>
          </cell>
          <cell r="U384">
            <v>408</v>
          </cell>
          <cell r="V384" t="str">
            <v>KHÔNG DUYỆT</v>
          </cell>
          <cell r="W384" t="str">
            <v>19/1/2024</v>
          </cell>
          <cell r="X384" t="str">
            <v>Yêu cầu SV cung cấp quyết định/bảng đồng chứng nhận khách sạn 4-5 sao</v>
          </cell>
          <cell r="AA384">
            <v>0</v>
          </cell>
          <cell r="AB384">
            <v>2.35</v>
          </cell>
          <cell r="AC384" t="str">
            <v>CHUYÊN ĐỀ</v>
          </cell>
        </row>
        <row r="385">
          <cell r="C385">
            <v>25207204326</v>
          </cell>
          <cell r="D385" t="str">
            <v>HỒ TRẦN THẢO PHƯƠNG</v>
          </cell>
          <cell r="E385">
            <v>37027</v>
          </cell>
          <cell r="F385" t="str">
            <v>K25DLK10</v>
          </cell>
          <cell r="G385" t="str">
            <v>Quản trị Du lịch &amp; Khách sạn chuẩn PSU</v>
          </cell>
          <cell r="H385">
            <v>25</v>
          </cell>
          <cell r="I385">
            <v>905743200</v>
          </cell>
          <cell r="J385" t="str">
            <v>Chuyên đề</v>
          </cell>
          <cell r="K385" t="str">
            <v>Khách sạn Shilla Monogram Quangnam Danang</v>
          </cell>
          <cell r="M385" t="str">
            <v>Lạc Long Quân, Điện Ngọc, Điện Bàn, Quảng Nam</v>
          </cell>
          <cell r="N385" t="str">
            <v>Đà Nẵng</v>
          </cell>
          <cell r="O385" t="str">
            <v>Nhà hàng</v>
          </cell>
          <cell r="Q385" t="str">
            <v>chưa có</v>
          </cell>
          <cell r="S385" t="str">
            <v>cam kết</v>
          </cell>
          <cell r="T385" t="str">
            <v>23/1</v>
          </cell>
          <cell r="U385">
            <v>409</v>
          </cell>
          <cell r="V385" t="str">
            <v>DUYỆT</v>
          </cell>
          <cell r="W385" t="str">
            <v>19/1/2024</v>
          </cell>
          <cell r="X385" t="str">
            <v>nộp trễ</v>
          </cell>
          <cell r="AA385">
            <v>2.1899999999999999E-2</v>
          </cell>
          <cell r="AB385">
            <v>2.59</v>
          </cell>
          <cell r="AC385" t="str">
            <v>CHUYÊN ĐỀ</v>
          </cell>
          <cell r="AD385" t="str">
            <v>Hồ Sử Minh Tài</v>
          </cell>
          <cell r="AE385" t="str">
            <v>0905 874 626</v>
          </cell>
        </row>
        <row r="386">
          <cell r="C386">
            <v>26207134254</v>
          </cell>
          <cell r="D386" t="str">
            <v>Nguyễn Ngọc Trâm</v>
          </cell>
          <cell r="E386">
            <v>37540</v>
          </cell>
          <cell r="F386" t="str">
            <v>K26DLK9</v>
          </cell>
          <cell r="G386" t="str">
            <v>Quản trị Du lịch &amp; Khách sạn</v>
          </cell>
          <cell r="H386">
            <v>26</v>
          </cell>
          <cell r="I386">
            <v>763700408</v>
          </cell>
          <cell r="J386" t="str">
            <v>Chuyên đề</v>
          </cell>
          <cell r="K386" t="str">
            <v>Sanouva Hotel</v>
          </cell>
          <cell r="M386" t="str">
            <v>68 Phan Châu Trinh</v>
          </cell>
          <cell r="N386" t="str">
            <v>Đà Nẵng</v>
          </cell>
          <cell r="O386" t="str">
            <v>Nhà hàng</v>
          </cell>
          <cell r="Q386" t="str">
            <v>19/01/2024</v>
          </cell>
          <cell r="S386" t="str">
            <v>cam kết</v>
          </cell>
          <cell r="T386" t="str">
            <v>19/1</v>
          </cell>
          <cell r="U386">
            <v>410</v>
          </cell>
          <cell r="V386" t="str">
            <v>DUYỆT</v>
          </cell>
          <cell r="W386" t="str">
            <v>19/1/2024</v>
          </cell>
          <cell r="AA386">
            <v>1.6E-2</v>
          </cell>
          <cell r="AB386">
            <v>3.2</v>
          </cell>
          <cell r="AC386" t="str">
            <v>CHUYÊN ĐỀ</v>
          </cell>
        </row>
        <row r="387">
          <cell r="C387">
            <v>26207134267</v>
          </cell>
          <cell r="D387" t="str">
            <v>Phạm Thị Như Quỳnh</v>
          </cell>
          <cell r="E387">
            <v>37394</v>
          </cell>
          <cell r="F387" t="str">
            <v>K26DLK9</v>
          </cell>
          <cell r="G387" t="str">
            <v>Quản trị Du lịch &amp; Khách sạn</v>
          </cell>
          <cell r="H387">
            <v>26</v>
          </cell>
          <cell r="I387">
            <v>795578593</v>
          </cell>
          <cell r="J387" t="str">
            <v>Chuyên đề</v>
          </cell>
          <cell r="K387" t="str">
            <v>Sanouva Hotel</v>
          </cell>
          <cell r="M387" t="str">
            <v>68 Phan Châu Trinh, Q. Hải Châu, TP Đà Nẵng</v>
          </cell>
          <cell r="N387" t="str">
            <v>Đà Nẵng</v>
          </cell>
          <cell r="O387" t="str">
            <v>Nhà hàng</v>
          </cell>
          <cell r="Q387" t="str">
            <v>19/1</v>
          </cell>
          <cell r="S387" t="str">
            <v>cam kết</v>
          </cell>
          <cell r="T387" t="str">
            <v>19/1</v>
          </cell>
          <cell r="U387">
            <v>411</v>
          </cell>
          <cell r="V387" t="str">
            <v>DUYỆT</v>
          </cell>
          <cell r="W387" t="str">
            <v>19/1/2024</v>
          </cell>
          <cell r="AA387">
            <v>1.6E-2</v>
          </cell>
          <cell r="AB387">
            <v>2.88</v>
          </cell>
          <cell r="AC387" t="str">
            <v>CHUYÊN ĐỀ</v>
          </cell>
        </row>
        <row r="388">
          <cell r="C388">
            <v>24217108548</v>
          </cell>
          <cell r="D388" t="str">
            <v>TRỊNH VŨ TÙNG LÂM</v>
          </cell>
          <cell r="E388">
            <v>36889</v>
          </cell>
          <cell r="F388" t="str">
            <v>K24DLK8</v>
          </cell>
          <cell r="G388" t="str">
            <v>Quản trị Du lịch &amp; Khách sạn chuẩn PSU</v>
          </cell>
          <cell r="H388">
            <v>24</v>
          </cell>
          <cell r="I388">
            <v>862026869</v>
          </cell>
          <cell r="J388" t="str">
            <v>Chuyên đề</v>
          </cell>
          <cell r="K388" t="str">
            <v>Meliá Vinpearl Danang Riverfront</v>
          </cell>
          <cell r="M388" t="str">
            <v>341 Trần Hưng Đạo, Phường An Hải Bắc, Quận Sơn Trà, Thành phố Đà Nẵng, Việt Nam</v>
          </cell>
          <cell r="N388" t="str">
            <v>Đà Nẵng</v>
          </cell>
          <cell r="O388" t="str">
            <v>Buồng phòng</v>
          </cell>
          <cell r="Q388" t="str">
            <v>22/01/2000</v>
          </cell>
          <cell r="S388" t="str">
            <v>cam kết</v>
          </cell>
          <cell r="T388" t="str">
            <v>22/1</v>
          </cell>
          <cell r="U388">
            <v>412</v>
          </cell>
          <cell r="V388" t="str">
            <v>DUYỆT</v>
          </cell>
          <cell r="W388" t="str">
            <v>20/1/2024</v>
          </cell>
          <cell r="AA388">
            <v>0</v>
          </cell>
          <cell r="AB388">
            <v>2.35</v>
          </cell>
          <cell r="AC388" t="str">
            <v>CHUYÊN ĐỀ</v>
          </cell>
          <cell r="AD388" t="str">
            <v>Hồ Sử Minh Tài</v>
          </cell>
          <cell r="AE388" t="str">
            <v>0905 874 626</v>
          </cell>
        </row>
        <row r="389">
          <cell r="C389">
            <v>26217134894</v>
          </cell>
          <cell r="D389" t="str">
            <v>Trương Văn Anh Quân</v>
          </cell>
          <cell r="E389">
            <v>37528</v>
          </cell>
          <cell r="F389" t="str">
            <v>K26DLK9</v>
          </cell>
          <cell r="G389" t="str">
            <v>Quản trị Du lịch &amp; Khách sạn</v>
          </cell>
          <cell r="H389">
            <v>26</v>
          </cell>
          <cell r="I389">
            <v>905130543</v>
          </cell>
          <cell r="J389" t="str">
            <v>Chuyên đề</v>
          </cell>
          <cell r="K389" t="str">
            <v>Stay Hotel</v>
          </cell>
          <cell r="M389" t="str">
            <v>119 ĐƯỜNG 3/2, Phường Thuận Phước, Quận Hải Châu, Thành phố Đà Nẵng</v>
          </cell>
          <cell r="N389" t="str">
            <v>Đà Nẵng</v>
          </cell>
          <cell r="O389" t="str">
            <v>Tiền sảnh</v>
          </cell>
          <cell r="Q389" t="str">
            <v>19/1/2024</v>
          </cell>
          <cell r="S389" t="str">
            <v>cam kết</v>
          </cell>
          <cell r="T389" t="str">
            <v>19/1</v>
          </cell>
          <cell r="U389">
            <v>413</v>
          </cell>
          <cell r="V389" t="str">
            <v>DUYỆT</v>
          </cell>
          <cell r="W389" t="str">
            <v>20/1/2024</v>
          </cell>
          <cell r="Y389" t="str">
            <v>DUYỆT</v>
          </cell>
          <cell r="AA389">
            <v>0.04</v>
          </cell>
          <cell r="AB389">
            <v>3.41</v>
          </cell>
          <cell r="AC389" t="str">
            <v>CHUYÊN ĐỀ</v>
          </cell>
          <cell r="AD389" t="str">
            <v>Võ Đức Hiếu</v>
          </cell>
          <cell r="AE389">
            <v>905767997</v>
          </cell>
        </row>
        <row r="390">
          <cell r="C390">
            <v>25207117579</v>
          </cell>
          <cell r="D390" t="str">
            <v>Phùng Thị Như Quỳnh</v>
          </cell>
          <cell r="E390">
            <v>37115</v>
          </cell>
          <cell r="F390" t="str">
            <v>K26DLK4</v>
          </cell>
          <cell r="G390" t="str">
            <v>Quản trị Du lịch &amp; Khách sạn</v>
          </cell>
          <cell r="H390">
            <v>26</v>
          </cell>
          <cell r="I390">
            <v>886193547</v>
          </cell>
          <cell r="J390" t="str">
            <v>Chuyên đề</v>
          </cell>
          <cell r="K390" t="str">
            <v>Da Nang Mikazuki Japanese Resorts &amp; Spa</v>
          </cell>
          <cell r="M390" t="str">
            <v>Khu du lịch Xuân Thiều</v>
          </cell>
          <cell r="N390" t="str">
            <v>Đà Nẵng</v>
          </cell>
          <cell r="O390" t="str">
            <v>Buồng phòng</v>
          </cell>
          <cell r="Q390" t="str">
            <v>18/1/2024</v>
          </cell>
          <cell r="S390" t="str">
            <v>cam kết</v>
          </cell>
          <cell r="T390" t="str">
            <v>19/1</v>
          </cell>
          <cell r="U390">
            <v>414</v>
          </cell>
          <cell r="V390" t="str">
            <v>DUYỆT</v>
          </cell>
          <cell r="W390" t="str">
            <v>20/1/2024</v>
          </cell>
          <cell r="AA390">
            <v>0</v>
          </cell>
          <cell r="AB390">
            <v>3.04</v>
          </cell>
          <cell r="AC390" t="str">
            <v>CHUYÊN ĐỀ</v>
          </cell>
          <cell r="AD390" t="str">
            <v>Hồ Minh Phúc</v>
          </cell>
          <cell r="AE390">
            <v>935336716</v>
          </cell>
        </row>
        <row r="391">
          <cell r="C391">
            <v>26207132060</v>
          </cell>
          <cell r="D391" t="str">
            <v>Hồ Thị Khánh Linh</v>
          </cell>
          <cell r="E391">
            <v>37546</v>
          </cell>
          <cell r="F391" t="str">
            <v>K26DLK7</v>
          </cell>
          <cell r="G391" t="str">
            <v>Quản trị Du lịch &amp; Khách sạn</v>
          </cell>
          <cell r="H391">
            <v>26</v>
          </cell>
          <cell r="I391">
            <v>337905667</v>
          </cell>
          <cell r="J391" t="str">
            <v>Chuyên đề</v>
          </cell>
          <cell r="K391" t="str">
            <v>Balcona Hotel &amp; Spa</v>
          </cell>
          <cell r="M391" t="str">
            <v>288 Võ Nguyên Giáp, Bắc Mỹ An, Ngũ Hành Sơn, Đà Nẵng</v>
          </cell>
          <cell r="N391" t="str">
            <v>Đà Nẵng</v>
          </cell>
          <cell r="O391" t="str">
            <v>Nhà hàng</v>
          </cell>
          <cell r="Q391" t="str">
            <v>15-1-2024</v>
          </cell>
          <cell r="R391" t="str">
            <v>Đặng Thị Thùy Trang</v>
          </cell>
          <cell r="S391" t="str">
            <v>cam kết</v>
          </cell>
          <cell r="T391" t="str">
            <v>22/1</v>
          </cell>
          <cell r="U391">
            <v>415</v>
          </cell>
          <cell r="V391" t="str">
            <v>DUYỆT</v>
          </cell>
          <cell r="W391" t="str">
            <v>20/1/2024</v>
          </cell>
          <cell r="AA391">
            <v>0.04</v>
          </cell>
          <cell r="AB391">
            <v>3.19</v>
          </cell>
          <cell r="AC391" t="str">
            <v>CHUYÊN ĐỀ</v>
          </cell>
          <cell r="AD391" t="str">
            <v>Phan Thị Hồng Hải</v>
          </cell>
          <cell r="AE391" t="str">
            <v>034.838.9062</v>
          </cell>
        </row>
        <row r="392">
          <cell r="C392">
            <v>26217133518</v>
          </cell>
          <cell r="D392" t="str">
            <v>Nguyễn Bình Tú</v>
          </cell>
          <cell r="E392">
            <v>37550</v>
          </cell>
          <cell r="F392" t="str">
            <v>K26DLK12</v>
          </cell>
          <cell r="G392" t="str">
            <v>Quản trị Du lịch &amp; Khách sạn</v>
          </cell>
          <cell r="H392">
            <v>26</v>
          </cell>
          <cell r="I392">
            <v>847037065</v>
          </cell>
          <cell r="J392" t="str">
            <v>Chuyên đề</v>
          </cell>
          <cell r="K392" t="str">
            <v>khách sạn khác</v>
          </cell>
          <cell r="L392" t="str">
            <v>Fivitel Danang Hotel</v>
          </cell>
          <cell r="M392" t="str">
            <v>388 Đ. Trần Hưng Đạo , An Hải Tây , Sơn Trà , Đà Nẵng</v>
          </cell>
          <cell r="N392" t="str">
            <v>Thành phố Đà Nẵng</v>
          </cell>
          <cell r="O392" t="str">
            <v>Buồng phòng</v>
          </cell>
          <cell r="Q392" t="str">
            <v>21/01/2024</v>
          </cell>
          <cell r="S392" t="str">
            <v>cam kết</v>
          </cell>
          <cell r="T392" t="str">
            <v>22/1</v>
          </cell>
          <cell r="U392">
            <v>416</v>
          </cell>
          <cell r="V392" t="str">
            <v>KHÔNG DUYỆT</v>
          </cell>
          <cell r="W392" t="str">
            <v>23/1/2024</v>
          </cell>
          <cell r="X392" t="str">
            <v>Yêu cầu SV cung cấp quyết định/bảng đồng chứng nhận khách sạn 4-5 sao</v>
          </cell>
          <cell r="AA392">
            <v>1.61E-2</v>
          </cell>
          <cell r="AB392">
            <v>2.38</v>
          </cell>
          <cell r="AC392" t="str">
            <v>CHUYÊN ĐỀ</v>
          </cell>
          <cell r="AE392" t="e">
            <v>#N/A</v>
          </cell>
        </row>
        <row r="393">
          <cell r="C393">
            <v>26207135231</v>
          </cell>
          <cell r="D393" t="str">
            <v>Lê Thị Thu Hiền</v>
          </cell>
          <cell r="E393">
            <v>37573</v>
          </cell>
          <cell r="F393" t="str">
            <v>K26DLK13</v>
          </cell>
          <cell r="G393" t="str">
            <v>Quản trị Du lịch &amp; Khách sạn</v>
          </cell>
          <cell r="H393">
            <v>26</v>
          </cell>
          <cell r="I393">
            <v>869240349</v>
          </cell>
          <cell r="J393" t="str">
            <v>Chuyên đề</v>
          </cell>
          <cell r="K393" t="str">
            <v>Hoiana Resort &amp; Golf</v>
          </cell>
          <cell r="M393" t="str">
            <v>Tây Sơn Tây, Duy Hải, Duy Xuyên, Quảng Nam</v>
          </cell>
          <cell r="N393" t="str">
            <v>Quảng Nam</v>
          </cell>
          <cell r="O393" t="str">
            <v>Nhà hàng</v>
          </cell>
          <cell r="Q393" t="str">
            <v>22/1</v>
          </cell>
          <cell r="S393" t="str">
            <v>cam kết</v>
          </cell>
          <cell r="T393" t="str">
            <v>22/1</v>
          </cell>
          <cell r="U393">
            <v>417</v>
          </cell>
          <cell r="V393" t="str">
            <v>DUYỆT</v>
          </cell>
          <cell r="W393" t="str">
            <v>23/1/2024</v>
          </cell>
          <cell r="X393" t="str">
            <v>chưa có con dấu, đề nghị sv bổ sung phiếu có con dấu</v>
          </cell>
          <cell r="AA393">
            <v>4.0300000000000002E-2</v>
          </cell>
          <cell r="AB393">
            <v>2.75</v>
          </cell>
          <cell r="AC393" t="str">
            <v>CHUYÊN ĐỀ</v>
          </cell>
          <cell r="AD393" t="str">
            <v>Trần Hoàng Anh</v>
          </cell>
          <cell r="AE393" t="str">
            <v>0906 029 602</v>
          </cell>
        </row>
        <row r="394">
          <cell r="C394">
            <v>26207134291</v>
          </cell>
          <cell r="D394" t="str">
            <v>Trần Thị Hoài Thương</v>
          </cell>
          <cell r="E394">
            <v>37430</v>
          </cell>
          <cell r="F394" t="str">
            <v>K26DLK15</v>
          </cell>
          <cell r="G394" t="str">
            <v>Quản trị Du lịch &amp; Khách sạn</v>
          </cell>
          <cell r="H394">
            <v>26</v>
          </cell>
          <cell r="I394">
            <v>702069776</v>
          </cell>
          <cell r="J394" t="str">
            <v>Chuyên đề</v>
          </cell>
          <cell r="K394" t="str">
            <v>Brilliant Hotel</v>
          </cell>
          <cell r="M394" t="str">
            <v>162 Bạch Đằng - Hải Châu - Đà Nẵng</v>
          </cell>
          <cell r="N394" t="str">
            <v>Đà Nẵng</v>
          </cell>
          <cell r="O394" t="str">
            <v>Buồng phòng</v>
          </cell>
          <cell r="Q394" t="str">
            <v>Dự kiến ngày 23/01/2024</v>
          </cell>
          <cell r="S394" t="str">
            <v>cam kết</v>
          </cell>
          <cell r="T394" t="str">
            <v>22/1</v>
          </cell>
          <cell r="U394">
            <v>418</v>
          </cell>
          <cell r="V394" t="str">
            <v>DUYỆT</v>
          </cell>
          <cell r="W394" t="str">
            <v>23/1/2024</v>
          </cell>
          <cell r="AA394">
            <v>6.4500000000000002E-2</v>
          </cell>
          <cell r="AB394">
            <v>2.74</v>
          </cell>
          <cell r="AC394" t="str">
            <v>không đủ điều kiện thực tập tốt nghiệp</v>
          </cell>
          <cell r="AD394" t="str">
            <v>Hồ Minh Phúc</v>
          </cell>
          <cell r="AE394">
            <v>935336716</v>
          </cell>
        </row>
        <row r="395">
          <cell r="C395">
            <v>26203327128</v>
          </cell>
          <cell r="D395" t="str">
            <v>Nguyễn Thị Kim Khuê</v>
          </cell>
          <cell r="E395">
            <v>36972</v>
          </cell>
          <cell r="F395" t="str">
            <v>K26DLK8</v>
          </cell>
          <cell r="G395" t="str">
            <v>Quản trị Du lịch &amp; Khách sạn</v>
          </cell>
          <cell r="H395">
            <v>26</v>
          </cell>
          <cell r="I395">
            <v>866985140</v>
          </cell>
          <cell r="J395" t="str">
            <v>Chuyên đề</v>
          </cell>
          <cell r="K395" t="str">
            <v>Four Points by Sheraton Danang</v>
          </cell>
          <cell r="M395" t="str">
            <v>118-120 Võ Nguyên Giáp , Phước Mỹ , Sơn Trà , Tp Đà Nẵng</v>
          </cell>
          <cell r="N395" t="str">
            <v>Đà Nẵng</v>
          </cell>
          <cell r="O395" t="str">
            <v>Buồng phòng</v>
          </cell>
          <cell r="Q395" t="str">
            <v>25/01/2024</v>
          </cell>
          <cell r="R395" t="str">
            <v>Dương Thị Xuân Diệu</v>
          </cell>
          <cell r="S395" t="str">
            <v>cam kết</v>
          </cell>
          <cell r="T395" t="str">
            <v>22/1</v>
          </cell>
          <cell r="U395">
            <v>420</v>
          </cell>
          <cell r="V395" t="str">
            <v>DUYỆT</v>
          </cell>
          <cell r="W395" t="str">
            <v>23/1/2024</v>
          </cell>
          <cell r="AA395">
            <v>2.4E-2</v>
          </cell>
          <cell r="AB395">
            <v>3.11</v>
          </cell>
          <cell r="AC395" t="str">
            <v>CHUYÊN ĐỀ</v>
          </cell>
          <cell r="AD395" t="str">
            <v>Hồ Minh Phúc</v>
          </cell>
          <cell r="AE395">
            <v>935336716</v>
          </cell>
        </row>
        <row r="396">
          <cell r="C396">
            <v>25217103693</v>
          </cell>
          <cell r="D396" t="str">
            <v>Phạm Phú Trọng</v>
          </cell>
          <cell r="E396">
            <v>37023</v>
          </cell>
          <cell r="F396" t="str">
            <v>K25DLK 20</v>
          </cell>
          <cell r="G396" t="str">
            <v>Quản trị Du lịch &amp; Khách sạn</v>
          </cell>
          <cell r="H396">
            <v>25</v>
          </cell>
          <cell r="I396">
            <v>785143999</v>
          </cell>
          <cell r="J396" t="str">
            <v>Chuyên đề</v>
          </cell>
          <cell r="K396" t="str">
            <v>khách sạn khác</v>
          </cell>
          <cell r="L396" t="str">
            <v>Danang Han River Hotel</v>
          </cell>
          <cell r="M396" t="str">
            <v>14 Lý Tự Trọng, Đà Nẵng</v>
          </cell>
          <cell r="N396" t="str">
            <v>Đà Nẵng</v>
          </cell>
          <cell r="O396" t="str">
            <v>Nhà hàng</v>
          </cell>
          <cell r="Q396" t="str">
            <v>22/01/2024</v>
          </cell>
          <cell r="R396" t="str">
            <v>Hồ Sử Minh Tài</v>
          </cell>
          <cell r="S396" t="str">
            <v>cam kết</v>
          </cell>
          <cell r="T396" t="str">
            <v>22/1</v>
          </cell>
          <cell r="U396">
            <v>421</v>
          </cell>
          <cell r="V396" t="str">
            <v>KHÔNG DUYỆT</v>
          </cell>
          <cell r="W396" t="str">
            <v>23/1/2024</v>
          </cell>
          <cell r="X396" t="str">
            <v>Yêu cầu SV cung cấp quyết định/bảng đồng chứng nhận khách sạn 4-5 sao</v>
          </cell>
          <cell r="AA396">
            <v>0</v>
          </cell>
          <cell r="AB396">
            <v>3.03</v>
          </cell>
          <cell r="AC396" t="str">
            <v>CHUYÊN ĐỀ</v>
          </cell>
        </row>
        <row r="397">
          <cell r="C397">
            <v>25217103674</v>
          </cell>
          <cell r="D397" t="str">
            <v>Nguyễn Trần Vinh Khánh</v>
          </cell>
          <cell r="E397">
            <v>37203</v>
          </cell>
          <cell r="F397" t="str">
            <v>K25PSUDLK2</v>
          </cell>
          <cell r="G397" t="str">
            <v>Quản trị Du lịch &amp; Khách sạn chuẩn PSU</v>
          </cell>
          <cell r="H397">
            <v>25</v>
          </cell>
          <cell r="I397">
            <v>763490660</v>
          </cell>
          <cell r="J397" t="str">
            <v>Chuyên đề</v>
          </cell>
          <cell r="K397" t="str">
            <v>Le Sands Oceanfront Da Nang Hotel</v>
          </cell>
          <cell r="M397" t="str">
            <v>28 Võ Nguyên Giáp, Quận Sơn Trà, Đà Nẵng, Việt Nam</v>
          </cell>
          <cell r="N397" t="str">
            <v>Đà Nẵng</v>
          </cell>
          <cell r="O397" t="str">
            <v>Nhà hàng</v>
          </cell>
          <cell r="Q397" t="str">
            <v>22/1/2024</v>
          </cell>
          <cell r="R397" t="str">
            <v>Hồ Sử Minh Tài</v>
          </cell>
          <cell r="S397" t="str">
            <v>cam kết</v>
          </cell>
          <cell r="T397" t="str">
            <v>22/1</v>
          </cell>
          <cell r="U397">
            <v>422</v>
          </cell>
          <cell r="V397" t="str">
            <v>DUYỆT</v>
          </cell>
          <cell r="W397" t="str">
            <v>23/1/2024</v>
          </cell>
          <cell r="AA397">
            <v>2.2100000000000002E-2</v>
          </cell>
          <cell r="AB397">
            <v>3.22</v>
          </cell>
          <cell r="AC397" t="str">
            <v>CHUYÊN ĐỀ</v>
          </cell>
          <cell r="AD397" t="str">
            <v>Dương Thị Xuân Diệu</v>
          </cell>
          <cell r="AE397">
            <v>905938748</v>
          </cell>
        </row>
        <row r="398">
          <cell r="C398">
            <v>26207100150</v>
          </cell>
          <cell r="D398" t="str">
            <v>Nguyễn Thị Dương Thùy</v>
          </cell>
          <cell r="E398">
            <v>37299</v>
          </cell>
          <cell r="F398" t="str">
            <v>K26DLK8</v>
          </cell>
          <cell r="G398" t="str">
            <v>Quản trị Du lịch &amp; Khách sạn</v>
          </cell>
          <cell r="H398">
            <v>26</v>
          </cell>
          <cell r="I398">
            <v>342812342</v>
          </cell>
          <cell r="J398" t="str">
            <v>Chuyên đề</v>
          </cell>
          <cell r="K398" t="str">
            <v>Four Points by Sheraton Danang</v>
          </cell>
          <cell r="M398" t="str">
            <v>118-120 Võ Nguyên Giáp, Phước Mỹ, Sơn Trà, Đà Nẵng</v>
          </cell>
          <cell r="N398" t="str">
            <v>Thành phố Đà Nẵng</v>
          </cell>
          <cell r="O398" t="str">
            <v>Buồng phòng</v>
          </cell>
          <cell r="Q398" t="str">
            <v>25/1</v>
          </cell>
          <cell r="R398" t="str">
            <v>Phạm Thị Thu Thủy</v>
          </cell>
          <cell r="S398" t="str">
            <v>cam kết</v>
          </cell>
          <cell r="T398" t="str">
            <v>22/1</v>
          </cell>
          <cell r="U398">
            <v>423</v>
          </cell>
          <cell r="V398" t="str">
            <v>DUYỆT</v>
          </cell>
          <cell r="W398" t="str">
            <v>23/1/2024</v>
          </cell>
          <cell r="AA398">
            <v>0.04</v>
          </cell>
          <cell r="AB398">
            <v>3.52</v>
          </cell>
          <cell r="AC398" t="str">
            <v>CHUYÊN ĐỀ</v>
          </cell>
          <cell r="AD398" t="str">
            <v>Phạm Thị Thu Thủy</v>
          </cell>
          <cell r="AE398">
            <v>938290678</v>
          </cell>
        </row>
        <row r="399">
          <cell r="C399">
            <v>26217128969</v>
          </cell>
          <cell r="D399" t="str">
            <v>Nguyễn Minh Đức</v>
          </cell>
          <cell r="E399">
            <v>37342</v>
          </cell>
          <cell r="F399" t="str">
            <v>K26DLK8</v>
          </cell>
          <cell r="G399" t="str">
            <v>Quản trị Du lịch &amp; Khách sạn</v>
          </cell>
          <cell r="H399">
            <v>26</v>
          </cell>
          <cell r="I399">
            <v>396184427</v>
          </cell>
          <cell r="J399" t="str">
            <v>Chuyên đề</v>
          </cell>
          <cell r="K399" t="str">
            <v>Four Points by Sheraton Danang</v>
          </cell>
          <cell r="M399" t="str">
            <v>118-120 Võ Nguyên Giáp, Phước Mỹ, Sơn Trà, Đà Nẵng</v>
          </cell>
          <cell r="N399" t="str">
            <v>Đà Nẵng</v>
          </cell>
          <cell r="O399" t="str">
            <v>Buồng phòng</v>
          </cell>
          <cell r="Q399">
            <v>25</v>
          </cell>
          <cell r="R399" t="str">
            <v>Dương Thị Xuân Diệu</v>
          </cell>
          <cell r="S399" t="str">
            <v>cam kết</v>
          </cell>
          <cell r="T399" t="str">
            <v>22/1</v>
          </cell>
          <cell r="U399">
            <v>424</v>
          </cell>
          <cell r="V399" t="str">
            <v>DUYỆT</v>
          </cell>
          <cell r="W399" t="str">
            <v>23/1/2024</v>
          </cell>
          <cell r="Y399" t="str">
            <v>DUYỆT</v>
          </cell>
          <cell r="AA399">
            <v>8.0999999999999996E-3</v>
          </cell>
          <cell r="AB399">
            <v>3.37</v>
          </cell>
          <cell r="AC399" t="str">
            <v>CHUYÊN ĐỀ</v>
          </cell>
          <cell r="AD399" t="str">
            <v>Phạm Thị Thu Thủy</v>
          </cell>
          <cell r="AE399">
            <v>938290678</v>
          </cell>
        </row>
        <row r="400">
          <cell r="C400">
            <v>26207120292</v>
          </cell>
          <cell r="D400" t="str">
            <v>Bùi Thị Như Quỳnh</v>
          </cell>
          <cell r="E400">
            <v>37443</v>
          </cell>
          <cell r="F400" t="str">
            <v>K26DLK5</v>
          </cell>
          <cell r="G400" t="str">
            <v>Quản trị Du lịch &amp; Khách sạn</v>
          </cell>
          <cell r="H400">
            <v>26</v>
          </cell>
          <cell r="I400">
            <v>397465538</v>
          </cell>
          <cell r="J400" t="str">
            <v>Chuyên đề</v>
          </cell>
          <cell r="K400" t="str">
            <v>khách sạn khác</v>
          </cell>
          <cell r="L400" t="str">
            <v>Mường Thanh Luxury Sông Hàn</v>
          </cell>
          <cell r="M400" t="str">
            <v>115 Nguyễn Văn Linh , Nam Dương , Hải Châu</v>
          </cell>
          <cell r="N400" t="str">
            <v>Thành phố Đà Nẵng</v>
          </cell>
          <cell r="O400" t="str">
            <v>Nhà hàng</v>
          </cell>
          <cell r="Q400" t="str">
            <v>20/01/2024</v>
          </cell>
          <cell r="R400" t="str">
            <v>Hồ Minh Phúc</v>
          </cell>
          <cell r="S400" t="str">
            <v>cam kết</v>
          </cell>
          <cell r="T400" t="str">
            <v>22/1</v>
          </cell>
          <cell r="U400">
            <v>425</v>
          </cell>
          <cell r="V400" t="str">
            <v>DUYỆT</v>
          </cell>
          <cell r="W400" t="str">
            <v>23/1/2024</v>
          </cell>
          <cell r="AA400">
            <v>0.1129</v>
          </cell>
          <cell r="AB400">
            <v>2.69</v>
          </cell>
          <cell r="AC400" t="str">
            <v>không đủ điều kiện thực tập tốt nghiệp</v>
          </cell>
          <cell r="AD400" t="str">
            <v>Nguyễn Thị Minh Thư</v>
          </cell>
          <cell r="AE400" t="str">
            <v>0396.153.687</v>
          </cell>
        </row>
        <row r="401">
          <cell r="C401">
            <v>26207100761</v>
          </cell>
          <cell r="D401" t="str">
            <v>Lê Thị Ly Lài</v>
          </cell>
          <cell r="E401">
            <v>37541</v>
          </cell>
          <cell r="F401" t="str">
            <v>K26DLK1</v>
          </cell>
          <cell r="G401" t="str">
            <v>Quản trị Du lịch &amp; Khách sạn</v>
          </cell>
          <cell r="H401">
            <v>26</v>
          </cell>
          <cell r="I401">
            <v>899916403</v>
          </cell>
          <cell r="J401" t="str">
            <v>Chuyên đề</v>
          </cell>
          <cell r="K401" t="str">
            <v>Minh Toàn Galaxy Hotel Đà Nẵng</v>
          </cell>
          <cell r="M401" t="str">
            <v>Số 306, đường 2/9, Phường Hòa Cường Bắc, Quận Hải Châu, Thành phố Đà Nẵng</v>
          </cell>
          <cell r="N401" t="str">
            <v>Đà Nẵng</v>
          </cell>
          <cell r="O401" t="str">
            <v>Nhà hàng</v>
          </cell>
          <cell r="Q401" t="str">
            <v>22/1</v>
          </cell>
          <cell r="R401" t="str">
            <v>Phạm Thị Thu Thủy</v>
          </cell>
          <cell r="S401" t="str">
            <v>cam kết</v>
          </cell>
          <cell r="T401" t="str">
            <v>22/1</v>
          </cell>
          <cell r="U401">
            <v>426</v>
          </cell>
          <cell r="V401" t="str">
            <v>DUYỆT</v>
          </cell>
          <cell r="W401" t="str">
            <v>23/1/2024</v>
          </cell>
          <cell r="Y401" t="str">
            <v>DUYỆT</v>
          </cell>
          <cell r="AA401">
            <v>0</v>
          </cell>
          <cell r="AB401">
            <v>3.45</v>
          </cell>
          <cell r="AC401" t="str">
            <v>CHUYÊN ĐỀ</v>
          </cell>
          <cell r="AD401" t="str">
            <v>Dương Thị Xuân Diệu</v>
          </cell>
          <cell r="AE401">
            <v>905938748</v>
          </cell>
        </row>
        <row r="402">
          <cell r="C402">
            <v>26207133403</v>
          </cell>
          <cell r="D402" t="str">
            <v>Nguyễn Thuỵ Anh Thư</v>
          </cell>
          <cell r="E402">
            <v>37436</v>
          </cell>
          <cell r="F402" t="str">
            <v>K26DLK12</v>
          </cell>
          <cell r="G402" t="str">
            <v>Quản trị Du lịch &amp; Khách sạn</v>
          </cell>
          <cell r="H402">
            <v>26</v>
          </cell>
          <cell r="I402">
            <v>795716569</v>
          </cell>
          <cell r="J402" t="str">
            <v>Chuyên đề</v>
          </cell>
          <cell r="K402" t="str">
            <v>Sanouva Hotel</v>
          </cell>
          <cell r="M402" t="str">
            <v>68 Phan Châu Trinh</v>
          </cell>
          <cell r="N402" t="str">
            <v>Đà Nẵng</v>
          </cell>
          <cell r="O402" t="str">
            <v>Buồng phòng</v>
          </cell>
          <cell r="Q402" t="str">
            <v>20/01/2023</v>
          </cell>
          <cell r="R402" t="str">
            <v>Hồ Minh Phúc</v>
          </cell>
          <cell r="S402" t="str">
            <v>cam kết</v>
          </cell>
          <cell r="T402" t="str">
            <v>22/1</v>
          </cell>
          <cell r="U402">
            <v>427</v>
          </cell>
          <cell r="V402" t="str">
            <v>DUYỆT</v>
          </cell>
          <cell r="W402" t="str">
            <v>23/1/2024</v>
          </cell>
          <cell r="AA402">
            <v>3.2300000000000002E-2</v>
          </cell>
          <cell r="AB402">
            <v>2.93</v>
          </cell>
          <cell r="AC402" t="str">
            <v>CHUYÊN ĐỀ</v>
          </cell>
          <cell r="AD402" t="str">
            <v>Nguyễn Thị Minh Thư</v>
          </cell>
          <cell r="AE402" t="str">
            <v>0396.153.687</v>
          </cell>
        </row>
        <row r="403">
          <cell r="C403">
            <v>26207131191</v>
          </cell>
          <cell r="D403" t="str">
            <v>Võ Thị Kim Chi</v>
          </cell>
          <cell r="E403">
            <v>37547</v>
          </cell>
          <cell r="F403" t="str">
            <v>K26dlk8</v>
          </cell>
          <cell r="G403" t="str">
            <v>Quản trị Du lịch &amp; Khách sạn</v>
          </cell>
          <cell r="H403">
            <v>26</v>
          </cell>
          <cell r="I403">
            <v>905485719</v>
          </cell>
          <cell r="J403" t="str">
            <v>Chuyên đề</v>
          </cell>
          <cell r="K403" t="str">
            <v>Khách sạn Canvas</v>
          </cell>
          <cell r="M403" t="str">
            <v>234 võ nguyên giáp, phước mỹ, sơn trà, đà nẵng</v>
          </cell>
          <cell r="N403" t="str">
            <v>Đà nẵng</v>
          </cell>
          <cell r="O403" t="str">
            <v>Tiền sảnh</v>
          </cell>
          <cell r="Q403" t="str">
            <v>22/01/2024</v>
          </cell>
          <cell r="R403" t="str">
            <v>Mai Thị Thương</v>
          </cell>
          <cell r="S403" t="str">
            <v>cam kết</v>
          </cell>
          <cell r="T403" t="str">
            <v>22/1</v>
          </cell>
          <cell r="U403">
            <v>428</v>
          </cell>
          <cell r="V403" t="str">
            <v>DUYỆT</v>
          </cell>
          <cell r="W403" t="str">
            <v>23/1/2024</v>
          </cell>
          <cell r="AA403">
            <v>0.04</v>
          </cell>
          <cell r="AB403">
            <v>2.56</v>
          </cell>
          <cell r="AC403" t="str">
            <v>CHUYÊN ĐỀ</v>
          </cell>
          <cell r="AD403" t="str">
            <v>Huỳnh Lý Thùy Linh</v>
          </cell>
          <cell r="AE403">
            <v>702605664</v>
          </cell>
        </row>
        <row r="404">
          <cell r="C404">
            <v>26217127050</v>
          </cell>
          <cell r="D404" t="str">
            <v>Lê Đình Đình</v>
          </cell>
          <cell r="E404">
            <v>37531</v>
          </cell>
          <cell r="F404" t="str">
            <v>K26DLK10</v>
          </cell>
          <cell r="G404" t="str">
            <v>Quản trị Du lịch &amp; Khách sạn</v>
          </cell>
          <cell r="H404">
            <v>26</v>
          </cell>
          <cell r="I404" t="str">
            <v>079.705.6657</v>
          </cell>
          <cell r="J404" t="str">
            <v>Chuyên đề</v>
          </cell>
          <cell r="K404" t="str">
            <v>Sheraton Grand Danang resort and Convention Center</v>
          </cell>
          <cell r="M404" t="str">
            <v>35 Trường Sa,Ngũ Hành Sơn,Đà Nẵng</v>
          </cell>
          <cell r="N404" t="str">
            <v>TP Đà Nẵng</v>
          </cell>
          <cell r="O404" t="str">
            <v>Nhà hàng</v>
          </cell>
          <cell r="Q404" t="str">
            <v>22/1/2024</v>
          </cell>
          <cell r="R404" t="str">
            <v>Mai Thị Thương</v>
          </cell>
          <cell r="S404" t="str">
            <v>cam kết</v>
          </cell>
          <cell r="T404" t="str">
            <v>22/1</v>
          </cell>
          <cell r="U404">
            <v>429</v>
          </cell>
          <cell r="V404" t="str">
            <v>DUYỆT</v>
          </cell>
          <cell r="W404" t="str">
            <v>23/1/2024</v>
          </cell>
          <cell r="Y404" t="str">
            <v>DUYỆT</v>
          </cell>
          <cell r="AA404">
            <v>4.0300000000000002E-2</v>
          </cell>
          <cell r="AB404">
            <v>3.44</v>
          </cell>
          <cell r="AC404" t="str">
            <v>CHUYÊN ĐỀ</v>
          </cell>
          <cell r="AD404" t="str">
            <v>Hồ Minh Phúc</v>
          </cell>
          <cell r="AE404">
            <v>935336716</v>
          </cell>
        </row>
        <row r="405">
          <cell r="C405">
            <v>25217108239</v>
          </cell>
          <cell r="D405" t="str">
            <v>Hồ Văn Minh Quân</v>
          </cell>
          <cell r="E405">
            <v>37126</v>
          </cell>
          <cell r="F405" t="str">
            <v>K25DLK10</v>
          </cell>
          <cell r="G405" t="str">
            <v>Quản trị Du lịch &amp; Khách sạn</v>
          </cell>
          <cell r="H405">
            <v>25</v>
          </cell>
          <cell r="I405">
            <v>905299162</v>
          </cell>
          <cell r="J405" t="str">
            <v>Chuyên đề</v>
          </cell>
          <cell r="K405" t="str">
            <v>Four Seasons Resort The Nam Hai Hoi An</v>
          </cell>
          <cell r="M405" t="str">
            <v>Block Ha My, Dong B, Điện Bàn, Quảng Nam</v>
          </cell>
          <cell r="N405" t="str">
            <v>Hội an</v>
          </cell>
          <cell r="O405" t="str">
            <v>Tiền sảnh</v>
          </cell>
          <cell r="Q405" t="str">
            <v>22/01/2024</v>
          </cell>
          <cell r="R405" t="str">
            <v>Đặng Thị Thùy Trang</v>
          </cell>
          <cell r="S405" t="str">
            <v>cam kết</v>
          </cell>
          <cell r="T405" t="str">
            <v>22/1</v>
          </cell>
          <cell r="U405">
            <v>430</v>
          </cell>
          <cell r="V405" t="str">
            <v>DUYỆT</v>
          </cell>
          <cell r="W405" t="str">
            <v>23/1/2024</v>
          </cell>
          <cell r="AA405">
            <v>1.5599999999999999E-2</v>
          </cell>
          <cell r="AB405">
            <v>2.61</v>
          </cell>
          <cell r="AC405" t="str">
            <v>CHUYÊN ĐỀ</v>
          </cell>
          <cell r="AD405" t="str">
            <v>Huỳnh Lý Thùy Linh</v>
          </cell>
          <cell r="AE405">
            <v>702605664</v>
          </cell>
        </row>
        <row r="406">
          <cell r="C406">
            <v>25207103834</v>
          </cell>
          <cell r="D406" t="str">
            <v>Trần Phạm Hồng Phấn</v>
          </cell>
          <cell r="E406">
            <v>37128</v>
          </cell>
          <cell r="F406" t="str">
            <v>K25PSUDLK 10</v>
          </cell>
          <cell r="G406" t="str">
            <v>Quản trị Du lịch &amp; Khách sạn chuẩn PSU</v>
          </cell>
          <cell r="H406">
            <v>25</v>
          </cell>
          <cell r="I406">
            <v>768023105</v>
          </cell>
          <cell r="J406" t="str">
            <v>Chuyên đề</v>
          </cell>
          <cell r="K406" t="str">
            <v>Khách sạn Shilla Monogram Quangnam Danang</v>
          </cell>
          <cell r="M406" t="str">
            <v>Đường Lạc Long Quân, Điện Ngọc, Điện Bàn, Quảng Nam</v>
          </cell>
          <cell r="N406" t="str">
            <v>Điện Bàn, Quảng Nam</v>
          </cell>
          <cell r="O406" t="str">
            <v>Nhà hàng</v>
          </cell>
          <cell r="Q406" t="str">
            <v>Chưa có</v>
          </cell>
          <cell r="S406" t="str">
            <v>cam kết</v>
          </cell>
          <cell r="T406" t="str">
            <v>23/1</v>
          </cell>
          <cell r="U406">
            <v>432</v>
          </cell>
          <cell r="V406" t="str">
            <v>DUYỆT</v>
          </cell>
          <cell r="W406" t="str">
            <v>23/1/2024</v>
          </cell>
          <cell r="X406" t="str">
            <v>nộp trễ</v>
          </cell>
          <cell r="AA406" t="e">
            <v>#N/A</v>
          </cell>
          <cell r="AB406" t="e">
            <v>#N/A</v>
          </cell>
          <cell r="AC406" t="str">
            <v>CHUYÊN ĐỀ</v>
          </cell>
          <cell r="AD406" t="str">
            <v>Phan Thị Hồng Hải</v>
          </cell>
          <cell r="AE406" t="str">
            <v>034.838.9062</v>
          </cell>
        </row>
        <row r="407">
          <cell r="C407">
            <v>26217134913</v>
          </cell>
          <cell r="D407" t="str">
            <v>Nguyễn Tiến Mạnh</v>
          </cell>
          <cell r="E407">
            <v>37580</v>
          </cell>
          <cell r="F407" t="str">
            <v>K26DLK8</v>
          </cell>
          <cell r="G407" t="str">
            <v>Quản trị Du lịch &amp; Khách sạn</v>
          </cell>
          <cell r="H407">
            <v>26</v>
          </cell>
          <cell r="I407">
            <v>335626846</v>
          </cell>
          <cell r="J407" t="str">
            <v>Chuyên đề</v>
          </cell>
          <cell r="K407" t="str">
            <v>Cicilia Hotel &amp; Spa</v>
          </cell>
          <cell r="M407" t="str">
            <v>08 Đỗ Bá, Bắc Mỹ Phú, Ngũ Hành Sơn, Đà Nẵng</v>
          </cell>
          <cell r="N407" t="str">
            <v>Đà Nẵng</v>
          </cell>
          <cell r="O407" t="str">
            <v>Nhà hàng</v>
          </cell>
          <cell r="Q407" t="str">
            <v>22/01</v>
          </cell>
          <cell r="R407" t="str">
            <v>Mai Thị Thương</v>
          </cell>
          <cell r="S407" t="str">
            <v>cam kết</v>
          </cell>
          <cell r="T407" t="str">
            <v>22/1</v>
          </cell>
          <cell r="U407">
            <v>433</v>
          </cell>
          <cell r="V407" t="str">
            <v>DUYỆT</v>
          </cell>
          <cell r="W407" t="str">
            <v>23/1/2024</v>
          </cell>
          <cell r="AA407">
            <v>0</v>
          </cell>
          <cell r="AB407">
            <v>2.96</v>
          </cell>
          <cell r="AC407" t="str">
            <v>CHUYÊN ĐỀ</v>
          </cell>
          <cell r="AD407" t="str">
            <v>Phan Thị Hồng Hải</v>
          </cell>
          <cell r="AE407" t="str">
            <v>034.838.9062</v>
          </cell>
        </row>
        <row r="408">
          <cell r="C408">
            <v>24217210402</v>
          </cell>
          <cell r="D408" t="str">
            <v>Trần Minh Huy</v>
          </cell>
          <cell r="E408">
            <v>36717</v>
          </cell>
          <cell r="F408" t="str">
            <v>K24DLK4</v>
          </cell>
          <cell r="G408" t="str">
            <v>Quản trị Du lịch &amp; Khách sạn</v>
          </cell>
          <cell r="H408">
            <v>24</v>
          </cell>
          <cell r="I408">
            <v>764545388</v>
          </cell>
          <cell r="J408" t="str">
            <v>Chuyên đề</v>
          </cell>
          <cell r="K408" t="str">
            <v>khách sạn khác</v>
          </cell>
          <cell r="L408" t="str">
            <v>Khách Sạn Mường Thanh Luxury Đà Nẵng</v>
          </cell>
          <cell r="M408" t="str">
            <v>Số 270 Võ Nguyên Giáp, Phường Mỹ An, Quận Ngũ Hành Sơn, TP Đà Nẵng, Việt Nam</v>
          </cell>
          <cell r="N408" t="str">
            <v>Đà Nẵng</v>
          </cell>
          <cell r="O408" t="str">
            <v>Nhà hàng</v>
          </cell>
          <cell r="Q408" t="str">
            <v>22/1/2024</v>
          </cell>
          <cell r="R408" t="str">
            <v>Dương Thị Xuân Diệu</v>
          </cell>
          <cell r="S408" t="str">
            <v>cam kết</v>
          </cell>
          <cell r="T408" t="str">
            <v>22/1</v>
          </cell>
          <cell r="U408">
            <v>434</v>
          </cell>
          <cell r="V408" t="str">
            <v>DUYỆT</v>
          </cell>
          <cell r="W408" t="str">
            <v>23/1/2024</v>
          </cell>
          <cell r="AA408">
            <v>0</v>
          </cell>
          <cell r="AB408">
            <v>2.7</v>
          </cell>
          <cell r="AC408" t="str">
            <v>CHUYÊN ĐỀ</v>
          </cell>
          <cell r="AD408" t="str">
            <v>Phan Thị Hồng Hải</v>
          </cell>
          <cell r="AE408" t="str">
            <v>034.838.9062</v>
          </cell>
        </row>
        <row r="409">
          <cell r="C409">
            <v>25217104477</v>
          </cell>
          <cell r="D409" t="str">
            <v>Nguyễn Tấn Việt Hưng</v>
          </cell>
          <cell r="E409">
            <v>37021</v>
          </cell>
          <cell r="F409" t="str">
            <v>k25dlk23</v>
          </cell>
          <cell r="G409" t="str">
            <v>Quản trị Du lịch &amp; Khách sạn</v>
          </cell>
          <cell r="H409">
            <v>25</v>
          </cell>
          <cell r="I409">
            <v>772793374</v>
          </cell>
          <cell r="J409" t="str">
            <v>Chuyên đề</v>
          </cell>
          <cell r="K409" t="str">
            <v>Royal Lotus Hotel Danang</v>
          </cell>
          <cell r="M409" t="str">
            <v>120 nguyễn văn thoại</v>
          </cell>
          <cell r="N409" t="str">
            <v>Đà Nẵng</v>
          </cell>
          <cell r="O409" t="str">
            <v>Buồng phòng</v>
          </cell>
          <cell r="Q409" t="str">
            <v>22/1/2024</v>
          </cell>
          <cell r="R409" t="str">
            <v>Huỳnh Lý Thùy Linh</v>
          </cell>
          <cell r="S409" t="str">
            <v>cam kết</v>
          </cell>
          <cell r="T409" t="str">
            <v>22/1</v>
          </cell>
          <cell r="U409">
            <v>435</v>
          </cell>
          <cell r="V409" t="str">
            <v>DUYỆT</v>
          </cell>
          <cell r="W409" t="str">
            <v>23/1/2024</v>
          </cell>
          <cell r="AA409">
            <v>0</v>
          </cell>
          <cell r="AB409">
            <v>2.84</v>
          </cell>
          <cell r="AC409" t="str">
            <v>CHUYÊN ĐỀ</v>
          </cell>
          <cell r="AD409" t="str">
            <v>Nguyễn Thị Minh Thư</v>
          </cell>
          <cell r="AE409" t="str">
            <v>0396.153.687</v>
          </cell>
        </row>
        <row r="410">
          <cell r="C410">
            <v>26217127757</v>
          </cell>
          <cell r="D410" t="str">
            <v>Nguyễn Huy Bảo Quân</v>
          </cell>
          <cell r="E410">
            <v>37442</v>
          </cell>
          <cell r="F410" t="str">
            <v>K26 DLK 10</v>
          </cell>
          <cell r="G410" t="str">
            <v>Quản trị Du lịch &amp; Khách sạn</v>
          </cell>
          <cell r="H410">
            <v>26</v>
          </cell>
          <cell r="I410">
            <v>369035821</v>
          </cell>
          <cell r="J410" t="str">
            <v>Chuyên đề</v>
          </cell>
          <cell r="K410" t="str">
            <v>Minh Toàn Galaxy Hotel Đà Nẵng</v>
          </cell>
          <cell r="M410" t="str">
            <v>306 Đ. 2 Tháng 9, Hoà Cường Bắc, Hải Châu, Đà Nẵng</v>
          </cell>
          <cell r="N410" t="str">
            <v>Đà Nẵng</v>
          </cell>
          <cell r="O410" t="str">
            <v>Buồng phòng</v>
          </cell>
          <cell r="Q410" t="str">
            <v>22/1</v>
          </cell>
          <cell r="R410" t="str">
            <v>Phạm Thị Thu Thủy</v>
          </cell>
          <cell r="S410" t="str">
            <v>cam kết</v>
          </cell>
          <cell r="T410" t="str">
            <v>22/1</v>
          </cell>
          <cell r="U410">
            <v>436</v>
          </cell>
          <cell r="V410" t="str">
            <v>DUYỆT</v>
          </cell>
          <cell r="W410" t="str">
            <v>23/1/2024</v>
          </cell>
          <cell r="AA410">
            <v>4.0300000000000002E-2</v>
          </cell>
          <cell r="AB410">
            <v>3.06</v>
          </cell>
          <cell r="AC410" t="str">
            <v>CHUYÊN ĐỀ</v>
          </cell>
          <cell r="AD410" t="str">
            <v>Hồ Minh Phúc</v>
          </cell>
          <cell r="AE410">
            <v>935336716</v>
          </cell>
        </row>
        <row r="411">
          <cell r="C411">
            <v>25217101874</v>
          </cell>
          <cell r="D411" t="str">
            <v>Đỗ Minh Khang</v>
          </cell>
          <cell r="E411">
            <v>36990</v>
          </cell>
          <cell r="F411" t="str">
            <v>K25PSUDLH</v>
          </cell>
          <cell r="G411" t="str">
            <v>Quản trị Du lịch &amp; Nhà hàng chuẩn PSU</v>
          </cell>
          <cell r="H411">
            <v>25</v>
          </cell>
          <cell r="I411">
            <v>932502138</v>
          </cell>
          <cell r="J411" t="str">
            <v>Khóa luận</v>
          </cell>
          <cell r="K411" t="str">
            <v>Khách sạn Shilla Monogram Quangnam Danang</v>
          </cell>
          <cell r="M411" t="str">
            <v>Đường Lạc Long Quân, Điện Ngọc, Điện Bàn, Quảng Nam</v>
          </cell>
          <cell r="N411" t="str">
            <v>Điện Bàn, Quảng Nam</v>
          </cell>
          <cell r="O411" t="str">
            <v>Bếp</v>
          </cell>
          <cell r="Q411" t="str">
            <v>23/1/2024</v>
          </cell>
          <cell r="R411" t="str">
            <v>Dương Thị Xuân Diệu</v>
          </cell>
          <cell r="S411" t="str">
            <v>cam kết</v>
          </cell>
          <cell r="T411" t="str">
            <v>23/1</v>
          </cell>
          <cell r="U411">
            <v>437</v>
          </cell>
          <cell r="V411" t="str">
            <v>DUYỆT</v>
          </cell>
          <cell r="W411" t="str">
            <v>23/1/2024</v>
          </cell>
          <cell r="X411" t="str">
            <v>nộp trễ</v>
          </cell>
          <cell r="AA411">
            <v>0</v>
          </cell>
          <cell r="AB411">
            <v>2.62</v>
          </cell>
          <cell r="AC411" t="str">
            <v>KHÓA LUẬN</v>
          </cell>
          <cell r="AD411" t="str">
            <v>Dương Thị Xuân Diệu</v>
          </cell>
          <cell r="AE411">
            <v>905938748</v>
          </cell>
        </row>
        <row r="412">
          <cell r="C412">
            <v>25207109497</v>
          </cell>
          <cell r="D412" t="str">
            <v>Trần Thị Mỹ Duyên</v>
          </cell>
          <cell r="E412">
            <v>37156</v>
          </cell>
          <cell r="F412" t="str">
            <v>K25DLK20</v>
          </cell>
          <cell r="G412" t="str">
            <v>Quản trị Du lịch &amp; Khách sạn</v>
          </cell>
          <cell r="H412">
            <v>25</v>
          </cell>
          <cell r="I412">
            <v>708175803</v>
          </cell>
          <cell r="J412" t="str">
            <v>Chuyên đề</v>
          </cell>
          <cell r="K412" t="str">
            <v>Grand Mercure Đà Nẵng</v>
          </cell>
          <cell r="M412" t="str">
            <v>Lô A1 Khu biệt thự Đảo Xanh, Hải Châu, Đà Nẵng</v>
          </cell>
          <cell r="N412" t="str">
            <v>Đà Nẵng</v>
          </cell>
          <cell r="O412" t="str">
            <v>Buồng phòng</v>
          </cell>
          <cell r="Q412" t="str">
            <v>22/1/2024</v>
          </cell>
          <cell r="R412" t="str">
            <v>Huỳnh Lý Thùy Linh</v>
          </cell>
          <cell r="S412" t="str">
            <v>cam kết</v>
          </cell>
          <cell r="T412" t="str">
            <v>22/1</v>
          </cell>
          <cell r="U412">
            <v>438</v>
          </cell>
          <cell r="V412" t="str">
            <v>DUYỆT</v>
          </cell>
          <cell r="W412" t="str">
            <v>23/1/2024</v>
          </cell>
          <cell r="X412" t="str">
            <v>nộp trễ</v>
          </cell>
          <cell r="AA412">
            <v>0</v>
          </cell>
          <cell r="AB412">
            <v>2.82</v>
          </cell>
          <cell r="AC412" t="str">
            <v>CHUYÊN ĐỀ</v>
          </cell>
          <cell r="AD412" t="str">
            <v>Phan Thị Hồng Hải</v>
          </cell>
          <cell r="AE412" t="str">
            <v>034.838.9062</v>
          </cell>
        </row>
        <row r="413">
          <cell r="C413">
            <v>26207127356</v>
          </cell>
          <cell r="D413" t="str">
            <v>Văn Thị Nhật Hạ</v>
          </cell>
          <cell r="E413">
            <v>37446</v>
          </cell>
          <cell r="F413" t="str">
            <v>K26DLK1</v>
          </cell>
          <cell r="G413" t="str">
            <v>Quản trị Du lịch &amp; Khách sạn</v>
          </cell>
          <cell r="H413">
            <v>26</v>
          </cell>
          <cell r="I413">
            <v>356442995</v>
          </cell>
          <cell r="J413" t="str">
            <v>Chuyên đề</v>
          </cell>
          <cell r="K413" t="str">
            <v>Novotel DaNang Premier Han River</v>
          </cell>
          <cell r="M413" t="str">
            <v>36 Bạch Đằng, Hải Châu, Đà Nẵng</v>
          </cell>
          <cell r="N413" t="str">
            <v>Đà Nẵng</v>
          </cell>
          <cell r="O413" t="str">
            <v>Tiền sảnh</v>
          </cell>
          <cell r="Q413" t="str">
            <v>24/1</v>
          </cell>
          <cell r="R413" t="str">
            <v>Phạm Thị Thu Thủy</v>
          </cell>
          <cell r="S413" t="str">
            <v>cam kết</v>
          </cell>
          <cell r="T413" t="str">
            <v>24/1</v>
          </cell>
          <cell r="U413">
            <v>439</v>
          </cell>
          <cell r="V413" t="str">
            <v>DUYỆT</v>
          </cell>
          <cell r="W413" t="str">
            <v>25/1/2024</v>
          </cell>
          <cell r="X413" t="str">
            <v>nộp trễ</v>
          </cell>
          <cell r="Y413" t="str">
            <v>DUYỆT</v>
          </cell>
          <cell r="AA413">
            <v>2.4E-2</v>
          </cell>
          <cell r="AB413">
            <v>3.76</v>
          </cell>
          <cell r="AC413" t="str">
            <v>CHUYÊN ĐỀ</v>
          </cell>
          <cell r="AD413" t="str">
            <v>Phạm Thị Thu Thủy</v>
          </cell>
          <cell r="AE413">
            <v>938290678</v>
          </cell>
        </row>
        <row r="414">
          <cell r="C414">
            <v>26211238927</v>
          </cell>
          <cell r="D414" t="str">
            <v>Nguyễn Trung Tài</v>
          </cell>
          <cell r="E414">
            <v>37529</v>
          </cell>
          <cell r="F414" t="str">
            <v>K26PSUDLH</v>
          </cell>
          <cell r="G414" t="str">
            <v>Quản trị Du lịch &amp; Nhà hàng chuẩn PSU</v>
          </cell>
          <cell r="H414">
            <v>26</v>
          </cell>
          <cell r="I414">
            <v>343434466</v>
          </cell>
          <cell r="J414" t="str">
            <v>Khóa luận</v>
          </cell>
          <cell r="K414" t="str">
            <v>Sheraton Grand Danang resort and Convention Center</v>
          </cell>
          <cell r="M414" t="str">
            <v>35 Trường Sa, Street, Ngũ Hành Sơn, Đà Nẵng 550000</v>
          </cell>
          <cell r="N414" t="str">
            <v>Tp Đà Nẵng</v>
          </cell>
          <cell r="O414" t="str">
            <v>Nhà hàng</v>
          </cell>
          <cell r="Q414">
            <v>30</v>
          </cell>
          <cell r="R414" t="str">
            <v>Hồ Minh Phúc</v>
          </cell>
          <cell r="S414" t="str">
            <v>cam kết</v>
          </cell>
          <cell r="U414">
            <v>441</v>
          </cell>
          <cell r="X414" t="str">
            <v>nộp trễ</v>
          </cell>
          <cell r="AA414">
            <v>6.9199999999999998E-2</v>
          </cell>
          <cell r="AB414">
            <v>2.2400000000000002</v>
          </cell>
          <cell r="AC414" t="str">
            <v>không đủ điều kiện thực tập</v>
          </cell>
        </row>
        <row r="415">
          <cell r="C415">
            <v>26217223274</v>
          </cell>
          <cell r="D415" t="str">
            <v>Lê duy khánh</v>
          </cell>
          <cell r="E415">
            <v>37537</v>
          </cell>
          <cell r="F415" t="str">
            <v>K26 PSU DLH</v>
          </cell>
          <cell r="G415" t="str">
            <v>Quản trị Du lịch &amp; Nhà hàng chuẩn PSU</v>
          </cell>
          <cell r="H415">
            <v>26</v>
          </cell>
          <cell r="I415">
            <v>392620367</v>
          </cell>
          <cell r="J415" t="str">
            <v>Khóa luận</v>
          </cell>
          <cell r="K415" t="str">
            <v>Sheraton Grand Danang resort and Convention Center</v>
          </cell>
          <cell r="M415" t="str">
            <v>35 trường sa quận ngũ hành sơn thành phố đà nẵng</v>
          </cell>
          <cell r="N415" t="str">
            <v>Đà Nẵng</v>
          </cell>
          <cell r="O415" t="str">
            <v>Nhà hàng</v>
          </cell>
          <cell r="Q415" t="str">
            <v>22/01/2024</v>
          </cell>
          <cell r="R415" t="str">
            <v>Hồ Minh Phúc</v>
          </cell>
          <cell r="S415" t="str">
            <v>cam kết</v>
          </cell>
          <cell r="U415">
            <v>442</v>
          </cell>
          <cell r="X415" t="str">
            <v>nộp trễ</v>
          </cell>
          <cell r="AA415">
            <v>3.0800000000000001E-2</v>
          </cell>
          <cell r="AB415">
            <v>2.69</v>
          </cell>
          <cell r="AC415" t="str">
            <v>KHÓA LUẬN</v>
          </cell>
        </row>
        <row r="416">
          <cell r="C416">
            <v>26217134576</v>
          </cell>
          <cell r="D416" t="str">
            <v>Trần Kim Anh Tú</v>
          </cell>
          <cell r="E416">
            <v>37259</v>
          </cell>
          <cell r="F416" t="str">
            <v>K26DLK2</v>
          </cell>
          <cell r="G416" t="str">
            <v>Quản trị Du lịch &amp; Khách sạn chuẩn PSU</v>
          </cell>
          <cell r="H416">
            <v>26</v>
          </cell>
          <cell r="I416">
            <v>905084110</v>
          </cell>
          <cell r="J416" t="str">
            <v>Chuyên đề</v>
          </cell>
          <cell r="K416" t="str">
            <v>khách sạn khác</v>
          </cell>
          <cell r="L416" t="str">
            <v>CÔNG TY CỔ PHẦN DỊCH VỤ CÁP TREO BÀ NÀ</v>
          </cell>
          <cell r="M416" t="str">
            <v>Thôn An Sơn, Xã Hoà Ninh, Huyện Hoà Vang, Thành phố Đà Nẵng, Việt Nam</v>
          </cell>
          <cell r="N416" t="str">
            <v>TP Đà Nẵng</v>
          </cell>
          <cell r="O416" t="str">
            <v>bộ phận khác</v>
          </cell>
          <cell r="P416" t="str">
            <v>Bộ phận giải trí</v>
          </cell>
          <cell r="Q416" t="str">
            <v>15/01/2024</v>
          </cell>
          <cell r="R416" t="str">
            <v>Huỳnh Lý Thùy Linh</v>
          </cell>
          <cell r="S416" t="str">
            <v>cam kết</v>
          </cell>
          <cell r="T416" t="str">
            <v>26/1</v>
          </cell>
          <cell r="U416">
            <v>443</v>
          </cell>
          <cell r="V416" t="str">
            <v>DUYỆT</v>
          </cell>
          <cell r="W416" t="str">
            <v>26/1/2024</v>
          </cell>
          <cell r="X416" t="str">
            <v>đã có phiếu tiếp nhận sv thực tập tại Khoa nhưng MÃ SỐ SV LÀ CỦA TRẦN ĐINH THỤC ANH??</v>
          </cell>
          <cell r="AA416">
            <v>2.3400000000000001E-2</v>
          </cell>
          <cell r="AB416">
            <v>2.86</v>
          </cell>
          <cell r="AC416" t="str">
            <v>CHUYÊN ĐỀ</v>
          </cell>
        </row>
        <row r="417">
          <cell r="C417">
            <v>26207123907</v>
          </cell>
          <cell r="D417" t="str">
            <v>Phan Thị Mỹ Uyên</v>
          </cell>
          <cell r="E417">
            <v>37390</v>
          </cell>
          <cell r="F417" t="str">
            <v>K 26 dlk9</v>
          </cell>
          <cell r="G417" t="str">
            <v>Quản trị Du lịch &amp; Khách sạn</v>
          </cell>
          <cell r="H417">
            <v>26</v>
          </cell>
          <cell r="I417">
            <v>918971345</v>
          </cell>
          <cell r="J417" t="str">
            <v>Chuyên đề</v>
          </cell>
          <cell r="K417" t="str">
            <v>Maximilan Danang Beach Hotel</v>
          </cell>
          <cell r="M417" t="str">
            <v>222 Võ Nguyên Giáp p. Phước Mỹ q. Sơn Trà tp. Đà Nẵng</v>
          </cell>
          <cell r="N417" t="str">
            <v>Đà Nẵng</v>
          </cell>
          <cell r="O417" t="str">
            <v>Tiền sảnh</v>
          </cell>
          <cell r="Q417" t="str">
            <v>23/01/2024</v>
          </cell>
          <cell r="R417" t="str">
            <v>Nguyễn Thị Minh Thư</v>
          </cell>
          <cell r="S417" t="str">
            <v>cam kết</v>
          </cell>
          <cell r="T417" t="str">
            <v>24/1</v>
          </cell>
          <cell r="U417">
            <v>444</v>
          </cell>
          <cell r="V417" t="str">
            <v>DUYỆT</v>
          </cell>
          <cell r="W417" t="str">
            <v>25/1/2024</v>
          </cell>
          <cell r="X417" t="str">
            <v>nộp trễ</v>
          </cell>
          <cell r="AA417">
            <v>0</v>
          </cell>
          <cell r="AB417">
            <v>3.32</v>
          </cell>
          <cell r="AC417" t="str">
            <v>CHUYÊN ĐỀ</v>
          </cell>
          <cell r="AD417" t="str">
            <v>Võ Đức Hiếu</v>
          </cell>
          <cell r="AE417">
            <v>905767997</v>
          </cell>
        </row>
        <row r="418">
          <cell r="C418">
            <v>26218738457</v>
          </cell>
          <cell r="D418" t="str">
            <v>Dương Văn Hậu</v>
          </cell>
          <cell r="E418">
            <v>37438</v>
          </cell>
          <cell r="F418" t="str">
            <v>K26DLK 1</v>
          </cell>
          <cell r="G418" t="str">
            <v>Quản trị Du lịch &amp; Khách sạn</v>
          </cell>
          <cell r="H418">
            <v>26</v>
          </cell>
          <cell r="I418">
            <v>397729198</v>
          </cell>
          <cell r="J418" t="str">
            <v>Chuyên đề</v>
          </cell>
          <cell r="K418" t="str">
            <v>Stay Hotel</v>
          </cell>
          <cell r="M418" t="str">
            <v>119 đường 3/2, Q.Hải Châu, Tp Đà Nẵng</v>
          </cell>
          <cell r="N418" t="str">
            <v>Đà Nẵng</v>
          </cell>
          <cell r="O418" t="str">
            <v>Buồng phòng</v>
          </cell>
          <cell r="Q418" t="str">
            <v>24/01/2024</v>
          </cell>
          <cell r="S418" t="str">
            <v>cam kết</v>
          </cell>
          <cell r="T418" t="str">
            <v>25/1</v>
          </cell>
          <cell r="U418">
            <v>445</v>
          </cell>
          <cell r="V418" t="str">
            <v>DUYỆT</v>
          </cell>
          <cell r="W418" t="str">
            <v>25/1/2024</v>
          </cell>
          <cell r="X418" t="str">
            <v>nộp trễ</v>
          </cell>
          <cell r="AA418">
            <v>3.9699999999999999E-2</v>
          </cell>
          <cell r="AB418">
            <v>2.86</v>
          </cell>
          <cell r="AC418" t="str">
            <v>CHUYÊN ĐỀ</v>
          </cell>
          <cell r="AD418" t="str">
            <v>Mai Thị Thương</v>
          </cell>
          <cell r="AE418">
            <v>905767050</v>
          </cell>
        </row>
        <row r="419">
          <cell r="C419">
            <v>26217126211</v>
          </cell>
          <cell r="D419" t="str">
            <v>Phan Phú Phúc</v>
          </cell>
          <cell r="E419">
            <v>37596</v>
          </cell>
          <cell r="F419" t="str">
            <v>K26DLK11</v>
          </cell>
          <cell r="G419" t="str">
            <v>Quản trị Du lịch &amp; Khách sạn</v>
          </cell>
          <cell r="H419">
            <v>26</v>
          </cell>
          <cell r="I419">
            <v>905678798</v>
          </cell>
          <cell r="J419" t="str">
            <v>Chuyên đề</v>
          </cell>
          <cell r="K419" t="str">
            <v>Eden Plaza Đà Nẵng</v>
          </cell>
          <cell r="M419" t="str">
            <v>05-07 Duy Tân</v>
          </cell>
          <cell r="N419" t="str">
            <v>Đà Nẵng</v>
          </cell>
          <cell r="O419" t="str">
            <v>Nhà hàng</v>
          </cell>
          <cell r="Q419" t="str">
            <v>Trước ngày 25/01/2024</v>
          </cell>
          <cell r="R419" t="str">
            <v>Huỳnh Lý Thùy Linh</v>
          </cell>
          <cell r="S419" t="str">
            <v>cam kết</v>
          </cell>
          <cell r="T419" t="str">
            <v>25/1</v>
          </cell>
          <cell r="U419">
            <v>446</v>
          </cell>
          <cell r="V419" t="str">
            <v>DUYỆT</v>
          </cell>
          <cell r="W419" t="str">
            <v>25/1/2024</v>
          </cell>
          <cell r="X419" t="str">
            <v>nộp trễ</v>
          </cell>
          <cell r="AA419">
            <v>5.6000000000000001E-2</v>
          </cell>
          <cell r="AB419">
            <v>2.98</v>
          </cell>
          <cell r="AC419" t="str">
            <v>không đủ điều kiện thực tập tốt nghiệp</v>
          </cell>
          <cell r="AD419" t="str">
            <v>Phan Thị Hồng Hải</v>
          </cell>
          <cell r="AE419" t="str">
            <v>034.838.9062</v>
          </cell>
        </row>
        <row r="420">
          <cell r="C420">
            <v>26207130870</v>
          </cell>
          <cell r="D420" t="str">
            <v>Trần Thị Thu Hà</v>
          </cell>
          <cell r="E420">
            <v>37562</v>
          </cell>
          <cell r="F420" t="str">
            <v>K26DLK11</v>
          </cell>
          <cell r="G420" t="str">
            <v>Quản trị Du lịch &amp; Khách sạn</v>
          </cell>
          <cell r="H420">
            <v>26</v>
          </cell>
          <cell r="I420">
            <v>905161161</v>
          </cell>
          <cell r="J420" t="str">
            <v>Chuyên đề</v>
          </cell>
          <cell r="K420" t="str">
            <v>Sanouva Hotel</v>
          </cell>
          <cell r="M420" t="str">
            <v>68 Phan Châu Trinh, Hải Châu, TP Đà Nẵng</v>
          </cell>
          <cell r="N420" t="str">
            <v>TP Đà Nẵng</v>
          </cell>
          <cell r="O420" t="str">
            <v>Buồng phòng</v>
          </cell>
          <cell r="Q420" t="str">
            <v>29/1</v>
          </cell>
          <cell r="S420" t="str">
            <v>cam kết</v>
          </cell>
          <cell r="T420" t="str">
            <v>26/1</v>
          </cell>
          <cell r="U420">
            <v>447</v>
          </cell>
          <cell r="V420" t="str">
            <v>DUYỆT</v>
          </cell>
          <cell r="W420" t="str">
            <v>26/1/2024</v>
          </cell>
          <cell r="X420" t="str">
            <v>nộp trễ</v>
          </cell>
          <cell r="AA420">
            <v>4.8399999999999999E-2</v>
          </cell>
          <cell r="AB420">
            <v>3.06</v>
          </cell>
          <cell r="AC420" t="str">
            <v>CHUYÊN ĐỀ</v>
          </cell>
        </row>
        <row r="421">
          <cell r="C421">
            <v>26207127013</v>
          </cell>
          <cell r="D421" t="str">
            <v>Võ Thị Nguyệt Lâm</v>
          </cell>
          <cell r="E421">
            <v>37550</v>
          </cell>
          <cell r="F421" t="str">
            <v>K26DLK7</v>
          </cell>
          <cell r="G421" t="str">
            <v>Quản trị Du lịch &amp; Khách sạn</v>
          </cell>
          <cell r="H421">
            <v>26</v>
          </cell>
          <cell r="I421">
            <v>768944374</v>
          </cell>
          <cell r="J421" t="str">
            <v>Khóa luận</v>
          </cell>
          <cell r="K421" t="str">
            <v>Serene Beach Hotel Da Nang</v>
          </cell>
          <cell r="L421" t="str">
            <v>Fivitel Hotel Danang</v>
          </cell>
          <cell r="M421" t="str">
            <v>274 Võ Nguyên Giáp, Mỹ An, Ngũ Hành Sơn, Đà Nẵng</v>
          </cell>
          <cell r="N421" t="str">
            <v>Đà Nẵng</v>
          </cell>
          <cell r="O421" t="str">
            <v>Nhà hàng</v>
          </cell>
          <cell r="Q421" t="str">
            <v>25/01/2024</v>
          </cell>
          <cell r="R421" t="str">
            <v>Mai Thị Thương</v>
          </cell>
          <cell r="S421" t="str">
            <v>cam kết</v>
          </cell>
          <cell r="T421" t="str">
            <v>26/1</v>
          </cell>
          <cell r="U421">
            <v>448</v>
          </cell>
          <cell r="V421" t="str">
            <v>DUYỆT</v>
          </cell>
          <cell r="W421" t="str">
            <v>26/1/2024</v>
          </cell>
          <cell r="X421" t="str">
            <v>nộp trễ</v>
          </cell>
          <cell r="Y421" t="str">
            <v>DUYỆT</v>
          </cell>
          <cell r="AA421">
            <v>2.4E-2</v>
          </cell>
          <cell r="AB421">
            <v>3.67</v>
          </cell>
          <cell r="AC421" t="str">
            <v>CHUYÊN ĐỀ</v>
          </cell>
        </row>
        <row r="422">
          <cell r="C422">
            <v>26207133359</v>
          </cell>
          <cell r="D422" t="str">
            <v>Đào Thị Lệ Quyên</v>
          </cell>
          <cell r="E422">
            <v>37590</v>
          </cell>
          <cell r="F422" t="str">
            <v>K26DLK1</v>
          </cell>
          <cell r="G422" t="str">
            <v>Quản trị Du lịch &amp; Khách sạn</v>
          </cell>
          <cell r="H422">
            <v>26</v>
          </cell>
          <cell r="I422">
            <v>334480043</v>
          </cell>
          <cell r="J422" t="str">
            <v>Chuyên đề</v>
          </cell>
          <cell r="K422" t="str">
            <v>Grand Tourane Hotel</v>
          </cell>
          <cell r="M422" t="str">
            <v>252 Võ Nguyên Giáp, Phước Mỹ, Sơn Trà, Đà Nẵng 550000</v>
          </cell>
          <cell r="N422" t="str">
            <v>Đà Nẵng</v>
          </cell>
          <cell r="O422" t="str">
            <v>Nhà hàng, Buồng phòng</v>
          </cell>
          <cell r="Q422" t="str">
            <v>26-27/01/2024</v>
          </cell>
          <cell r="S422" t="str">
            <v>cam kết</v>
          </cell>
          <cell r="T422" t="str">
            <v>26/1</v>
          </cell>
          <cell r="U422">
            <v>221</v>
          </cell>
          <cell r="V422" t="str">
            <v>DUYỆT</v>
          </cell>
          <cell r="W422" t="str">
            <v>26/1/2024</v>
          </cell>
          <cell r="X422" t="str">
            <v>nộp trễ</v>
          </cell>
          <cell r="AA422">
            <v>0</v>
          </cell>
          <cell r="AB422">
            <v>2.96</v>
          </cell>
          <cell r="AC422" t="str">
            <v>CHUYÊN ĐỀ</v>
          </cell>
          <cell r="AE422" t="e">
            <v>#N/A</v>
          </cell>
        </row>
        <row r="423">
          <cell r="C423">
            <v>26217134941</v>
          </cell>
          <cell r="D423" t="str">
            <v>Phan Văn Vũ</v>
          </cell>
          <cell r="E423">
            <v>37304</v>
          </cell>
          <cell r="F423" t="str">
            <v>K26DLK2</v>
          </cell>
          <cell r="G423" t="str">
            <v>Quản trị Du lịch &amp; Khách sạn</v>
          </cell>
          <cell r="H423">
            <v>26</v>
          </cell>
          <cell r="I423">
            <v>932560830</v>
          </cell>
          <cell r="J423" t="str">
            <v>Chuyên đề</v>
          </cell>
          <cell r="K423" t="str">
            <v>Grand Mercure Đà Nẵng</v>
          </cell>
          <cell r="M423" t="str">
            <v>Khu Đảo Xanh - Hải Châu - Đà Nẵng</v>
          </cell>
          <cell r="N423" t="str">
            <v>Đà Nẵng</v>
          </cell>
          <cell r="O423" t="str">
            <v>Nhà hàng</v>
          </cell>
          <cell r="Q423">
            <v>45413</v>
          </cell>
          <cell r="S423" t="str">
            <v>cam kết</v>
          </cell>
          <cell r="T423" t="str">
            <v>26/1</v>
          </cell>
          <cell r="U423">
            <v>450</v>
          </cell>
          <cell r="V423" t="str">
            <v>DUYỆT</v>
          </cell>
          <cell r="W423" t="str">
            <v>26/1/2024</v>
          </cell>
          <cell r="X423" t="str">
            <v>nộp trễ</v>
          </cell>
          <cell r="AA423">
            <v>2.4E-2</v>
          </cell>
          <cell r="AB423">
            <v>3.19</v>
          </cell>
          <cell r="AC423" t="str">
            <v>CHUYÊN ĐỀ</v>
          </cell>
        </row>
        <row r="424">
          <cell r="C424">
            <v>26207100469</v>
          </cell>
          <cell r="D424" t="str">
            <v>Hoàng Thị Phương Thanh</v>
          </cell>
          <cell r="E424">
            <v>37536</v>
          </cell>
          <cell r="F424" t="str">
            <v>K26DLK2</v>
          </cell>
          <cell r="G424" t="str">
            <v>Quản trị Du lịch &amp; Khách sạn</v>
          </cell>
          <cell r="H424">
            <v>26</v>
          </cell>
          <cell r="I424">
            <v>559869497</v>
          </cell>
          <cell r="J424" t="str">
            <v>Chuyên đề</v>
          </cell>
          <cell r="K424" t="str">
            <v>Grand Mercure Đà Nẵng</v>
          </cell>
          <cell r="M424" t="str">
            <v>Grand Mercure Đà Nẵng</v>
          </cell>
          <cell r="N424" t="str">
            <v>Đà Nẵng</v>
          </cell>
          <cell r="O424" t="str">
            <v>Nhà hàng</v>
          </cell>
          <cell r="Q424" t="str">
            <v>27/1</v>
          </cell>
          <cell r="R424" t="str">
            <v>Phạm Thị Hoàng Dung</v>
          </cell>
          <cell r="S424" t="str">
            <v>cam kết</v>
          </cell>
          <cell r="T424" t="str">
            <v>26/1</v>
          </cell>
          <cell r="U424">
            <v>451</v>
          </cell>
          <cell r="V424" t="str">
            <v>DUYỆT</v>
          </cell>
          <cell r="W424" t="str">
            <v>26/1/2024</v>
          </cell>
          <cell r="X424" t="str">
            <v>nộp trễ</v>
          </cell>
          <cell r="AA424">
            <v>5.6500000000000002E-2</v>
          </cell>
          <cell r="AB424">
            <v>3.05</v>
          </cell>
          <cell r="AC424" t="str">
            <v>không đủ điều kiện thực tập tốt nghiệp</v>
          </cell>
        </row>
        <row r="425">
          <cell r="C425">
            <v>25217108688</v>
          </cell>
          <cell r="D425" t="str">
            <v>Nguyễn Phạm Huyền Linh</v>
          </cell>
          <cell r="E425">
            <v>37071</v>
          </cell>
          <cell r="F425" t="str">
            <v>K26DLK14</v>
          </cell>
          <cell r="G425" t="str">
            <v>Quản trị Du lịch &amp; Khách sạn</v>
          </cell>
          <cell r="H425">
            <v>26</v>
          </cell>
          <cell r="I425">
            <v>702797750</v>
          </cell>
          <cell r="J425" t="str">
            <v>Chuyên đề</v>
          </cell>
          <cell r="K425" t="str">
            <v>DLG Hotel DaNang</v>
          </cell>
          <cell r="M425" t="str">
            <v>258 Võ Nguyên Giáp, Phước Mỹ, Sơn Trà, Đà Nẵng</v>
          </cell>
          <cell r="N425" t="str">
            <v>Đà Nẵng</v>
          </cell>
          <cell r="O425" t="str">
            <v>Tiền sảnh</v>
          </cell>
          <cell r="Q425" t="str">
            <v>25/1/2024</v>
          </cell>
          <cell r="S425" t="str">
            <v>cam kết</v>
          </cell>
          <cell r="T425" t="str">
            <v>20/1</v>
          </cell>
          <cell r="U425">
            <v>449</v>
          </cell>
          <cell r="V425" t="str">
            <v>DUYỆT</v>
          </cell>
          <cell r="W425" t="str">
            <v>25/1/2024</v>
          </cell>
          <cell r="AA425">
            <v>0</v>
          </cell>
          <cell r="AB425">
            <v>2.88</v>
          </cell>
          <cell r="AC425" t="str">
            <v>CHUYÊN ĐỀ</v>
          </cell>
          <cell r="AD425" t="str">
            <v>Huỳnh Lý Thùy Linh</v>
          </cell>
          <cell r="AE425">
            <v>0</v>
          </cell>
        </row>
        <row r="426">
          <cell r="C426">
            <v>26207100210</v>
          </cell>
          <cell r="D426" t="str">
            <v>Huỳnh Thị Khánh Hiền</v>
          </cell>
          <cell r="E426">
            <v>37565</v>
          </cell>
          <cell r="F426" t="str">
            <v>K26DLK1</v>
          </cell>
          <cell r="G426" t="str">
            <v>Quản trị Du lịch &amp; Khách sạn</v>
          </cell>
          <cell r="H426">
            <v>26</v>
          </cell>
          <cell r="I426">
            <v>789494811</v>
          </cell>
          <cell r="J426" t="str">
            <v>Chuyên đề</v>
          </cell>
          <cell r="K426" t="str">
            <v>Stay Hotel</v>
          </cell>
          <cell r="M426" t="str">
            <v>119 đường 3/2</v>
          </cell>
          <cell r="N426" t="str">
            <v>Đà Nẵng</v>
          </cell>
          <cell r="O426" t="str">
            <v>Nhà hàng</v>
          </cell>
          <cell r="Q426" t="str">
            <v>27/1</v>
          </cell>
          <cell r="R426" t="str">
            <v>Phạm Thị Hoàng Dung</v>
          </cell>
          <cell r="S426" t="str">
            <v>cam kết</v>
          </cell>
          <cell r="T426" t="str">
            <v>27/1</v>
          </cell>
          <cell r="U426">
            <v>447</v>
          </cell>
          <cell r="V426" t="str">
            <v>DUYỆT</v>
          </cell>
          <cell r="W426" t="str">
            <v>27/1/2024</v>
          </cell>
          <cell r="X426" t="str">
            <v>nộp trễ</v>
          </cell>
          <cell r="AA426">
            <v>4.0300000000000002E-2</v>
          </cell>
          <cell r="AB426">
            <v>2.94</v>
          </cell>
          <cell r="AC426" t="str">
            <v>CHUYÊN ĐỀ</v>
          </cell>
        </row>
        <row r="427">
          <cell r="C427">
            <v>26217142056</v>
          </cell>
          <cell r="D427" t="str">
            <v>Nguyễn Lê Phước Huy</v>
          </cell>
          <cell r="E427">
            <v>37277</v>
          </cell>
          <cell r="F427" t="str">
            <v>K26DLK6</v>
          </cell>
          <cell r="G427" t="str">
            <v>Quản trị Du lịch &amp; Khách sạn</v>
          </cell>
          <cell r="H427">
            <v>26</v>
          </cell>
          <cell r="I427">
            <v>777554204</v>
          </cell>
          <cell r="J427" t="str">
            <v>Chuyên đề</v>
          </cell>
          <cell r="K427" t="str">
            <v>Sandy Beach Non Nuoc Resort</v>
          </cell>
          <cell r="M427" t="str">
            <v>21 Trường Sa</v>
          </cell>
          <cell r="N427" t="str">
            <v>Đà Nẵng</v>
          </cell>
          <cell r="O427" t="str">
            <v>Nhà hàng</v>
          </cell>
          <cell r="Q427" t="str">
            <v>15/2/2024</v>
          </cell>
          <cell r="S427" t="str">
            <v>cam kết</v>
          </cell>
          <cell r="U427">
            <v>445</v>
          </cell>
          <cell r="AA427">
            <v>1.61E-2</v>
          </cell>
          <cell r="AB427">
            <v>3.29</v>
          </cell>
          <cell r="AC427" t="str">
            <v>CHUYÊN ĐỀ</v>
          </cell>
        </row>
        <row r="428">
          <cell r="C428">
            <v>26207226100</v>
          </cell>
          <cell r="D428" t="str">
            <v>Vũ Nguyễn Thảo Vy</v>
          </cell>
          <cell r="E428">
            <v>37486</v>
          </cell>
          <cell r="F428" t="str">
            <v>K26DLK 10</v>
          </cell>
          <cell r="G428" t="str">
            <v>Quản trị Du lịch &amp; Khách sạn</v>
          </cell>
          <cell r="H428">
            <v>26</v>
          </cell>
          <cell r="I428">
            <v>905674818</v>
          </cell>
          <cell r="J428" t="str">
            <v>Chuyên đề</v>
          </cell>
          <cell r="K428" t="str">
            <v>Hyatt regency DaNang Resort</v>
          </cell>
          <cell r="M428" t="str">
            <v>5 Trường Sa, Hòa Hải, Ngũ Hành Sơn</v>
          </cell>
          <cell r="N428" t="str">
            <v>Đà Nẵng</v>
          </cell>
          <cell r="O428" t="str">
            <v>Buồng phòng</v>
          </cell>
          <cell r="Q428" t="str">
            <v>29/01/2024</v>
          </cell>
          <cell r="S428" t="str">
            <v>cam kết</v>
          </cell>
          <cell r="U428">
            <v>443</v>
          </cell>
          <cell r="AA428">
            <v>0</v>
          </cell>
          <cell r="AB428">
            <v>3.09</v>
          </cell>
          <cell r="AC428" t="str">
            <v>CHUYÊN ĐỀ</v>
          </cell>
        </row>
        <row r="429">
          <cell r="C429">
            <v>26217141634</v>
          </cell>
          <cell r="D429" t="str">
            <v>Nguyễn Thanh Hảo</v>
          </cell>
          <cell r="E429">
            <v>37393</v>
          </cell>
          <cell r="F429" t="str">
            <v>K26DLK 6</v>
          </cell>
          <cell r="G429" t="str">
            <v>Quản trị Du lịch &amp; Khách sạn</v>
          </cell>
          <cell r="H429">
            <v>26</v>
          </cell>
          <cell r="I429">
            <v>763812029</v>
          </cell>
          <cell r="J429" t="str">
            <v>Chuyên đề</v>
          </cell>
          <cell r="K429" t="str">
            <v>Khách sạn Mandila Beach Đà Nẵng</v>
          </cell>
          <cell r="M429" t="str">
            <v>218 Võ Nguyên Giáp, Sơn Trà, Đà Nẵng</v>
          </cell>
          <cell r="N429" t="str">
            <v>Đà Nẵng</v>
          </cell>
          <cell r="O429" t="str">
            <v>Buồng phòng</v>
          </cell>
          <cell r="Q429" t="str">
            <v>29/01/2024</v>
          </cell>
          <cell r="S429" t="str">
            <v>cam kết</v>
          </cell>
          <cell r="U429">
            <v>441</v>
          </cell>
          <cell r="AA429">
            <v>2.4199999999999999E-2</v>
          </cell>
          <cell r="AB429">
            <v>2.77</v>
          </cell>
          <cell r="AC429" t="str">
            <v>CHUYÊN ĐỀ</v>
          </cell>
        </row>
        <row r="430">
          <cell r="C430">
            <v>25217110463</v>
          </cell>
          <cell r="D430" t="str">
            <v>Phạm Phú Khôi</v>
          </cell>
          <cell r="E430">
            <v>37186</v>
          </cell>
          <cell r="F430" t="str">
            <v>K25DLK24</v>
          </cell>
          <cell r="G430" t="str">
            <v>Quản trị Du lịch &amp; Khách sạn</v>
          </cell>
          <cell r="H430">
            <v>25</v>
          </cell>
          <cell r="I430">
            <v>907690489</v>
          </cell>
          <cell r="J430" t="str">
            <v>Chuyên đề</v>
          </cell>
          <cell r="K430" t="str">
            <v>Palm Garden Resort</v>
          </cell>
          <cell r="L430" t="str">
            <v>Palm Garden Resort</v>
          </cell>
          <cell r="M430" t="str">
            <v>89 Lạc Long Quân</v>
          </cell>
          <cell r="N430" t="str">
            <v>Thành Phố Hội An</v>
          </cell>
          <cell r="O430" t="str">
            <v>Tiền sảnh</v>
          </cell>
          <cell r="Q430" t="str">
            <v>29/1/2024</v>
          </cell>
          <cell r="R430" t="str">
            <v>Đặng Thị Thùy Trang</v>
          </cell>
          <cell r="S430" t="str">
            <v>cam kết</v>
          </cell>
          <cell r="T430" t="str">
            <v>28/1</v>
          </cell>
          <cell r="V430" t="str">
            <v>DUYỆT</v>
          </cell>
          <cell r="AA430" t="e">
            <v>#N/A</v>
          </cell>
          <cell r="AB430" t="e">
            <v>#N/A</v>
          </cell>
          <cell r="AC430" t="e">
            <v>#N/A</v>
          </cell>
        </row>
      </sheetData>
      <sheetData sheetId="3">
        <row r="3">
          <cell r="D3" t="str">
            <v>Bùi Lê Anh Phương</v>
          </cell>
          <cell r="E3" t="str">
            <v>Tiến sĩ</v>
          </cell>
          <cell r="G3">
            <v>0</v>
          </cell>
          <cell r="H3">
            <v>0</v>
          </cell>
          <cell r="I3">
            <v>0</v>
          </cell>
          <cell r="N3" t="str">
            <v>0904464092</v>
          </cell>
          <cell r="O3" t="str">
            <v>anhphuong@duytan.edu.vn</v>
          </cell>
        </row>
        <row r="4">
          <cell r="D4" t="str">
            <v>Phạm Thị Hoàng Dung</v>
          </cell>
          <cell r="E4" t="str">
            <v>Thạc sĩ</v>
          </cell>
          <cell r="G4">
            <v>0</v>
          </cell>
          <cell r="H4">
            <v>8</v>
          </cell>
          <cell r="I4">
            <v>1</v>
          </cell>
          <cell r="K4">
            <v>4</v>
          </cell>
          <cell r="M4" t="str">
            <v>Lễ tân</v>
          </cell>
          <cell r="N4" t="str">
            <v>0935 141614</v>
          </cell>
          <cell r="O4" t="str">
            <v>phamthoangdung@duytan.edu.vn</v>
          </cell>
        </row>
        <row r="5">
          <cell r="D5" t="str">
            <v>Phạm Thị Thu Thủy</v>
          </cell>
          <cell r="E5" t="str">
            <v>Thạc sĩ</v>
          </cell>
          <cell r="F5">
            <v>34</v>
          </cell>
          <cell r="G5">
            <v>0</v>
          </cell>
          <cell r="H5">
            <v>34</v>
          </cell>
          <cell r="I5">
            <v>0</v>
          </cell>
          <cell r="J5">
            <v>20</v>
          </cell>
          <cell r="K5">
            <v>4</v>
          </cell>
          <cell r="M5" t="str">
            <v>Buồng</v>
          </cell>
          <cell r="N5" t="str">
            <v>0938290678</v>
          </cell>
          <cell r="O5" t="str">
            <v>phamtthuthuy2@dtu-hti.edu.vn</v>
          </cell>
          <cell r="P5" t="str">
            <v>https://zalo.me/g/odmhvs684?fbclid=IwAR354AdjFYPfyhwEa3vHYlf5Ev9Iji7RPvr31ossfbKkGeDGm0e1ZVqBD5E</v>
          </cell>
        </row>
        <row r="6">
          <cell r="D6" t="str">
            <v>Trần Hoàng Anh</v>
          </cell>
          <cell r="E6" t="str">
            <v>Thạc sĩ</v>
          </cell>
          <cell r="F6">
            <v>38</v>
          </cell>
          <cell r="G6">
            <v>0</v>
          </cell>
          <cell r="H6">
            <v>38</v>
          </cell>
          <cell r="I6">
            <v>2</v>
          </cell>
          <cell r="J6">
            <v>10</v>
          </cell>
          <cell r="K6">
            <v>4</v>
          </cell>
          <cell r="M6" t="str">
            <v>Nhà hàng</v>
          </cell>
          <cell r="N6" t="str">
            <v>0906 029 602</v>
          </cell>
          <cell r="O6" t="str">
            <v>tranhoanganh@dtu-hti.edu.vn</v>
          </cell>
        </row>
        <row r="7">
          <cell r="D7" t="str">
            <v>Mai Thị Thương</v>
          </cell>
          <cell r="E7" t="str">
            <v>Thạc sĩ</v>
          </cell>
          <cell r="F7">
            <v>10</v>
          </cell>
          <cell r="G7">
            <v>0</v>
          </cell>
          <cell r="H7">
            <v>10</v>
          </cell>
          <cell r="I7">
            <v>1</v>
          </cell>
          <cell r="K7">
            <v>5</v>
          </cell>
          <cell r="N7" t="str">
            <v>0905767050</v>
          </cell>
          <cell r="O7" t="str">
            <v>maithithuong@dtu-hti.edu.vn</v>
          </cell>
          <cell r="P7" t="str">
            <v>https://zalo.me/g/aznodq506</v>
          </cell>
        </row>
        <row r="8">
          <cell r="D8" t="str">
            <v>Dương Thị Xuân Diệu</v>
          </cell>
          <cell r="E8" t="str">
            <v>Thạc sĩ</v>
          </cell>
          <cell r="F8">
            <v>17</v>
          </cell>
          <cell r="G8">
            <v>0</v>
          </cell>
          <cell r="H8">
            <v>17</v>
          </cell>
          <cell r="I8">
            <v>5</v>
          </cell>
          <cell r="K8">
            <v>5</v>
          </cell>
          <cell r="M8" t="str">
            <v>Nhà hàng</v>
          </cell>
          <cell r="N8" t="str">
            <v>0905938748</v>
          </cell>
          <cell r="O8" t="str">
            <v>duongtxuandieu@dtu-hti.edu.vn</v>
          </cell>
        </row>
        <row r="9">
          <cell r="D9" t="str">
            <v>Hồ Sử Minh Tài</v>
          </cell>
          <cell r="E9" t="str">
            <v>Thạc sĩ</v>
          </cell>
          <cell r="F9">
            <v>15</v>
          </cell>
          <cell r="G9">
            <v>0</v>
          </cell>
          <cell r="H9">
            <v>15</v>
          </cell>
          <cell r="I9">
            <v>0</v>
          </cell>
          <cell r="K9">
            <v>5</v>
          </cell>
          <cell r="N9" t="str">
            <v>0905 874 626</v>
          </cell>
          <cell r="O9" t="str">
            <v>hosminhtai@dtu-hti.edu.vn</v>
          </cell>
        </row>
        <row r="10">
          <cell r="D10" t="str">
            <v>Võ Đức Hiếu</v>
          </cell>
          <cell r="E10" t="str">
            <v>Thạc sĩ</v>
          </cell>
          <cell r="F10">
            <v>14</v>
          </cell>
          <cell r="G10">
            <v>0</v>
          </cell>
          <cell r="H10">
            <v>14</v>
          </cell>
          <cell r="I10">
            <v>0</v>
          </cell>
          <cell r="K10">
            <v>5</v>
          </cell>
          <cell r="N10" t="str">
            <v>0905767997</v>
          </cell>
          <cell r="O10" t="str">
            <v>voduchieu@dtu-hti.edu.vn</v>
          </cell>
        </row>
        <row r="11">
          <cell r="D11" t="str">
            <v>Ngô Thị Thanh Nga</v>
          </cell>
          <cell r="E11" t="str">
            <v>Thạc sĩ</v>
          </cell>
          <cell r="F11">
            <v>40</v>
          </cell>
          <cell r="G11">
            <v>0</v>
          </cell>
          <cell r="H11">
            <v>40</v>
          </cell>
          <cell r="I11">
            <v>0</v>
          </cell>
          <cell r="J11">
            <v>39</v>
          </cell>
          <cell r="M11" t="str">
            <v>Nhà hàng</v>
          </cell>
          <cell r="N11" t="str">
            <v>0355072844</v>
          </cell>
          <cell r="O11" t="str">
            <v>Ngotthanhnga@dtu-hti.edu.vn</v>
          </cell>
        </row>
        <row r="12">
          <cell r="D12" t="str">
            <v>Hồ Minh Phúc</v>
          </cell>
          <cell r="E12" t="str">
            <v>Thạc sĩ</v>
          </cell>
          <cell r="F12">
            <v>36</v>
          </cell>
          <cell r="G12">
            <v>0</v>
          </cell>
          <cell r="H12">
            <v>36</v>
          </cell>
          <cell r="I12">
            <v>0</v>
          </cell>
          <cell r="J12">
            <v>15</v>
          </cell>
          <cell r="M12" t="str">
            <v>Lễ tân, buồng</v>
          </cell>
          <cell r="N12" t="str">
            <v>0935336716</v>
          </cell>
          <cell r="O12" t="str">
            <v>hominhphuc@dtu-hti.edu.vn</v>
          </cell>
        </row>
        <row r="13">
          <cell r="D13" t="str">
            <v>Nguyễn Thị Minh Thư</v>
          </cell>
          <cell r="E13" t="str">
            <v>Thạc sĩ</v>
          </cell>
          <cell r="F13">
            <v>38</v>
          </cell>
          <cell r="G13">
            <v>0</v>
          </cell>
          <cell r="H13">
            <v>38</v>
          </cell>
          <cell r="I13">
            <v>0</v>
          </cell>
          <cell r="J13">
            <v>25</v>
          </cell>
          <cell r="M13" t="str">
            <v>Lễ tân</v>
          </cell>
          <cell r="N13" t="str">
            <v>0396.153.687</v>
          </cell>
          <cell r="O13" t="str">
            <v>nguyentminhthu@dtu-hti.edu.vn</v>
          </cell>
        </row>
        <row r="14">
          <cell r="D14" t="str">
            <v>Trịnh Thị Kim Chung</v>
          </cell>
          <cell r="E14" t="str">
            <v>Cao học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 t="str">
            <v>Lễ tân</v>
          </cell>
          <cell r="N14" t="str">
            <v>0375658728</v>
          </cell>
          <cell r="O14" t="str">
            <v>trinhtkimchung@dtu-hti.edu.vn</v>
          </cell>
        </row>
        <row r="15">
          <cell r="D15" t="str">
            <v>Huỳnh Lý Thùy Linh</v>
          </cell>
          <cell r="E15" t="str">
            <v>Thạc sĩ</v>
          </cell>
          <cell r="F15">
            <v>40</v>
          </cell>
          <cell r="G15">
            <v>0</v>
          </cell>
          <cell r="H15">
            <v>40</v>
          </cell>
          <cell r="I15">
            <v>0</v>
          </cell>
          <cell r="J15">
            <v>39</v>
          </cell>
          <cell r="M15" t="str">
            <v>Lễ tân</v>
          </cell>
          <cell r="N15" t="str">
            <v>0702605664</v>
          </cell>
          <cell r="O15" t="str">
            <v>huynhlthuylinh@dtu-hti.edu.vn</v>
          </cell>
        </row>
        <row r="16">
          <cell r="D16" t="str">
            <v>Đặng Thị Thùy Trang</v>
          </cell>
          <cell r="E16" t="str">
            <v>Thạc sĩ</v>
          </cell>
          <cell r="F16">
            <v>38</v>
          </cell>
          <cell r="G16">
            <v>0</v>
          </cell>
          <cell r="H16">
            <v>38</v>
          </cell>
          <cell r="I16">
            <v>0</v>
          </cell>
          <cell r="J16">
            <v>35</v>
          </cell>
          <cell r="M16" t="str">
            <v>Nhà hàng</v>
          </cell>
          <cell r="N16" t="str">
            <v>0327892117</v>
          </cell>
          <cell r="O16" t="str">
            <v>dangtthuytrang3@dtu-hti.edu.vn</v>
          </cell>
        </row>
        <row r="17">
          <cell r="D17" t="str">
            <v>Phan Thị Hồng Hải</v>
          </cell>
          <cell r="E17" t="str">
            <v>Thạc sĩ</v>
          </cell>
          <cell r="F17">
            <v>31</v>
          </cell>
          <cell r="G17">
            <v>0</v>
          </cell>
          <cell r="H17">
            <v>31</v>
          </cell>
          <cell r="I17">
            <v>0</v>
          </cell>
          <cell r="J17">
            <v>23</v>
          </cell>
          <cell r="M17" t="str">
            <v>Nhà hàng</v>
          </cell>
          <cell r="N17" t="str">
            <v>034.838.9062</v>
          </cell>
          <cell r="O17" t="str">
            <v>honghaiphan0102@gmail.com</v>
          </cell>
          <cell r="P17" t="str">
            <v>https://zalo.me/g/abtrkl228</v>
          </cell>
        </row>
        <row r="18">
          <cell r="D18" t="str">
            <v>Cao Thị Cẩm Hương</v>
          </cell>
          <cell r="E18" t="str">
            <v>Thạc sĩ</v>
          </cell>
          <cell r="G18">
            <v>0</v>
          </cell>
          <cell r="H18">
            <v>0</v>
          </cell>
          <cell r="I18">
            <v>0</v>
          </cell>
          <cell r="N18" t="str">
            <v>0985114649</v>
          </cell>
          <cell r="O18" t="str">
            <v>caotcamhuong@dtu-hti.edu.vn</v>
          </cell>
        </row>
        <row r="19">
          <cell r="D19" t="str">
            <v>Đinh Thị Mỹ Lệ</v>
          </cell>
          <cell r="E19" t="str">
            <v>Thạc sĩ</v>
          </cell>
          <cell r="G19">
            <v>0</v>
          </cell>
          <cell r="H19">
            <v>0</v>
          </cell>
          <cell r="I19">
            <v>0</v>
          </cell>
          <cell r="N19" t="str">
            <v>0932478969</v>
          </cell>
          <cell r="O19" t="str">
            <v>dinhtmyle@dtu-hti.edu.vn</v>
          </cell>
        </row>
        <row r="20">
          <cell r="D20" t="str">
            <v>Võ Hữu Hòa</v>
          </cell>
          <cell r="E20" t="str">
            <v>Tiến sĩ</v>
          </cell>
          <cell r="G20">
            <v>0</v>
          </cell>
          <cell r="H20">
            <v>0</v>
          </cell>
          <cell r="I20">
            <v>0</v>
          </cell>
          <cell r="N20" t="str">
            <v>0905 198 106</v>
          </cell>
          <cell r="O20" t="str">
            <v>vohuuhoa@dtu-hti.edu.vn</v>
          </cell>
        </row>
        <row r="21">
          <cell r="D21" t="str">
            <v>Lý Thị Thương</v>
          </cell>
          <cell r="E21" t="str">
            <v>Thạc sĩ</v>
          </cell>
          <cell r="G21">
            <v>0</v>
          </cell>
          <cell r="H21">
            <v>0</v>
          </cell>
          <cell r="I21">
            <v>0</v>
          </cell>
          <cell r="N21" t="str">
            <v>0988 073 696</v>
          </cell>
          <cell r="O21" t="str">
            <v>lythithuong@dtu-hti.edu.vn</v>
          </cell>
        </row>
        <row r="22">
          <cell r="D22" t="str">
            <v>Trần Thị Tú Nhi</v>
          </cell>
          <cell r="E22" t="str">
            <v>Thạc sĩ</v>
          </cell>
          <cell r="G22">
            <v>0</v>
          </cell>
          <cell r="H22">
            <v>0</v>
          </cell>
          <cell r="I22">
            <v>0</v>
          </cell>
          <cell r="N22" t="str">
            <v>0935304112</v>
          </cell>
          <cell r="O22" t="str">
            <v>tranttunhi1@dtu-hti.edu.vn</v>
          </cell>
        </row>
        <row r="23">
          <cell r="H23">
            <v>328</v>
          </cell>
          <cell r="I23">
            <v>9</v>
          </cell>
          <cell r="J23">
            <v>206</v>
          </cell>
          <cell r="K23">
            <v>32</v>
          </cell>
        </row>
        <row r="25">
          <cell r="D25">
            <v>1</v>
          </cell>
          <cell r="E25">
            <v>2</v>
          </cell>
          <cell r="H25">
            <v>3</v>
          </cell>
          <cell r="I25">
            <v>4</v>
          </cell>
          <cell r="J25">
            <v>5</v>
          </cell>
          <cell r="K25">
            <v>6</v>
          </cell>
          <cell r="L25">
            <v>7</v>
          </cell>
          <cell r="M25">
            <v>8</v>
          </cell>
          <cell r="N25">
            <v>9</v>
          </cell>
          <cell r="O25">
            <v>10</v>
          </cell>
          <cell r="P25">
            <v>11</v>
          </cell>
        </row>
      </sheetData>
      <sheetData sheetId="4">
        <row r="7">
          <cell r="A7">
            <v>2020713051</v>
          </cell>
          <cell r="B7" t="str">
            <v>Lê Viết Cường</v>
          </cell>
          <cell r="C7">
            <v>35237</v>
          </cell>
          <cell r="N7" t="str">
            <v>đủ điều kiện thực tập</v>
          </cell>
          <cell r="O7" t="e">
            <v>#N/A</v>
          </cell>
          <cell r="Q7" t="e">
            <v>#N/A</v>
          </cell>
          <cell r="R7" t="str">
            <v>CHUYÊN ĐỀ</v>
          </cell>
        </row>
        <row r="8">
          <cell r="A8">
            <v>24207101721</v>
          </cell>
          <cell r="B8" t="str">
            <v>Phạm Thị Thuỳ Linh</v>
          </cell>
          <cell r="C8">
            <v>36779</v>
          </cell>
          <cell r="O8" t="e">
            <v>#N/A</v>
          </cell>
          <cell r="P8" t="str">
            <v>Xử lý kết quả học tập năm học 2022-2023 theo QĐ: 3443/QĐ-ĐHDT ngày 10/08/2023</v>
          </cell>
          <cell r="Q8" t="e">
            <v>#N/A</v>
          </cell>
        </row>
        <row r="9">
          <cell r="A9">
            <v>24207103552</v>
          </cell>
          <cell r="B9" t="str">
            <v>Hồ Thị Thanh Giang</v>
          </cell>
          <cell r="C9">
            <v>36582</v>
          </cell>
          <cell r="I9">
            <v>136</v>
          </cell>
          <cell r="J9">
            <v>6.95</v>
          </cell>
          <cell r="K9">
            <v>2.82</v>
          </cell>
          <cell r="L9" t="str">
            <v/>
          </cell>
          <cell r="M9">
            <v>0</v>
          </cell>
          <cell r="N9" t="str">
            <v>CHUYÊN ĐỀ</v>
          </cell>
          <cell r="O9" t="str">
            <v>Quản trị Du lịch &amp; Khách sạn chuẩn PSU</v>
          </cell>
          <cell r="Q9" t="str">
            <v>K-24 - Quản Trị Du Lịch &amp; Khách Sạn Chuẩn PSU (Đại Học)</v>
          </cell>
          <cell r="R9" t="str">
            <v>CHUYÊN ĐỀ</v>
          </cell>
        </row>
        <row r="10">
          <cell r="A10">
            <v>24207108486</v>
          </cell>
          <cell r="B10" t="str">
            <v>Nguyễn Thị Thuỳ Dương</v>
          </cell>
          <cell r="C10">
            <v>36627</v>
          </cell>
          <cell r="I10">
            <v>139</v>
          </cell>
          <cell r="J10">
            <v>6.51</v>
          </cell>
          <cell r="K10">
            <v>2.5299999999999998</v>
          </cell>
          <cell r="L10" t="str">
            <v>PHI 161</v>
          </cell>
          <cell r="M10">
            <v>0</v>
          </cell>
          <cell r="N10" t="str">
            <v>CHUYÊN ĐỀ</v>
          </cell>
          <cell r="O10" t="str">
            <v>Quản trị Du lịch &amp; Khách sạn chuẩn PSU</v>
          </cell>
          <cell r="Q10" t="str">
            <v>K-25 - Quản Trị Du Lịch &amp; Khách Sạn Chuẩn PSU (Đại Học)</v>
          </cell>
          <cell r="R10" t="str">
            <v>CHUYÊN ĐỀ</v>
          </cell>
        </row>
        <row r="11">
          <cell r="A11">
            <v>24207214504</v>
          </cell>
          <cell r="B11" t="str">
            <v>Nguyễn Thị Thanh Uyên</v>
          </cell>
          <cell r="C11">
            <v>36776</v>
          </cell>
          <cell r="O11" t="e">
            <v>#N/A</v>
          </cell>
          <cell r="P11" t="str">
            <v>Xử lý kết quả học tập năm học 2022-2023 theo QĐ: 3443/QĐ-ĐHDT ngày 10/08/2023</v>
          </cell>
          <cell r="Q11" t="e">
            <v>#N/A</v>
          </cell>
        </row>
        <row r="12">
          <cell r="A12">
            <v>24217103978</v>
          </cell>
          <cell r="B12" t="str">
            <v>Nguyễn Tấn Long</v>
          </cell>
          <cell r="C12">
            <v>36657</v>
          </cell>
          <cell r="I12">
            <v>132</v>
          </cell>
          <cell r="J12">
            <v>7.39</v>
          </cell>
          <cell r="K12">
            <v>3.09</v>
          </cell>
          <cell r="L12" t="str">
            <v/>
          </cell>
          <cell r="M12">
            <v>0</v>
          </cell>
          <cell r="N12" t="str">
            <v>CHUYÊN ĐỀ</v>
          </cell>
          <cell r="O12" t="str">
            <v>Quản trị Du lịch &amp; Khách sạn chuẩn PSU</v>
          </cell>
          <cell r="Q12" t="str">
            <v>K-24 - Quản Trị Du Lịch &amp; Khách Sạn Chuẩn PSU (Đại Học)</v>
          </cell>
          <cell r="R12" t="str">
            <v>CHUYÊN ĐỀ</v>
          </cell>
        </row>
        <row r="13">
          <cell r="A13">
            <v>24217105169</v>
          </cell>
          <cell r="B13" t="str">
            <v>Tô Minh Huy</v>
          </cell>
          <cell r="C13">
            <v>36788</v>
          </cell>
          <cell r="I13">
            <v>131</v>
          </cell>
          <cell r="J13">
            <v>5.93</v>
          </cell>
          <cell r="K13">
            <v>2.23</v>
          </cell>
          <cell r="L13" t="str">
            <v>HOS 403; POS 351; PHI 150</v>
          </cell>
          <cell r="M13">
            <v>5.9259259259259262E-2</v>
          </cell>
          <cell r="N13" t="str">
            <v>KHÔNG ĐỦ ĐIỀU KIỆN THỰC TẬP</v>
          </cell>
          <cell r="O13" t="str">
            <v>Quản trị Du lịch &amp; Khách sạn chuẩn PSU</v>
          </cell>
          <cell r="Q13" t="str">
            <v>K-24 - Quản Trị Du Lịch &amp; Khách Sạn Chuẩn PSU (Đại Học)</v>
          </cell>
          <cell r="R13" t="str">
            <v>KHÔNG ĐỦ ĐIỀU KIỆN THỰC TẬP</v>
          </cell>
        </row>
        <row r="14">
          <cell r="A14">
            <v>24217106307</v>
          </cell>
          <cell r="B14" t="str">
            <v>Nguyễn Thanh Anh Hoàng</v>
          </cell>
          <cell r="C14">
            <v>36649</v>
          </cell>
          <cell r="I14">
            <v>141</v>
          </cell>
          <cell r="J14">
            <v>6.4</v>
          </cell>
          <cell r="K14">
            <v>2.4700000000000002</v>
          </cell>
          <cell r="L14" t="str">
            <v/>
          </cell>
          <cell r="M14">
            <v>0</v>
          </cell>
          <cell r="N14" t="str">
            <v>CHUYÊN ĐỀ</v>
          </cell>
          <cell r="O14" t="str">
            <v>Quản trị Du lịch &amp; Khách sạn chuẩn PSU</v>
          </cell>
          <cell r="Q14" t="str">
            <v>K-24 - Quản Trị Du Lịch &amp; Khách Sạn Chuẩn PSU (Đại Học)</v>
          </cell>
          <cell r="R14" t="str">
            <v>CHUYÊN ĐỀ</v>
          </cell>
        </row>
        <row r="15">
          <cell r="A15">
            <v>24217107404</v>
          </cell>
          <cell r="B15" t="str">
            <v>Hồ Thanh Tú</v>
          </cell>
          <cell r="C15">
            <v>36703</v>
          </cell>
          <cell r="I15">
            <v>141</v>
          </cell>
          <cell r="J15">
            <v>6.68</v>
          </cell>
          <cell r="K15">
            <v>2.72</v>
          </cell>
          <cell r="L15" t="str">
            <v/>
          </cell>
          <cell r="M15">
            <v>0</v>
          </cell>
          <cell r="N15" t="str">
            <v>CHUYÊN ĐỀ</v>
          </cell>
          <cell r="O15" t="str">
            <v>Quản trị Du lịch &amp; Khách sạn chuẩn PSU</v>
          </cell>
          <cell r="Q15" t="str">
            <v>K-24 - Quản Trị Du Lịch &amp; Khách Sạn Chuẩn PSU (Đại Học)</v>
          </cell>
          <cell r="R15" t="str">
            <v>CHUYÊN ĐỀ</v>
          </cell>
        </row>
        <row r="16">
          <cell r="A16">
            <v>24217107734</v>
          </cell>
          <cell r="B16" t="str">
            <v>Ngô Thanh Nhật</v>
          </cell>
          <cell r="C16">
            <v>36684</v>
          </cell>
          <cell r="I16">
            <v>139</v>
          </cell>
          <cell r="J16">
            <v>5.75</v>
          </cell>
          <cell r="K16">
            <v>2.1</v>
          </cell>
          <cell r="L16" t="str">
            <v>ACC 201</v>
          </cell>
          <cell r="M16">
            <v>2.1897810218978103E-2</v>
          </cell>
          <cell r="N16" t="str">
            <v>CHUYÊN ĐỀ</v>
          </cell>
          <cell r="O16" t="str">
            <v>Quản trị Du lịch &amp; Khách sạn chuẩn PSU</v>
          </cell>
          <cell r="Q16" t="str">
            <v>K-25 - Quản Trị Du Lịch &amp; Khách Sạn Chuẩn PSU (Đại Học)</v>
          </cell>
          <cell r="R16" t="str">
            <v>CHUYÊN ĐỀ</v>
          </cell>
        </row>
        <row r="17">
          <cell r="A17">
            <v>25202403557</v>
          </cell>
          <cell r="B17" t="str">
            <v>Trần Thị Thanh Ngân</v>
          </cell>
          <cell r="C17">
            <v>36896</v>
          </cell>
          <cell r="I17">
            <v>134</v>
          </cell>
          <cell r="J17">
            <v>7.56</v>
          </cell>
          <cell r="K17">
            <v>3.22</v>
          </cell>
          <cell r="L17" t="str">
            <v/>
          </cell>
          <cell r="M17">
            <v>0</v>
          </cell>
          <cell r="N17" t="str">
            <v>XÉT LÀM KHÓA LUẬN</v>
          </cell>
          <cell r="O17" t="str">
            <v>Quản trị Du lịch &amp; Khách sạn chuẩn PSU</v>
          </cell>
          <cell r="Q17" t="str">
            <v>K-25 - Quản Trị Du Lịch &amp; Khách Sạn Chuẩn PSU (Đại Học)</v>
          </cell>
          <cell r="R17" t="str">
            <v>XÉT LÀM KHÓA LUẬN</v>
          </cell>
        </row>
        <row r="18">
          <cell r="A18">
            <v>25203301866</v>
          </cell>
          <cell r="B18" t="str">
            <v>Trần Cẩm Vy</v>
          </cell>
          <cell r="C18">
            <v>37217</v>
          </cell>
          <cell r="I18">
            <v>137</v>
          </cell>
          <cell r="J18">
            <v>7.29</v>
          </cell>
          <cell r="K18">
            <v>3</v>
          </cell>
          <cell r="L18" t="str">
            <v/>
          </cell>
          <cell r="M18">
            <v>0</v>
          </cell>
          <cell r="N18" t="str">
            <v>CHUYÊN ĐỀ</v>
          </cell>
          <cell r="O18" t="str">
            <v>Quản trị Du lịch &amp; Khách sạn chuẩn PSU</v>
          </cell>
          <cell r="Q18" t="str">
            <v>K-25 - Quản Trị Du Lịch &amp; Khách Sạn Chuẩn PSU (Đại Học)</v>
          </cell>
          <cell r="R18" t="str">
            <v>CHUYÊN ĐỀ</v>
          </cell>
        </row>
        <row r="19">
          <cell r="A19">
            <v>25203409978</v>
          </cell>
          <cell r="B19" t="str">
            <v>Hà Trần Huỳnh Hương</v>
          </cell>
          <cell r="C19">
            <v>37202</v>
          </cell>
          <cell r="I19">
            <v>134</v>
          </cell>
          <cell r="J19">
            <v>6.65</v>
          </cell>
          <cell r="K19">
            <v>2.65</v>
          </cell>
          <cell r="L19" t="str">
            <v/>
          </cell>
          <cell r="M19">
            <v>2.1897810218978103E-2</v>
          </cell>
          <cell r="N19" t="str">
            <v>CHUYÊN ĐỀ</v>
          </cell>
          <cell r="O19" t="str">
            <v>Quản trị Du lịch &amp; Khách sạn chuẩn PSU</v>
          </cell>
          <cell r="Q19" t="str">
            <v>K-25 - Quản Trị Du Lịch &amp; Khách Sạn Chuẩn PSU (Đại Học)</v>
          </cell>
          <cell r="R19" t="str">
            <v>CHUYÊN ĐỀ</v>
          </cell>
        </row>
        <row r="20">
          <cell r="A20">
            <v>25207100721</v>
          </cell>
          <cell r="B20" t="str">
            <v>Nguyễn Lê Minh Thư</v>
          </cell>
          <cell r="C20">
            <v>37071</v>
          </cell>
          <cell r="I20">
            <v>137</v>
          </cell>
          <cell r="J20">
            <v>7.24</v>
          </cell>
          <cell r="K20">
            <v>3</v>
          </cell>
          <cell r="L20" t="str">
            <v/>
          </cell>
          <cell r="M20">
            <v>0</v>
          </cell>
          <cell r="N20" t="str">
            <v>CHUYÊN ĐỀ</v>
          </cell>
          <cell r="O20" t="str">
            <v>Quản trị Du lịch &amp; Khách sạn chuẩn PSU</v>
          </cell>
          <cell r="Q20" t="str">
            <v>K-25 - Quản Trị Du Lịch &amp; Khách Sạn Chuẩn PSU (Đại Học)</v>
          </cell>
          <cell r="R20" t="str">
            <v>CHUYÊN ĐỀ</v>
          </cell>
        </row>
        <row r="21">
          <cell r="A21">
            <v>25207102832</v>
          </cell>
          <cell r="B21" t="str">
            <v>Trần Mai Kiều Diễm</v>
          </cell>
          <cell r="C21">
            <v>37008</v>
          </cell>
          <cell r="I21">
            <v>138</v>
          </cell>
          <cell r="J21">
            <v>6.63</v>
          </cell>
          <cell r="K21">
            <v>2.6</v>
          </cell>
          <cell r="L21" t="str">
            <v/>
          </cell>
          <cell r="M21">
            <v>0</v>
          </cell>
          <cell r="N21" t="str">
            <v>CHUYÊN ĐỀ</v>
          </cell>
          <cell r="O21" t="str">
            <v>Quản trị Du lịch &amp; Khách sạn chuẩn PSU</v>
          </cell>
          <cell r="Q21" t="str">
            <v>K-25 - Quản Trị Du Lịch &amp; Khách Sạn Chuẩn PSU (Đại Học)</v>
          </cell>
          <cell r="R21" t="str">
            <v>CHUYÊN ĐỀ</v>
          </cell>
        </row>
        <row r="22">
          <cell r="A22">
            <v>25207103834</v>
          </cell>
          <cell r="B22" t="str">
            <v>Trần Phạm Hồng Phấn</v>
          </cell>
          <cell r="C22">
            <v>37128</v>
          </cell>
          <cell r="I22" t="e">
            <v>#N/A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str">
            <v>Quản trị Du lịch &amp; Khách sạn chuẩn PSU</v>
          </cell>
          <cell r="Q22" t="str">
            <v>K-25 - Quản Trị Du Lịch &amp; Khách Sạn Chuẩn PSU (Đại Học)</v>
          </cell>
          <cell r="R22" t="e">
            <v>#N/A</v>
          </cell>
        </row>
        <row r="23">
          <cell r="A23">
            <v>25207104175</v>
          </cell>
          <cell r="B23" t="str">
            <v>Nguyễn Thị Xuân Hạnh</v>
          </cell>
          <cell r="C23">
            <v>37151</v>
          </cell>
          <cell r="I23">
            <v>141</v>
          </cell>
          <cell r="J23">
            <v>7.52</v>
          </cell>
          <cell r="K23">
            <v>3.18</v>
          </cell>
          <cell r="L23" t="str">
            <v/>
          </cell>
          <cell r="M23">
            <v>0</v>
          </cell>
          <cell r="N23" t="str">
            <v>CHUYÊN ĐỀ</v>
          </cell>
          <cell r="O23" t="str">
            <v>Quản trị Du lịch &amp; Khách sạn chuẩn PSU</v>
          </cell>
          <cell r="Q23" t="str">
            <v>K-25 - Quản Trị Du Lịch &amp; Khách Sạn Chuẩn PSU (Đại Học)</v>
          </cell>
          <cell r="R23" t="str">
            <v>CHUYÊN ĐỀ</v>
          </cell>
        </row>
        <row r="24">
          <cell r="A24">
            <v>25207104177</v>
          </cell>
          <cell r="B24" t="str">
            <v>Trần Đặng Ánh Chi</v>
          </cell>
          <cell r="C24">
            <v>37167</v>
          </cell>
          <cell r="I24">
            <v>140</v>
          </cell>
          <cell r="J24">
            <v>7.64</v>
          </cell>
          <cell r="K24">
            <v>3.23</v>
          </cell>
          <cell r="L24" t="str">
            <v/>
          </cell>
          <cell r="M24">
            <v>0</v>
          </cell>
          <cell r="N24" t="str">
            <v>XÉT LÀM KHÓA LUẬN</v>
          </cell>
          <cell r="O24" t="str">
            <v>Quản trị Du lịch &amp; Khách sạn chuẩn PSU</v>
          </cell>
          <cell r="Q24" t="str">
            <v>K-25 - Quản Trị Du Lịch &amp; Khách Sạn Chuẩn PSU (Đại Học)</v>
          </cell>
          <cell r="R24" t="str">
            <v>XÉT LÀM KHÓA LUẬN</v>
          </cell>
        </row>
        <row r="25">
          <cell r="A25">
            <v>25207104329</v>
          </cell>
          <cell r="B25" t="str">
            <v>Trần Đặng Hàn Uyên</v>
          </cell>
          <cell r="C25">
            <v>37036</v>
          </cell>
          <cell r="I25">
            <v>134</v>
          </cell>
          <cell r="J25">
            <v>6.62</v>
          </cell>
          <cell r="K25">
            <v>2.64</v>
          </cell>
          <cell r="L25" t="str">
            <v/>
          </cell>
          <cell r="M25">
            <v>2.1897810218978103E-2</v>
          </cell>
          <cell r="N25" t="str">
            <v>CHUYÊN ĐỀ</v>
          </cell>
          <cell r="O25" t="str">
            <v>Quản trị Du lịch &amp; Khách sạn chuẩn PSU</v>
          </cell>
          <cell r="Q25" t="str">
            <v>K-25 - Quản Trị Du Lịch &amp; Khách Sạn Chuẩn PSU (Đại Học)</v>
          </cell>
          <cell r="R25" t="str">
            <v>CHUYÊN ĐỀ</v>
          </cell>
        </row>
        <row r="26">
          <cell r="A26">
            <v>25207105423</v>
          </cell>
          <cell r="B26" t="str">
            <v>Nguyễn Thị Diễm Kiều</v>
          </cell>
          <cell r="C26">
            <v>37203</v>
          </cell>
          <cell r="I26">
            <v>137</v>
          </cell>
          <cell r="J26">
            <v>6.47</v>
          </cell>
          <cell r="K26">
            <v>2.5299999999999998</v>
          </cell>
          <cell r="L26" t="str">
            <v/>
          </cell>
          <cell r="M26">
            <v>0</v>
          </cell>
          <cell r="N26" t="str">
            <v>CHUYÊN ĐỀ</v>
          </cell>
          <cell r="O26" t="str">
            <v>Quản trị Du lịch &amp; Khách sạn chuẩn PSU</v>
          </cell>
          <cell r="Q26" t="str">
            <v>K-25 - Quản Trị Du Lịch &amp; Khách Sạn Chuẩn PSU (Đại Học)</v>
          </cell>
          <cell r="R26" t="str">
            <v>CHUYÊN ĐỀ</v>
          </cell>
        </row>
        <row r="27">
          <cell r="A27">
            <v>25207107965</v>
          </cell>
          <cell r="B27" t="str">
            <v>Phan Minh Hạ My</v>
          </cell>
          <cell r="C27">
            <v>37094</v>
          </cell>
          <cell r="I27">
            <v>137</v>
          </cell>
          <cell r="J27">
            <v>7.3</v>
          </cell>
          <cell r="K27">
            <v>3.06</v>
          </cell>
          <cell r="L27" t="str">
            <v/>
          </cell>
          <cell r="M27">
            <v>2.1897810218978103E-2</v>
          </cell>
          <cell r="N27" t="str">
            <v>CHUYÊN ĐỀ</v>
          </cell>
          <cell r="O27" t="str">
            <v>Quản trị Du lịch &amp; Khách sạn chuẩn PSU</v>
          </cell>
          <cell r="Q27" t="str">
            <v>K-25 - Quản Trị Du Lịch &amp; Khách Sạn Chuẩn PSU (Đại Học)</v>
          </cell>
          <cell r="R27" t="str">
            <v>CHUYÊN ĐỀ</v>
          </cell>
        </row>
        <row r="28">
          <cell r="A28">
            <v>25207110054</v>
          </cell>
          <cell r="B28" t="str">
            <v>Huỳnh Thị Mỹ Linh</v>
          </cell>
          <cell r="C28">
            <v>37003</v>
          </cell>
          <cell r="I28">
            <v>139</v>
          </cell>
          <cell r="J28">
            <v>6.71</v>
          </cell>
          <cell r="K28">
            <v>2.66</v>
          </cell>
          <cell r="L28" t="str">
            <v/>
          </cell>
          <cell r="M28">
            <v>0</v>
          </cell>
          <cell r="N28" t="str">
            <v>CHUYÊN ĐỀ</v>
          </cell>
          <cell r="O28" t="str">
            <v>Quản trị Du lịch &amp; Khách sạn chuẩn PSU</v>
          </cell>
          <cell r="Q28" t="str">
            <v>K-25 - Quản Trị Du Lịch &amp; Khách Sạn Chuẩn PSU (Đại Học)</v>
          </cell>
          <cell r="R28" t="str">
            <v>CHUYÊN ĐỀ</v>
          </cell>
        </row>
        <row r="29">
          <cell r="A29">
            <v>25207110564</v>
          </cell>
          <cell r="B29" t="str">
            <v>Đặng Thị Thủy</v>
          </cell>
          <cell r="C29">
            <v>37006</v>
          </cell>
          <cell r="I29">
            <v>136</v>
          </cell>
          <cell r="J29">
            <v>5.89</v>
          </cell>
          <cell r="K29">
            <v>2.15</v>
          </cell>
          <cell r="L29" t="str">
            <v/>
          </cell>
          <cell r="M29">
            <v>2.2058823529411766E-2</v>
          </cell>
          <cell r="N29" t="str">
            <v>CHUYÊN ĐỀ</v>
          </cell>
          <cell r="O29" t="str">
            <v>Quản trị Du lịch &amp; Khách sạn chuẩn PSU</v>
          </cell>
          <cell r="Q29" t="str">
            <v>K-25 - Quản Trị Du Lịch &amp; Khách Sạn Chuẩn PSU (Đại Học)</v>
          </cell>
          <cell r="R29" t="str">
            <v>CHUYÊN ĐỀ</v>
          </cell>
        </row>
        <row r="30">
          <cell r="A30">
            <v>25207116585</v>
          </cell>
          <cell r="B30" t="str">
            <v>Nguyễn Thị Hải Như</v>
          </cell>
          <cell r="C30">
            <v>36997</v>
          </cell>
          <cell r="O30" t="e">
            <v>#N/A</v>
          </cell>
          <cell r="P30" t="str">
            <v>SV được đồng ý cho ngưng học tại trường và bảo lưu kết quả học tập theo QĐ số 421/ QĐ-ĐHDT-ĐT ngày 13/02/2023</v>
          </cell>
          <cell r="Q30" t="e">
            <v>#N/A</v>
          </cell>
        </row>
        <row r="31">
          <cell r="A31">
            <v>25207117012</v>
          </cell>
          <cell r="B31" t="str">
            <v>Trương Thị Thuận</v>
          </cell>
          <cell r="C31">
            <v>37205</v>
          </cell>
          <cell r="I31">
            <v>137</v>
          </cell>
          <cell r="J31">
            <v>6.18</v>
          </cell>
          <cell r="K31">
            <v>2.34</v>
          </cell>
          <cell r="L31" t="str">
            <v/>
          </cell>
          <cell r="M31">
            <v>4.3795620437956206E-2</v>
          </cell>
          <cell r="N31" t="str">
            <v>CHUYÊN ĐỀ</v>
          </cell>
          <cell r="O31" t="str">
            <v>Quản trị Du lịch &amp; Khách sạn chuẩn PSU</v>
          </cell>
          <cell r="Q31" t="str">
            <v>K-25 - Quản Trị Du Lịch &amp; Khách Sạn Chuẩn PSU (Đại Học)</v>
          </cell>
          <cell r="R31" t="str">
            <v>CHUYÊN ĐỀ</v>
          </cell>
        </row>
        <row r="32">
          <cell r="A32">
            <v>25207117039</v>
          </cell>
          <cell r="B32" t="str">
            <v>Trần Đinh Phương Trinh</v>
          </cell>
          <cell r="C32">
            <v>37117</v>
          </cell>
          <cell r="I32">
            <v>140</v>
          </cell>
          <cell r="J32">
            <v>7.2</v>
          </cell>
          <cell r="K32">
            <v>2.98</v>
          </cell>
          <cell r="L32" t="str">
            <v/>
          </cell>
          <cell r="M32">
            <v>0</v>
          </cell>
          <cell r="N32" t="str">
            <v>CHUYÊN ĐỀ</v>
          </cell>
          <cell r="O32" t="str">
            <v>Quản trị Du lịch &amp; Khách sạn chuẩn PSU</v>
          </cell>
          <cell r="Q32" t="str">
            <v>K-25 - Quản Trị Du Lịch &amp; Khách Sạn Chuẩn PSU (Đại Học)</v>
          </cell>
          <cell r="R32" t="str">
            <v>CHUYÊN ĐỀ</v>
          </cell>
        </row>
        <row r="33">
          <cell r="A33">
            <v>25207117145</v>
          </cell>
          <cell r="B33" t="str">
            <v>Trần Hồng Hạnh</v>
          </cell>
          <cell r="C33">
            <v>37190</v>
          </cell>
          <cell r="I33">
            <v>137</v>
          </cell>
          <cell r="J33">
            <v>5.97</v>
          </cell>
          <cell r="K33">
            <v>2.2799999999999998</v>
          </cell>
          <cell r="L33" t="str">
            <v>AET 301; AET 347; MEC 205</v>
          </cell>
          <cell r="M33">
            <v>4.3795620437956206E-2</v>
          </cell>
          <cell r="N33" t="str">
            <v>CHUYÊN ĐỀ</v>
          </cell>
          <cell r="O33" t="str">
            <v>Quản trị Du lịch &amp; Khách sạn chuẩn PSU</v>
          </cell>
          <cell r="Q33" t="str">
            <v>K-25 - Quản Trị Du Lịch &amp; Khách Sạn Chuẩn PSU (Đại Học)</v>
          </cell>
          <cell r="R33" t="str">
            <v>CHUYÊN ĐỀ</v>
          </cell>
        </row>
        <row r="34">
          <cell r="A34">
            <v>25207204326</v>
          </cell>
          <cell r="B34" t="str">
            <v>Hồ Trần Thảo Phương</v>
          </cell>
          <cell r="C34">
            <v>37057</v>
          </cell>
          <cell r="I34">
            <v>134</v>
          </cell>
          <cell r="J34">
            <v>6.57</v>
          </cell>
          <cell r="K34">
            <v>2.59</v>
          </cell>
          <cell r="L34" t="str">
            <v/>
          </cell>
          <cell r="M34">
            <v>2.1897810218978103E-2</v>
          </cell>
          <cell r="N34" t="str">
            <v>CHUYÊN ĐỀ</v>
          </cell>
          <cell r="O34" t="str">
            <v>Quản trị Du lịch &amp; Khách sạn chuẩn PSU</v>
          </cell>
          <cell r="Q34" t="str">
            <v>K-25 - Quản Trị Du Lịch &amp; Khách Sạn Chuẩn PSU (Đại Học)</v>
          </cell>
          <cell r="R34" t="str">
            <v>CHUYÊN ĐỀ</v>
          </cell>
        </row>
        <row r="35">
          <cell r="A35">
            <v>25211205050</v>
          </cell>
          <cell r="B35" t="str">
            <v>Võ Văn Bảo</v>
          </cell>
          <cell r="C35">
            <v>36901</v>
          </cell>
          <cell r="I35">
            <v>140</v>
          </cell>
          <cell r="J35">
            <v>7.13</v>
          </cell>
          <cell r="K35">
            <v>2.94</v>
          </cell>
          <cell r="L35" t="str">
            <v/>
          </cell>
          <cell r="M35">
            <v>0</v>
          </cell>
          <cell r="N35" t="str">
            <v>CHUYÊN ĐỀ</v>
          </cell>
          <cell r="O35" t="str">
            <v>Quản trị Du lịch &amp; Khách sạn chuẩn PSU</v>
          </cell>
          <cell r="Q35" t="str">
            <v>K-25 - Quản Trị Du Lịch &amp; Khách Sạn Chuẩn PSU (Đại Học)</v>
          </cell>
          <cell r="R35" t="str">
            <v>CHUYÊN ĐỀ</v>
          </cell>
        </row>
        <row r="36">
          <cell r="A36">
            <v>25217103085</v>
          </cell>
          <cell r="B36" t="str">
            <v>Nguyễn Võ Văn Tâm</v>
          </cell>
          <cell r="C36">
            <v>36961</v>
          </cell>
          <cell r="I36">
            <v>130</v>
          </cell>
          <cell r="J36">
            <v>6</v>
          </cell>
          <cell r="K36">
            <v>2.2400000000000002</v>
          </cell>
          <cell r="L36" t="str">
            <v/>
          </cell>
          <cell r="M36">
            <v>0</v>
          </cell>
          <cell r="N36" t="str">
            <v>CHUYÊN ĐỀ</v>
          </cell>
          <cell r="O36" t="str">
            <v>Quản trị Du lịch &amp; Khách sạn chuẩn PSU</v>
          </cell>
          <cell r="Q36" t="str">
            <v>K-25 - Quản Trị Du Lịch &amp; Khách Sạn Chuẩn PSU (Đại Học)</v>
          </cell>
          <cell r="R36" t="str">
            <v>CHUYÊN ĐỀ</v>
          </cell>
        </row>
        <row r="37">
          <cell r="A37">
            <v>25217103552</v>
          </cell>
          <cell r="B37" t="str">
            <v>Lê Ngọc Nhật</v>
          </cell>
          <cell r="C37">
            <v>37059</v>
          </cell>
          <cell r="O37" t="e">
            <v>#N/A</v>
          </cell>
          <cell r="Q37" t="e">
            <v>#N/A</v>
          </cell>
        </row>
        <row r="38">
          <cell r="A38">
            <v>25217103802</v>
          </cell>
          <cell r="B38" t="str">
            <v>Nguyễn Hữu Hiếu</v>
          </cell>
          <cell r="C38">
            <v>37237</v>
          </cell>
          <cell r="I38">
            <v>137</v>
          </cell>
          <cell r="J38">
            <v>7.43</v>
          </cell>
          <cell r="K38">
            <v>3.12</v>
          </cell>
          <cell r="L38" t="str">
            <v/>
          </cell>
          <cell r="M38">
            <v>0</v>
          </cell>
          <cell r="N38" t="str">
            <v>CHUYÊN ĐỀ</v>
          </cell>
          <cell r="O38" t="str">
            <v>Quản trị Du lịch &amp; Khách sạn chuẩn PSU</v>
          </cell>
          <cell r="Q38" t="str">
            <v>K-25 - Quản Trị Du Lịch &amp; Khách Sạn Chuẩn PSU (Đại Học)</v>
          </cell>
          <cell r="R38" t="str">
            <v>CHUYÊN ĐỀ</v>
          </cell>
        </row>
        <row r="39">
          <cell r="A39">
            <v>25217104999</v>
          </cell>
          <cell r="B39" t="str">
            <v>Ngô Anh Khoa</v>
          </cell>
          <cell r="C39">
            <v>37163</v>
          </cell>
          <cell r="I39">
            <v>137</v>
          </cell>
          <cell r="J39">
            <v>7.1</v>
          </cell>
          <cell r="K39">
            <v>2.92</v>
          </cell>
          <cell r="L39" t="str">
            <v/>
          </cell>
          <cell r="M39">
            <v>0</v>
          </cell>
          <cell r="N39" t="str">
            <v>CHUYÊN ĐỀ</v>
          </cell>
          <cell r="O39" t="str">
            <v>Quản trị Du lịch &amp; Khách sạn chuẩn PSU</v>
          </cell>
          <cell r="Q39" t="str">
            <v>K-25 - Quản Trị Du Lịch &amp; Khách Sạn Chuẩn PSU (Đại Học)</v>
          </cell>
          <cell r="R39" t="str">
            <v>CHUYÊN ĐỀ</v>
          </cell>
        </row>
        <row r="40">
          <cell r="A40">
            <v>25217107876</v>
          </cell>
          <cell r="B40" t="str">
            <v>Đinh Nguyễn Ngọc Huy</v>
          </cell>
          <cell r="C40">
            <v>36893</v>
          </cell>
          <cell r="I40">
            <v>134</v>
          </cell>
          <cell r="J40">
            <v>6.33</v>
          </cell>
          <cell r="K40">
            <v>2.41</v>
          </cell>
          <cell r="L40" t="str">
            <v/>
          </cell>
          <cell r="M40">
            <v>0</v>
          </cell>
          <cell r="N40" t="str">
            <v>CHUYÊN ĐỀ</v>
          </cell>
          <cell r="O40" t="str">
            <v>Quản trị Du lịch &amp; Khách sạn chuẩn PSU</v>
          </cell>
          <cell r="Q40" t="str">
            <v>K-25 - Quản Trị Du Lịch &amp; Khách Sạn Chuẩn PSU (Đại Học)</v>
          </cell>
          <cell r="R40" t="str">
            <v>CHUYÊN ĐỀ</v>
          </cell>
        </row>
        <row r="41">
          <cell r="A41">
            <v>25217108305</v>
          </cell>
          <cell r="B41" t="str">
            <v>NGUYỄN TUẤN TÚ</v>
          </cell>
          <cell r="C41">
            <v>37098</v>
          </cell>
          <cell r="I41">
            <v>137</v>
          </cell>
          <cell r="J41">
            <v>6.23</v>
          </cell>
          <cell r="K41">
            <v>2.34</v>
          </cell>
          <cell r="L41" t="str">
            <v/>
          </cell>
          <cell r="M41">
            <v>0</v>
          </cell>
          <cell r="N41" t="str">
            <v>CHUYÊN ĐỀ</v>
          </cell>
          <cell r="O41" t="str">
            <v>Quản trị Du lịch &amp; Khách sạn chuẩn PSU</v>
          </cell>
          <cell r="Q41" t="str">
            <v>K-25 - Quản Trị Du Lịch &amp; Khách Sạn Chuẩn PSU (Đại Học)</v>
          </cell>
          <cell r="R41" t="str">
            <v>CHUYÊN ĐỀ</v>
          </cell>
        </row>
        <row r="42">
          <cell r="A42">
            <v>25217110142</v>
          </cell>
          <cell r="B42" t="str">
            <v>Trần Hồ Đức Tú</v>
          </cell>
          <cell r="C42">
            <v>36892</v>
          </cell>
          <cell r="I42">
            <v>137</v>
          </cell>
          <cell r="J42">
            <v>5.63</v>
          </cell>
          <cell r="K42">
            <v>2.0699999999999998</v>
          </cell>
          <cell r="L42" t="str">
            <v/>
          </cell>
          <cell r="M42">
            <v>0.10218978102189781</v>
          </cell>
          <cell r="N42" t="str">
            <v>KHÔNG ĐỦ ĐIỀU KIỆN THỰC TẬP</v>
          </cell>
          <cell r="O42" t="str">
            <v>Quản trị Du lịch &amp; Khách sạn chuẩn PSU</v>
          </cell>
          <cell r="Q42" t="str">
            <v>K-25 - Quản Trị Du Lịch &amp; Khách Sạn Chuẩn PSU (Đại Học)</v>
          </cell>
          <cell r="R42" t="str">
            <v>KHÔNG ĐỦ ĐIỀU KIỆN THỰC TẬP</v>
          </cell>
        </row>
        <row r="43">
          <cell r="A43">
            <v>24207106668</v>
          </cell>
          <cell r="B43" t="str">
            <v>Nguyễn Hoàng Phương Chi</v>
          </cell>
          <cell r="C43">
            <v>36769</v>
          </cell>
          <cell r="O43" t="e">
            <v>#N/A</v>
          </cell>
          <cell r="Q43" t="str">
            <v>K-24 - Quản Trị Du Lịch &amp; Nhà Hàng Chuẩn PSU (Đại Học)</v>
          </cell>
        </row>
        <row r="44">
          <cell r="A44">
            <v>24217105298</v>
          </cell>
          <cell r="B44" t="str">
            <v>Võ Duy Phú</v>
          </cell>
          <cell r="C44">
            <v>36592</v>
          </cell>
          <cell r="O44" t="e">
            <v>#N/A</v>
          </cell>
          <cell r="Q44" t="str">
            <v>K-24 - Quản Trị Du Lịch &amp; Nhà Hàng Chuẩn PSU (Đại Học)</v>
          </cell>
        </row>
        <row r="45">
          <cell r="A45">
            <v>2121154294</v>
          </cell>
          <cell r="B45" t="str">
            <v>Nguyễn Hữu Hân</v>
          </cell>
          <cell r="C45">
            <v>35754</v>
          </cell>
          <cell r="O45" t="e">
            <v>#N/A</v>
          </cell>
          <cell r="P45" t="str">
            <v>hết hạn đào tạo 12/2023</v>
          </cell>
          <cell r="Q45" t="str">
            <v>K-23 - Quản Trị Khách Sạn &amp; Nhà Hàng (Đại Học)</v>
          </cell>
        </row>
        <row r="46">
          <cell r="A46">
            <v>24207104270</v>
          </cell>
          <cell r="B46" t="str">
            <v>Huỳnh Ngọc Ánh</v>
          </cell>
          <cell r="C46">
            <v>36618</v>
          </cell>
          <cell r="I46">
            <v>124</v>
          </cell>
          <cell r="J46">
            <v>6.53</v>
          </cell>
          <cell r="K46">
            <v>2.57</v>
          </cell>
          <cell r="L46" t="str">
            <v>PHI 162</v>
          </cell>
          <cell r="M46">
            <v>0</v>
          </cell>
          <cell r="N46" t="str">
            <v>CHUYÊN ĐỀ</v>
          </cell>
          <cell r="O46" t="str">
            <v>Quản Trị Khách Sạn &amp; Nhà Hàng</v>
          </cell>
          <cell r="Q46" t="str">
            <v>K-25 - Quản Trị Khách Sạn &amp; Nhà Hàng (Đại Học)</v>
          </cell>
          <cell r="R46" t="str">
            <v>CHUYÊN ĐỀ</v>
          </cell>
        </row>
        <row r="47">
          <cell r="A47">
            <v>24207104278</v>
          </cell>
          <cell r="B47" t="str">
            <v>Nguyễn Lê Xuân Thuỳ</v>
          </cell>
          <cell r="C47">
            <v>36584</v>
          </cell>
          <cell r="O47" t="e">
            <v>#N/A</v>
          </cell>
          <cell r="P47" t="str">
            <v>Xử lý kết quả học tập năm học 2022-2023 theo QĐ: 3443/QĐ-ĐHDT ngày 10/08/2023</v>
          </cell>
          <cell r="Q47" t="e">
            <v>#N/A</v>
          </cell>
        </row>
        <row r="48">
          <cell r="A48">
            <v>24207108085</v>
          </cell>
          <cell r="B48" t="str">
            <v>Tôn Nữ Thái Tiên</v>
          </cell>
          <cell r="C48">
            <v>36878</v>
          </cell>
          <cell r="I48">
            <v>127</v>
          </cell>
          <cell r="J48">
            <v>6.42</v>
          </cell>
          <cell r="K48">
            <v>2.4700000000000002</v>
          </cell>
          <cell r="L48" t="str">
            <v/>
          </cell>
          <cell r="M48">
            <v>0</v>
          </cell>
          <cell r="N48" t="str">
            <v>CHUYÊN ĐỀ</v>
          </cell>
          <cell r="O48" t="str">
            <v>Quản Trị Khách Sạn &amp; Nhà Hàng</v>
          </cell>
          <cell r="Q48" t="str">
            <v>K-24 - Quản Trị Khách Sạn &amp; Nhà Hàng (Đại Học)</v>
          </cell>
          <cell r="R48" t="str">
            <v>CHUYÊN ĐỀ</v>
          </cell>
        </row>
        <row r="49">
          <cell r="A49">
            <v>24217103798</v>
          </cell>
          <cell r="B49" t="str">
            <v>Nguyễn Tiến Khoa</v>
          </cell>
          <cell r="C49">
            <v>36526</v>
          </cell>
          <cell r="I49">
            <v>130</v>
          </cell>
          <cell r="J49">
            <v>6.45</v>
          </cell>
          <cell r="K49">
            <v>2.57</v>
          </cell>
          <cell r="L49" t="str">
            <v>ENG 117</v>
          </cell>
          <cell r="M49">
            <v>0</v>
          </cell>
          <cell r="N49" t="str">
            <v>CHUYÊN ĐỀ</v>
          </cell>
          <cell r="O49" t="str">
            <v>Quản Trị Khách Sạn &amp; Nhà Hàng</v>
          </cell>
          <cell r="Q49" t="str">
            <v>K-24 - Quản Trị Khách Sạn &amp; Nhà Hàng (Đại Học)</v>
          </cell>
          <cell r="R49" t="str">
            <v>CHUYÊN ĐỀ</v>
          </cell>
        </row>
        <row r="50">
          <cell r="A50">
            <v>24217105225</v>
          </cell>
          <cell r="B50" t="str">
            <v>Nguyễn Thế Ngân</v>
          </cell>
          <cell r="C50">
            <v>36657</v>
          </cell>
          <cell r="I50">
            <v>125</v>
          </cell>
          <cell r="J50">
            <v>6.55</v>
          </cell>
          <cell r="K50">
            <v>2.58</v>
          </cell>
          <cell r="L50" t="str">
            <v>HIS 361</v>
          </cell>
          <cell r="M50">
            <v>2.34375E-2</v>
          </cell>
          <cell r="N50" t="str">
            <v>CHUYÊN ĐỀ</v>
          </cell>
          <cell r="O50" t="str">
            <v>Quản Trị Khách Sạn &amp; Nhà Hàng</v>
          </cell>
          <cell r="Q50" t="str">
            <v>K-25 - Quản Trị Khách Sạn &amp; Nhà Hàng (Đại Học)</v>
          </cell>
          <cell r="R50" t="str">
            <v>CHUYÊN ĐỀ</v>
          </cell>
        </row>
        <row r="51">
          <cell r="A51">
            <v>25202610271</v>
          </cell>
          <cell r="B51" t="str">
            <v>Nguyễn Thị Kiều Oanh</v>
          </cell>
          <cell r="C51">
            <v>37001</v>
          </cell>
          <cell r="I51">
            <v>131</v>
          </cell>
          <cell r="J51">
            <v>6.74</v>
          </cell>
          <cell r="K51">
            <v>2.72</v>
          </cell>
          <cell r="L51" t="str">
            <v/>
          </cell>
          <cell r="M51">
            <v>0</v>
          </cell>
          <cell r="N51" t="str">
            <v>CHUYÊN ĐỀ</v>
          </cell>
          <cell r="O51" t="str">
            <v>Quản Trị Khách Sạn &amp; Nhà Hàng</v>
          </cell>
          <cell r="Q51" t="str">
            <v>K-25 - Quản Trị Khách Sạn &amp; Nhà Hàng (Đại Học)</v>
          </cell>
          <cell r="R51" t="str">
            <v>CHUYÊN ĐỀ</v>
          </cell>
        </row>
        <row r="52">
          <cell r="A52">
            <v>25203515822</v>
          </cell>
          <cell r="B52" t="str">
            <v>Trần Nguyễn Thảo Ngân</v>
          </cell>
          <cell r="C52">
            <v>37172</v>
          </cell>
          <cell r="I52">
            <v>126</v>
          </cell>
          <cell r="J52">
            <v>7.51</v>
          </cell>
          <cell r="K52">
            <v>3.17</v>
          </cell>
          <cell r="L52" t="str">
            <v/>
          </cell>
          <cell r="M52">
            <v>1.5625E-2</v>
          </cell>
          <cell r="N52" t="str">
            <v>CHUYÊN ĐỀ</v>
          </cell>
          <cell r="O52" t="str">
            <v>Quản Trị Khách Sạn &amp; Nhà Hàng</v>
          </cell>
          <cell r="Q52" t="str">
            <v>K-25 - Quản Trị Khách Sạn &amp; Nhà Hàng (Đại Học)</v>
          </cell>
          <cell r="R52" t="str">
            <v>CHUYÊN ĐỀ</v>
          </cell>
        </row>
        <row r="53">
          <cell r="A53">
            <v>25207104937</v>
          </cell>
          <cell r="B53" t="str">
            <v>Bùi Song Thư</v>
          </cell>
          <cell r="C53">
            <v>37153</v>
          </cell>
          <cell r="I53">
            <v>119</v>
          </cell>
          <cell r="J53">
            <v>7.22</v>
          </cell>
          <cell r="K53">
            <v>2.98</v>
          </cell>
          <cell r="L53" t="str">
            <v/>
          </cell>
          <cell r="M53">
            <v>3.937007874015748E-2</v>
          </cell>
          <cell r="N53" t="str">
            <v>CHUYÊN ĐỀ</v>
          </cell>
          <cell r="O53" t="str">
            <v>Quản Trị Khách Sạn &amp; Nhà Hàng</v>
          </cell>
          <cell r="Q53" t="str">
            <v>K-25 - Quản Trị Khách Sạn &amp; Nhà Hàng (Đại Học)</v>
          </cell>
          <cell r="R53" t="str">
            <v>CHUYÊN ĐỀ</v>
          </cell>
        </row>
        <row r="54">
          <cell r="A54">
            <v>25207105041</v>
          </cell>
          <cell r="B54" t="str">
            <v>Nguyễn Phương Chi</v>
          </cell>
          <cell r="C54">
            <v>37239</v>
          </cell>
          <cell r="I54">
            <v>126</v>
          </cell>
          <cell r="J54">
            <v>7.22</v>
          </cell>
          <cell r="K54">
            <v>3.02</v>
          </cell>
          <cell r="L54" t="str">
            <v/>
          </cell>
          <cell r="M54">
            <v>0</v>
          </cell>
          <cell r="N54" t="str">
            <v>CHUYÊN ĐỀ</v>
          </cell>
          <cell r="O54" t="str">
            <v>Quản Trị Khách Sạn &amp; Nhà Hàng</v>
          </cell>
          <cell r="Q54" t="str">
            <v>K-25 - Quản Trị Khách Sạn &amp; Nhà Hàng (Đại Học)</v>
          </cell>
          <cell r="R54" t="str">
            <v>CHUYÊN ĐỀ</v>
          </cell>
        </row>
        <row r="55">
          <cell r="A55">
            <v>25207105712</v>
          </cell>
          <cell r="B55" t="str">
            <v>Lê Thị Công</v>
          </cell>
          <cell r="C55">
            <v>37178</v>
          </cell>
          <cell r="O55" t="e">
            <v>#N/A</v>
          </cell>
          <cell r="P55" t="str">
            <v>SV được đồng ý cho ngưng học tại trường và bảo lưu kết quả học tập theo QĐ số 337/ QĐ-ĐHDT-ĐT ngày 07/02/2023</v>
          </cell>
          <cell r="Q55" t="e">
            <v>#N/A</v>
          </cell>
        </row>
        <row r="56">
          <cell r="A56">
            <v>25207107085</v>
          </cell>
          <cell r="B56" t="str">
            <v>Nguyễn Thị Hoàng Ny</v>
          </cell>
          <cell r="C56">
            <v>36963</v>
          </cell>
          <cell r="I56">
            <v>128</v>
          </cell>
          <cell r="J56">
            <v>7.4</v>
          </cell>
          <cell r="K56">
            <v>3.12</v>
          </cell>
          <cell r="L56" t="str">
            <v/>
          </cell>
          <cell r="M56">
            <v>0</v>
          </cell>
          <cell r="N56" t="str">
            <v>CHUYÊN ĐỀ</v>
          </cell>
          <cell r="O56" t="str">
            <v>Quản Trị Khách Sạn &amp; Nhà Hàng</v>
          </cell>
          <cell r="Q56" t="str">
            <v>K-25 - Quản Trị Khách Sạn &amp; Nhà Hàng (Đại Học)</v>
          </cell>
          <cell r="R56" t="str">
            <v>CHUYÊN ĐỀ</v>
          </cell>
        </row>
        <row r="57">
          <cell r="A57">
            <v>25207108180</v>
          </cell>
          <cell r="B57" t="str">
            <v>Phạm thị thuý huyền</v>
          </cell>
          <cell r="C57">
            <v>37035</v>
          </cell>
          <cell r="I57">
            <v>128</v>
          </cell>
          <cell r="J57">
            <v>6.9</v>
          </cell>
          <cell r="K57">
            <v>2.79</v>
          </cell>
          <cell r="L57" t="str">
            <v>PHI 161</v>
          </cell>
          <cell r="M57">
            <v>0</v>
          </cell>
          <cell r="N57" t="str">
            <v>CHUYÊN ĐỀ</v>
          </cell>
          <cell r="O57" t="str">
            <v>Quản Trị Khách Sạn &amp; Nhà Hàng</v>
          </cell>
          <cell r="Q57" t="str">
            <v>K-25 - Quản Trị Khách Sạn &amp; Nhà Hàng (Đại Học)</v>
          </cell>
          <cell r="R57" t="str">
            <v>CHUYÊN ĐỀ</v>
          </cell>
        </row>
        <row r="58">
          <cell r="A58">
            <v>25207109497</v>
          </cell>
          <cell r="B58" t="str">
            <v>Trần Thị Mỹ Duyên</v>
          </cell>
          <cell r="C58">
            <v>37156</v>
          </cell>
          <cell r="I58">
            <v>128</v>
          </cell>
          <cell r="J58">
            <v>6.92</v>
          </cell>
          <cell r="K58">
            <v>2.82</v>
          </cell>
          <cell r="L58" t="str">
            <v/>
          </cell>
          <cell r="M58">
            <v>0</v>
          </cell>
          <cell r="N58" t="str">
            <v>CHUYÊN ĐỀ</v>
          </cell>
          <cell r="O58" t="str">
            <v>Quản Trị Khách Sạn &amp; Nhà Hàng</v>
          </cell>
          <cell r="Q58" t="str">
            <v>K-25 - Quản Trị Khách Sạn &amp; Nhà Hàng (Đại Học)</v>
          </cell>
          <cell r="R58" t="str">
            <v>CHUYÊN ĐỀ</v>
          </cell>
        </row>
        <row r="59">
          <cell r="A59">
            <v>25207109515</v>
          </cell>
          <cell r="B59" t="str">
            <v>Ngô Thị Thuý Hà</v>
          </cell>
          <cell r="C59">
            <v>37181</v>
          </cell>
          <cell r="I59">
            <v>128</v>
          </cell>
          <cell r="J59">
            <v>6.87</v>
          </cell>
          <cell r="K59">
            <v>2.76</v>
          </cell>
          <cell r="L59" t="str">
            <v/>
          </cell>
          <cell r="M59">
            <v>0</v>
          </cell>
          <cell r="N59" t="str">
            <v>CHUYÊN ĐỀ</v>
          </cell>
          <cell r="O59" t="str">
            <v>Quản Trị Khách Sạn &amp; Nhà Hàng</v>
          </cell>
          <cell r="Q59" t="str">
            <v>K-25 - Quản Trị Khách Sạn &amp; Nhà Hàng (Đại Học)</v>
          </cell>
          <cell r="R59" t="str">
            <v>CHUYÊN ĐỀ</v>
          </cell>
        </row>
        <row r="60">
          <cell r="A60">
            <v>25207110044</v>
          </cell>
          <cell r="B60" t="str">
            <v>Võ Thị Thuỳ Trang</v>
          </cell>
          <cell r="C60">
            <v>37073</v>
          </cell>
          <cell r="I60">
            <v>128</v>
          </cell>
          <cell r="J60">
            <v>6.94</v>
          </cell>
          <cell r="K60">
            <v>2.84</v>
          </cell>
          <cell r="L60" t="str">
            <v/>
          </cell>
          <cell r="M60">
            <v>0</v>
          </cell>
          <cell r="N60" t="str">
            <v>CHUYÊN ĐỀ</v>
          </cell>
          <cell r="O60" t="str">
            <v>Quản Trị Khách Sạn &amp; Nhà Hàng</v>
          </cell>
          <cell r="Q60" t="str">
            <v>K-25 - Quản Trị Khách Sạn &amp; Nhà Hàng (Đại Học)</v>
          </cell>
          <cell r="R60" t="str">
            <v>CHUYÊN ĐỀ</v>
          </cell>
        </row>
        <row r="61">
          <cell r="A61">
            <v>25207110079</v>
          </cell>
          <cell r="B61" t="str">
            <v>Lê Hồng Ann</v>
          </cell>
          <cell r="C61">
            <v>36968</v>
          </cell>
          <cell r="I61">
            <v>126</v>
          </cell>
          <cell r="J61">
            <v>6.51</v>
          </cell>
          <cell r="K61">
            <v>2.5099999999999998</v>
          </cell>
          <cell r="L61" t="str">
            <v>ENG 118</v>
          </cell>
          <cell r="M61">
            <v>4.6875E-2</v>
          </cell>
          <cell r="N61" t="str">
            <v>CHUYÊN ĐỀ</v>
          </cell>
          <cell r="O61" t="str">
            <v>Quản Trị Khách Sạn &amp; Nhà Hàng</v>
          </cell>
          <cell r="Q61" t="str">
            <v>K-25 - Quản Trị Khách Sạn &amp; Nhà Hàng (Đại Học)</v>
          </cell>
          <cell r="R61" t="str">
            <v>CHUYÊN ĐỀ</v>
          </cell>
        </row>
        <row r="62">
          <cell r="A62">
            <v>25207116193</v>
          </cell>
          <cell r="B62" t="str">
            <v>Nguyễn Thị Bảo Ân</v>
          </cell>
          <cell r="C62">
            <v>36978</v>
          </cell>
          <cell r="I62">
            <v>124</v>
          </cell>
          <cell r="J62">
            <v>7.15</v>
          </cell>
          <cell r="K62">
            <v>2.96</v>
          </cell>
          <cell r="L62" t="str">
            <v/>
          </cell>
          <cell r="M62">
            <v>0</v>
          </cell>
          <cell r="N62" t="str">
            <v>CHUYÊN ĐỀ</v>
          </cell>
          <cell r="O62" t="str">
            <v>Quản Trị Khách Sạn &amp; Nhà Hàng</v>
          </cell>
          <cell r="Q62" t="str">
            <v>K-25 - Quản Trị Khách Sạn &amp; Nhà Hàng (Đại Học)</v>
          </cell>
          <cell r="R62" t="str">
            <v>CHUYÊN ĐỀ</v>
          </cell>
        </row>
        <row r="63">
          <cell r="A63">
            <v>25207117065</v>
          </cell>
          <cell r="B63" t="str">
            <v>Đặng Lê Tường Vy</v>
          </cell>
          <cell r="C63">
            <v>37020</v>
          </cell>
          <cell r="I63">
            <v>134</v>
          </cell>
          <cell r="J63">
            <v>7.61</v>
          </cell>
          <cell r="K63">
            <v>3.23</v>
          </cell>
          <cell r="L63" t="str">
            <v/>
          </cell>
          <cell r="M63">
            <v>0</v>
          </cell>
          <cell r="N63" t="str">
            <v>XÉT LÀM KHÓA LUẬN</v>
          </cell>
          <cell r="O63" t="str">
            <v>Quản Trị Khách Sạn &amp; Nhà Hàng</v>
          </cell>
          <cell r="Q63" t="str">
            <v>K-25 - Quản Trị Khách Sạn &amp; Nhà Hàng (Đại Học)</v>
          </cell>
          <cell r="R63" t="str">
            <v>XÉT LÀM KHÓA LUẬN</v>
          </cell>
        </row>
        <row r="64">
          <cell r="A64">
            <v>25207117309</v>
          </cell>
          <cell r="B64" t="str">
            <v>Hồ Thị Thuý</v>
          </cell>
          <cell r="C64">
            <v>36460</v>
          </cell>
          <cell r="I64">
            <v>131</v>
          </cell>
          <cell r="J64">
            <v>7.12</v>
          </cell>
          <cell r="K64">
            <v>2.97</v>
          </cell>
          <cell r="L64" t="str">
            <v/>
          </cell>
          <cell r="M64">
            <v>0</v>
          </cell>
          <cell r="N64" t="str">
            <v>CHUYÊN ĐỀ</v>
          </cell>
          <cell r="O64" t="str">
            <v>Quản Trị Khách Sạn &amp; Nhà Hàng</v>
          </cell>
          <cell r="Q64" t="str">
            <v>K-25 - Quản Trị Khách Sạn &amp; Nhà Hàng (Đại Học)</v>
          </cell>
          <cell r="R64" t="str">
            <v>CHUYÊN ĐỀ</v>
          </cell>
        </row>
        <row r="65">
          <cell r="A65">
            <v>25207117608</v>
          </cell>
          <cell r="B65" t="str">
            <v>Lê Thị Trà My</v>
          </cell>
          <cell r="C65">
            <v>37118</v>
          </cell>
          <cell r="I65">
            <v>128</v>
          </cell>
          <cell r="J65">
            <v>6.93</v>
          </cell>
          <cell r="K65">
            <v>2.77</v>
          </cell>
          <cell r="L65" t="str">
            <v/>
          </cell>
          <cell r="M65">
            <v>0</v>
          </cell>
          <cell r="N65" t="str">
            <v>CHUYÊN ĐỀ</v>
          </cell>
          <cell r="O65" t="str">
            <v>Quản Trị Khách Sạn &amp; Nhà Hàng</v>
          </cell>
          <cell r="Q65" t="str">
            <v>K-25 - Quản Trị Khách Sạn &amp; Nhà Hàng (Đại Học)</v>
          </cell>
          <cell r="R65" t="str">
            <v>CHUYÊN ĐỀ</v>
          </cell>
        </row>
        <row r="66">
          <cell r="A66">
            <v>25207212175</v>
          </cell>
          <cell r="B66" t="str">
            <v>Vương Thị Hương</v>
          </cell>
          <cell r="C66">
            <v>37125</v>
          </cell>
          <cell r="I66">
            <v>133</v>
          </cell>
          <cell r="J66">
            <v>7.27</v>
          </cell>
          <cell r="K66">
            <v>3.03</v>
          </cell>
          <cell r="L66" t="str">
            <v/>
          </cell>
          <cell r="M66">
            <v>0</v>
          </cell>
          <cell r="N66" t="str">
            <v>CHUYÊN ĐỀ</v>
          </cell>
          <cell r="O66" t="str">
            <v>Quản Trị Khách Sạn &amp; Nhà Hàng</v>
          </cell>
          <cell r="Q66" t="str">
            <v>K-25 - Quản Trị Khách Sạn &amp; Nhà Hàng (Đại Học)</v>
          </cell>
          <cell r="R66" t="str">
            <v>CHUYÊN ĐỀ</v>
          </cell>
        </row>
        <row r="67">
          <cell r="A67">
            <v>25213208920</v>
          </cell>
          <cell r="B67" t="str">
            <v>Nguyễn Hòa</v>
          </cell>
          <cell r="C67">
            <v>37234</v>
          </cell>
          <cell r="I67">
            <v>128</v>
          </cell>
          <cell r="J67">
            <v>6.94</v>
          </cell>
          <cell r="K67">
            <v>2.85</v>
          </cell>
          <cell r="L67" t="str">
            <v/>
          </cell>
          <cell r="M67">
            <v>1.5625E-2</v>
          </cell>
          <cell r="N67" t="str">
            <v>CHUYÊN ĐỀ</v>
          </cell>
          <cell r="O67" t="str">
            <v>Quản Trị Khách Sạn &amp; Nhà Hàng</v>
          </cell>
          <cell r="Q67" t="str">
            <v>K-25 - Quản Trị Khách Sạn &amp; Nhà Hàng (Đại Học)</v>
          </cell>
          <cell r="R67" t="str">
            <v>CHUYÊN ĐỀ</v>
          </cell>
        </row>
        <row r="68">
          <cell r="A68">
            <v>25213403088</v>
          </cell>
          <cell r="B68" t="str">
            <v>Nguyễn Phan Anh Mận</v>
          </cell>
          <cell r="C68">
            <v>36971</v>
          </cell>
          <cell r="I68">
            <v>131</v>
          </cell>
          <cell r="J68">
            <v>7.18</v>
          </cell>
          <cell r="K68">
            <v>2.98</v>
          </cell>
          <cell r="L68" t="str">
            <v/>
          </cell>
          <cell r="M68">
            <v>1.5625E-2</v>
          </cell>
          <cell r="N68" t="str">
            <v>CHUYÊN ĐỀ</v>
          </cell>
          <cell r="O68" t="str">
            <v>Quản Trị Khách Sạn &amp; Nhà Hàng</v>
          </cell>
          <cell r="Q68" t="str">
            <v>K-25 - Quản Trị Khách Sạn &amp; Nhà Hàng (Đại Học)</v>
          </cell>
          <cell r="R68" t="str">
            <v>CHUYÊN ĐỀ</v>
          </cell>
        </row>
        <row r="69">
          <cell r="A69">
            <v>25213405479</v>
          </cell>
          <cell r="B69" t="str">
            <v>Nguyễn Bá Vinh Khánh</v>
          </cell>
          <cell r="C69">
            <v>37072</v>
          </cell>
          <cell r="I69">
            <v>125</v>
          </cell>
          <cell r="J69">
            <v>7.24</v>
          </cell>
          <cell r="K69">
            <v>3</v>
          </cell>
          <cell r="L69" t="str">
            <v/>
          </cell>
          <cell r="M69">
            <v>0</v>
          </cell>
          <cell r="N69" t="str">
            <v>CHUYÊN ĐỀ</v>
          </cell>
          <cell r="O69" t="str">
            <v>Quản Trị Khách Sạn &amp; Nhà Hàng</v>
          </cell>
          <cell r="Q69" t="str">
            <v>K-25 - Quản Trị Khách Sạn &amp; Nhà Hàng (Đại Học)</v>
          </cell>
          <cell r="R69" t="str">
            <v>CHUYÊN ĐỀ</v>
          </cell>
        </row>
        <row r="70">
          <cell r="A70">
            <v>25217101893</v>
          </cell>
          <cell r="B70" t="str">
            <v>Trần Thành Thanh Hùng</v>
          </cell>
          <cell r="C70">
            <v>37101</v>
          </cell>
          <cell r="I70">
            <v>128</v>
          </cell>
          <cell r="J70">
            <v>6.3</v>
          </cell>
          <cell r="K70">
            <v>2.4</v>
          </cell>
          <cell r="L70" t="str">
            <v/>
          </cell>
          <cell r="M70">
            <v>0</v>
          </cell>
          <cell r="N70" t="str">
            <v>CHUYÊN ĐỀ</v>
          </cell>
          <cell r="O70" t="str">
            <v>Quản Trị Khách Sạn &amp; Nhà Hàng</v>
          </cell>
          <cell r="Q70" t="str">
            <v>K-25 - Quản Trị Khách Sạn &amp; Nhà Hàng (Đại Học)</v>
          </cell>
          <cell r="R70" t="str">
            <v>CHUYÊN ĐỀ</v>
          </cell>
        </row>
        <row r="71">
          <cell r="A71">
            <v>25217104248</v>
          </cell>
          <cell r="B71" t="str">
            <v>Phan Tấn Trung</v>
          </cell>
          <cell r="C71">
            <v>37179</v>
          </cell>
          <cell r="I71">
            <v>129</v>
          </cell>
          <cell r="J71">
            <v>7.44</v>
          </cell>
          <cell r="K71">
            <v>3.14</v>
          </cell>
          <cell r="L71" t="str">
            <v/>
          </cell>
          <cell r="M71">
            <v>0</v>
          </cell>
          <cell r="N71" t="str">
            <v>CHUYÊN ĐỀ</v>
          </cell>
          <cell r="O71" t="str">
            <v>Quản Trị Khách Sạn &amp; Nhà Hàng</v>
          </cell>
          <cell r="Q71" t="str">
            <v>K-25 - Quản Trị Khách Sạn &amp; Nhà Hàng (Đại Học)</v>
          </cell>
          <cell r="R71" t="str">
            <v>CHUYÊN ĐỀ</v>
          </cell>
        </row>
        <row r="72">
          <cell r="A72">
            <v>25217104592</v>
          </cell>
          <cell r="B72" t="str">
            <v>Phạm Trần Anh Tài</v>
          </cell>
          <cell r="C72">
            <v>37009</v>
          </cell>
          <cell r="I72">
            <v>128</v>
          </cell>
          <cell r="J72">
            <v>6.7</v>
          </cell>
          <cell r="K72">
            <v>2.67</v>
          </cell>
          <cell r="L72" t="str">
            <v/>
          </cell>
          <cell r="M72">
            <v>0</v>
          </cell>
          <cell r="N72" t="str">
            <v>CHUYÊN ĐỀ</v>
          </cell>
          <cell r="O72" t="str">
            <v>Quản Trị Khách Sạn &amp; Nhà Hàng</v>
          </cell>
          <cell r="Q72" t="str">
            <v>K-25 - Quản Trị Khách Sạn &amp; Nhà Hàng (Đại Học)</v>
          </cell>
          <cell r="R72" t="str">
            <v>CHUYÊN ĐỀ</v>
          </cell>
        </row>
        <row r="73">
          <cell r="A73">
            <v>25217109511</v>
          </cell>
          <cell r="B73" t="str">
            <v>Nguyễn Công Tùng</v>
          </cell>
          <cell r="C73">
            <v>37021</v>
          </cell>
          <cell r="I73">
            <v>131</v>
          </cell>
          <cell r="J73">
            <v>6.3</v>
          </cell>
          <cell r="K73">
            <v>2.46</v>
          </cell>
          <cell r="L73" t="str">
            <v/>
          </cell>
          <cell r="M73">
            <v>0</v>
          </cell>
          <cell r="N73" t="str">
            <v>CHUYÊN ĐỀ</v>
          </cell>
          <cell r="O73" t="str">
            <v>Quản Trị Khách Sạn &amp; Nhà Hàng</v>
          </cell>
          <cell r="Q73" t="str">
            <v>K-25 - Quản Trị Khách Sạn &amp; Nhà Hàng (Đại Học)</v>
          </cell>
          <cell r="R73" t="str">
            <v>CHUYÊN ĐỀ</v>
          </cell>
        </row>
        <row r="74">
          <cell r="A74">
            <v>25217109587</v>
          </cell>
          <cell r="B74" t="str">
            <v>Trần Quang Khoa</v>
          </cell>
          <cell r="C74">
            <v>36207</v>
          </cell>
          <cell r="I74">
            <v>129</v>
          </cell>
          <cell r="J74">
            <v>6.71</v>
          </cell>
          <cell r="K74">
            <v>2.67</v>
          </cell>
          <cell r="L74" t="str">
            <v/>
          </cell>
          <cell r="M74">
            <v>0</v>
          </cell>
          <cell r="N74" t="str">
            <v>CHUYÊN ĐỀ</v>
          </cell>
          <cell r="O74" t="str">
            <v>Quản Trị Khách Sạn &amp; Nhà Hàng</v>
          </cell>
          <cell r="Q74" t="str">
            <v>K-25 - Quản Trị Khách Sạn &amp; Nhà Hàng (Đại Học)</v>
          </cell>
          <cell r="R74" t="str">
            <v>CHUYÊN ĐỀ</v>
          </cell>
        </row>
        <row r="75">
          <cell r="A75">
            <v>25217116222</v>
          </cell>
          <cell r="B75" t="str">
            <v>Nguyễn Ngọc Minh Tuấn</v>
          </cell>
          <cell r="C75">
            <v>37186</v>
          </cell>
          <cell r="I75">
            <v>131</v>
          </cell>
          <cell r="J75">
            <v>7.85</v>
          </cell>
          <cell r="K75">
            <v>3.36</v>
          </cell>
          <cell r="L75" t="str">
            <v/>
          </cell>
          <cell r="M75">
            <v>0</v>
          </cell>
          <cell r="N75" t="str">
            <v>XÉT LÀM KHÓA LUẬN</v>
          </cell>
          <cell r="O75" t="str">
            <v>Quản Trị Khách Sạn &amp; Nhà Hàng</v>
          </cell>
          <cell r="Q75" t="str">
            <v>K-25 - Quản Trị Khách Sạn &amp; Nhà Hàng (Đại Học)</v>
          </cell>
          <cell r="R75" t="str">
            <v>XÉT LÀM KHÓA LUẬN</v>
          </cell>
        </row>
        <row r="76">
          <cell r="A76">
            <v>25217202931</v>
          </cell>
          <cell r="B76" t="str">
            <v>Trần Xuân Thái</v>
          </cell>
          <cell r="C76">
            <v>36559</v>
          </cell>
          <cell r="I76">
            <v>129</v>
          </cell>
          <cell r="J76">
            <v>6.02</v>
          </cell>
          <cell r="K76">
            <v>2.2400000000000002</v>
          </cell>
          <cell r="L76" t="str">
            <v/>
          </cell>
          <cell r="M76">
            <v>1.5503875968992248E-2</v>
          </cell>
          <cell r="N76" t="str">
            <v>CHUYÊN ĐỀ</v>
          </cell>
          <cell r="O76" t="str">
            <v>Quản Trị Khách Sạn &amp; Nhà Hàng</v>
          </cell>
          <cell r="Q76" t="str">
            <v>K-25 - Quản Trị Khách Sạn &amp; Nhà Hàng (Đại Học)</v>
          </cell>
          <cell r="R76" t="str">
            <v>CHUYÊN ĐỀ</v>
          </cell>
        </row>
        <row r="77">
          <cell r="A77">
            <v>25217105194</v>
          </cell>
          <cell r="B77" t="str">
            <v>Nguyễn Thanh</v>
          </cell>
          <cell r="I77">
            <v>128</v>
          </cell>
          <cell r="J77">
            <v>6.02</v>
          </cell>
          <cell r="K77">
            <v>2.23</v>
          </cell>
          <cell r="L77" t="str">
            <v/>
          </cell>
          <cell r="M77">
            <v>0</v>
          </cell>
          <cell r="N77" t="str">
            <v>CHUYÊN ĐỀ</v>
          </cell>
          <cell r="O77" t="str">
            <v>Quản Trị Khách Sạn &amp; Nhà Hàng</v>
          </cell>
          <cell r="Q77" t="str">
            <v>K-25 - Quản Trị Khách Sạn &amp; Nhà Hàng (Đại Học)</v>
          </cell>
          <cell r="R77" t="str">
            <v>CHUYÊN ĐỀ</v>
          </cell>
        </row>
        <row r="78">
          <cell r="A78">
            <v>25207107196</v>
          </cell>
          <cell r="B78" t="str">
            <v>Nguyễn Thuỳ Tra</v>
          </cell>
          <cell r="I78">
            <v>134</v>
          </cell>
          <cell r="J78">
            <v>6.18</v>
          </cell>
          <cell r="K78">
            <v>2.33</v>
          </cell>
          <cell r="L78" t="str">
            <v/>
          </cell>
          <cell r="M78">
            <v>2.1897810218978103E-2</v>
          </cell>
          <cell r="N78" t="str">
            <v>CHUYÊN ĐỀ</v>
          </cell>
          <cell r="O78" t="str">
            <v>Quản trị Du lịch &amp; Khách sạn chuẩn PSU</v>
          </cell>
          <cell r="Q78" t="str">
            <v>K-25 - Quản Trị Du Lịch &amp; Khách Sạn Chuẩn PSU (Đại Học)</v>
          </cell>
          <cell r="R78" t="str">
            <v>CHUYÊN ĐỀ</v>
          </cell>
        </row>
        <row r="79">
          <cell r="A79">
            <v>25217105962</v>
          </cell>
          <cell r="B79" t="str">
            <v>Trần Văn Anh Tú</v>
          </cell>
          <cell r="I79">
            <v>134</v>
          </cell>
          <cell r="J79">
            <v>6.06</v>
          </cell>
          <cell r="K79">
            <v>2.33</v>
          </cell>
          <cell r="L79" t="str">
            <v/>
          </cell>
          <cell r="M79">
            <v>7.3529411764705885E-2</v>
          </cell>
          <cell r="N79" t="str">
            <v>KHÔNG ĐỦ ĐIỀU KIỆN THỰC TẬP</v>
          </cell>
          <cell r="O79" t="str">
            <v>Quản trị Du lịch &amp; Khách sạn chuẩn PSU</v>
          </cell>
          <cell r="Q79" t="str">
            <v>K-25 - Quản Trị Du Lịch &amp; Khách Sạn Chuẩn PSU (Đại Học)</v>
          </cell>
          <cell r="R79" t="str">
            <v>KHÔNG ĐỦ ĐIỀU KIỆN THỰC TẬP</v>
          </cell>
        </row>
        <row r="80">
          <cell r="A80">
            <v>25207103897</v>
          </cell>
          <cell r="B80" t="str">
            <v>Nguyễn Lê Kim Thoa</v>
          </cell>
          <cell r="I80">
            <v>134</v>
          </cell>
          <cell r="J80">
            <v>7.59</v>
          </cell>
          <cell r="K80">
            <v>3.25</v>
          </cell>
          <cell r="L80" t="str">
            <v/>
          </cell>
          <cell r="M80">
            <v>0</v>
          </cell>
          <cell r="N80" t="str">
            <v>XÉT LÀM KHÓA LUẬN</v>
          </cell>
          <cell r="O80" t="str">
            <v>Quản Trị Khách Sạn &amp; Nhà Hàng</v>
          </cell>
          <cell r="Q80" t="str">
            <v>K-25 - Quản Trị Khách Sạn &amp; Nhà Hàng (Đại Học)</v>
          </cell>
          <cell r="R80" t="str">
            <v>XÉT LÀM KHÓA LUẬN</v>
          </cell>
        </row>
        <row r="81">
          <cell r="A81">
            <v>2320712876</v>
          </cell>
          <cell r="B81" t="str">
            <v>Nguyễn Thị Ngọc Quỳnh</v>
          </cell>
          <cell r="N81" t="str">
            <v>đủ điều kiện thực tập</v>
          </cell>
          <cell r="O81" t="str">
            <v>Quản Trị Khách Sạn &amp; Nhà Hàng</v>
          </cell>
          <cell r="Q81" t="str">
            <v>K-23 - Quản Trị Khách Sạn &amp; Nhà Hàng (Đại Học)</v>
          </cell>
          <cell r="R81" t="str">
            <v>CHUYÊN ĐỀ</v>
          </cell>
        </row>
        <row r="82">
          <cell r="A82">
            <v>25207101053</v>
          </cell>
          <cell r="B82" t="str">
            <v>Trần Ngọc Khánh</v>
          </cell>
          <cell r="I82">
            <v>133</v>
          </cell>
          <cell r="J82">
            <v>6.63</v>
          </cell>
          <cell r="K82">
            <v>2.68</v>
          </cell>
          <cell r="L82" t="str">
            <v/>
          </cell>
          <cell r="M82">
            <v>2.34375E-2</v>
          </cell>
          <cell r="N82" t="str">
            <v>CHUYÊN ĐỀ</v>
          </cell>
          <cell r="O82" t="str">
            <v>Quản Trị Khách Sạn &amp; Nhà Hàng</v>
          </cell>
          <cell r="Q82" t="str">
            <v>K-25 - Quản Trị Khách Sạn &amp; Nhà Hàng (Đại Học)</v>
          </cell>
          <cell r="R82" t="str">
            <v>CHUYÊN ĐỀ</v>
          </cell>
        </row>
        <row r="83">
          <cell r="A83">
            <v>2321711737</v>
          </cell>
          <cell r="B83" t="str">
            <v>Nguyễn Huỳnh Đức Phát</v>
          </cell>
          <cell r="I83">
            <v>123</v>
          </cell>
          <cell r="J83">
            <v>6.63</v>
          </cell>
          <cell r="K83">
            <v>2.61</v>
          </cell>
          <cell r="L83" t="str">
            <v>PSU-ECO 151; PHI 161; PHI 162; HIS 361</v>
          </cell>
          <cell r="M83">
            <v>3.1496062992125984E-2</v>
          </cell>
          <cell r="N83" t="str">
            <v>CHUYÊN ĐỀ</v>
          </cell>
          <cell r="O83" t="str">
            <v>Quản Trị Khách Sạn &amp; Nhà Hàng</v>
          </cell>
          <cell r="Q83" t="str">
            <v>K-25 - Quản Trị Khách Sạn &amp; Nhà Hàng (Đại Học)</v>
          </cell>
          <cell r="R83" t="str">
            <v>CHUYÊN ĐỀ</v>
          </cell>
        </row>
        <row r="84">
          <cell r="A84">
            <v>24207116223</v>
          </cell>
          <cell r="B84" t="str">
            <v>Đặng Võ Ngọc Huyền</v>
          </cell>
          <cell r="I84">
            <v>124</v>
          </cell>
          <cell r="J84">
            <v>6.51</v>
          </cell>
          <cell r="K84">
            <v>2.5299999999999998</v>
          </cell>
          <cell r="L84" t="str">
            <v/>
          </cell>
          <cell r="M84">
            <v>0</v>
          </cell>
          <cell r="N84" t="str">
            <v>CHUYÊN ĐỀ</v>
          </cell>
          <cell r="O84" t="str">
            <v>Quản Trị Khách Sạn &amp; Nhà Hàng</v>
          </cell>
          <cell r="Q84" t="str">
            <v>K-25 - Quản Trị Khách Sạn &amp; Nhà Hàng (Đại Học)</v>
          </cell>
          <cell r="R84" t="str">
            <v>CHUYÊN ĐỀ</v>
          </cell>
        </row>
        <row r="85">
          <cell r="A85">
            <v>25207116439</v>
          </cell>
          <cell r="B85" t="str">
            <v>Lê Hoàng Thuỳ Dung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str">
            <v>Quản Trị Khách Sạn &amp; Nhà Hàng</v>
          </cell>
          <cell r="Q85" t="str">
            <v>K-25 - Quản Trị Khách Sạn &amp; Nhà Hàng (Đại Học)</v>
          </cell>
          <cell r="R85" t="e">
            <v>#N/A</v>
          </cell>
        </row>
        <row r="86">
          <cell r="A86">
            <v>25207107842</v>
          </cell>
          <cell r="B86" t="str">
            <v xml:space="preserve">Bảo Tôn Nữ Tường Vy </v>
          </cell>
          <cell r="I86">
            <v>129</v>
          </cell>
          <cell r="J86">
            <v>7.05</v>
          </cell>
          <cell r="K86">
            <v>2.86</v>
          </cell>
          <cell r="L86" t="str">
            <v/>
          </cell>
          <cell r="M86">
            <v>0</v>
          </cell>
          <cell r="N86" t="str">
            <v>CHUYÊN ĐỀ</v>
          </cell>
          <cell r="O86" t="str">
            <v>Quản Trị Khách Sạn &amp; Nhà Hàng</v>
          </cell>
          <cell r="Q86" t="str">
            <v>K-25 - Quản Trị Khách Sạn &amp; Nhà Hàng (Đại Học)</v>
          </cell>
          <cell r="R86" t="str">
            <v>CHUYÊN ĐỀ</v>
          </cell>
        </row>
        <row r="87">
          <cell r="A87">
            <v>24207107972</v>
          </cell>
          <cell r="B87" t="str">
            <v>Bùi Thị Ánh Mai</v>
          </cell>
          <cell r="I87">
            <v>131</v>
          </cell>
          <cell r="J87">
            <v>5.93</v>
          </cell>
          <cell r="K87">
            <v>2.19</v>
          </cell>
          <cell r="L87" t="str">
            <v/>
          </cell>
          <cell r="M87">
            <v>0</v>
          </cell>
          <cell r="N87" t="str">
            <v>CHUYÊN ĐỀ</v>
          </cell>
          <cell r="O87" t="str">
            <v>Quản Trị Khách Sạn &amp; Nhà Hàng</v>
          </cell>
          <cell r="Q87" t="str">
            <v>K-24 - Quản Trị Khách Sạn &amp; Nhà Hàng (Đại Học)</v>
          </cell>
          <cell r="R87" t="str">
            <v>CHUYÊN ĐỀ</v>
          </cell>
        </row>
        <row r="88">
          <cell r="A88">
            <v>25217109035</v>
          </cell>
          <cell r="B88" t="str">
            <v>Huỳnh Việt Thái</v>
          </cell>
          <cell r="I88">
            <v>138</v>
          </cell>
          <cell r="J88">
            <v>7.01</v>
          </cell>
          <cell r="K88">
            <v>2.88</v>
          </cell>
          <cell r="L88" t="str">
            <v/>
          </cell>
          <cell r="M88">
            <v>0</v>
          </cell>
          <cell r="N88" t="str">
            <v>CHUYÊN ĐỀ</v>
          </cell>
          <cell r="O88" t="str">
            <v>Quản trị Du lịch &amp; Khách sạn chuẩn PSU</v>
          </cell>
          <cell r="Q88" t="str">
            <v>K-25 - Quản Trị Du Lịch &amp; Khách Sạn Chuẩn PSU (Đại Học)</v>
          </cell>
          <cell r="R88" t="str">
            <v>CHUYÊN ĐỀ</v>
          </cell>
        </row>
        <row r="89">
          <cell r="A89">
            <v>24207211804</v>
          </cell>
          <cell r="B89" t="str">
            <v>Huỳnh Thị Thảo Nguyên</v>
          </cell>
          <cell r="I89">
            <v>133</v>
          </cell>
          <cell r="J89">
            <v>6.56</v>
          </cell>
          <cell r="K89">
            <v>2.65</v>
          </cell>
          <cell r="L89" t="str">
            <v/>
          </cell>
          <cell r="M89">
            <v>0</v>
          </cell>
          <cell r="N89" t="str">
            <v>CHUYÊN ĐỀ</v>
          </cell>
          <cell r="O89" t="e">
            <v>#N/A</v>
          </cell>
          <cell r="Q89" t="str">
            <v>K-25 - Quản Trị Khách Sạn &amp; Nhà Hàng (Đại Học)</v>
          </cell>
          <cell r="R89" t="str">
            <v>CHUYÊN ĐỀ</v>
          </cell>
        </row>
        <row r="90">
          <cell r="A90">
            <v>25217108239</v>
          </cell>
          <cell r="B90" t="str">
            <v xml:space="preserve">Hồ Văn Minh Quân </v>
          </cell>
          <cell r="I90">
            <v>123</v>
          </cell>
          <cell r="J90">
            <v>6.66</v>
          </cell>
          <cell r="K90">
            <v>2.61</v>
          </cell>
          <cell r="L90" t="str">
            <v/>
          </cell>
          <cell r="M90">
            <v>1.5625E-2</v>
          </cell>
          <cell r="N90" t="str">
            <v>CHUYÊN ĐỀ</v>
          </cell>
          <cell r="O90" t="str">
            <v>Quản Trị Khách Sạn &amp; Nhà Hàng</v>
          </cell>
          <cell r="Q90" t="str">
            <v>K-25 - Quản Trị Khách Sạn &amp; Nhà Hàng (Đại Học)</v>
          </cell>
          <cell r="R90" t="str">
            <v>CHUYÊN ĐỀ</v>
          </cell>
        </row>
        <row r="91">
          <cell r="A91">
            <v>25202715803</v>
          </cell>
          <cell r="B91" t="str">
            <v>Vũ Thị Mỹ Duyên</v>
          </cell>
          <cell r="I91">
            <v>128</v>
          </cell>
          <cell r="J91">
            <v>6.3</v>
          </cell>
          <cell r="K91">
            <v>2.44</v>
          </cell>
          <cell r="L91" t="str">
            <v/>
          </cell>
          <cell r="M91">
            <v>0</v>
          </cell>
          <cell r="N91" t="str">
            <v>CHUYÊN ĐỀ</v>
          </cell>
          <cell r="O91" t="str">
            <v>Quản Trị Khách Sạn &amp; Nhà Hàng</v>
          </cell>
          <cell r="Q91" t="str">
            <v>K-25 - Quản Trị Khách Sạn &amp; Nhà Hàng (Đại Học)</v>
          </cell>
          <cell r="R91" t="str">
            <v>CHUYÊN ĐỀ</v>
          </cell>
        </row>
        <row r="92">
          <cell r="A92">
            <v>2221718804</v>
          </cell>
          <cell r="B92" t="str">
            <v>Phan Minh Huy</v>
          </cell>
          <cell r="N92" t="str">
            <v>đủ điều kiện thực tập</v>
          </cell>
          <cell r="O92" t="e">
            <v>#N/A</v>
          </cell>
          <cell r="Q92" t="str">
            <v>K-22 - Quản Trị Khách Sạn &amp; Nhà Hàng (Đại Học)</v>
          </cell>
          <cell r="R92" t="str">
            <v>CHUYÊN ĐỀ</v>
          </cell>
        </row>
        <row r="93">
          <cell r="A93">
            <v>24217106856</v>
          </cell>
          <cell r="B93" t="str">
            <v>Nguyễn Đình Trí</v>
          </cell>
          <cell r="I93">
            <v>123</v>
          </cell>
          <cell r="J93">
            <v>6.34</v>
          </cell>
          <cell r="K93">
            <v>2.44</v>
          </cell>
          <cell r="L93" t="str">
            <v/>
          </cell>
          <cell r="M93">
            <v>0</v>
          </cell>
          <cell r="N93" t="str">
            <v>CHUYÊN ĐỀ</v>
          </cell>
          <cell r="O93" t="str">
            <v>Quản Trị Khách Sạn &amp; Nhà Hàng</v>
          </cell>
          <cell r="Q93" t="str">
            <v>K-24 - Quản Trị Khách Sạn &amp; Nhà Hàng (Đại Học)</v>
          </cell>
          <cell r="R93" t="str">
            <v>CHUYÊN ĐỀ</v>
          </cell>
        </row>
        <row r="94">
          <cell r="A94">
            <v>25217204586</v>
          </cell>
          <cell r="B94" t="str">
            <v>Nguyễn Hữu Mạnh</v>
          </cell>
          <cell r="I94">
            <v>136</v>
          </cell>
          <cell r="J94">
            <v>6.24</v>
          </cell>
          <cell r="K94">
            <v>2.44</v>
          </cell>
          <cell r="L94" t="str">
            <v/>
          </cell>
          <cell r="M94">
            <v>5.1094890510948905E-2</v>
          </cell>
          <cell r="N94" t="str">
            <v>KHÔNG ĐỦ ĐIỀU KIỆN THỰC TẬP</v>
          </cell>
          <cell r="O94" t="str">
            <v>Quản trị Du lịch &amp; Khách sạn chuẩn PSU</v>
          </cell>
          <cell r="Q94" t="str">
            <v>K-25 - Quản Trị Du Lịch &amp; Khách Sạn Chuẩn PSU (Đại Học)</v>
          </cell>
          <cell r="R94" t="str">
            <v>KHÔNG ĐỦ ĐIỀU KIỆN THỰC TẬP</v>
          </cell>
        </row>
        <row r="95">
          <cell r="A95">
            <v>24207107852</v>
          </cell>
          <cell r="B95" t="str">
            <v>Lê Thị Thanh Vy</v>
          </cell>
          <cell r="I95">
            <v>129</v>
          </cell>
          <cell r="J95">
            <v>6.05</v>
          </cell>
          <cell r="K95">
            <v>2.27</v>
          </cell>
          <cell r="L95" t="str">
            <v/>
          </cell>
          <cell r="M95">
            <v>2.2058823529411766E-2</v>
          </cell>
          <cell r="N95" t="str">
            <v>CHUYÊN ĐỀ</v>
          </cell>
          <cell r="O95" t="str">
            <v>Quản trị Du lịch &amp; Khách sạn chuẩn PSU</v>
          </cell>
          <cell r="Q95" t="str">
            <v>K-24 - Quản Trị Du Lịch &amp; Khách Sạn Chuẩn PSU (Đại Học)</v>
          </cell>
          <cell r="R95" t="str">
            <v>CHUYÊN ĐỀ</v>
          </cell>
        </row>
        <row r="96">
          <cell r="A96">
            <v>25207108180</v>
          </cell>
          <cell r="B96" t="str">
            <v>Phạm Thị Thuý Huyền</v>
          </cell>
          <cell r="I96">
            <v>128</v>
          </cell>
          <cell r="J96">
            <v>6.9</v>
          </cell>
          <cell r="K96">
            <v>2.79</v>
          </cell>
          <cell r="L96" t="str">
            <v>PHI 161</v>
          </cell>
          <cell r="M96">
            <v>0</v>
          </cell>
          <cell r="N96" t="str">
            <v>CHUYÊN ĐỀ</v>
          </cell>
          <cell r="O96" t="str">
            <v>Quản Trị Khách Sạn &amp; Nhà Hàng</v>
          </cell>
          <cell r="Q96" t="str">
            <v>K-25 - Quản Trị Khách Sạn &amp; Nhà Hàng (Đại Học)</v>
          </cell>
          <cell r="R96" t="str">
            <v>CHUYÊN ĐỀ</v>
          </cell>
        </row>
        <row r="97">
          <cell r="A97">
            <v>25217109177</v>
          </cell>
          <cell r="B97" t="str">
            <v>Đoàn Ngọc Thống</v>
          </cell>
          <cell r="I97">
            <v>127</v>
          </cell>
          <cell r="J97">
            <v>6.22</v>
          </cell>
          <cell r="K97">
            <v>2.35</v>
          </cell>
          <cell r="L97" t="str">
            <v/>
          </cell>
          <cell r="M97">
            <v>0</v>
          </cell>
          <cell r="N97" t="str">
            <v>CHUYÊN ĐỀ</v>
          </cell>
          <cell r="O97" t="str">
            <v>Quản Trị Khách Sạn &amp; Nhà Hàng</v>
          </cell>
          <cell r="Q97" t="str">
            <v>K-25 - Quản Trị Khách Sạn &amp; Nhà Hàng (Đại Học)</v>
          </cell>
          <cell r="R97" t="str">
            <v>CHUYÊN ĐỀ</v>
          </cell>
        </row>
        <row r="98">
          <cell r="A98">
            <v>24217108548</v>
          </cell>
          <cell r="B98" t="str">
            <v>TRỊNH VŨ TÙNG LÂM</v>
          </cell>
          <cell r="I98">
            <v>132</v>
          </cell>
          <cell r="J98">
            <v>6.29</v>
          </cell>
          <cell r="K98">
            <v>2.42</v>
          </cell>
          <cell r="L98" t="str">
            <v/>
          </cell>
          <cell r="M98">
            <v>2.2058823529411766E-2</v>
          </cell>
          <cell r="N98" t="str">
            <v>CHUYÊN ĐỀ</v>
          </cell>
          <cell r="O98" t="str">
            <v>Quản trị Du lịch &amp; Khách sạn chuẩn PSU</v>
          </cell>
          <cell r="Q98" t="str">
            <v>K-24 - Quản Trị Du Lịch &amp; Khách Sạn Chuẩn PSU (Đại Học)</v>
          </cell>
          <cell r="R98" t="str">
            <v>CHUYÊN ĐỀ</v>
          </cell>
        </row>
        <row r="99">
          <cell r="A99">
            <v>25217103693</v>
          </cell>
          <cell r="B99" t="str">
            <v>Phạm Phú Trọng</v>
          </cell>
          <cell r="I99">
            <v>129</v>
          </cell>
          <cell r="J99">
            <v>7.28</v>
          </cell>
          <cell r="K99">
            <v>3.03</v>
          </cell>
          <cell r="L99" t="str">
            <v/>
          </cell>
          <cell r="M99">
            <v>0</v>
          </cell>
          <cell r="N99" t="str">
            <v>CHUYÊN ĐỀ</v>
          </cell>
          <cell r="O99" t="str">
            <v>Quản Trị Khách Sạn &amp; Nhà Hàng</v>
          </cell>
          <cell r="Q99" t="str">
            <v>K-25 - Quản Trị Khách Sạn &amp; Nhà Hàng (Đại Học)</v>
          </cell>
          <cell r="R99" t="str">
            <v>CHUYÊN ĐỀ</v>
          </cell>
        </row>
        <row r="100">
          <cell r="A100">
            <v>25217103674</v>
          </cell>
          <cell r="B100" t="str">
            <v>Nguyễn Trần Vinh Khánh</v>
          </cell>
          <cell r="I100">
            <v>135</v>
          </cell>
          <cell r="J100">
            <v>7.55</v>
          </cell>
          <cell r="K100">
            <v>3.22</v>
          </cell>
          <cell r="L100" t="str">
            <v/>
          </cell>
          <cell r="M100">
            <v>2.2058823529411766E-2</v>
          </cell>
          <cell r="N100" t="str">
            <v>CHUYÊN ĐỀ</v>
          </cell>
          <cell r="O100" t="str">
            <v>Quản trị Du lịch &amp; Khách sạn chuẩn PSU</v>
          </cell>
          <cell r="Q100" t="str">
            <v>K-25 - Quản Trị Du Lịch &amp; Khách Sạn Chuẩn PSU (Đại Học)</v>
          </cell>
          <cell r="R100" t="str">
            <v>CHUYÊN ĐỀ</v>
          </cell>
        </row>
        <row r="101">
          <cell r="A101">
            <v>24217210402</v>
          </cell>
          <cell r="B101" t="str">
            <v>Trần Minh Huy</v>
          </cell>
          <cell r="I101">
            <v>133</v>
          </cell>
          <cell r="J101">
            <v>6.7</v>
          </cell>
          <cell r="K101">
            <v>2.7</v>
          </cell>
          <cell r="L101" t="str">
            <v/>
          </cell>
          <cell r="M101">
            <v>0</v>
          </cell>
          <cell r="N101" t="str">
            <v>CHUYÊN ĐỀ</v>
          </cell>
          <cell r="O101" t="str">
            <v>Quản Trị Khách Sạn &amp; Nhà Hàng</v>
          </cell>
          <cell r="Q101" t="str">
            <v>K-24 - Quản Trị Khách Sạn &amp; Nhà Hàng (Đại Học)</v>
          </cell>
          <cell r="R101" t="str">
            <v>CHUYÊN ĐỀ</v>
          </cell>
        </row>
        <row r="102">
          <cell r="A102">
            <v>25217104477</v>
          </cell>
          <cell r="B102" t="str">
            <v>Nguyễn Tấn Việt Hưng</v>
          </cell>
          <cell r="I102">
            <v>131</v>
          </cell>
          <cell r="J102">
            <v>7.03</v>
          </cell>
          <cell r="K102">
            <v>2.84</v>
          </cell>
          <cell r="L102" t="str">
            <v/>
          </cell>
          <cell r="M102">
            <v>0</v>
          </cell>
          <cell r="N102" t="str">
            <v>CHUYÊN ĐỀ</v>
          </cell>
          <cell r="O102" t="str">
            <v>Quản Trị Khách Sạn &amp; Nhà Hàng</v>
          </cell>
          <cell r="Q102" t="str">
            <v>K-25 - Quản Trị Khách Sạn &amp; Nhà Hàng (Đại Học)</v>
          </cell>
          <cell r="R102" t="str">
            <v>CHUYÊN ĐỀ</v>
          </cell>
        </row>
        <row r="103">
          <cell r="A103">
            <v>25217101874</v>
          </cell>
          <cell r="B103" t="str">
            <v xml:space="preserve">Đỗ Minh Khang </v>
          </cell>
          <cell r="K103">
            <v>2.62</v>
          </cell>
          <cell r="N103" t="str">
            <v>đủ điều kiện thực tập</v>
          </cell>
          <cell r="O103" t="str">
            <v>Quản trị Du lịch &amp; Nhà hàng chuẩn PSU</v>
          </cell>
          <cell r="Q103" t="str">
            <v>K-25 - Quản Trị Du Lịch &amp; Nhà Hàng Chuẩn PSU (Đại Học)</v>
          </cell>
          <cell r="R103" t="str">
            <v>KHÓA LUẬN</v>
          </cell>
        </row>
        <row r="105">
          <cell r="A105">
            <v>25217107442</v>
          </cell>
          <cell r="B105" t="str">
            <v>Đặng Thái An</v>
          </cell>
          <cell r="I105" t="e">
            <v>#N/A</v>
          </cell>
          <cell r="J105" t="e">
            <v>#N/A</v>
          </cell>
          <cell r="K105" t="e">
            <v>#N/A</v>
          </cell>
          <cell r="L105" t="e">
            <v>#N/A</v>
          </cell>
          <cell r="M105" t="e">
            <v>#N/A</v>
          </cell>
          <cell r="N105" t="e">
            <v>#N/A</v>
          </cell>
          <cell r="O105" t="str">
            <v>Quản Trị Khách Sạn &amp; Nhà Hàng</v>
          </cell>
          <cell r="Q105" t="str">
            <v>K-26 - Quản Trị Khách Sạn &amp; Nhà Hàng (Đại Học)</v>
          </cell>
          <cell r="R105" t="e">
            <v>#N/A</v>
          </cell>
        </row>
        <row r="106">
          <cell r="A106">
            <v>26207140327</v>
          </cell>
          <cell r="B106" t="str">
            <v>Nguyễn Thị Thuý An</v>
          </cell>
          <cell r="I106">
            <v>124</v>
          </cell>
          <cell r="J106">
            <v>6.78</v>
          </cell>
          <cell r="K106">
            <v>2.73</v>
          </cell>
          <cell r="L106" t="str">
            <v/>
          </cell>
          <cell r="M106">
            <v>3.1746031746031744E-2</v>
          </cell>
          <cell r="N106" t="str">
            <v>CHUYÊN ĐỀ</v>
          </cell>
          <cell r="O106" t="str">
            <v>Quản Trị Khách Sạn &amp; Nhà Hàng</v>
          </cell>
          <cell r="Q106" t="str">
            <v>K-26 - Quản Trị Khách Sạn &amp; Nhà Hàng (Đại Học)</v>
          </cell>
          <cell r="R106" t="str">
            <v>CHUYÊN ĐỀ</v>
          </cell>
        </row>
        <row r="107">
          <cell r="A107">
            <v>25207104461</v>
          </cell>
          <cell r="B107" t="str">
            <v>Lê Thị Thùy Anh</v>
          </cell>
          <cell r="I107">
            <v>130</v>
          </cell>
          <cell r="J107">
            <v>6.62</v>
          </cell>
          <cell r="K107">
            <v>2.65</v>
          </cell>
          <cell r="L107" t="str">
            <v>CS 101; ES 102</v>
          </cell>
          <cell r="M107">
            <v>0</v>
          </cell>
          <cell r="N107" t="str">
            <v>CHUYÊN ĐỀ</v>
          </cell>
          <cell r="O107" t="str">
            <v>Quản Trị Khách Sạn &amp; Nhà Hàng</v>
          </cell>
          <cell r="Q107" t="str">
            <v>K-26 - Quản Trị Khách Sạn &amp; Nhà Hàng (Đại Học)</v>
          </cell>
          <cell r="R107" t="str">
            <v>CHUYÊN ĐỀ</v>
          </cell>
        </row>
        <row r="108">
          <cell r="A108">
            <v>26207100246</v>
          </cell>
          <cell r="B108" t="str">
            <v>Ngô Kim Anh</v>
          </cell>
          <cell r="I108">
            <v>123</v>
          </cell>
          <cell r="J108">
            <v>7.51</v>
          </cell>
          <cell r="K108">
            <v>3.16</v>
          </cell>
          <cell r="L108" t="str">
            <v/>
          </cell>
          <cell r="M108">
            <v>1.6E-2</v>
          </cell>
          <cell r="N108" t="str">
            <v>CHUYÊN ĐỀ</v>
          </cell>
          <cell r="O108" t="str">
            <v>Quản Trị Khách Sạn &amp; Nhà Hàng</v>
          </cell>
          <cell r="Q108" t="str">
            <v>K-26 - Quản Trị Khách Sạn &amp; Nhà Hàng (Đại Học)</v>
          </cell>
          <cell r="R108" t="str">
            <v>CHUYÊN ĐỀ</v>
          </cell>
        </row>
        <row r="109">
          <cell r="A109">
            <v>26207120293</v>
          </cell>
          <cell r="B109" t="str">
            <v>Phạm Thị Trâm Anh</v>
          </cell>
          <cell r="I109">
            <v>122</v>
          </cell>
          <cell r="J109">
            <v>7.46</v>
          </cell>
          <cell r="K109">
            <v>3.13</v>
          </cell>
          <cell r="L109" t="str">
            <v/>
          </cell>
          <cell r="M109">
            <v>2.4E-2</v>
          </cell>
          <cell r="N109" t="str">
            <v>CHUYÊN ĐỀ</v>
          </cell>
          <cell r="O109" t="str">
            <v>Quản Trị Khách Sạn &amp; Nhà Hàng</v>
          </cell>
          <cell r="Q109" t="str">
            <v>K-26 - Quản Trị Khách Sạn &amp; Nhà Hàng (Đại Học)</v>
          </cell>
          <cell r="R109" t="str">
            <v>CHUYÊN ĐỀ</v>
          </cell>
        </row>
        <row r="110">
          <cell r="A110">
            <v>26207120623</v>
          </cell>
          <cell r="B110" t="str">
            <v>Võ Lê Nguyệt Anh</v>
          </cell>
          <cell r="I110">
            <v>122</v>
          </cell>
          <cell r="J110">
            <v>8.24</v>
          </cell>
          <cell r="K110">
            <v>3.58</v>
          </cell>
          <cell r="L110" t="str">
            <v/>
          </cell>
          <cell r="M110">
            <v>1.6129032258064516E-2</v>
          </cell>
          <cell r="N110" t="str">
            <v>CHUYÊN ĐỀ</v>
          </cell>
          <cell r="O110" t="str">
            <v>Quản Trị Khách Sạn &amp; Nhà Hàng</v>
          </cell>
          <cell r="Q110" t="str">
            <v>K-26 - Quản Trị Khách Sạn &amp; Nhà Hàng (Đại Học)</v>
          </cell>
          <cell r="R110" t="str">
            <v>CHUYÊN ĐỀ</v>
          </cell>
        </row>
        <row r="111">
          <cell r="A111">
            <v>26207125762</v>
          </cell>
          <cell r="B111" t="str">
            <v>Nguyễn Thị Vân Anh</v>
          </cell>
          <cell r="I111">
            <v>123</v>
          </cell>
          <cell r="J111">
            <v>7.08</v>
          </cell>
          <cell r="K111">
            <v>2.89</v>
          </cell>
          <cell r="L111" t="str">
            <v/>
          </cell>
          <cell r="M111">
            <v>1.6E-2</v>
          </cell>
          <cell r="N111" t="str">
            <v>CHUYÊN ĐỀ</v>
          </cell>
          <cell r="O111" t="str">
            <v>Quản Trị Khách Sạn &amp; Nhà Hàng</v>
          </cell>
          <cell r="Q111" t="str">
            <v>K-26 - Quản Trị Khách Sạn &amp; Nhà Hàng (Đại Học)</v>
          </cell>
          <cell r="R111" t="str">
            <v>CHUYÊN ĐỀ</v>
          </cell>
        </row>
        <row r="112">
          <cell r="A112">
            <v>26207127340</v>
          </cell>
          <cell r="B112" t="str">
            <v>Lê Thị Quỳnh Anh</v>
          </cell>
          <cell r="I112">
            <v>125</v>
          </cell>
          <cell r="J112">
            <v>8</v>
          </cell>
          <cell r="K112">
            <v>3.45</v>
          </cell>
          <cell r="L112" t="str">
            <v/>
          </cell>
          <cell r="M112">
            <v>0</v>
          </cell>
          <cell r="N112" t="str">
            <v>XÉT LÀM KHÓA LUẬN</v>
          </cell>
          <cell r="O112" t="str">
            <v>Quản Trị Khách Sạn &amp; Nhà Hàng</v>
          </cell>
          <cell r="Q112" t="str">
            <v>K-26 - Quản Trị Khách Sạn &amp; Nhà Hàng (Đại Học)</v>
          </cell>
          <cell r="R112" t="str">
            <v>XÉT LÀM KHÓA LUẬN</v>
          </cell>
        </row>
        <row r="113">
          <cell r="A113">
            <v>26207127920</v>
          </cell>
          <cell r="B113" t="str">
            <v>Lê Ngô Vân Anh</v>
          </cell>
          <cell r="I113">
            <v>116</v>
          </cell>
          <cell r="J113">
            <v>6.6</v>
          </cell>
          <cell r="K113">
            <v>2.61</v>
          </cell>
          <cell r="L113" t="str">
            <v/>
          </cell>
          <cell r="M113">
            <v>7.1999999999999995E-2</v>
          </cell>
          <cell r="N113" t="str">
            <v>KHÔNG ĐỦ ĐIỀU KIỆN THỰC TẬP</v>
          </cell>
          <cell r="O113" t="str">
            <v>Quản Trị Khách Sạn &amp; Nhà Hàng</v>
          </cell>
          <cell r="Q113" t="str">
            <v>K-26 - Quản Trị Khách Sạn &amp; Nhà Hàng (Đại Học)</v>
          </cell>
          <cell r="R113" t="str">
            <v>KHÔNG ĐỦ ĐIỀU KIỆN THỰC TẬP</v>
          </cell>
        </row>
        <row r="114">
          <cell r="A114">
            <v>26207133796</v>
          </cell>
          <cell r="B114" t="str">
            <v>Lê Diệu Anh</v>
          </cell>
          <cell r="I114">
            <v>114</v>
          </cell>
          <cell r="J114">
            <v>7</v>
          </cell>
          <cell r="K114">
            <v>2.87</v>
          </cell>
          <cell r="L114" t="str">
            <v/>
          </cell>
          <cell r="M114">
            <v>9.6774193548387094E-2</v>
          </cell>
          <cell r="N114" t="str">
            <v>KHÔNG ĐỦ ĐIỀU KIỆN THỰC TẬP</v>
          </cell>
          <cell r="O114" t="str">
            <v>Quản Trị Khách Sạn &amp; Nhà Hàng</v>
          </cell>
          <cell r="Q114" t="str">
            <v>K-26 - Quản Trị Khách Sạn &amp; Nhà Hàng (Đại Học)</v>
          </cell>
          <cell r="R114" t="str">
            <v>KHÔNG ĐỦ ĐIỀU KIỆN THỰC TẬP</v>
          </cell>
        </row>
        <row r="115">
          <cell r="A115">
            <v>26207134223</v>
          </cell>
          <cell r="B115" t="str">
            <v>Lê Phạm Minh Anh</v>
          </cell>
          <cell r="I115">
            <v>125</v>
          </cell>
          <cell r="J115">
            <v>7.58</v>
          </cell>
          <cell r="K115">
            <v>3.21</v>
          </cell>
          <cell r="L115" t="str">
            <v/>
          </cell>
          <cell r="M115">
            <v>0</v>
          </cell>
          <cell r="N115" t="str">
            <v>XÉT LÀM KHÓA LUẬN</v>
          </cell>
          <cell r="O115" t="str">
            <v>Quản Trị Khách Sạn &amp; Nhà Hàng</v>
          </cell>
          <cell r="Q115" t="str">
            <v>K-26 - Quản Trị Khách Sạn &amp; Nhà Hàng (Đại Học)</v>
          </cell>
          <cell r="R115" t="str">
            <v>XÉT LÀM KHÓA LUẬN</v>
          </cell>
        </row>
        <row r="116">
          <cell r="A116">
            <v>26207135227</v>
          </cell>
          <cell r="B116" t="str">
            <v>Nguyễn Võ Phương Anh</v>
          </cell>
          <cell r="I116">
            <v>119</v>
          </cell>
          <cell r="J116">
            <v>7.39</v>
          </cell>
          <cell r="K116">
            <v>3.08</v>
          </cell>
          <cell r="L116" t="str">
            <v/>
          </cell>
          <cell r="M116">
            <v>4.0322580645161289E-2</v>
          </cell>
          <cell r="N116" t="str">
            <v>CHUYÊN ĐỀ</v>
          </cell>
          <cell r="O116" t="str">
            <v>Quản Trị Khách Sạn &amp; Nhà Hàng</v>
          </cell>
          <cell r="Q116" t="str">
            <v>K-26 - Quản Trị Khách Sạn &amp; Nhà Hàng (Đại Học)</v>
          </cell>
          <cell r="R116" t="str">
            <v>CHUYÊN ĐỀ</v>
          </cell>
        </row>
        <row r="117">
          <cell r="A117">
            <v>26207136210</v>
          </cell>
          <cell r="B117" t="str">
            <v>Đỗ Trương Thị Hoài Anh</v>
          </cell>
          <cell r="I117">
            <v>118</v>
          </cell>
          <cell r="J117">
            <v>7.61</v>
          </cell>
          <cell r="K117">
            <v>3.22</v>
          </cell>
          <cell r="L117" t="str">
            <v/>
          </cell>
          <cell r="M117">
            <v>4.8387096774193547E-2</v>
          </cell>
          <cell r="N117" t="str">
            <v>CHUYÊN ĐỀ</v>
          </cell>
          <cell r="O117" t="str">
            <v>Quản Trị Khách Sạn &amp; Nhà Hàng</v>
          </cell>
          <cell r="Q117" t="str">
            <v>K-26 - Quản Trị Khách Sạn &amp; Nhà Hàng (Đại Học)</v>
          </cell>
          <cell r="R117" t="str">
            <v>CHUYÊN ĐỀ</v>
          </cell>
        </row>
        <row r="118">
          <cell r="A118">
            <v>26207140349</v>
          </cell>
          <cell r="B118" t="str">
            <v>Nguyễn Thị Lan Anh</v>
          </cell>
          <cell r="I118">
            <v>111</v>
          </cell>
          <cell r="J118">
            <v>5.56</v>
          </cell>
          <cell r="K118">
            <v>1.96</v>
          </cell>
          <cell r="L118" t="str">
            <v/>
          </cell>
          <cell r="M118">
            <v>0.18548387096774194</v>
          </cell>
          <cell r="N118" t="str">
            <v>KHÔNG ĐỦ ĐIỀU KIỆN THỰC TẬP</v>
          </cell>
          <cell r="O118" t="str">
            <v>Quản Trị Khách Sạn &amp; Nhà Hàng</v>
          </cell>
          <cell r="Q118" t="str">
            <v>K-26 - Quản Trị Khách Sạn &amp; Nhà Hàng (Đại Học)</v>
          </cell>
          <cell r="R118" t="str">
            <v>KHÔNG ĐỦ ĐIỀU KIỆN THỰC TẬP</v>
          </cell>
        </row>
        <row r="119">
          <cell r="A119">
            <v>26207141824</v>
          </cell>
          <cell r="B119" t="str">
            <v>Trương Ngọc Vân Anh</v>
          </cell>
          <cell r="I119">
            <v>121</v>
          </cell>
          <cell r="J119">
            <v>8.1</v>
          </cell>
          <cell r="K119">
            <v>3.5</v>
          </cell>
          <cell r="L119" t="str">
            <v/>
          </cell>
          <cell r="M119">
            <v>2.4193548387096774E-2</v>
          </cell>
          <cell r="N119" t="str">
            <v>CHUYÊN ĐỀ</v>
          </cell>
          <cell r="O119" t="str">
            <v>Quản Trị Khách Sạn &amp; Nhà Hàng</v>
          </cell>
          <cell r="Q119" t="str">
            <v>K-26 - Quản Trị Khách Sạn &amp; Nhà Hàng (Đại Học)</v>
          </cell>
          <cell r="R119" t="str">
            <v>CHUYÊN ĐỀ</v>
          </cell>
        </row>
        <row r="120">
          <cell r="A120">
            <v>26207220101</v>
          </cell>
          <cell r="B120" t="str">
            <v>Dương Quang Minh Anh</v>
          </cell>
          <cell r="I120">
            <v>124</v>
          </cell>
          <cell r="J120">
            <v>8.4600000000000009</v>
          </cell>
          <cell r="K120">
            <v>3.63</v>
          </cell>
          <cell r="L120" t="str">
            <v/>
          </cell>
          <cell r="M120">
            <v>0</v>
          </cell>
          <cell r="N120" t="str">
            <v>XÉT LÀM KHÓA LUẬN</v>
          </cell>
          <cell r="O120" t="str">
            <v>Quản Trị Khách Sạn &amp; Nhà Hàng</v>
          </cell>
          <cell r="Q120" t="str">
            <v>K-26 - Quản Trị Khách Sạn &amp; Nhà Hàng (Đại Học)</v>
          </cell>
          <cell r="R120" t="str">
            <v>XÉT LÀM KHÓA LUẬN</v>
          </cell>
        </row>
        <row r="121">
          <cell r="A121">
            <v>26207229403</v>
          </cell>
          <cell r="B121" t="str">
            <v>Phan Thị Kim Anh</v>
          </cell>
          <cell r="I121">
            <v>122</v>
          </cell>
          <cell r="J121">
            <v>8.5</v>
          </cell>
          <cell r="K121">
            <v>3.71</v>
          </cell>
          <cell r="L121" t="str">
            <v/>
          </cell>
          <cell r="M121">
            <v>1.6129032258064516E-2</v>
          </cell>
          <cell r="N121" t="str">
            <v>CHUYÊN ĐỀ</v>
          </cell>
          <cell r="O121" t="str">
            <v>Quản Trị Khách Sạn &amp; Nhà Hàng</v>
          </cell>
          <cell r="Q121" t="str">
            <v>K-26 - Quản Trị Khách Sạn &amp; Nhà Hàng (Đại Học)</v>
          </cell>
          <cell r="R121" t="str">
            <v>CHUYÊN ĐỀ</v>
          </cell>
        </row>
        <row r="122">
          <cell r="A122">
            <v>26217142738</v>
          </cell>
          <cell r="B122" t="str">
            <v>Lê Đình Anh</v>
          </cell>
          <cell r="I122">
            <v>108</v>
          </cell>
          <cell r="J122">
            <v>5.39</v>
          </cell>
          <cell r="K122">
            <v>1.96</v>
          </cell>
          <cell r="L122" t="str">
            <v/>
          </cell>
          <cell r="M122">
            <v>0.248</v>
          </cell>
          <cell r="N122" t="str">
            <v>KHÔNG ĐỦ ĐIỀU KIỆN THỰC TẬP</v>
          </cell>
          <cell r="O122" t="str">
            <v>Quản Trị Khách Sạn &amp; Nhà Hàng</v>
          </cell>
          <cell r="Q122" t="str">
            <v>K-26 - Quản Trị Khách Sạn &amp; Nhà Hàng (Đại Học)</v>
          </cell>
          <cell r="R122" t="str">
            <v>KHÔNG ĐỦ ĐIỀU KIỆN THỰC TẬP</v>
          </cell>
        </row>
        <row r="123">
          <cell r="A123">
            <v>26217142767</v>
          </cell>
          <cell r="B123" t="str">
            <v>Lê Nguyễn Tuấn Anh</v>
          </cell>
          <cell r="I123">
            <v>122</v>
          </cell>
          <cell r="J123">
            <v>6.85</v>
          </cell>
          <cell r="K123">
            <v>2.79</v>
          </cell>
          <cell r="L123" t="str">
            <v/>
          </cell>
          <cell r="M123">
            <v>2.4E-2</v>
          </cell>
          <cell r="N123" t="str">
            <v>CHUYÊN ĐỀ</v>
          </cell>
          <cell r="O123" t="str">
            <v>Quản Trị Khách Sạn &amp; Nhà Hàng</v>
          </cell>
          <cell r="Q123" t="str">
            <v>K-26 - Quản Trị Khách Sạn &amp; Nhà Hàng (Đại Học)</v>
          </cell>
          <cell r="R123" t="str">
            <v>CHUYÊN ĐỀ</v>
          </cell>
        </row>
        <row r="124">
          <cell r="A124">
            <v>26217200258</v>
          </cell>
          <cell r="B124" t="str">
            <v>Lê Tuấn Anh</v>
          </cell>
          <cell r="I124">
            <v>122</v>
          </cell>
          <cell r="J124">
            <v>7.12</v>
          </cell>
          <cell r="K124">
            <v>2.99</v>
          </cell>
          <cell r="L124" t="str">
            <v/>
          </cell>
          <cell r="M124">
            <v>2.4E-2</v>
          </cell>
          <cell r="N124" t="str">
            <v>CHUYÊN ĐỀ</v>
          </cell>
          <cell r="O124" t="str">
            <v>Quản Trị Khách Sạn &amp; Nhà Hàng</v>
          </cell>
          <cell r="Q124" t="str">
            <v>K-26 - Quản Trị Khách Sạn &amp; Nhà Hàng (Đại Học)</v>
          </cell>
          <cell r="R124" t="str">
            <v>CHUYÊN ĐỀ</v>
          </cell>
        </row>
        <row r="125">
          <cell r="A125">
            <v>26207120440</v>
          </cell>
          <cell r="B125" t="str">
            <v>Lương Lê Ngọc Ánh</v>
          </cell>
          <cell r="I125">
            <v>122</v>
          </cell>
          <cell r="J125">
            <v>7.84</v>
          </cell>
          <cell r="K125">
            <v>3.31</v>
          </cell>
          <cell r="L125" t="str">
            <v/>
          </cell>
          <cell r="M125">
            <v>2.4E-2</v>
          </cell>
          <cell r="N125" t="str">
            <v>CHUYÊN ĐỀ</v>
          </cell>
          <cell r="O125" t="str">
            <v>Quản Trị Khách Sạn &amp; Nhà Hàng</v>
          </cell>
          <cell r="Q125" t="str">
            <v>K-26 - Quản Trị Khách Sạn &amp; Nhà Hàng (Đại Học)</v>
          </cell>
          <cell r="R125" t="str">
            <v>CHUYÊN ĐỀ</v>
          </cell>
        </row>
        <row r="126">
          <cell r="A126">
            <v>26207121634</v>
          </cell>
          <cell r="B126" t="str">
            <v>Nguyễn Ngọc Ánh</v>
          </cell>
          <cell r="I126">
            <v>123</v>
          </cell>
          <cell r="J126">
            <v>7.47</v>
          </cell>
          <cell r="K126">
            <v>3.14</v>
          </cell>
          <cell r="L126" t="str">
            <v/>
          </cell>
          <cell r="M126">
            <v>1.6E-2</v>
          </cell>
          <cell r="N126" t="str">
            <v>CHUYÊN ĐỀ</v>
          </cell>
          <cell r="O126" t="str">
            <v>Quản Trị Khách Sạn &amp; Nhà Hàng</v>
          </cell>
          <cell r="Q126" t="str">
            <v>K-26 - Quản Trị Khách Sạn &amp; Nhà Hàng (Đại Học)</v>
          </cell>
          <cell r="R126" t="str">
            <v>CHUYÊN ĐỀ</v>
          </cell>
        </row>
        <row r="127">
          <cell r="A127">
            <v>26207130982</v>
          </cell>
          <cell r="B127" t="str">
            <v>Nguyễn Thị Diệu Ánh</v>
          </cell>
          <cell r="I127">
            <v>121</v>
          </cell>
          <cell r="J127">
            <v>7.06</v>
          </cell>
          <cell r="K127">
            <v>2.89</v>
          </cell>
          <cell r="L127" t="str">
            <v/>
          </cell>
          <cell r="M127">
            <v>3.968253968253968E-2</v>
          </cell>
          <cell r="N127" t="str">
            <v>CHUYÊN ĐỀ</v>
          </cell>
          <cell r="O127" t="str">
            <v>Quản Trị Khách Sạn &amp; Nhà Hàng</v>
          </cell>
          <cell r="Q127" t="str">
            <v>K-26 - Quản Trị Khách Sạn &amp; Nhà Hàng (Đại Học)</v>
          </cell>
          <cell r="R127" t="str">
            <v>CHUYÊN ĐỀ</v>
          </cell>
        </row>
        <row r="128">
          <cell r="A128">
            <v>26217121351</v>
          </cell>
          <cell r="B128" t="str">
            <v>Trần Ngọc Thiên Ban</v>
          </cell>
          <cell r="I128">
            <v>125</v>
          </cell>
          <cell r="J128">
            <v>7.72</v>
          </cell>
          <cell r="K128">
            <v>3.3</v>
          </cell>
          <cell r="L128" t="str">
            <v/>
          </cell>
          <cell r="M128">
            <v>0</v>
          </cell>
          <cell r="N128" t="str">
            <v>XÉT LÀM KHÓA LUẬN</v>
          </cell>
          <cell r="O128" t="str">
            <v>Quản Trị Khách Sạn &amp; Nhà Hàng</v>
          </cell>
          <cell r="Q128" t="str">
            <v>K-26 - Quản Trị Khách Sạn &amp; Nhà Hàng (Đại Học)</v>
          </cell>
          <cell r="R128" t="str">
            <v>XÉT LÀM KHÓA LUẬN</v>
          </cell>
        </row>
        <row r="129">
          <cell r="A129">
            <v>26217132797</v>
          </cell>
          <cell r="B129" t="str">
            <v>Trương Gia Bảo</v>
          </cell>
          <cell r="I129">
            <v>120</v>
          </cell>
          <cell r="J129">
            <v>6.73</v>
          </cell>
          <cell r="K129">
            <v>2.69</v>
          </cell>
          <cell r="L129" t="str">
            <v/>
          </cell>
          <cell r="M129">
            <v>0.04</v>
          </cell>
          <cell r="N129" t="str">
            <v>CHUYÊN ĐỀ</v>
          </cell>
          <cell r="O129" t="str">
            <v>Quản Trị Khách Sạn &amp; Nhà Hàng</v>
          </cell>
          <cell r="Q129" t="str">
            <v>K-26 - Quản Trị Khách Sạn &amp; Nhà Hàng (Đại Học)</v>
          </cell>
          <cell r="R129" t="str">
            <v>CHUYÊN ĐỀ</v>
          </cell>
        </row>
        <row r="130">
          <cell r="A130">
            <v>26217134923</v>
          </cell>
          <cell r="B130" t="str">
            <v>Lê Quốc Bảo</v>
          </cell>
          <cell r="I130">
            <v>123</v>
          </cell>
          <cell r="J130">
            <v>7.55</v>
          </cell>
          <cell r="K130">
            <v>3.21</v>
          </cell>
          <cell r="L130" t="str">
            <v>ENG 118</v>
          </cell>
          <cell r="M130">
            <v>1.6E-2</v>
          </cell>
          <cell r="N130" t="str">
            <v>CHUYÊN ĐỀ</v>
          </cell>
          <cell r="O130" t="str">
            <v>Quản Trị Khách Sạn &amp; Nhà Hàng</v>
          </cell>
          <cell r="Q130" t="str">
            <v>K-26 - Quản Trị Khách Sạn &amp; Nhà Hàng (Đại Học)</v>
          </cell>
          <cell r="R130" t="str">
            <v>CHUYÊN ĐỀ</v>
          </cell>
        </row>
        <row r="131">
          <cell r="A131">
            <v>26207134665</v>
          </cell>
          <cell r="B131" t="str">
            <v>Đặng Thị Hồng Biên</v>
          </cell>
          <cell r="I131">
            <v>122</v>
          </cell>
          <cell r="J131">
            <v>6.93</v>
          </cell>
          <cell r="K131">
            <v>2.82</v>
          </cell>
          <cell r="L131" t="str">
            <v/>
          </cell>
          <cell r="M131">
            <v>1.6129032258064516E-2</v>
          </cell>
          <cell r="N131" t="str">
            <v>CHUYÊN ĐỀ</v>
          </cell>
          <cell r="O131" t="str">
            <v>Quản Trị Khách Sạn &amp; Nhà Hàng</v>
          </cell>
          <cell r="Q131" t="str">
            <v>K-26 - Quản Trị Khách Sạn &amp; Nhà Hàng (Đại Học)</v>
          </cell>
          <cell r="R131" t="str">
            <v>CHUYÊN ĐỀ</v>
          </cell>
        </row>
        <row r="132">
          <cell r="A132">
            <v>26212123965</v>
          </cell>
          <cell r="B132" t="str">
            <v>Nguyễn Tấn Thái Bình</v>
          </cell>
          <cell r="I132">
            <v>117</v>
          </cell>
          <cell r="J132">
            <v>8.24</v>
          </cell>
          <cell r="K132">
            <v>3.6</v>
          </cell>
          <cell r="L132" t="str">
            <v/>
          </cell>
          <cell r="M132">
            <v>5.6451612903225805E-2</v>
          </cell>
          <cell r="N132" t="str">
            <v>KHÔNG ĐỦ ĐIỀU KIỆN THỰC TẬP</v>
          </cell>
          <cell r="O132" t="str">
            <v>Quản Trị Khách Sạn &amp; Nhà Hàng</v>
          </cell>
          <cell r="Q132" t="str">
            <v>K-26 - Quản Trị Khách Sạn &amp; Nhà Hàng (Đại Học)</v>
          </cell>
          <cell r="R132" t="str">
            <v>KHÔNG ĐỦ ĐIỀU KIỆN THỰC TẬP</v>
          </cell>
        </row>
        <row r="133">
          <cell r="A133">
            <v>26217132090</v>
          </cell>
          <cell r="B133" t="str">
            <v>Đỗ Công Hòa Bình</v>
          </cell>
          <cell r="I133">
            <v>121</v>
          </cell>
          <cell r="J133">
            <v>6.34</v>
          </cell>
          <cell r="K133">
            <v>2.42</v>
          </cell>
          <cell r="L133" t="str">
            <v>ENG 116</v>
          </cell>
          <cell r="M133">
            <v>4.8000000000000001E-2</v>
          </cell>
          <cell r="N133" t="str">
            <v>CHUYÊN ĐỀ</v>
          </cell>
          <cell r="O133" t="str">
            <v>Quản Trị Khách Sạn &amp; Nhà Hàng</v>
          </cell>
          <cell r="Q133" t="str">
            <v>K-26 - Quản Trị Khách Sạn &amp; Nhà Hàng (Đại Học)</v>
          </cell>
          <cell r="R133" t="str">
            <v>CHUYÊN ĐỀ</v>
          </cell>
        </row>
        <row r="134">
          <cell r="A134">
            <v>26207141751</v>
          </cell>
          <cell r="B134" t="str">
            <v>Hoàng Thị Cẫm</v>
          </cell>
          <cell r="I134">
            <v>125</v>
          </cell>
          <cell r="J134">
            <v>8.17</v>
          </cell>
          <cell r="K134">
            <v>3.5</v>
          </cell>
          <cell r="L134" t="str">
            <v/>
          </cell>
          <cell r="M134">
            <v>0</v>
          </cell>
          <cell r="N134" t="str">
            <v>XÉT LÀM KHÓA LUẬN</v>
          </cell>
          <cell r="O134" t="str">
            <v>Quản Trị Khách Sạn &amp; Nhà Hàng</v>
          </cell>
          <cell r="Q134" t="str">
            <v>K-26 - Quản Trị Khách Sạn &amp; Nhà Hàng (Đại Học)</v>
          </cell>
          <cell r="R134" t="str">
            <v>XÉT LÀM KHÓA LUẬN</v>
          </cell>
        </row>
        <row r="135">
          <cell r="A135">
            <v>26207132535</v>
          </cell>
          <cell r="B135" t="str">
            <v>Nguyễn Thị Cần</v>
          </cell>
          <cell r="I135">
            <v>122</v>
          </cell>
          <cell r="J135">
            <v>7.92</v>
          </cell>
          <cell r="K135">
            <v>3.4</v>
          </cell>
          <cell r="L135" t="str">
            <v/>
          </cell>
          <cell r="M135">
            <v>2.4E-2</v>
          </cell>
          <cell r="N135" t="str">
            <v>CHUYÊN ĐỀ</v>
          </cell>
          <cell r="O135" t="str">
            <v>Quản Trị Khách Sạn &amp; Nhà Hàng</v>
          </cell>
          <cell r="Q135" t="str">
            <v>K-26 - Quản Trị Khách Sạn &amp; Nhà Hàng (Đại Học)</v>
          </cell>
          <cell r="R135" t="str">
            <v>CHUYÊN ĐỀ</v>
          </cell>
        </row>
        <row r="136">
          <cell r="A136">
            <v>26217100142</v>
          </cell>
          <cell r="B136" t="str">
            <v>Bùi Văn Cần</v>
          </cell>
          <cell r="I136">
            <v>125</v>
          </cell>
          <cell r="J136">
            <v>7.75</v>
          </cell>
          <cell r="K136">
            <v>3.32</v>
          </cell>
          <cell r="L136" t="str">
            <v/>
          </cell>
          <cell r="M136">
            <v>0</v>
          </cell>
          <cell r="N136" t="str">
            <v>XÉT LÀM KHÓA LUẬN</v>
          </cell>
          <cell r="O136" t="str">
            <v>Quản Trị Khách Sạn &amp; Nhà Hàng</v>
          </cell>
          <cell r="Q136" t="str">
            <v>K-26 - Quản Trị Khách Sạn &amp; Nhà Hàng (Đại Học)</v>
          </cell>
          <cell r="R136" t="str">
            <v>XÉT LÀM KHÓA LUẬN</v>
          </cell>
        </row>
        <row r="137">
          <cell r="A137">
            <v>26207126523</v>
          </cell>
          <cell r="B137" t="str">
            <v>Nguyễn Thị Thu Châu</v>
          </cell>
          <cell r="I137">
            <v>126</v>
          </cell>
          <cell r="J137">
            <v>6.96</v>
          </cell>
          <cell r="K137">
            <v>2.83</v>
          </cell>
          <cell r="L137" t="str">
            <v/>
          </cell>
          <cell r="M137">
            <v>0</v>
          </cell>
          <cell r="N137" t="str">
            <v>CHUYÊN ĐỀ</v>
          </cell>
          <cell r="O137" t="str">
            <v>Quản Trị Khách Sạn &amp; Nhà Hàng</v>
          </cell>
          <cell r="Q137" t="str">
            <v>K-26 - Quản Trị Khách Sạn &amp; Nhà Hàng (Đại Học)</v>
          </cell>
          <cell r="R137" t="str">
            <v>CHUYÊN ĐỀ</v>
          </cell>
        </row>
        <row r="138">
          <cell r="A138">
            <v>26207132338</v>
          </cell>
          <cell r="B138" t="str">
            <v>Lê Thị Hoàng Châu</v>
          </cell>
          <cell r="I138">
            <v>119</v>
          </cell>
          <cell r="J138">
            <v>7.46</v>
          </cell>
          <cell r="K138">
            <v>3.17</v>
          </cell>
          <cell r="L138" t="str">
            <v/>
          </cell>
          <cell r="M138">
            <v>4.0322580645161289E-2</v>
          </cell>
          <cell r="N138" t="str">
            <v>CHUYÊN ĐỀ</v>
          </cell>
          <cell r="O138" t="str">
            <v>Quản Trị Khách Sạn &amp; Nhà Hàng</v>
          </cell>
          <cell r="Q138" t="str">
            <v>K-26 - Quản Trị Khách Sạn &amp; Nhà Hàng (Đại Học)</v>
          </cell>
          <cell r="R138" t="str">
            <v>CHUYÊN ĐỀ</v>
          </cell>
        </row>
        <row r="139">
          <cell r="A139">
            <v>26207142039</v>
          </cell>
          <cell r="B139" t="str">
            <v>Phạm Ngọc Châu</v>
          </cell>
          <cell r="I139">
            <v>111</v>
          </cell>
          <cell r="J139">
            <v>6.34</v>
          </cell>
          <cell r="K139">
            <v>2.4900000000000002</v>
          </cell>
          <cell r="L139" t="str">
            <v/>
          </cell>
          <cell r="M139">
            <v>0.15322580645161291</v>
          </cell>
          <cell r="N139" t="str">
            <v>KHÔNG ĐỦ ĐIỀU KIỆN THỰC TẬP</v>
          </cell>
          <cell r="O139" t="str">
            <v>Quản Trị Khách Sạn &amp; Nhà Hàng</v>
          </cell>
          <cell r="Q139" t="str">
            <v>K-26 - Quản Trị Khách Sạn &amp; Nhà Hàng (Đại Học)</v>
          </cell>
          <cell r="R139" t="str">
            <v>KHÔNG ĐỦ ĐIỀU KIỆN THỰC TẬP</v>
          </cell>
        </row>
        <row r="140">
          <cell r="A140">
            <v>26207100831</v>
          </cell>
          <cell r="B140" t="str">
            <v>Lê Trần Khánh Chi</v>
          </cell>
          <cell r="I140">
            <v>116</v>
          </cell>
          <cell r="J140">
            <v>6.73</v>
          </cell>
          <cell r="K140">
            <v>2.72</v>
          </cell>
          <cell r="L140" t="str">
            <v/>
          </cell>
          <cell r="M140">
            <v>0.11290322580645161</v>
          </cell>
          <cell r="N140" t="str">
            <v>KHÔNG ĐỦ ĐIỀU KIỆN THỰC TẬP</v>
          </cell>
          <cell r="O140" t="str">
            <v>Quản Trị Khách Sạn &amp; Nhà Hàng</v>
          </cell>
          <cell r="Q140" t="str">
            <v>K-26 - Quản Trị Khách Sạn &amp; Nhà Hàng (Đại Học)</v>
          </cell>
          <cell r="R140" t="str">
            <v>KHÔNG ĐỦ ĐIỀU KIỆN THỰC TẬP</v>
          </cell>
        </row>
        <row r="141">
          <cell r="A141">
            <v>26207131191</v>
          </cell>
          <cell r="B141" t="str">
            <v>Võ Thị Kim Chi</v>
          </cell>
          <cell r="I141">
            <v>123</v>
          </cell>
          <cell r="J141">
            <v>6.53</v>
          </cell>
          <cell r="K141">
            <v>2.56</v>
          </cell>
          <cell r="L141" t="str">
            <v>OB 251</v>
          </cell>
          <cell r="M141">
            <v>1.6E-2</v>
          </cell>
          <cell r="N141" t="str">
            <v>CHUYÊN ĐỀ</v>
          </cell>
          <cell r="O141" t="str">
            <v>Quản Trị Khách Sạn &amp; Nhà Hàng</v>
          </cell>
          <cell r="Q141" t="str">
            <v>K-26 - Quản Trị Khách Sạn &amp; Nhà Hàng (Đại Học)</v>
          </cell>
          <cell r="R141" t="str">
            <v>CHUYÊN ĐỀ</v>
          </cell>
        </row>
        <row r="142">
          <cell r="A142">
            <v>26217100387</v>
          </cell>
          <cell r="B142" t="str">
            <v>Đinh Công Cường</v>
          </cell>
          <cell r="I142">
            <v>117</v>
          </cell>
          <cell r="J142">
            <v>7.09</v>
          </cell>
          <cell r="K142">
            <v>2.86</v>
          </cell>
          <cell r="L142" t="str">
            <v/>
          </cell>
          <cell r="M142">
            <v>8.0645161290322578E-2</v>
          </cell>
          <cell r="N142" t="str">
            <v>KHÔNG ĐỦ ĐIỀU KIỆN THỰC TẬP</v>
          </cell>
          <cell r="O142" t="str">
            <v>Quản Trị Khách Sạn &amp; Nhà Hàng</v>
          </cell>
          <cell r="Q142" t="str">
            <v>K-26 - Quản Trị Khách Sạn &amp; Nhà Hàng (Đại Học)</v>
          </cell>
          <cell r="R142" t="str">
            <v>KHÔNG ĐỦ ĐIỀU KIỆN THỰC TẬP</v>
          </cell>
        </row>
        <row r="143">
          <cell r="A143">
            <v>26217122885</v>
          </cell>
          <cell r="B143" t="str">
            <v>Nguyễn Cao Cường</v>
          </cell>
          <cell r="I143">
            <v>118</v>
          </cell>
          <cell r="J143">
            <v>6.19</v>
          </cell>
          <cell r="K143">
            <v>2.4</v>
          </cell>
          <cell r="L143" t="str">
            <v/>
          </cell>
          <cell r="M143">
            <v>0.112</v>
          </cell>
          <cell r="N143" t="str">
            <v>KHÔNG ĐỦ ĐIỀU KIỆN THỰC TẬP</v>
          </cell>
          <cell r="O143" t="str">
            <v>Quản Trị Khách Sạn &amp; Nhà Hàng</v>
          </cell>
          <cell r="Q143" t="str">
            <v>K-26 - Quản Trị Khách Sạn &amp; Nhà Hàng (Đại Học)</v>
          </cell>
          <cell r="R143" t="str">
            <v>KHÔNG ĐỦ ĐIỀU KIỆN THỰC TẬP</v>
          </cell>
        </row>
        <row r="144">
          <cell r="A144">
            <v>26217133867</v>
          </cell>
          <cell r="B144" t="str">
            <v>Nguyễn Hữu Cường</v>
          </cell>
          <cell r="I144">
            <v>84</v>
          </cell>
          <cell r="J144">
            <v>3.5</v>
          </cell>
          <cell r="K144">
            <v>1.1100000000000001</v>
          </cell>
          <cell r="L144" t="str">
            <v>ENG 116</v>
          </cell>
          <cell r="M144">
            <v>0.64516129032258063</v>
          </cell>
          <cell r="N144" t="str">
            <v>KHÔNG ĐỦ ĐIỀU KIỆN THỰC TẬP</v>
          </cell>
          <cell r="O144" t="str">
            <v>Quản Trị Khách Sạn &amp; Nhà Hàng</v>
          </cell>
          <cell r="Q144" t="str">
            <v>K-26 - Quản Trị Khách Sạn &amp; Nhà Hàng (Đại Học)</v>
          </cell>
          <cell r="R144" t="str">
            <v>KHÔNG ĐỦ ĐIỀU KIỆN THỰC TẬP</v>
          </cell>
        </row>
        <row r="145">
          <cell r="A145">
            <v>26217135049</v>
          </cell>
          <cell r="B145" t="str">
            <v>Lê Hồng Dân</v>
          </cell>
          <cell r="I145">
            <v>123</v>
          </cell>
          <cell r="J145">
            <v>7.03</v>
          </cell>
          <cell r="K145">
            <v>2.89</v>
          </cell>
          <cell r="L145" t="str">
            <v/>
          </cell>
          <cell r="M145">
            <v>1.6E-2</v>
          </cell>
          <cell r="N145" t="str">
            <v>CHUYÊN ĐỀ</v>
          </cell>
          <cell r="O145" t="str">
            <v>Quản Trị Khách Sạn &amp; Nhà Hàng</v>
          </cell>
          <cell r="Q145" t="str">
            <v>K-26 - Quản Trị Khách Sạn &amp; Nhà Hàng (Đại Học)</v>
          </cell>
          <cell r="R145" t="str">
            <v>CHUYÊN ĐỀ</v>
          </cell>
        </row>
        <row r="146">
          <cell r="A146">
            <v>26217126889</v>
          </cell>
          <cell r="B146" t="str">
            <v>Hoàng Tiến Đạt</v>
          </cell>
          <cell r="I146">
            <v>120</v>
          </cell>
          <cell r="J146">
            <v>7.65</v>
          </cell>
          <cell r="K146">
            <v>3.29</v>
          </cell>
          <cell r="L146" t="str">
            <v/>
          </cell>
          <cell r="M146">
            <v>0.04</v>
          </cell>
          <cell r="N146" t="str">
            <v>CHUYÊN ĐỀ</v>
          </cell>
          <cell r="O146" t="str">
            <v>Quản Trị Khách Sạn &amp; Nhà Hàng</v>
          </cell>
          <cell r="Q146" t="str">
            <v>K-26 - Quản Trị Khách Sạn &amp; Nhà Hàng (Đại Học)</v>
          </cell>
          <cell r="R146" t="str">
            <v>CHUYÊN ĐỀ</v>
          </cell>
        </row>
        <row r="147">
          <cell r="A147">
            <v>26217130704</v>
          </cell>
          <cell r="B147" t="str">
            <v>Hà Tất Đạt</v>
          </cell>
          <cell r="I147">
            <v>124</v>
          </cell>
          <cell r="J147">
            <v>7.25</v>
          </cell>
          <cell r="K147">
            <v>2.97</v>
          </cell>
          <cell r="L147" t="str">
            <v/>
          </cell>
          <cell r="M147">
            <v>0</v>
          </cell>
          <cell r="N147" t="str">
            <v>CHUYÊN ĐỀ</v>
          </cell>
          <cell r="O147" t="str">
            <v>Quản Trị Khách Sạn &amp; Nhà Hàng</v>
          </cell>
          <cell r="Q147" t="str">
            <v>K-26 - Quản Trị Khách Sạn &amp; Nhà Hàng (Đại Học)</v>
          </cell>
          <cell r="R147" t="str">
            <v>CHUYÊN ĐỀ</v>
          </cell>
        </row>
        <row r="148">
          <cell r="A148">
            <v>26217134327</v>
          </cell>
          <cell r="B148" t="str">
            <v>Phan Phước Thành Đạt</v>
          </cell>
          <cell r="I148">
            <v>119</v>
          </cell>
          <cell r="J148">
            <v>6.69</v>
          </cell>
          <cell r="K148">
            <v>2.68</v>
          </cell>
          <cell r="L148" t="str">
            <v/>
          </cell>
          <cell r="M148">
            <v>6.4516129032258063E-2</v>
          </cell>
          <cell r="N148" t="str">
            <v>KHÔNG ĐỦ ĐIỀU KIỆN THỰC TẬP</v>
          </cell>
          <cell r="O148" t="str">
            <v>Quản Trị Khách Sạn &amp; Nhà Hàng</v>
          </cell>
          <cell r="Q148" t="str">
            <v>K-26 - Quản Trị Khách Sạn &amp; Nhà Hàng (Đại Học)</v>
          </cell>
          <cell r="R148" t="str">
            <v>KHÔNG ĐỦ ĐIỀU KIỆN THỰC TẬP</v>
          </cell>
        </row>
        <row r="149">
          <cell r="A149">
            <v>26207142624</v>
          </cell>
          <cell r="B149" t="str">
            <v>Nguyễn Thị Ngọc Diễm</v>
          </cell>
          <cell r="I149">
            <v>123</v>
          </cell>
          <cell r="J149">
            <v>8.0399999999999991</v>
          </cell>
          <cell r="K149">
            <v>3.5</v>
          </cell>
          <cell r="L149" t="str">
            <v/>
          </cell>
          <cell r="M149">
            <v>2.3809523809523808E-2</v>
          </cell>
          <cell r="N149" t="str">
            <v>CHUYÊN ĐỀ</v>
          </cell>
          <cell r="O149" t="str">
            <v>Quản Trị Khách Sạn &amp; Nhà Hàng</v>
          </cell>
          <cell r="Q149" t="str">
            <v>K-26 - Quản Trị Khách Sạn &amp; Nhà Hàng (Đại Học)</v>
          </cell>
          <cell r="R149" t="str">
            <v>CHUYÊN ĐỀ</v>
          </cell>
        </row>
        <row r="150">
          <cell r="A150">
            <v>26207127383</v>
          </cell>
          <cell r="B150" t="str">
            <v>Cao Thị Phúc Điền</v>
          </cell>
          <cell r="I150">
            <v>120</v>
          </cell>
          <cell r="J150">
            <v>8.2200000000000006</v>
          </cell>
          <cell r="K150">
            <v>3.51</v>
          </cell>
          <cell r="L150" t="str">
            <v/>
          </cell>
          <cell r="M150">
            <v>0.04</v>
          </cell>
          <cell r="N150" t="str">
            <v>CHUYÊN ĐỀ</v>
          </cell>
          <cell r="O150" t="str">
            <v>Quản Trị Khách Sạn &amp; Nhà Hàng</v>
          </cell>
          <cell r="Q150" t="str">
            <v>K-26 - Quản Trị Khách Sạn &amp; Nhà Hàng (Đại Học)</v>
          </cell>
          <cell r="R150" t="str">
            <v>CHUYÊN ĐỀ</v>
          </cell>
        </row>
        <row r="151">
          <cell r="A151">
            <v>26207100811</v>
          </cell>
          <cell r="B151" t="str">
            <v>Nguyễn Thị Mỹ Diệu</v>
          </cell>
          <cell r="I151">
            <v>122</v>
          </cell>
          <cell r="J151">
            <v>8.01</v>
          </cell>
          <cell r="K151">
            <v>3.42</v>
          </cell>
          <cell r="L151" t="str">
            <v/>
          </cell>
          <cell r="M151">
            <v>2.4E-2</v>
          </cell>
          <cell r="N151" t="str">
            <v>CHUYÊN ĐỀ</v>
          </cell>
          <cell r="O151" t="str">
            <v>Quản Trị Khách Sạn &amp; Nhà Hàng</v>
          </cell>
          <cell r="Q151" t="str">
            <v>K-26 - Quản Trị Khách Sạn &amp; Nhà Hàng (Đại Học)</v>
          </cell>
          <cell r="R151" t="str">
            <v>CHUYÊN ĐỀ</v>
          </cell>
        </row>
        <row r="152">
          <cell r="A152">
            <v>26207239595</v>
          </cell>
          <cell r="B152" t="str">
            <v>Lê Thị Diệu</v>
          </cell>
          <cell r="I152">
            <v>125</v>
          </cell>
          <cell r="J152">
            <v>8.33</v>
          </cell>
          <cell r="K152">
            <v>3.64</v>
          </cell>
          <cell r="L152" t="str">
            <v/>
          </cell>
          <cell r="M152">
            <v>0</v>
          </cell>
          <cell r="N152" t="str">
            <v>XÉT LÀM KHÓA LUẬN</v>
          </cell>
          <cell r="O152" t="str">
            <v>Quản Trị Khách Sạn &amp; Nhà Hàng</v>
          </cell>
          <cell r="Q152" t="str">
            <v>K-26 - Quản Trị Khách Sạn &amp; Nhà Hàng (Đại Học)</v>
          </cell>
          <cell r="R152" t="str">
            <v>XÉT LÀM KHÓA LUẬN</v>
          </cell>
        </row>
        <row r="153">
          <cell r="A153">
            <v>26217131279</v>
          </cell>
          <cell r="B153" t="str">
            <v>Châu Ngọc Dinh</v>
          </cell>
          <cell r="I153">
            <v>126</v>
          </cell>
          <cell r="J153">
            <v>7.57</v>
          </cell>
          <cell r="K153">
            <v>3.24</v>
          </cell>
          <cell r="L153" t="str">
            <v/>
          </cell>
          <cell r="M153">
            <v>0</v>
          </cell>
          <cell r="N153" t="str">
            <v>XÉT LÀM KHÓA LUẬN</v>
          </cell>
          <cell r="O153" t="str">
            <v>Quản Trị Khách Sạn &amp; Nhà Hàng</v>
          </cell>
          <cell r="Q153" t="str">
            <v>K-26 - Quản Trị Khách Sạn &amp; Nhà Hàng (Đại Học)</v>
          </cell>
          <cell r="R153" t="str">
            <v>XÉT LÀM KHÓA LUẬN</v>
          </cell>
        </row>
        <row r="154">
          <cell r="A154">
            <v>26217127050</v>
          </cell>
          <cell r="B154" t="str">
            <v>Lê Đình Đình</v>
          </cell>
          <cell r="I154">
            <v>122</v>
          </cell>
          <cell r="J154">
            <v>7.96</v>
          </cell>
          <cell r="K154">
            <v>3.42</v>
          </cell>
          <cell r="L154" t="str">
            <v/>
          </cell>
          <cell r="M154">
            <v>1.6129032258064516E-2</v>
          </cell>
          <cell r="N154" t="str">
            <v>CHUYÊN ĐỀ</v>
          </cell>
          <cell r="O154" t="str">
            <v>Quản Trị Khách Sạn &amp; Nhà Hàng</v>
          </cell>
          <cell r="Q154" t="str">
            <v>K-26 - Quản Trị Khách Sạn &amp; Nhà Hàng (Đại Học)</v>
          </cell>
          <cell r="R154" t="str">
            <v>CHUYÊN ĐỀ</v>
          </cell>
        </row>
        <row r="155">
          <cell r="A155">
            <v>26217121115</v>
          </cell>
          <cell r="B155" t="str">
            <v>Nguyễn Võ Thục Đoan</v>
          </cell>
          <cell r="I155">
            <v>124</v>
          </cell>
          <cell r="J155">
            <v>7.2</v>
          </cell>
          <cell r="K155">
            <v>2.97</v>
          </cell>
          <cell r="L155" t="str">
            <v/>
          </cell>
          <cell r="M155">
            <v>0</v>
          </cell>
          <cell r="N155" t="str">
            <v>CHUYÊN ĐỀ</v>
          </cell>
          <cell r="O155" t="str">
            <v>Quản Trị Khách Sạn &amp; Nhà Hàng</v>
          </cell>
          <cell r="Q155" t="str">
            <v>K-26 - Quản Trị Khách Sạn &amp; Nhà Hàng (Đại Học)</v>
          </cell>
          <cell r="R155" t="str">
            <v>CHUYÊN ĐỀ</v>
          </cell>
        </row>
        <row r="156">
          <cell r="A156">
            <v>26207322982</v>
          </cell>
          <cell r="B156" t="str">
            <v>Lê Thị Giản Đơn</v>
          </cell>
          <cell r="I156">
            <v>126</v>
          </cell>
          <cell r="J156">
            <v>7.57</v>
          </cell>
          <cell r="K156">
            <v>3.18</v>
          </cell>
          <cell r="L156" t="str">
            <v/>
          </cell>
          <cell r="M156">
            <v>0</v>
          </cell>
          <cell r="N156" t="str">
            <v>CHUYÊN ĐỀ</v>
          </cell>
          <cell r="O156" t="str">
            <v>Quản Trị Khách Sạn &amp; Nhà Hàng</v>
          </cell>
          <cell r="Q156" t="str">
            <v>K-26 - Quản Trị Khách Sạn &amp; Nhà Hàng (Đại Học)</v>
          </cell>
          <cell r="R156" t="str">
            <v>CHUYÊN ĐỀ</v>
          </cell>
        </row>
        <row r="157">
          <cell r="A157">
            <v>26217135283</v>
          </cell>
          <cell r="B157" t="str">
            <v>Nguyễn Văn Đông</v>
          </cell>
          <cell r="I157">
            <v>116</v>
          </cell>
          <cell r="J157">
            <v>7.95</v>
          </cell>
          <cell r="K157">
            <v>3.38</v>
          </cell>
          <cell r="L157" t="str">
            <v/>
          </cell>
          <cell r="M157">
            <v>8.0645161290322578E-2</v>
          </cell>
          <cell r="N157" t="str">
            <v>KHÔNG ĐỦ ĐIỀU KIỆN THỰC TẬP</v>
          </cell>
          <cell r="O157" t="str">
            <v>Quản Trị Khách Sạn &amp; Nhà Hàng</v>
          </cell>
          <cell r="Q157" t="str">
            <v>K-26 - Quản Trị Khách Sạn &amp; Nhà Hàng (Đại Học)</v>
          </cell>
          <cell r="R157" t="str">
            <v>KHÔNG ĐỦ ĐIỀU KIỆN THỰC TẬP</v>
          </cell>
        </row>
        <row r="158">
          <cell r="A158">
            <v>25213217485</v>
          </cell>
          <cell r="B158" t="str">
            <v>Chu Văn Đức</v>
          </cell>
          <cell r="I158">
            <v>131</v>
          </cell>
          <cell r="J158">
            <v>7.8</v>
          </cell>
          <cell r="K158">
            <v>3.32</v>
          </cell>
          <cell r="L158" t="str">
            <v>ENG 104; ENG 105; ENG 106; ENG 107; CHI 101; CS 101; CHI 102; ENG 108; ENG 109; MTH 100; ENG 206; ENG 207; ES 102</v>
          </cell>
          <cell r="M158">
            <v>0</v>
          </cell>
          <cell r="N158" t="str">
            <v>XÉT LÀM KHÓA LUẬN</v>
          </cell>
          <cell r="O158" t="str">
            <v>Quản Trị Khách Sạn &amp; Nhà Hàng</v>
          </cell>
          <cell r="Q158" t="str">
            <v>K-26 - Quản Trị Khách Sạn &amp; Nhà Hàng (Đại Học)</v>
          </cell>
          <cell r="R158" t="str">
            <v>XÉT LÀM KHÓA LUẬN</v>
          </cell>
        </row>
        <row r="159">
          <cell r="A159">
            <v>26217128969</v>
          </cell>
          <cell r="B159" t="str">
            <v>Nguyễn Minh Đức</v>
          </cell>
          <cell r="I159">
            <v>123</v>
          </cell>
          <cell r="J159">
            <v>7.87</v>
          </cell>
          <cell r="K159">
            <v>3.37</v>
          </cell>
          <cell r="L159" t="str">
            <v/>
          </cell>
          <cell r="M159">
            <v>8.0645161290322578E-3</v>
          </cell>
          <cell r="N159" t="str">
            <v>CHUYÊN ĐỀ</v>
          </cell>
          <cell r="O159" t="str">
            <v>Quản Trị Khách Sạn &amp; Nhà Hàng</v>
          </cell>
          <cell r="Q159" t="str">
            <v>K-26 - Quản Trị Khách Sạn &amp; Nhà Hàng (Đại Học)</v>
          </cell>
          <cell r="R159" t="str">
            <v>CHUYÊN ĐỀ</v>
          </cell>
        </row>
        <row r="160">
          <cell r="A160">
            <v>26207130841</v>
          </cell>
          <cell r="B160" t="str">
            <v>Nguyễn Thị Kiều Dung</v>
          </cell>
          <cell r="I160">
            <v>124</v>
          </cell>
          <cell r="J160">
            <v>7.6</v>
          </cell>
          <cell r="K160">
            <v>3.2</v>
          </cell>
          <cell r="L160" t="str">
            <v/>
          </cell>
          <cell r="M160">
            <v>0</v>
          </cell>
          <cell r="N160" t="str">
            <v>XÉT LÀM KHÓA LUẬN</v>
          </cell>
          <cell r="O160" t="str">
            <v>Quản Trị Khách Sạn &amp; Nhà Hàng</v>
          </cell>
          <cell r="Q160" t="str">
            <v>K-26 - Quản Trị Khách Sạn &amp; Nhà Hàng (Đại Học)</v>
          </cell>
          <cell r="R160" t="str">
            <v>XÉT LÀM KHÓA LUẬN</v>
          </cell>
        </row>
        <row r="161">
          <cell r="A161">
            <v>26207134226</v>
          </cell>
          <cell r="B161" t="str">
            <v>Phạm Kim Dung</v>
          </cell>
          <cell r="I161">
            <v>123</v>
          </cell>
          <cell r="J161">
            <v>6.92</v>
          </cell>
          <cell r="K161">
            <v>2.8</v>
          </cell>
          <cell r="L161" t="str">
            <v/>
          </cell>
          <cell r="M161">
            <v>1.6E-2</v>
          </cell>
          <cell r="N161" t="str">
            <v>CHUYÊN ĐỀ</v>
          </cell>
          <cell r="O161" t="str">
            <v>Quản Trị Khách Sạn &amp; Nhà Hàng</v>
          </cell>
          <cell r="Q161" t="str">
            <v>K-26 - Quản Trị Khách Sạn &amp; Nhà Hàng (Đại Học)</v>
          </cell>
          <cell r="R161" t="str">
            <v>CHUYÊN ĐỀ</v>
          </cell>
        </row>
        <row r="162">
          <cell r="A162">
            <v>26212135509</v>
          </cell>
          <cell r="B162" t="str">
            <v>Cao Trí Dũng</v>
          </cell>
          <cell r="I162">
            <v>103</v>
          </cell>
          <cell r="J162">
            <v>6.43</v>
          </cell>
          <cell r="K162">
            <v>2.5299999999999998</v>
          </cell>
          <cell r="L162" t="str">
            <v>PSY 151; STA 271; MGT 296</v>
          </cell>
          <cell r="M162">
            <v>0.192</v>
          </cell>
          <cell r="N162" t="str">
            <v>KHÔNG ĐỦ ĐIỀU KIỆN THỰC TẬP</v>
          </cell>
          <cell r="O162" t="str">
            <v>Quản Trị Khách Sạn &amp; Nhà Hàng</v>
          </cell>
          <cell r="Q162" t="str">
            <v>K-26 - Quản Trị Khách Sạn &amp; Nhà Hàng (Đại Học)</v>
          </cell>
          <cell r="R162" t="str">
            <v>KHÔNG ĐỦ ĐIỀU KIỆN THỰC TẬP</v>
          </cell>
        </row>
        <row r="163">
          <cell r="A163">
            <v>26217133184</v>
          </cell>
          <cell r="B163" t="str">
            <v>Nguyễn Quang Dũng</v>
          </cell>
          <cell r="I163">
            <v>121</v>
          </cell>
          <cell r="J163">
            <v>6.76</v>
          </cell>
          <cell r="K163">
            <v>2.74</v>
          </cell>
          <cell r="L163" t="str">
            <v/>
          </cell>
          <cell r="M163">
            <v>3.968253968253968E-2</v>
          </cell>
          <cell r="N163" t="str">
            <v>CHUYÊN ĐỀ</v>
          </cell>
          <cell r="O163" t="str">
            <v>Quản Trị Khách Sạn &amp; Nhà Hàng</v>
          </cell>
          <cell r="Q163" t="str">
            <v>K-26 - Quản Trị Khách Sạn &amp; Nhà Hàng (Đại Học)</v>
          </cell>
          <cell r="R163" t="str">
            <v>CHUYÊN ĐỀ</v>
          </cell>
        </row>
        <row r="164">
          <cell r="A164">
            <v>26217142023</v>
          </cell>
          <cell r="B164" t="str">
            <v>Đào Anh Dũng</v>
          </cell>
          <cell r="I164">
            <v>123</v>
          </cell>
          <cell r="J164">
            <v>6.8</v>
          </cell>
          <cell r="K164">
            <v>2.67</v>
          </cell>
          <cell r="L164" t="str">
            <v/>
          </cell>
          <cell r="M164">
            <v>9.5238095238095233E-2</v>
          </cell>
          <cell r="N164" t="str">
            <v>KHÔNG ĐỦ ĐIỀU KIỆN THỰC TẬP</v>
          </cell>
          <cell r="O164" t="str">
            <v>Quản Trị Khách Sạn &amp; Nhà Hàng</v>
          </cell>
          <cell r="Q164" t="str">
            <v>K-26 - Quản Trị Khách Sạn &amp; Nhà Hàng (Đại Học)</v>
          </cell>
          <cell r="R164" t="str">
            <v>KHÔNG ĐỦ ĐIỀU KIỆN THỰC TẬP</v>
          </cell>
        </row>
        <row r="165">
          <cell r="A165">
            <v>26217135162</v>
          </cell>
          <cell r="B165" t="str">
            <v>Nguyễn Đình Dương</v>
          </cell>
          <cell r="I165">
            <v>125</v>
          </cell>
          <cell r="J165">
            <v>6.5</v>
          </cell>
          <cell r="K165">
            <v>2.5499999999999998</v>
          </cell>
          <cell r="L165" t="str">
            <v/>
          </cell>
          <cell r="M165">
            <v>0</v>
          </cell>
          <cell r="N165" t="str">
            <v>CHUYÊN ĐỀ</v>
          </cell>
          <cell r="O165" t="str">
            <v>Quản Trị Khách Sạn &amp; Nhà Hàng</v>
          </cell>
          <cell r="Q165" t="str">
            <v>K-26 - Quản Trị Khách Sạn &amp; Nhà Hàng (Đại Học)</v>
          </cell>
          <cell r="R165" t="str">
            <v>CHUYÊN ĐỀ</v>
          </cell>
        </row>
        <row r="166">
          <cell r="A166">
            <v>26217126428</v>
          </cell>
          <cell r="B166" t="str">
            <v>Nguyễn Khánh Duy</v>
          </cell>
          <cell r="I166">
            <v>88</v>
          </cell>
          <cell r="J166">
            <v>4.54</v>
          </cell>
          <cell r="K166">
            <v>1.66</v>
          </cell>
          <cell r="L166" t="str">
            <v/>
          </cell>
          <cell r="M166">
            <v>0.5161290322580645</v>
          </cell>
          <cell r="N166" t="str">
            <v>KHÔNG ĐỦ ĐIỀU KIỆN THỰC TẬP</v>
          </cell>
          <cell r="O166" t="str">
            <v>Quản Trị Khách Sạn &amp; Nhà Hàng</v>
          </cell>
          <cell r="Q166" t="str">
            <v>K-26 - Quản Trị Khách Sạn &amp; Nhà Hàng (Đại Học)</v>
          </cell>
          <cell r="R166" t="str">
            <v>KHÔNG ĐỦ ĐIỀU KIỆN THỰC TẬP</v>
          </cell>
        </row>
        <row r="167">
          <cell r="A167">
            <v>26202230036</v>
          </cell>
          <cell r="B167" t="str">
            <v>Đỗ Nguyên Hiếu Duyên</v>
          </cell>
          <cell r="I167">
            <v>105</v>
          </cell>
          <cell r="J167">
            <v>6.66</v>
          </cell>
          <cell r="K167">
            <v>2.65</v>
          </cell>
          <cell r="L167" t="str">
            <v>MGO 301; HRM 301</v>
          </cell>
          <cell r="M167">
            <v>0.19354838709677419</v>
          </cell>
          <cell r="N167" t="str">
            <v>KHÔNG ĐỦ ĐIỀU KIỆN THỰC TẬP</v>
          </cell>
          <cell r="O167" t="str">
            <v>Quản Trị Khách Sạn &amp; Nhà Hàng</v>
          </cell>
          <cell r="Q167" t="str">
            <v>K-26 - Quản Trị Khách Sạn &amp; Nhà Hàng (Đại Học)</v>
          </cell>
          <cell r="R167" t="str">
            <v>KHÔNG ĐỦ ĐIỀU KIỆN THỰC TẬP</v>
          </cell>
        </row>
        <row r="168">
          <cell r="A168">
            <v>26207100628</v>
          </cell>
          <cell r="B168" t="str">
            <v>Trần Thị Mỹ Duyên</v>
          </cell>
          <cell r="I168">
            <v>117</v>
          </cell>
          <cell r="J168">
            <v>6.86</v>
          </cell>
          <cell r="K168">
            <v>2.75</v>
          </cell>
          <cell r="L168" t="str">
            <v/>
          </cell>
          <cell r="M168">
            <v>7.2580645161290328E-2</v>
          </cell>
          <cell r="N168" t="str">
            <v>KHÔNG ĐỦ ĐIỀU KIỆN THỰC TẬP</v>
          </cell>
          <cell r="O168" t="str">
            <v>Quản Trị Khách Sạn &amp; Nhà Hàng</v>
          </cell>
          <cell r="Q168" t="str">
            <v>K-26 - Quản Trị Khách Sạn &amp; Nhà Hàng (Đại Học)</v>
          </cell>
          <cell r="R168" t="str">
            <v>KHÔNG ĐỦ ĐIỀU KIỆN THỰC TẬP</v>
          </cell>
        </row>
        <row r="169">
          <cell r="A169">
            <v>26207120384</v>
          </cell>
          <cell r="B169" t="str">
            <v>Nguyễn Thị Ngọc Duyên</v>
          </cell>
          <cell r="I169">
            <v>124</v>
          </cell>
          <cell r="J169">
            <v>7.12</v>
          </cell>
          <cell r="K169">
            <v>2.93</v>
          </cell>
          <cell r="L169" t="str">
            <v/>
          </cell>
          <cell r="M169">
            <v>0</v>
          </cell>
          <cell r="N169" t="str">
            <v>CHUYÊN ĐỀ</v>
          </cell>
          <cell r="O169" t="str">
            <v>Quản Trị Khách Sạn &amp; Nhà Hàng</v>
          </cell>
          <cell r="Q169" t="str">
            <v>K-26 - Quản Trị Khách Sạn &amp; Nhà Hàng (Đại Học)</v>
          </cell>
          <cell r="R169" t="str">
            <v>CHUYÊN ĐỀ</v>
          </cell>
        </row>
        <row r="170">
          <cell r="A170">
            <v>26207125494</v>
          </cell>
          <cell r="B170" t="str">
            <v>Nguyễn Thị Duyên</v>
          </cell>
          <cell r="I170">
            <v>124</v>
          </cell>
          <cell r="J170">
            <v>7.86</v>
          </cell>
          <cell r="K170">
            <v>3.38</v>
          </cell>
          <cell r="L170" t="str">
            <v/>
          </cell>
          <cell r="M170">
            <v>0</v>
          </cell>
          <cell r="N170" t="str">
            <v>XÉT LÀM KHÓA LUẬN</v>
          </cell>
          <cell r="O170" t="str">
            <v>Quản Trị Khách Sạn &amp; Nhà Hàng</v>
          </cell>
          <cell r="Q170" t="str">
            <v>K-26 - Quản Trị Khách Sạn &amp; Nhà Hàng (Đại Học)</v>
          </cell>
          <cell r="R170" t="str">
            <v>XÉT LÀM KHÓA LUẬN</v>
          </cell>
        </row>
        <row r="171">
          <cell r="A171">
            <v>26207130971</v>
          </cell>
          <cell r="B171" t="str">
            <v>Trần Thị Mỹ Duyên</v>
          </cell>
          <cell r="I171">
            <v>125</v>
          </cell>
          <cell r="J171">
            <v>7.46</v>
          </cell>
          <cell r="K171">
            <v>3.15</v>
          </cell>
          <cell r="L171" t="str">
            <v/>
          </cell>
          <cell r="M171">
            <v>0</v>
          </cell>
          <cell r="N171" t="str">
            <v>CHUYÊN ĐỀ</v>
          </cell>
          <cell r="O171" t="str">
            <v>Quản Trị Khách Sạn &amp; Nhà Hàng</v>
          </cell>
          <cell r="Q171" t="str">
            <v>K-26 - Quản Trị Khách Sạn &amp; Nhà Hàng (Đại Học)</v>
          </cell>
          <cell r="R171" t="str">
            <v>CHUYÊN ĐỀ</v>
          </cell>
        </row>
        <row r="172">
          <cell r="A172">
            <v>26207140455</v>
          </cell>
          <cell r="B172" t="str">
            <v>Lê Đoàn Mỹ Duyên</v>
          </cell>
          <cell r="I172">
            <v>124</v>
          </cell>
          <cell r="J172">
            <v>6.62</v>
          </cell>
          <cell r="K172">
            <v>2.65</v>
          </cell>
          <cell r="L172" t="str">
            <v/>
          </cell>
          <cell r="M172">
            <v>4.0322580645161289E-2</v>
          </cell>
          <cell r="N172" t="str">
            <v>CHUYÊN ĐỀ</v>
          </cell>
          <cell r="O172" t="str">
            <v>Quản Trị Khách Sạn &amp; Nhà Hàng</v>
          </cell>
          <cell r="Q172" t="str">
            <v>K-26 - Quản Trị Khách Sạn &amp; Nhà Hàng (Đại Học)</v>
          </cell>
          <cell r="R172" t="str">
            <v>CHUYÊN ĐỀ</v>
          </cell>
        </row>
        <row r="173">
          <cell r="A173">
            <v>26207140456</v>
          </cell>
          <cell r="B173" t="str">
            <v>Nguyễn Thị Duyên</v>
          </cell>
          <cell r="I173">
            <v>123</v>
          </cell>
          <cell r="J173">
            <v>8.4600000000000009</v>
          </cell>
          <cell r="K173">
            <v>3.66</v>
          </cell>
          <cell r="L173" t="str">
            <v/>
          </cell>
          <cell r="M173">
            <v>1.6E-2</v>
          </cell>
          <cell r="N173" t="str">
            <v>CHUYÊN ĐỀ</v>
          </cell>
          <cell r="O173" t="str">
            <v>Quản Trị Khách Sạn &amp; Nhà Hàng</v>
          </cell>
          <cell r="Q173" t="str">
            <v>K-26 - Quản Trị Khách Sạn &amp; Nhà Hàng (Đại Học)</v>
          </cell>
          <cell r="R173" t="str">
            <v>CHUYÊN ĐỀ</v>
          </cell>
        </row>
        <row r="174">
          <cell r="A174">
            <v>26207140458</v>
          </cell>
          <cell r="B174" t="str">
            <v>Nguyễn Thị Thảo Duyên</v>
          </cell>
          <cell r="I174">
            <v>106</v>
          </cell>
          <cell r="J174">
            <v>6.58</v>
          </cell>
          <cell r="K174">
            <v>2.58</v>
          </cell>
          <cell r="L174" t="str">
            <v/>
          </cell>
          <cell r="M174">
            <v>0.19685039370078741</v>
          </cell>
          <cell r="N174" t="str">
            <v>KHÔNG ĐỦ ĐIỀU KIỆN THỰC TẬP</v>
          </cell>
          <cell r="O174" t="str">
            <v>Quản Trị Khách Sạn &amp; Nhà Hàng</v>
          </cell>
          <cell r="Q174" t="str">
            <v>K-26 - Quản Trị Khách Sạn &amp; Nhà Hàng (Đại Học)</v>
          </cell>
          <cell r="R174" t="str">
            <v>KHÔNG ĐỦ ĐIỀU KIỆN THỰC TẬP</v>
          </cell>
        </row>
        <row r="175">
          <cell r="A175">
            <v>26207142355</v>
          </cell>
          <cell r="B175" t="str">
            <v>Nguyễn Thị Duyên</v>
          </cell>
          <cell r="I175">
            <v>124</v>
          </cell>
          <cell r="J175">
            <v>8.34</v>
          </cell>
          <cell r="K175">
            <v>3.62</v>
          </cell>
          <cell r="L175" t="str">
            <v/>
          </cell>
          <cell r="M175">
            <v>0</v>
          </cell>
          <cell r="N175" t="str">
            <v>XÉT LÀM KHÓA LUẬN</v>
          </cell>
          <cell r="O175" t="str">
            <v>Quản Trị Khách Sạn &amp; Nhà Hàng</v>
          </cell>
          <cell r="Q175" t="str">
            <v>K-26 - Quản Trị Khách Sạn &amp; Nhà Hàng (Đại Học)</v>
          </cell>
          <cell r="R175" t="str">
            <v>XÉT LÀM KHÓA LUẬN</v>
          </cell>
        </row>
        <row r="176">
          <cell r="A176">
            <v>26207229342</v>
          </cell>
          <cell r="B176" t="str">
            <v>Nguyễn Thị Thùy Duyên</v>
          </cell>
          <cell r="I176">
            <v>124</v>
          </cell>
          <cell r="J176">
            <v>8.1</v>
          </cell>
          <cell r="K176">
            <v>3.5</v>
          </cell>
          <cell r="L176" t="str">
            <v/>
          </cell>
          <cell r="M176">
            <v>0</v>
          </cell>
          <cell r="N176" t="str">
            <v>XÉT LÀM KHÓA LUẬN</v>
          </cell>
          <cell r="O176" t="str">
            <v>Quản Trị Khách Sạn &amp; Nhà Hàng</v>
          </cell>
          <cell r="Q176" t="str">
            <v>K-26 - Quản Trị Khách Sạn &amp; Nhà Hàng (Đại Học)</v>
          </cell>
          <cell r="R176" t="str">
            <v>XÉT LÀM KHÓA LUẬN</v>
          </cell>
        </row>
        <row r="177">
          <cell r="A177">
            <v>26217134781</v>
          </cell>
          <cell r="B177" t="str">
            <v>Phạm Thị Mỹ Duyên</v>
          </cell>
          <cell r="I177">
            <v>117</v>
          </cell>
          <cell r="J177">
            <v>6.88</v>
          </cell>
          <cell r="K177">
            <v>2.79</v>
          </cell>
          <cell r="L177" t="str">
            <v/>
          </cell>
          <cell r="M177">
            <v>7.2580645161290328E-2</v>
          </cell>
          <cell r="N177" t="str">
            <v>KHÔNG ĐỦ ĐIỀU KIỆN THỰC TẬP</v>
          </cell>
          <cell r="O177" t="str">
            <v>Quản Trị Khách Sạn &amp; Nhà Hàng</v>
          </cell>
          <cell r="Q177" t="str">
            <v>K-26 - Quản Trị Khách Sạn &amp; Nhà Hàng (Đại Học)</v>
          </cell>
          <cell r="R177" t="str">
            <v>KHÔNG ĐỦ ĐIỀU KIỆN THỰC TẬP</v>
          </cell>
        </row>
        <row r="178">
          <cell r="A178">
            <v>26207100296</v>
          </cell>
          <cell r="B178" t="str">
            <v>Hứa Hoài Giang</v>
          </cell>
          <cell r="I178">
            <v>125</v>
          </cell>
          <cell r="J178">
            <v>8.6300000000000008</v>
          </cell>
          <cell r="K178">
            <v>3.74</v>
          </cell>
          <cell r="L178" t="str">
            <v/>
          </cell>
          <cell r="M178">
            <v>0</v>
          </cell>
          <cell r="N178" t="str">
            <v>XÉT LÀM KHÓA LUẬN</v>
          </cell>
          <cell r="O178" t="str">
            <v>Quản Trị Khách Sạn &amp; Nhà Hàng</v>
          </cell>
          <cell r="Q178" t="str">
            <v>K-26 - Quản Trị Khách Sạn &amp; Nhà Hàng (Đại Học)</v>
          </cell>
          <cell r="R178" t="str">
            <v>XÉT LÀM KHÓA LUẬN</v>
          </cell>
        </row>
        <row r="179">
          <cell r="A179">
            <v>26207131500</v>
          </cell>
          <cell r="B179" t="str">
            <v>Lê Thị Hà Giang</v>
          </cell>
          <cell r="I179">
            <v>125</v>
          </cell>
          <cell r="J179">
            <v>8.4499999999999993</v>
          </cell>
          <cell r="K179">
            <v>3.66</v>
          </cell>
          <cell r="L179" t="str">
            <v/>
          </cell>
          <cell r="M179">
            <v>0</v>
          </cell>
          <cell r="N179" t="str">
            <v>XÉT LÀM KHÓA LUẬN</v>
          </cell>
          <cell r="O179" t="str">
            <v>Quản Trị Khách Sạn &amp; Nhà Hàng</v>
          </cell>
          <cell r="Q179" t="str">
            <v>K-26 - Quản Trị Khách Sạn &amp; Nhà Hàng (Đại Học)</v>
          </cell>
          <cell r="R179" t="str">
            <v>XÉT LÀM KHÓA LUẬN</v>
          </cell>
        </row>
        <row r="180">
          <cell r="A180">
            <v>26207221726</v>
          </cell>
          <cell r="B180" t="str">
            <v>Trần Thị Thùy Giang</v>
          </cell>
          <cell r="I180">
            <v>106</v>
          </cell>
          <cell r="J180">
            <v>6.16</v>
          </cell>
          <cell r="K180">
            <v>2.3199999999999998</v>
          </cell>
          <cell r="L180" t="str">
            <v>ENG 496</v>
          </cell>
          <cell r="M180">
            <v>0.14516129032258066</v>
          </cell>
          <cell r="N180" t="str">
            <v>KHÔNG ĐỦ ĐIỀU KIỆN THỰC TẬP</v>
          </cell>
          <cell r="O180" t="str">
            <v>Quản Trị Khách Sạn &amp; Nhà Hàng</v>
          </cell>
          <cell r="Q180" t="str">
            <v>K-26 - Quản Trị Khách Sạn &amp; Nhà Hàng (Đại Học)</v>
          </cell>
          <cell r="R180" t="str">
            <v>KHÔNG ĐỦ ĐIỀU KIỆN THỰC TẬP</v>
          </cell>
        </row>
        <row r="181">
          <cell r="A181">
            <v>26217134132</v>
          </cell>
          <cell r="B181" t="str">
            <v>Đỗ Trường Giang</v>
          </cell>
          <cell r="I181">
            <v>110</v>
          </cell>
          <cell r="J181">
            <v>5.53</v>
          </cell>
          <cell r="K181">
            <v>1.96</v>
          </cell>
          <cell r="L181" t="str">
            <v/>
          </cell>
          <cell r="M181">
            <v>0.30399999999999999</v>
          </cell>
          <cell r="N181" t="str">
            <v>KHÔNG ĐỦ ĐIỀU KIỆN THỰC TẬP</v>
          </cell>
          <cell r="O181" t="str">
            <v>Quản Trị Khách Sạn &amp; Nhà Hàng</v>
          </cell>
          <cell r="Q181" t="str">
            <v>K-26 - Quản Trị Khách Sạn &amp; Nhà Hàng (Đại Học)</v>
          </cell>
          <cell r="R181" t="str">
            <v>KHÔNG ĐỦ ĐIỀU KIỆN THỰC TẬP</v>
          </cell>
        </row>
        <row r="182">
          <cell r="A182">
            <v>26217135586</v>
          </cell>
          <cell r="B182" t="str">
            <v>Nguyễn Xuân Giang</v>
          </cell>
          <cell r="I182">
            <v>127</v>
          </cell>
          <cell r="J182">
            <v>6.83</v>
          </cell>
          <cell r="K182">
            <v>2.77</v>
          </cell>
          <cell r="L182" t="str">
            <v/>
          </cell>
          <cell r="M182">
            <v>0</v>
          </cell>
          <cell r="N182" t="str">
            <v>CHUYÊN ĐỀ</v>
          </cell>
          <cell r="O182" t="str">
            <v>Quản Trị Khách Sạn &amp; Nhà Hàng</v>
          </cell>
          <cell r="Q182" t="str">
            <v>K-26 - Quản Trị Khách Sạn &amp; Nhà Hàng (Đại Học)</v>
          </cell>
          <cell r="R182" t="str">
            <v>CHUYÊN ĐỀ</v>
          </cell>
        </row>
        <row r="183">
          <cell r="A183">
            <v>25217104503</v>
          </cell>
          <cell r="B183" t="str">
            <v>Nguyễn Quang Duy Hà</v>
          </cell>
          <cell r="I183">
            <v>126</v>
          </cell>
          <cell r="J183">
            <v>7.21</v>
          </cell>
          <cell r="K183">
            <v>2.98</v>
          </cell>
          <cell r="L183" t="str">
            <v>CS 101; ES 102; ES 303</v>
          </cell>
          <cell r="M183">
            <v>0</v>
          </cell>
          <cell r="N183" t="str">
            <v>CHUYÊN ĐỀ</v>
          </cell>
          <cell r="O183" t="str">
            <v>Quản Trị Khách Sạn &amp; Nhà Hàng</v>
          </cell>
          <cell r="Q183" t="str">
            <v>K-26 - Quản Trị Khách Sạn &amp; Nhà Hàng (Đại Học)</v>
          </cell>
          <cell r="R183" t="str">
            <v>CHUYÊN ĐỀ</v>
          </cell>
        </row>
        <row r="184">
          <cell r="A184">
            <v>26207127056</v>
          </cell>
          <cell r="B184" t="str">
            <v>Võ Thu Hà</v>
          </cell>
          <cell r="I184">
            <v>125</v>
          </cell>
          <cell r="J184">
            <v>8.01</v>
          </cell>
          <cell r="K184">
            <v>3.49</v>
          </cell>
          <cell r="L184" t="str">
            <v/>
          </cell>
          <cell r="M184">
            <v>0</v>
          </cell>
          <cell r="N184" t="str">
            <v>XÉT LÀM KHÓA LUẬN</v>
          </cell>
          <cell r="O184" t="str">
            <v>Quản Trị Khách Sạn &amp; Nhà Hàng</v>
          </cell>
          <cell r="Q184" t="str">
            <v>K-26 - Quản Trị Khách Sạn &amp; Nhà Hàng (Đại Học)</v>
          </cell>
          <cell r="R184" t="str">
            <v>XÉT LÀM KHÓA LUẬN</v>
          </cell>
        </row>
        <row r="185">
          <cell r="A185">
            <v>26207128327</v>
          </cell>
          <cell r="B185" t="str">
            <v>Lê Hoàng Hà</v>
          </cell>
          <cell r="I185">
            <v>113</v>
          </cell>
          <cell r="J185">
            <v>6.38</v>
          </cell>
          <cell r="K185">
            <v>2.46</v>
          </cell>
          <cell r="L185" t="str">
            <v>ENG 117</v>
          </cell>
          <cell r="M185">
            <v>0.13709677419354838</v>
          </cell>
          <cell r="N185" t="str">
            <v>KHÔNG ĐỦ ĐIỀU KIỆN THỰC TẬP</v>
          </cell>
          <cell r="O185" t="str">
            <v>Quản Trị Khách Sạn &amp; Nhà Hàng</v>
          </cell>
          <cell r="Q185" t="str">
            <v>K-26 - Quản Trị Khách Sạn &amp; Nhà Hàng (Đại Học)</v>
          </cell>
          <cell r="R185" t="str">
            <v>KHÔNG ĐỦ ĐIỀU KIỆN THỰC TẬP</v>
          </cell>
        </row>
        <row r="186">
          <cell r="A186">
            <v>26207130870</v>
          </cell>
          <cell r="B186" t="str">
            <v>Trần Thị Thu Hà</v>
          </cell>
          <cell r="I186">
            <v>121</v>
          </cell>
          <cell r="J186">
            <v>7.35</v>
          </cell>
          <cell r="K186">
            <v>3.05</v>
          </cell>
          <cell r="L186" t="str">
            <v/>
          </cell>
          <cell r="M186">
            <v>2.4193548387096774E-2</v>
          </cell>
          <cell r="N186" t="str">
            <v>CHUYÊN ĐỀ</v>
          </cell>
          <cell r="O186" t="str">
            <v>Quản Trị Khách Sạn &amp; Nhà Hàng</v>
          </cell>
          <cell r="Q186" t="str">
            <v>K-26 - Quản Trị Khách Sạn &amp; Nhà Hàng (Đại Học)</v>
          </cell>
          <cell r="R186" t="str">
            <v>CHUYÊN ĐỀ</v>
          </cell>
        </row>
        <row r="187">
          <cell r="A187">
            <v>26207132273</v>
          </cell>
          <cell r="B187" t="str">
            <v>Nguyễn Thị Thu Hà</v>
          </cell>
          <cell r="I187">
            <v>121</v>
          </cell>
          <cell r="J187">
            <v>7.36</v>
          </cell>
          <cell r="K187">
            <v>3.09</v>
          </cell>
          <cell r="L187" t="str">
            <v>ENG 119</v>
          </cell>
          <cell r="M187">
            <v>3.2000000000000001E-2</v>
          </cell>
          <cell r="N187" t="str">
            <v>CHUYÊN ĐỀ</v>
          </cell>
          <cell r="O187" t="str">
            <v>Quản Trị Khách Sạn &amp; Nhà Hàng</v>
          </cell>
          <cell r="Q187" t="str">
            <v>K-26 - Quản Trị Khách Sạn &amp; Nhà Hàng (Đại Học)</v>
          </cell>
          <cell r="R187" t="str">
            <v>CHUYÊN ĐỀ</v>
          </cell>
        </row>
        <row r="188">
          <cell r="A188">
            <v>26217142313</v>
          </cell>
          <cell r="B188" t="str">
            <v>Đỗ Hải Thanh Hà</v>
          </cell>
          <cell r="I188">
            <v>113</v>
          </cell>
          <cell r="J188">
            <v>6.68</v>
          </cell>
          <cell r="K188">
            <v>2.74</v>
          </cell>
          <cell r="L188" t="str">
            <v/>
          </cell>
          <cell r="M188">
            <v>0.17741935483870969</v>
          </cell>
          <cell r="N188" t="str">
            <v>KHÔNG ĐỦ ĐIỀU KIỆN THỰC TẬP</v>
          </cell>
          <cell r="O188" t="str">
            <v>Quản Trị Khách Sạn &amp; Nhà Hàng</v>
          </cell>
          <cell r="Q188" t="str">
            <v>K-26 - Quản Trị Khách Sạn &amp; Nhà Hàng (Đại Học)</v>
          </cell>
          <cell r="R188" t="str">
            <v>KHÔNG ĐỦ ĐIỀU KIỆN THỰC TẬP</v>
          </cell>
        </row>
        <row r="189">
          <cell r="A189">
            <v>26207127356</v>
          </cell>
          <cell r="B189" t="str">
            <v>Văn Thị Nhật Hạ</v>
          </cell>
          <cell r="I189">
            <v>122</v>
          </cell>
          <cell r="J189">
            <v>8.58</v>
          </cell>
          <cell r="K189">
            <v>3.76</v>
          </cell>
          <cell r="L189" t="str">
            <v/>
          </cell>
          <cell r="M189">
            <v>2.4E-2</v>
          </cell>
          <cell r="N189" t="str">
            <v>CHUYÊN ĐỀ</v>
          </cell>
          <cell r="O189" t="str">
            <v>Quản Trị Khách Sạn &amp; Nhà Hàng</v>
          </cell>
          <cell r="Q189" t="str">
            <v>K-26 - Quản Trị Khách Sạn &amp; Nhà Hàng (Đại Học)</v>
          </cell>
          <cell r="R189" t="str">
            <v>CHUYÊN ĐỀ</v>
          </cell>
        </row>
        <row r="190">
          <cell r="A190">
            <v>25207102218</v>
          </cell>
          <cell r="B190" t="str">
            <v>Đặng Bảo Hân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N190" t="e">
            <v>#N/A</v>
          </cell>
          <cell r="O190" t="str">
            <v>Quản Trị Khách Sạn &amp; Nhà Hàng</v>
          </cell>
          <cell r="Q190" t="str">
            <v>K-26 - Quản Trị Khách Sạn &amp; Nhà Hàng (Đại Học)</v>
          </cell>
          <cell r="R190" t="e">
            <v>#N/A</v>
          </cell>
        </row>
        <row r="191">
          <cell r="A191">
            <v>26207100276</v>
          </cell>
          <cell r="B191" t="str">
            <v>Nguyễn Hồ Gia Hân</v>
          </cell>
          <cell r="I191">
            <v>121</v>
          </cell>
          <cell r="J191">
            <v>7.64</v>
          </cell>
          <cell r="K191">
            <v>3.26</v>
          </cell>
          <cell r="L191" t="str">
            <v/>
          </cell>
          <cell r="M191">
            <v>3.2000000000000001E-2</v>
          </cell>
          <cell r="N191" t="str">
            <v>CHUYÊN ĐỀ</v>
          </cell>
          <cell r="O191" t="str">
            <v>Quản Trị Khách Sạn &amp; Nhà Hàng</v>
          </cell>
          <cell r="Q191" t="str">
            <v>K-26 - Quản Trị Khách Sạn &amp; Nhà Hàng (Đại Học)</v>
          </cell>
          <cell r="R191" t="str">
            <v>CHUYÊN ĐỀ</v>
          </cell>
        </row>
        <row r="192">
          <cell r="A192">
            <v>26217135943</v>
          </cell>
          <cell r="B192" t="str">
            <v>Đặng Quang Hân</v>
          </cell>
          <cell r="I192">
            <v>121</v>
          </cell>
          <cell r="J192">
            <v>7.22</v>
          </cell>
          <cell r="K192">
            <v>3.02</v>
          </cell>
          <cell r="L192" t="str">
            <v/>
          </cell>
          <cell r="M192">
            <v>3.2000000000000001E-2</v>
          </cell>
          <cell r="N192" t="str">
            <v>CHUYÊN ĐỀ</v>
          </cell>
          <cell r="O192" t="str">
            <v>Quản Trị Khách Sạn &amp; Nhà Hàng</v>
          </cell>
          <cell r="Q192" t="str">
            <v>K-26 - Quản Trị Khách Sạn &amp; Nhà Hàng (Đại Học)</v>
          </cell>
          <cell r="R192" t="str">
            <v>CHUYÊN ĐỀ</v>
          </cell>
        </row>
        <row r="193">
          <cell r="A193">
            <v>26202124313</v>
          </cell>
          <cell r="B193" t="str">
            <v>Mai Trương Thu Hằng</v>
          </cell>
          <cell r="I193">
            <v>122</v>
          </cell>
          <cell r="J193">
            <v>8.0500000000000007</v>
          </cell>
          <cell r="K193">
            <v>3.51</v>
          </cell>
          <cell r="L193" t="str">
            <v/>
          </cell>
          <cell r="M193">
            <v>2.4E-2</v>
          </cell>
          <cell r="N193" t="str">
            <v>CHUYÊN ĐỀ</v>
          </cell>
          <cell r="O193" t="str">
            <v>Quản Trị Khách Sạn &amp; Nhà Hàng</v>
          </cell>
          <cell r="Q193" t="str">
            <v>K-26 - Quản Trị Khách Sạn &amp; Nhà Hàng (Đại Học)</v>
          </cell>
          <cell r="R193" t="str">
            <v>CHUYÊN ĐỀ</v>
          </cell>
        </row>
        <row r="194">
          <cell r="A194">
            <v>26207120566</v>
          </cell>
          <cell r="B194" t="str">
            <v>Nguyễn Thị Thanh Hằng</v>
          </cell>
          <cell r="I194">
            <v>114</v>
          </cell>
          <cell r="J194">
            <v>6.29</v>
          </cell>
          <cell r="K194">
            <v>2.4</v>
          </cell>
          <cell r="L194" t="str">
            <v/>
          </cell>
          <cell r="M194">
            <v>0.10483870967741936</v>
          </cell>
          <cell r="N194" t="str">
            <v>KHÔNG ĐỦ ĐIỀU KIỆN THỰC TẬP</v>
          </cell>
          <cell r="O194" t="str">
            <v>Quản Trị Khách Sạn &amp; Nhà Hàng</v>
          </cell>
          <cell r="Q194" t="str">
            <v>K-26 - Quản Trị Khách Sạn &amp; Nhà Hàng (Đại Học)</v>
          </cell>
          <cell r="R194" t="str">
            <v>KHÔNG ĐỦ ĐIỀU KIỆN THỰC TẬP</v>
          </cell>
        </row>
        <row r="195">
          <cell r="A195">
            <v>26207121613</v>
          </cell>
          <cell r="B195" t="str">
            <v>Nguyễn Thị Hằng</v>
          </cell>
          <cell r="I195">
            <v>123</v>
          </cell>
          <cell r="J195">
            <v>8.17</v>
          </cell>
          <cell r="K195">
            <v>3.53</v>
          </cell>
          <cell r="L195" t="str">
            <v/>
          </cell>
          <cell r="M195">
            <v>2.3809523809523808E-2</v>
          </cell>
          <cell r="N195" t="str">
            <v>CHUYÊN ĐỀ</v>
          </cell>
          <cell r="O195" t="str">
            <v>Quản Trị Khách Sạn &amp; Nhà Hàng</v>
          </cell>
          <cell r="Q195" t="str">
            <v>K-26 - Quản Trị Khách Sạn &amp; Nhà Hàng (Đại Học)</v>
          </cell>
          <cell r="R195" t="str">
            <v>CHUYÊN ĐỀ</v>
          </cell>
        </row>
        <row r="196">
          <cell r="A196">
            <v>26207123314</v>
          </cell>
          <cell r="B196" t="str">
            <v>Củng Thị Mỹ Hằng</v>
          </cell>
          <cell r="I196">
            <v>124</v>
          </cell>
          <cell r="J196">
            <v>7.6</v>
          </cell>
          <cell r="K196">
            <v>3.21</v>
          </cell>
          <cell r="L196" t="str">
            <v/>
          </cell>
          <cell r="M196">
            <v>0</v>
          </cell>
          <cell r="N196" t="str">
            <v>XÉT LÀM KHÓA LUẬN</v>
          </cell>
          <cell r="O196" t="str">
            <v>Quản Trị Khách Sạn &amp; Nhà Hàng</v>
          </cell>
          <cell r="Q196" t="str">
            <v>K-26 - Quản Trị Khách Sạn &amp; Nhà Hàng (Đại Học)</v>
          </cell>
          <cell r="R196" t="str">
            <v>XÉT LÀM KHÓA LUẬN</v>
          </cell>
        </row>
        <row r="197">
          <cell r="A197">
            <v>26207131513</v>
          </cell>
          <cell r="B197" t="str">
            <v>Trần Thị Thanh Hằng</v>
          </cell>
          <cell r="I197">
            <v>123</v>
          </cell>
          <cell r="J197">
            <v>8.23</v>
          </cell>
          <cell r="K197">
            <v>3.58</v>
          </cell>
          <cell r="L197" t="str">
            <v/>
          </cell>
          <cell r="M197">
            <v>2.3809523809523808E-2</v>
          </cell>
          <cell r="N197" t="str">
            <v>CHUYÊN ĐỀ</v>
          </cell>
          <cell r="O197" t="str">
            <v>Quản Trị Khách Sạn &amp; Nhà Hàng</v>
          </cell>
          <cell r="Q197" t="str">
            <v>K-26 - Quản Trị Khách Sạn &amp; Nhà Hàng (Đại Học)</v>
          </cell>
          <cell r="R197" t="str">
            <v>CHUYÊN ĐỀ</v>
          </cell>
        </row>
        <row r="198">
          <cell r="A198">
            <v>26207133269</v>
          </cell>
          <cell r="B198" t="str">
            <v>Nguyễn Thị Thúy Hằng</v>
          </cell>
          <cell r="I198">
            <v>123</v>
          </cell>
          <cell r="J198">
            <v>8.4600000000000009</v>
          </cell>
          <cell r="K198">
            <v>3.66</v>
          </cell>
          <cell r="L198" t="str">
            <v/>
          </cell>
          <cell r="M198">
            <v>1.6E-2</v>
          </cell>
          <cell r="N198" t="str">
            <v>CHUYÊN ĐỀ</v>
          </cell>
          <cell r="O198" t="str">
            <v>Quản Trị Khách Sạn &amp; Nhà Hàng</v>
          </cell>
          <cell r="Q198" t="str">
            <v>K-26 - Quản Trị Khách Sạn &amp; Nhà Hàng (Đại Học)</v>
          </cell>
          <cell r="R198" t="str">
            <v>CHUYÊN ĐỀ</v>
          </cell>
        </row>
        <row r="199">
          <cell r="A199">
            <v>26207122642</v>
          </cell>
          <cell r="B199" t="str">
            <v>Trần Thị Mỹ Hạnh</v>
          </cell>
          <cell r="I199">
            <v>130</v>
          </cell>
          <cell r="J199">
            <v>8.76</v>
          </cell>
          <cell r="K199">
            <v>3.8</v>
          </cell>
          <cell r="L199" t="str">
            <v/>
          </cell>
          <cell r="M199">
            <v>0</v>
          </cell>
          <cell r="N199" t="str">
            <v>XÉT LÀM KHÓA LUẬN</v>
          </cell>
          <cell r="O199" t="str">
            <v>Quản Trị Khách Sạn &amp; Nhà Hàng</v>
          </cell>
          <cell r="Q199" t="str">
            <v>K-26 - Quản Trị Khách Sạn &amp; Nhà Hàng (Đại Học)</v>
          </cell>
          <cell r="R199" t="str">
            <v>XÉT LÀM KHÓA LUẬN</v>
          </cell>
        </row>
        <row r="200">
          <cell r="A200">
            <v>26207134538</v>
          </cell>
          <cell r="B200" t="str">
            <v>Từ Thị Hồng Hạnh</v>
          </cell>
          <cell r="I200">
            <v>117</v>
          </cell>
          <cell r="J200">
            <v>7.31</v>
          </cell>
          <cell r="K200">
            <v>3.04</v>
          </cell>
          <cell r="L200" t="str">
            <v/>
          </cell>
          <cell r="M200">
            <v>8.0645161290322578E-2</v>
          </cell>
          <cell r="N200" t="str">
            <v>KHÔNG ĐỦ ĐIỀU KIỆN THỰC TẬP</v>
          </cell>
          <cell r="O200" t="str">
            <v>Quản Trị Khách Sạn &amp; Nhà Hàng</v>
          </cell>
          <cell r="Q200" t="str">
            <v>K-26 - Quản Trị Khách Sạn &amp; Nhà Hàng (Đại Học)</v>
          </cell>
          <cell r="R200" t="str">
            <v>KHÔNG ĐỦ ĐIỀU KIỆN THỰC TẬP</v>
          </cell>
        </row>
        <row r="201">
          <cell r="A201">
            <v>26217121343</v>
          </cell>
          <cell r="B201" t="str">
            <v>Lý Phúc Hào</v>
          </cell>
          <cell r="I201">
            <v>110</v>
          </cell>
          <cell r="J201">
            <v>4.8</v>
          </cell>
          <cell r="K201">
            <v>1.56</v>
          </cell>
          <cell r="L201" t="str">
            <v>HIS 161</v>
          </cell>
          <cell r="M201">
            <v>0.37903225806451613</v>
          </cell>
          <cell r="N201" t="str">
            <v>KHÔNG ĐỦ ĐIỀU KIỆN THỰC TẬP</v>
          </cell>
          <cell r="O201" t="str">
            <v>Quản Trị Khách Sạn &amp; Nhà Hàng</v>
          </cell>
          <cell r="Q201" t="str">
            <v>K-26 - Quản Trị Khách Sạn &amp; Nhà Hàng (Đại Học)</v>
          </cell>
          <cell r="R201" t="str">
            <v>KHÔNG ĐỦ ĐIỀU KIỆN THỰC TẬP</v>
          </cell>
        </row>
        <row r="202">
          <cell r="A202">
            <v>25201204101</v>
          </cell>
          <cell r="B202" t="str">
            <v>Nguyễn Thị Nguyên Hảo</v>
          </cell>
          <cell r="I202">
            <v>121</v>
          </cell>
          <cell r="J202">
            <v>7.39</v>
          </cell>
          <cell r="K202">
            <v>3.09</v>
          </cell>
          <cell r="L202" t="str">
            <v>CMU-SE 100; CS 211; DTE-IS 102; CS 101; CMU-CS 252; CMU-CS 303; DTE-IS 152; MTH 103; DTE 302; ENG 117</v>
          </cell>
          <cell r="M202">
            <v>2.4193548387096774E-2</v>
          </cell>
          <cell r="N202" t="str">
            <v>CHUYÊN ĐỀ</v>
          </cell>
          <cell r="O202" t="str">
            <v>Quản Trị Khách Sạn &amp; Nhà Hàng</v>
          </cell>
          <cell r="Q202" t="str">
            <v>K-26 - Quản Trị Khách Sạn &amp; Nhà Hàng (Đại Học)</v>
          </cell>
          <cell r="R202" t="str">
            <v>CHUYÊN ĐỀ</v>
          </cell>
        </row>
        <row r="203">
          <cell r="A203">
            <v>26217135224</v>
          </cell>
          <cell r="B203" t="str">
            <v>Võ Đại Hảo</v>
          </cell>
          <cell r="I203">
            <v>95</v>
          </cell>
          <cell r="J203">
            <v>5.82</v>
          </cell>
          <cell r="K203">
            <v>2.12</v>
          </cell>
          <cell r="L203" t="str">
            <v/>
          </cell>
          <cell r="M203">
            <v>0.28225806451612906</v>
          </cell>
          <cell r="N203" t="str">
            <v>KHÔNG ĐỦ ĐIỀU KIỆN THỰC TẬP</v>
          </cell>
          <cell r="O203" t="str">
            <v>Quản Trị Khách Sạn &amp; Nhà Hàng</v>
          </cell>
          <cell r="Q203" t="str">
            <v>K-26 - Quản Trị Khách Sạn &amp; Nhà Hàng (Đại Học)</v>
          </cell>
          <cell r="R203" t="str">
            <v>KHÔNG ĐỦ ĐIỀU KIỆN THỰC TẬP</v>
          </cell>
        </row>
        <row r="204">
          <cell r="A204">
            <v>26217141634</v>
          </cell>
          <cell r="B204" t="str">
            <v>Nguyễn Thanh Hảo</v>
          </cell>
          <cell r="I204">
            <v>121</v>
          </cell>
          <cell r="J204">
            <v>6.84</v>
          </cell>
          <cell r="K204">
            <v>2.77</v>
          </cell>
          <cell r="L204" t="str">
            <v/>
          </cell>
          <cell r="M204">
            <v>2.4193548387096774E-2</v>
          </cell>
          <cell r="N204" t="str">
            <v>CHUYÊN ĐỀ</v>
          </cell>
          <cell r="O204" t="str">
            <v>Quản Trị Khách Sạn &amp; Nhà Hàng</v>
          </cell>
          <cell r="Q204" t="str">
            <v>K-26 - Quản Trị Khách Sạn &amp; Nhà Hàng (Đại Học)</v>
          </cell>
          <cell r="R204" t="str">
            <v>CHUYÊN ĐỀ</v>
          </cell>
        </row>
        <row r="205">
          <cell r="A205">
            <v>26207122990</v>
          </cell>
          <cell r="B205" t="str">
            <v>Mai Thị Hậu</v>
          </cell>
          <cell r="I205">
            <v>118</v>
          </cell>
          <cell r="J205">
            <v>7.62</v>
          </cell>
          <cell r="K205">
            <v>3.2</v>
          </cell>
          <cell r="L205" t="str">
            <v/>
          </cell>
          <cell r="M205">
            <v>5.6000000000000001E-2</v>
          </cell>
          <cell r="N205" t="str">
            <v>KHÔNG ĐỦ ĐIỀU KIỆN THỰC TẬP</v>
          </cell>
          <cell r="O205" t="str">
            <v>Quản Trị Khách Sạn &amp; Nhà Hàng</v>
          </cell>
          <cell r="Q205" t="str">
            <v>K-26 - Quản Trị Khách Sạn &amp; Nhà Hàng (Đại Học)</v>
          </cell>
          <cell r="R205" t="str">
            <v>KHÔNG ĐỦ ĐIỀU KIỆN THỰC TẬP</v>
          </cell>
        </row>
        <row r="206">
          <cell r="A206">
            <v>26217135634</v>
          </cell>
          <cell r="B206" t="str">
            <v>Nguyễn Đức Hậu</v>
          </cell>
          <cell r="I206">
            <v>107</v>
          </cell>
          <cell r="J206">
            <v>5.1100000000000003</v>
          </cell>
          <cell r="K206">
            <v>1.82</v>
          </cell>
          <cell r="L206" t="str">
            <v>PSU-HOS 151; ENG 117</v>
          </cell>
          <cell r="M206">
            <v>0.25806451612903225</v>
          </cell>
          <cell r="N206" t="str">
            <v>KHÔNG ĐỦ ĐIỀU KIỆN THỰC TẬP</v>
          </cell>
          <cell r="O206" t="str">
            <v>Quản Trị Khách Sạn &amp; Nhà Hàng</v>
          </cell>
          <cell r="Q206" t="str">
            <v>K-26 - Quản Trị Khách Sạn &amp; Nhà Hàng (Đại Học)</v>
          </cell>
          <cell r="R206" t="str">
            <v>KHÔNG ĐỦ ĐIỀU KIỆN THỰC TẬP</v>
          </cell>
        </row>
        <row r="207">
          <cell r="A207">
            <v>26218738457</v>
          </cell>
          <cell r="B207" t="str">
            <v>Dương Văn Hậu</v>
          </cell>
          <cell r="I207">
            <v>121</v>
          </cell>
          <cell r="J207">
            <v>6.98</v>
          </cell>
          <cell r="K207">
            <v>2.86</v>
          </cell>
          <cell r="L207" t="str">
            <v/>
          </cell>
          <cell r="M207">
            <v>3.968253968253968E-2</v>
          </cell>
          <cell r="N207" t="str">
            <v>CHUYÊN ĐỀ</v>
          </cell>
          <cell r="O207" t="str">
            <v>Quản Trị Khách Sạn &amp; Nhà Hàng</v>
          </cell>
          <cell r="Q207" t="str">
            <v>K-26 - Quản Trị Khách Sạn &amp; Nhà Hàng (Đại Học)</v>
          </cell>
          <cell r="R207" t="str">
            <v>CHUYÊN ĐỀ</v>
          </cell>
        </row>
        <row r="208">
          <cell r="A208">
            <v>24207209816</v>
          </cell>
          <cell r="B208" t="str">
            <v>Phan Thị Thu Hiền</v>
          </cell>
          <cell r="I208">
            <v>122</v>
          </cell>
          <cell r="J208">
            <v>7.18</v>
          </cell>
          <cell r="K208">
            <v>2.93</v>
          </cell>
          <cell r="L208" t="str">
            <v>CS 101; PHI 161; ES 102; PHI 162</v>
          </cell>
          <cell r="M208">
            <v>2.4E-2</v>
          </cell>
          <cell r="N208" t="str">
            <v>CHUYÊN ĐỀ</v>
          </cell>
          <cell r="O208" t="str">
            <v>Quản Trị Khách Sạn &amp; Nhà Hàng</v>
          </cell>
          <cell r="Q208" t="str">
            <v>K-26 - Quản Trị Khách Sạn &amp; Nhà Hàng (Đại Học)</v>
          </cell>
          <cell r="R208" t="str">
            <v>CHUYÊN ĐỀ</v>
          </cell>
        </row>
        <row r="209">
          <cell r="A209">
            <v>26207100210</v>
          </cell>
          <cell r="B209" t="str">
            <v>Huỳnh Thị Khánh Hiền</v>
          </cell>
          <cell r="I209">
            <v>119</v>
          </cell>
          <cell r="J209">
            <v>7.14</v>
          </cell>
          <cell r="K209">
            <v>2.94</v>
          </cell>
          <cell r="L209" t="str">
            <v/>
          </cell>
          <cell r="M209">
            <v>4.0322580645161289E-2</v>
          </cell>
          <cell r="N209" t="str">
            <v>CHUYÊN ĐỀ</v>
          </cell>
          <cell r="O209" t="str">
            <v>Quản Trị Khách Sạn &amp; Nhà Hàng</v>
          </cell>
          <cell r="Q209" t="str">
            <v>K-26 - Quản Trị Khách Sạn &amp; Nhà Hàng (Đại Học)</v>
          </cell>
          <cell r="R209" t="str">
            <v>CHUYÊN ĐỀ</v>
          </cell>
        </row>
        <row r="210">
          <cell r="A210">
            <v>26207122357</v>
          </cell>
          <cell r="B210" t="str">
            <v>Huỳnh Thị Thu Hiền</v>
          </cell>
          <cell r="I210">
            <v>120</v>
          </cell>
          <cell r="J210">
            <v>7.85</v>
          </cell>
          <cell r="K210">
            <v>3.37</v>
          </cell>
          <cell r="L210" t="str">
            <v/>
          </cell>
          <cell r="M210">
            <v>0.04</v>
          </cell>
          <cell r="N210" t="str">
            <v>CHUYÊN ĐỀ</v>
          </cell>
          <cell r="O210" t="str">
            <v>Quản Trị Khách Sạn &amp; Nhà Hàng</v>
          </cell>
          <cell r="Q210" t="str">
            <v>K-26 - Quản Trị Khách Sạn &amp; Nhà Hàng (Đại Học)</v>
          </cell>
          <cell r="R210" t="str">
            <v>CHUYÊN ĐỀ</v>
          </cell>
        </row>
        <row r="211">
          <cell r="A211">
            <v>26207128175</v>
          </cell>
          <cell r="B211" t="str">
            <v>Nguyễn Thị Ngọc Hiền</v>
          </cell>
          <cell r="I211">
            <v>119</v>
          </cell>
          <cell r="J211">
            <v>6.98</v>
          </cell>
          <cell r="K211">
            <v>2.87</v>
          </cell>
          <cell r="L211" t="str">
            <v/>
          </cell>
          <cell r="M211">
            <v>6.4516129032258063E-2</v>
          </cell>
          <cell r="N211" t="str">
            <v>KHÔNG ĐỦ ĐIỀU KIỆN THỰC TẬP</v>
          </cell>
          <cell r="O211" t="str">
            <v>Quản Trị Khách Sạn &amp; Nhà Hàng</v>
          </cell>
          <cell r="Q211" t="str">
            <v>K-26 - Quản Trị Khách Sạn &amp; Nhà Hàng (Đại Học)</v>
          </cell>
          <cell r="R211" t="str">
            <v>KHÔNG ĐỦ ĐIỀU KIỆN THỰC TẬP</v>
          </cell>
        </row>
        <row r="212">
          <cell r="A212">
            <v>26207130148</v>
          </cell>
          <cell r="B212" t="str">
            <v>Lê Thị Hiền</v>
          </cell>
          <cell r="I212">
            <v>117</v>
          </cell>
          <cell r="J212">
            <v>7.44</v>
          </cell>
          <cell r="K212">
            <v>3.13</v>
          </cell>
          <cell r="L212" t="str">
            <v/>
          </cell>
          <cell r="M212">
            <v>7.1428571428571425E-2</v>
          </cell>
          <cell r="N212" t="str">
            <v>KHÔNG ĐỦ ĐIỀU KIỆN THỰC TẬP</v>
          </cell>
          <cell r="O212" t="str">
            <v>Quản Trị Khách Sạn &amp; Nhà Hàng</v>
          </cell>
          <cell r="Q212" t="str">
            <v>K-26 - Quản Trị Khách Sạn &amp; Nhà Hàng (Đại Học)</v>
          </cell>
          <cell r="R212" t="str">
            <v>KHÔNG ĐỦ ĐIỀU KIỆN THỰC TẬP</v>
          </cell>
        </row>
        <row r="213">
          <cell r="A213">
            <v>26207135231</v>
          </cell>
          <cell r="B213" t="str">
            <v>Lê Thị Thu Hiền</v>
          </cell>
          <cell r="I213">
            <v>121</v>
          </cell>
          <cell r="J213">
            <v>6.86</v>
          </cell>
          <cell r="K213">
            <v>2.76</v>
          </cell>
          <cell r="L213" t="str">
            <v/>
          </cell>
          <cell r="M213">
            <v>2.4193548387096774E-2</v>
          </cell>
          <cell r="N213" t="str">
            <v>CHUYÊN ĐỀ</v>
          </cell>
          <cell r="O213" t="str">
            <v>Quản Trị Khách Sạn &amp; Nhà Hàng</v>
          </cell>
          <cell r="Q213" t="str">
            <v>K-26 - Quản Trị Khách Sạn &amp; Nhà Hàng (Đại Học)</v>
          </cell>
          <cell r="R213" t="str">
            <v>CHUYÊN ĐỀ</v>
          </cell>
        </row>
        <row r="214">
          <cell r="A214">
            <v>26207136282</v>
          </cell>
          <cell r="B214" t="str">
            <v>Nguyễn Thị Thúy Hiền</v>
          </cell>
          <cell r="I214">
            <v>120</v>
          </cell>
          <cell r="J214">
            <v>7.65</v>
          </cell>
          <cell r="K214">
            <v>3.27</v>
          </cell>
          <cell r="L214" t="str">
            <v/>
          </cell>
          <cell r="M214">
            <v>0.04</v>
          </cell>
          <cell r="N214" t="str">
            <v>CHUYÊN ĐỀ</v>
          </cell>
          <cell r="O214" t="str">
            <v>Quản Trị Khách Sạn &amp; Nhà Hàng</v>
          </cell>
          <cell r="Q214" t="str">
            <v>K-26 - Quản Trị Khách Sạn &amp; Nhà Hàng (Đại Học)</v>
          </cell>
          <cell r="R214" t="str">
            <v>CHUYÊN ĐỀ</v>
          </cell>
        </row>
        <row r="215">
          <cell r="A215">
            <v>26207220637</v>
          </cell>
          <cell r="B215" t="str">
            <v>Trần Thị Hiền</v>
          </cell>
          <cell r="I215">
            <v>121</v>
          </cell>
          <cell r="J215">
            <v>7.62</v>
          </cell>
          <cell r="K215">
            <v>3.24</v>
          </cell>
          <cell r="L215" t="str">
            <v/>
          </cell>
          <cell r="M215">
            <v>2.4193548387096774E-2</v>
          </cell>
          <cell r="N215" t="str">
            <v>CHUYÊN ĐỀ</v>
          </cell>
          <cell r="O215" t="str">
            <v>Quản Trị Khách Sạn &amp; Nhà Hàng</v>
          </cell>
          <cell r="Q215" t="str">
            <v>K-26 - Quản Trị Khách Sạn &amp; Nhà Hàng (Đại Học)</v>
          </cell>
          <cell r="R215" t="str">
            <v>CHUYÊN ĐỀ</v>
          </cell>
        </row>
        <row r="216">
          <cell r="A216">
            <v>26217126212</v>
          </cell>
          <cell r="B216" t="str">
            <v>Nguyễn Văn Hiền</v>
          </cell>
          <cell r="I216">
            <v>118</v>
          </cell>
          <cell r="J216">
            <v>6.61</v>
          </cell>
          <cell r="K216">
            <v>2.64</v>
          </cell>
          <cell r="L216" t="str">
            <v/>
          </cell>
          <cell r="M216">
            <v>5.6000000000000001E-2</v>
          </cell>
          <cell r="N216" t="str">
            <v>KHÔNG ĐỦ ĐIỀU KIỆN THỰC TẬP</v>
          </cell>
          <cell r="O216" t="str">
            <v>Quản Trị Khách Sạn &amp; Nhà Hàng</v>
          </cell>
          <cell r="Q216" t="str">
            <v>K-26 - Quản Trị Khách Sạn &amp; Nhà Hàng (Đại Học)</v>
          </cell>
          <cell r="R216" t="str">
            <v>KHÔNG ĐỦ ĐIỀU KIỆN THỰC TẬP</v>
          </cell>
        </row>
        <row r="217">
          <cell r="A217">
            <v>26217135203</v>
          </cell>
          <cell r="B217" t="str">
            <v>Nguyễn Ngọc Hiển</v>
          </cell>
          <cell r="I217">
            <v>121</v>
          </cell>
          <cell r="J217">
            <v>7.01</v>
          </cell>
          <cell r="K217">
            <v>2.9</v>
          </cell>
          <cell r="L217" t="str">
            <v/>
          </cell>
          <cell r="M217">
            <v>3.2000000000000001E-2</v>
          </cell>
          <cell r="N217" t="str">
            <v>CHUYÊN ĐỀ</v>
          </cell>
          <cell r="O217" t="str">
            <v>Quản Trị Khách Sạn &amp; Nhà Hàng</v>
          </cell>
          <cell r="Q217" t="str">
            <v>K-26 - Quản Trị Khách Sạn &amp; Nhà Hàng (Đại Học)</v>
          </cell>
          <cell r="R217" t="str">
            <v>CHUYÊN ĐỀ</v>
          </cell>
        </row>
        <row r="218">
          <cell r="A218">
            <v>26207133801</v>
          </cell>
          <cell r="B218" t="str">
            <v>Lê Thị Thanh Hiệp</v>
          </cell>
          <cell r="I218">
            <v>122</v>
          </cell>
          <cell r="J218">
            <v>7.77</v>
          </cell>
          <cell r="K218">
            <v>3.31</v>
          </cell>
          <cell r="L218" t="str">
            <v/>
          </cell>
          <cell r="M218">
            <v>2.4E-2</v>
          </cell>
          <cell r="N218" t="str">
            <v>CHUYÊN ĐỀ</v>
          </cell>
          <cell r="O218" t="str">
            <v>Quản Trị Khách Sạn &amp; Nhà Hàng</v>
          </cell>
          <cell r="Q218" t="str">
            <v>K-26 - Quản Trị Khách Sạn &amp; Nhà Hàng (Đại Học)</v>
          </cell>
          <cell r="R218" t="str">
            <v>CHUYÊN ĐỀ</v>
          </cell>
        </row>
        <row r="219">
          <cell r="A219">
            <v>25212715759</v>
          </cell>
          <cell r="B219" t="str">
            <v>Nguyễn Kim Hiếu</v>
          </cell>
          <cell r="I219">
            <v>122</v>
          </cell>
          <cell r="J219">
            <v>7.51</v>
          </cell>
          <cell r="K219">
            <v>3.18</v>
          </cell>
          <cell r="L219" t="str">
            <v>CS 101; DTE-BA 152; ENG 116; OB 251; ES 102</v>
          </cell>
          <cell r="M219">
            <v>3.968253968253968E-2</v>
          </cell>
          <cell r="N219" t="str">
            <v>CHUYÊN ĐỀ</v>
          </cell>
          <cell r="O219" t="str">
            <v>Quản Trị Khách Sạn &amp; Nhà Hàng</v>
          </cell>
          <cell r="Q219" t="str">
            <v>K-26 - Quản Trị Khách Sạn &amp; Nhà Hàng (Đại Học)</v>
          </cell>
          <cell r="R219" t="str">
            <v>CHUYÊN ĐỀ</v>
          </cell>
        </row>
        <row r="220">
          <cell r="A220">
            <v>25217116470</v>
          </cell>
          <cell r="B220" t="str">
            <v>Thân Thành Hiếu</v>
          </cell>
          <cell r="I220">
            <v>119</v>
          </cell>
          <cell r="J220">
            <v>6.64</v>
          </cell>
          <cell r="K220">
            <v>2.7</v>
          </cell>
          <cell r="L220" t="str">
            <v>CS 101; ES 102</v>
          </cell>
          <cell r="M220">
            <v>8.0645161290322578E-2</v>
          </cell>
          <cell r="N220" t="str">
            <v>KHÔNG ĐỦ ĐIỀU KIỆN THỰC TẬP</v>
          </cell>
          <cell r="O220" t="str">
            <v>Quản Trị Khách Sạn &amp; Nhà Hàng</v>
          </cell>
          <cell r="Q220" t="str">
            <v>K-26 - Quản Trị Khách Sạn &amp; Nhà Hàng (Đại Học)</v>
          </cell>
          <cell r="R220" t="str">
            <v>KHÔNG ĐỦ ĐIỀU KIỆN THỰC TẬP</v>
          </cell>
        </row>
        <row r="221">
          <cell r="A221">
            <v>25217211750</v>
          </cell>
          <cell r="B221" t="str">
            <v>Ngô Hoàng Hiếu</v>
          </cell>
          <cell r="I221" t="e">
            <v>#N/A</v>
          </cell>
          <cell r="J221" t="e">
            <v>#N/A</v>
          </cell>
          <cell r="K221" t="e">
            <v>#N/A</v>
          </cell>
          <cell r="L221" t="e">
            <v>#N/A</v>
          </cell>
          <cell r="M221" t="e">
            <v>#N/A</v>
          </cell>
          <cell r="N221" t="e">
            <v>#N/A</v>
          </cell>
          <cell r="O221" t="str">
            <v>Quản Trị Khách Sạn &amp; Nhà Hàng</v>
          </cell>
          <cell r="Q221" t="str">
            <v>K-26 - Quản Trị Khách Sạn &amp; Nhà Hàng (Đại Học)</v>
          </cell>
          <cell r="R221" t="e">
            <v>#N/A</v>
          </cell>
        </row>
        <row r="222">
          <cell r="A222">
            <v>26207124360</v>
          </cell>
          <cell r="B222" t="str">
            <v>Lê Thị Minh Hiếu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str">
            <v>Quản Trị Khách Sạn &amp; Nhà Hàng</v>
          </cell>
          <cell r="Q222" t="str">
            <v>K-26 - Quản Trị Khách Sạn &amp; Nhà Hàng (Đại Học)</v>
          </cell>
          <cell r="R222" t="e">
            <v>#N/A</v>
          </cell>
        </row>
        <row r="223">
          <cell r="A223">
            <v>26217131943</v>
          </cell>
          <cell r="B223" t="str">
            <v>Đào Ngọc Hiếu</v>
          </cell>
          <cell r="I223">
            <v>118</v>
          </cell>
          <cell r="J223">
            <v>6.29</v>
          </cell>
          <cell r="K223">
            <v>2.39</v>
          </cell>
          <cell r="L223" t="str">
            <v/>
          </cell>
          <cell r="M223">
            <v>0.15909090909090909</v>
          </cell>
          <cell r="N223" t="str">
            <v>KHÔNG ĐỦ ĐIỀU KIỆN THỰC TẬP</v>
          </cell>
          <cell r="O223" t="str">
            <v>Quản Trị Khách Sạn &amp; Nhà Hàng</v>
          </cell>
          <cell r="Q223" t="str">
            <v>K-26 - Quản Trị Khách Sạn &amp; Nhà Hàng (Đại Học)</v>
          </cell>
          <cell r="R223" t="str">
            <v>KHÔNG ĐỦ ĐIỀU KIỆN THỰC TẬP</v>
          </cell>
        </row>
        <row r="224">
          <cell r="A224">
            <v>26207129430</v>
          </cell>
          <cell r="B224" t="str">
            <v>Nguyễn Thị Khánh Hoa</v>
          </cell>
          <cell r="I224">
            <v>120</v>
          </cell>
          <cell r="J224">
            <v>7.78</v>
          </cell>
          <cell r="K224">
            <v>3.31</v>
          </cell>
          <cell r="L224" t="str">
            <v/>
          </cell>
          <cell r="M224">
            <v>0.04</v>
          </cell>
          <cell r="N224" t="str">
            <v>CHUYÊN ĐỀ</v>
          </cell>
          <cell r="O224" t="str">
            <v>Quản Trị Khách Sạn &amp; Nhà Hàng</v>
          </cell>
          <cell r="Q224" t="str">
            <v>K-26 - Quản Trị Khách Sạn &amp; Nhà Hàng (Đại Học)</v>
          </cell>
          <cell r="R224" t="str">
            <v>CHUYÊN ĐỀ</v>
          </cell>
        </row>
        <row r="225">
          <cell r="A225">
            <v>26217100502</v>
          </cell>
          <cell r="B225" t="str">
            <v>Lê Thanh Hòa</v>
          </cell>
          <cell r="I225">
            <v>126</v>
          </cell>
          <cell r="J225">
            <v>7.73</v>
          </cell>
          <cell r="K225">
            <v>3.3</v>
          </cell>
          <cell r="L225" t="str">
            <v/>
          </cell>
          <cell r="M225">
            <v>0</v>
          </cell>
          <cell r="N225" t="str">
            <v>XÉT LÀM KHÓA LUẬN</v>
          </cell>
          <cell r="O225" t="str">
            <v>Quản Trị Khách Sạn &amp; Nhà Hàng</v>
          </cell>
          <cell r="Q225" t="str">
            <v>K-26 - Quản Trị Khách Sạn &amp; Nhà Hàng (Đại Học)</v>
          </cell>
          <cell r="R225" t="str">
            <v>XÉT LÀM KHÓA LUẬN</v>
          </cell>
        </row>
        <row r="226">
          <cell r="A226">
            <v>26203831593</v>
          </cell>
          <cell r="B226" t="str">
            <v>Bùi Thị Vĩnh Hoài</v>
          </cell>
          <cell r="I226">
            <v>121</v>
          </cell>
          <cell r="J226">
            <v>8.06</v>
          </cell>
          <cell r="K226">
            <v>3.48</v>
          </cell>
          <cell r="L226" t="str">
            <v/>
          </cell>
          <cell r="M226">
            <v>2.4193548387096774E-2</v>
          </cell>
          <cell r="N226" t="str">
            <v>CHUYÊN ĐỀ</v>
          </cell>
          <cell r="O226" t="str">
            <v>Quản Trị Khách Sạn &amp; Nhà Hàng</v>
          </cell>
          <cell r="Q226" t="str">
            <v>K-26 - Quản Trị Khách Sạn &amp; Nhà Hàng (Đại Học)</v>
          </cell>
          <cell r="R226" t="str">
            <v>CHUYÊN ĐỀ</v>
          </cell>
        </row>
        <row r="227">
          <cell r="A227">
            <v>26207124465</v>
          </cell>
          <cell r="B227" t="str">
            <v>Phan Thị Hoài</v>
          </cell>
          <cell r="I227">
            <v>126</v>
          </cell>
          <cell r="J227">
            <v>7.59</v>
          </cell>
          <cell r="K227">
            <v>3.26</v>
          </cell>
          <cell r="L227" t="str">
            <v/>
          </cell>
          <cell r="M227">
            <v>0</v>
          </cell>
          <cell r="N227" t="str">
            <v>XÉT LÀM KHÓA LUẬN</v>
          </cell>
          <cell r="O227" t="str">
            <v>Quản Trị Khách Sạn &amp; Nhà Hàng</v>
          </cell>
          <cell r="Q227" t="str">
            <v>K-26 - Quản Trị Khách Sạn &amp; Nhà Hàng (Đại Học)</v>
          </cell>
          <cell r="R227" t="str">
            <v>XÉT LÀM KHÓA LUẬN</v>
          </cell>
        </row>
        <row r="228">
          <cell r="A228">
            <v>26207126541</v>
          </cell>
          <cell r="B228" t="str">
            <v>Hoàng Thị Khánh Hoài</v>
          </cell>
          <cell r="I228">
            <v>119</v>
          </cell>
          <cell r="J228">
            <v>8.2100000000000009</v>
          </cell>
          <cell r="K228">
            <v>3.56</v>
          </cell>
          <cell r="L228" t="str">
            <v/>
          </cell>
          <cell r="M228">
            <v>4.0322580645161289E-2</v>
          </cell>
          <cell r="N228" t="str">
            <v>CHUYÊN ĐỀ</v>
          </cell>
          <cell r="O228" t="str">
            <v>Quản Trị Khách Sạn &amp; Nhà Hàng</v>
          </cell>
          <cell r="Q228" t="str">
            <v>K-26 - Quản Trị Khách Sạn &amp; Nhà Hàng (Đại Học)</v>
          </cell>
          <cell r="R228" t="str">
            <v>CHUYÊN ĐỀ</v>
          </cell>
        </row>
        <row r="229">
          <cell r="A229">
            <v>26212135949</v>
          </cell>
          <cell r="B229" t="str">
            <v>Lê Viết Hoàng</v>
          </cell>
          <cell r="I229">
            <v>112</v>
          </cell>
          <cell r="J229">
            <v>6.07</v>
          </cell>
          <cell r="K229">
            <v>2.3199999999999998</v>
          </cell>
          <cell r="L229" t="str">
            <v/>
          </cell>
          <cell r="M229">
            <v>0.14399999999999999</v>
          </cell>
          <cell r="N229" t="str">
            <v>KHÔNG ĐỦ ĐIỀU KIỆN THỰC TẬP</v>
          </cell>
          <cell r="O229" t="str">
            <v>Quản Trị Khách Sạn &amp; Nhà Hàng</v>
          </cell>
          <cell r="Q229" t="str">
            <v>K-26 - Quản Trị Khách Sạn &amp; Nhà Hàng (Đại Học)</v>
          </cell>
          <cell r="R229" t="str">
            <v>KHÔNG ĐỦ ĐIỀU KIỆN THỰC TẬP</v>
          </cell>
        </row>
        <row r="230">
          <cell r="A230">
            <v>26217131950</v>
          </cell>
          <cell r="B230" t="str">
            <v>Nguyễn Văn Sỹ Hoàng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N230" t="e">
            <v>#N/A</v>
          </cell>
          <cell r="O230" t="str">
            <v>Quản Trị Khách Sạn &amp; Nhà Hàng</v>
          </cell>
          <cell r="Q230" t="str">
            <v>K-26 - Quản Trị Khách Sạn &amp; Nhà Hàng (Đại Học)</v>
          </cell>
          <cell r="R230" t="e">
            <v>#N/A</v>
          </cell>
        </row>
        <row r="231">
          <cell r="A231">
            <v>26217135242</v>
          </cell>
          <cell r="B231" t="str">
            <v>Nguyễn Văn Hoàng</v>
          </cell>
          <cell r="I231">
            <v>125</v>
          </cell>
          <cell r="J231">
            <v>7.15</v>
          </cell>
          <cell r="K231">
            <v>2.94</v>
          </cell>
          <cell r="L231" t="str">
            <v/>
          </cell>
          <cell r="M231">
            <v>0</v>
          </cell>
          <cell r="N231" t="str">
            <v>CHUYÊN ĐỀ</v>
          </cell>
          <cell r="O231" t="str">
            <v>Quản Trị Khách Sạn &amp; Nhà Hàng</v>
          </cell>
          <cell r="Q231" t="str">
            <v>K-26 - Quản Trị Khách Sạn &amp; Nhà Hàng (Đại Học)</v>
          </cell>
          <cell r="R231" t="str">
            <v>CHUYÊN ĐỀ</v>
          </cell>
        </row>
        <row r="232">
          <cell r="A232">
            <v>26217142038</v>
          </cell>
          <cell r="B232" t="str">
            <v>Lê Minh Hoàng</v>
          </cell>
          <cell r="I232">
            <v>122</v>
          </cell>
          <cell r="J232">
            <v>6.68</v>
          </cell>
          <cell r="K232">
            <v>2.68</v>
          </cell>
          <cell r="L232" t="str">
            <v/>
          </cell>
          <cell r="M232">
            <v>1.6129032258064516E-2</v>
          </cell>
          <cell r="N232" t="str">
            <v>CHUYÊN ĐỀ</v>
          </cell>
          <cell r="O232" t="str">
            <v>Quản Trị Khách Sạn &amp; Nhà Hàng</v>
          </cell>
          <cell r="Q232" t="str">
            <v>K-26 - Quản Trị Khách Sạn &amp; Nhà Hàng (Đại Học)</v>
          </cell>
          <cell r="R232" t="str">
            <v>CHUYÊN ĐỀ</v>
          </cell>
        </row>
        <row r="233">
          <cell r="A233">
            <v>26217220919</v>
          </cell>
          <cell r="B233" t="str">
            <v>Nguyễn Tư Hoàng</v>
          </cell>
          <cell r="I233">
            <v>103</v>
          </cell>
          <cell r="J233">
            <v>5.5</v>
          </cell>
          <cell r="K233">
            <v>2.12</v>
          </cell>
          <cell r="L233" t="str">
            <v>ENG 118; ENG 119</v>
          </cell>
          <cell r="M233">
            <v>0.33333333333333331</v>
          </cell>
          <cell r="N233" t="str">
            <v>KHÔNG ĐỦ ĐIỀU KIỆN THỰC TẬP</v>
          </cell>
          <cell r="O233" t="str">
            <v>Quản Trị Khách Sạn &amp; Nhà Hàng</v>
          </cell>
          <cell r="Q233" t="str">
            <v>K-26 - Quản Trị Khách Sạn &amp; Nhà Hàng (Đại Học)</v>
          </cell>
          <cell r="R233" t="str">
            <v>KHÔNG ĐỦ ĐIỀU KIỆN THỰC TẬP</v>
          </cell>
        </row>
        <row r="234">
          <cell r="A234">
            <v>26217241949</v>
          </cell>
          <cell r="B234" t="str">
            <v>Lê Văn Hoàng</v>
          </cell>
          <cell r="I234">
            <v>120</v>
          </cell>
          <cell r="J234">
            <v>7.32</v>
          </cell>
          <cell r="K234">
            <v>3.05</v>
          </cell>
          <cell r="L234" t="str">
            <v/>
          </cell>
          <cell r="M234">
            <v>0.04</v>
          </cell>
          <cell r="N234" t="str">
            <v>CHUYÊN ĐỀ</v>
          </cell>
          <cell r="O234" t="str">
            <v>Quản Trị Khách Sạn &amp; Nhà Hàng</v>
          </cell>
          <cell r="Q234" t="str">
            <v>K-26 - Quản Trị Khách Sạn &amp; Nhà Hàng (Đại Học)</v>
          </cell>
          <cell r="R234" t="str">
            <v>CHUYÊN ĐỀ</v>
          </cell>
        </row>
        <row r="235">
          <cell r="A235">
            <v>26207142628</v>
          </cell>
          <cell r="B235" t="str">
            <v>Đoàn Thị Hồng</v>
          </cell>
          <cell r="I235">
            <v>122</v>
          </cell>
          <cell r="J235">
            <v>8.51</v>
          </cell>
          <cell r="K235">
            <v>3.71</v>
          </cell>
          <cell r="L235" t="str">
            <v/>
          </cell>
          <cell r="M235">
            <v>2.4E-2</v>
          </cell>
          <cell r="N235" t="str">
            <v>CHUYÊN ĐỀ</v>
          </cell>
          <cell r="O235" t="str">
            <v>Quản Trị Khách Sạn &amp; Nhà Hàng</v>
          </cell>
          <cell r="Q235" t="str">
            <v>K-26 - Quản Trị Khách Sạn &amp; Nhà Hàng (Đại Học)</v>
          </cell>
          <cell r="R235" t="str">
            <v>CHUYÊN ĐỀ</v>
          </cell>
        </row>
        <row r="236">
          <cell r="A236">
            <v>26217129930</v>
          </cell>
          <cell r="B236" t="str">
            <v>Nguyễn Ngọc Huân</v>
          </cell>
          <cell r="I236">
            <v>115</v>
          </cell>
          <cell r="J236">
            <v>5.62</v>
          </cell>
          <cell r="K236">
            <v>1.99</v>
          </cell>
          <cell r="L236" t="str">
            <v>ENG 119; ENG 296</v>
          </cell>
          <cell r="M236">
            <v>0.13821138211382114</v>
          </cell>
          <cell r="N236" t="str">
            <v>KHÔNG ĐỦ ĐIỀU KIỆN THỰC TẬP</v>
          </cell>
          <cell r="O236" t="str">
            <v>Quản Trị Khách Sạn &amp; Nhà Hàng</v>
          </cell>
          <cell r="Q236" t="str">
            <v>K-26 - Quản Trị Khách Sạn &amp; Nhà Hàng (Đại Học)</v>
          </cell>
          <cell r="R236" t="str">
            <v>KHÔNG ĐỦ ĐIỀU KIỆN THỰC TẬP</v>
          </cell>
        </row>
        <row r="237">
          <cell r="A237">
            <v>25217116489</v>
          </cell>
          <cell r="B237" t="str">
            <v>Trần Thanh Hùng</v>
          </cell>
          <cell r="I237">
            <v>119</v>
          </cell>
          <cell r="J237">
            <v>6.4</v>
          </cell>
          <cell r="K237">
            <v>2.48</v>
          </cell>
          <cell r="L237" t="str">
            <v>CS 101; ES 102</v>
          </cell>
          <cell r="M237">
            <v>0.08</v>
          </cell>
          <cell r="N237" t="str">
            <v>KHÔNG ĐỦ ĐIỀU KIỆN THỰC TẬP</v>
          </cell>
          <cell r="O237" t="str">
            <v>Quản Trị Khách Sạn &amp; Nhà Hàng</v>
          </cell>
          <cell r="Q237" t="str">
            <v>K-26 - Quản Trị Khách Sạn &amp; Nhà Hàng (Đại Học)</v>
          </cell>
          <cell r="R237" t="str">
            <v>KHÔNG ĐỦ ĐIỀU KIỆN THỰC TẬP</v>
          </cell>
        </row>
        <row r="238">
          <cell r="A238">
            <v>25217110211</v>
          </cell>
          <cell r="B238" t="str">
            <v>Phan Cảnh Hưng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str">
            <v>Quản Trị Khách Sạn &amp; Nhà Hàng</v>
          </cell>
          <cell r="Q238" t="str">
            <v>K-26 - Quản Trị Khách Sạn &amp; Nhà Hàng (Đại Học)</v>
          </cell>
          <cell r="R238" t="e">
            <v>#N/A</v>
          </cell>
        </row>
        <row r="239">
          <cell r="A239">
            <v>26217135821</v>
          </cell>
          <cell r="B239" t="str">
            <v>Đỗ Lê Thành Hưng</v>
          </cell>
          <cell r="I239">
            <v>118</v>
          </cell>
          <cell r="J239">
            <v>7.62</v>
          </cell>
          <cell r="K239">
            <v>3.2</v>
          </cell>
          <cell r="L239" t="str">
            <v>TOU 296</v>
          </cell>
          <cell r="M239">
            <v>6.3492063492063489E-2</v>
          </cell>
          <cell r="N239" t="str">
            <v>KHÔNG ĐỦ ĐIỀU KIỆN THỰC TẬP</v>
          </cell>
          <cell r="O239" t="str">
            <v>Quản Trị Khách Sạn &amp; Nhà Hàng</v>
          </cell>
          <cell r="Q239" t="str">
            <v>K-26 - Quản Trị Khách Sạn &amp; Nhà Hàng (Đại Học)</v>
          </cell>
          <cell r="R239" t="str">
            <v>KHÔNG ĐỦ ĐIỀU KIỆN THỰC TẬP</v>
          </cell>
        </row>
        <row r="240">
          <cell r="A240">
            <v>26207131901</v>
          </cell>
          <cell r="B240" t="str">
            <v>Lý Thanh Hương</v>
          </cell>
          <cell r="I240">
            <v>119</v>
          </cell>
          <cell r="J240">
            <v>7.37</v>
          </cell>
          <cell r="K240">
            <v>3.08</v>
          </cell>
          <cell r="L240" t="str">
            <v>TOU 296</v>
          </cell>
          <cell r="M240">
            <v>4.8000000000000001E-2</v>
          </cell>
          <cell r="N240" t="str">
            <v>CHUYÊN ĐỀ</v>
          </cell>
          <cell r="O240" t="str">
            <v>Quản Trị Khách Sạn &amp; Nhà Hàng</v>
          </cell>
          <cell r="Q240" t="str">
            <v>K-26 - Quản Trị Khách Sạn &amp; Nhà Hàng (Đại Học)</v>
          </cell>
          <cell r="R240" t="str">
            <v>CHUYÊN ĐỀ</v>
          </cell>
        </row>
        <row r="241">
          <cell r="A241">
            <v>26207136401</v>
          </cell>
          <cell r="B241" t="str">
            <v>Phạm Thị Thanh Hương</v>
          </cell>
          <cell r="I241">
            <v>124</v>
          </cell>
          <cell r="J241">
            <v>8.31</v>
          </cell>
          <cell r="K241">
            <v>3.64</v>
          </cell>
          <cell r="L241" t="str">
            <v/>
          </cell>
          <cell r="M241">
            <v>0</v>
          </cell>
          <cell r="N241" t="str">
            <v>XÉT LÀM KHÓA LUẬN</v>
          </cell>
          <cell r="O241" t="str">
            <v>Quản Trị Khách Sạn &amp; Nhà Hàng</v>
          </cell>
          <cell r="Q241" t="str">
            <v>K-26 - Quản Trị Khách Sạn &amp; Nhà Hàng (Đại Học)</v>
          </cell>
          <cell r="R241" t="str">
            <v>XÉT LÀM KHÓA LUẬN</v>
          </cell>
        </row>
        <row r="242">
          <cell r="A242">
            <v>26207224117</v>
          </cell>
          <cell r="B242" t="str">
            <v>Đỗ Thị Diệu Hương</v>
          </cell>
          <cell r="I242">
            <v>121</v>
          </cell>
          <cell r="J242">
            <v>8.23</v>
          </cell>
          <cell r="K242">
            <v>3.59</v>
          </cell>
          <cell r="L242" t="str">
            <v/>
          </cell>
          <cell r="M242">
            <v>2.4193548387096774E-2</v>
          </cell>
          <cell r="N242" t="str">
            <v>CHUYÊN ĐỀ</v>
          </cell>
          <cell r="O242" t="str">
            <v>Quản Trị Khách Sạn &amp; Nhà Hàng</v>
          </cell>
          <cell r="Q242" t="str">
            <v>K-26 - Quản Trị Khách Sạn &amp; Nhà Hàng (Đại Học)</v>
          </cell>
          <cell r="R242" t="str">
            <v>CHUYÊN ĐỀ</v>
          </cell>
        </row>
        <row r="243">
          <cell r="A243">
            <v>25217110154</v>
          </cell>
          <cell r="B243" t="str">
            <v>Phùng Tấn Huy</v>
          </cell>
          <cell r="I243">
            <v>101</v>
          </cell>
          <cell r="J243">
            <v>5.31</v>
          </cell>
          <cell r="K243">
            <v>1.97</v>
          </cell>
          <cell r="L243" t="str">
            <v>CS 101; ES 102</v>
          </cell>
          <cell r="M243">
            <v>0.32258064516129031</v>
          </cell>
          <cell r="N243" t="str">
            <v>KHÔNG ĐỦ ĐIỀU KIỆN THỰC TẬP</v>
          </cell>
          <cell r="O243" t="str">
            <v>Quản Trị Khách Sạn &amp; Nhà Hàng</v>
          </cell>
          <cell r="Q243" t="str">
            <v>K-26 - Quản Trị Khách Sạn &amp; Nhà Hàng (Đại Học)</v>
          </cell>
          <cell r="R243" t="str">
            <v>KHÔNG ĐỦ ĐIỀU KIỆN THỰC TẬP</v>
          </cell>
        </row>
        <row r="244">
          <cell r="A244">
            <v>26217125188</v>
          </cell>
          <cell r="B244" t="str">
            <v>Huỳnh Văn Anh Huy</v>
          </cell>
          <cell r="I244">
            <v>117</v>
          </cell>
          <cell r="J244">
            <v>6.74</v>
          </cell>
          <cell r="K244">
            <v>2.68</v>
          </cell>
          <cell r="L244" t="str">
            <v/>
          </cell>
          <cell r="M244">
            <v>6.4000000000000001E-2</v>
          </cell>
          <cell r="N244" t="str">
            <v>KHÔNG ĐỦ ĐIỀU KIỆN THỰC TẬP</v>
          </cell>
          <cell r="O244" t="str">
            <v>Quản Trị Khách Sạn &amp; Nhà Hàng</v>
          </cell>
          <cell r="Q244" t="str">
            <v>K-26 - Quản Trị Khách Sạn &amp; Nhà Hàng (Đại Học)</v>
          </cell>
          <cell r="R244" t="str">
            <v>KHÔNG ĐỦ ĐIỀU KIỆN THỰC TẬP</v>
          </cell>
        </row>
        <row r="245">
          <cell r="A245">
            <v>26217128751</v>
          </cell>
          <cell r="B245" t="str">
            <v>Nguyễn Lê Nam Huy</v>
          </cell>
          <cell r="I245">
            <v>98</v>
          </cell>
          <cell r="J245">
            <v>5.68</v>
          </cell>
          <cell r="K245">
            <v>2.1</v>
          </cell>
          <cell r="L245" t="str">
            <v/>
          </cell>
          <cell r="M245">
            <v>0.32</v>
          </cell>
          <cell r="N245" t="str">
            <v>KHÔNG ĐỦ ĐIỀU KIỆN THỰC TẬP</v>
          </cell>
          <cell r="O245" t="str">
            <v>Quản Trị Khách Sạn &amp; Nhà Hàng</v>
          </cell>
          <cell r="Q245" t="str">
            <v>K-26 - Quản Trị Khách Sạn &amp; Nhà Hàng (Đại Học)</v>
          </cell>
          <cell r="R245" t="str">
            <v>KHÔNG ĐỦ ĐIỀU KIỆN THỰC TẬP</v>
          </cell>
        </row>
        <row r="246">
          <cell r="A246">
            <v>26217130151</v>
          </cell>
          <cell r="B246" t="str">
            <v>Võ Nguyễn Gia Huy</v>
          </cell>
          <cell r="I246">
            <v>116</v>
          </cell>
          <cell r="J246">
            <v>6.15</v>
          </cell>
          <cell r="K246">
            <v>2.36</v>
          </cell>
          <cell r="L246" t="str">
            <v/>
          </cell>
          <cell r="M246">
            <v>8.7999999999999995E-2</v>
          </cell>
          <cell r="N246" t="str">
            <v>KHÔNG ĐỦ ĐIỀU KIỆN THỰC TẬP</v>
          </cell>
          <cell r="O246" t="str">
            <v>Quản Trị Khách Sạn &amp; Nhà Hàng</v>
          </cell>
          <cell r="Q246" t="str">
            <v>K-26 - Quản Trị Khách Sạn &amp; Nhà Hàng (Đại Học)</v>
          </cell>
          <cell r="R246" t="str">
            <v>KHÔNG ĐỦ ĐIỀU KIỆN THỰC TẬP</v>
          </cell>
        </row>
        <row r="247">
          <cell r="A247">
            <v>26217135020</v>
          </cell>
          <cell r="B247" t="str">
            <v>Phạm Phước Gia Huy</v>
          </cell>
          <cell r="I247">
            <v>122</v>
          </cell>
          <cell r="J247">
            <v>7.27</v>
          </cell>
          <cell r="K247">
            <v>3</v>
          </cell>
          <cell r="L247" t="str">
            <v/>
          </cell>
          <cell r="M247">
            <v>4.8000000000000001E-2</v>
          </cell>
          <cell r="N247" t="str">
            <v>CHUYÊN ĐỀ</v>
          </cell>
          <cell r="O247" t="str">
            <v>Quản Trị Khách Sạn &amp; Nhà Hàng</v>
          </cell>
          <cell r="Q247" t="str">
            <v>K-26 - Quản Trị Khách Sạn &amp; Nhà Hàng (Đại Học)</v>
          </cell>
          <cell r="R247" t="str">
            <v>CHUYÊN ĐỀ</v>
          </cell>
        </row>
        <row r="248">
          <cell r="A248">
            <v>26217135186</v>
          </cell>
          <cell r="B248" t="str">
            <v>Võ Gia Huy</v>
          </cell>
          <cell r="I248">
            <v>111</v>
          </cell>
          <cell r="J248">
            <v>6.45</v>
          </cell>
          <cell r="K248">
            <v>2.52</v>
          </cell>
          <cell r="L248" t="str">
            <v/>
          </cell>
          <cell r="M248">
            <v>0.112</v>
          </cell>
          <cell r="N248" t="str">
            <v>KHÔNG ĐỦ ĐIỀU KIỆN THỰC TẬP</v>
          </cell>
          <cell r="O248" t="str">
            <v>Quản Trị Khách Sạn &amp; Nhà Hàng</v>
          </cell>
          <cell r="Q248" t="str">
            <v>K-26 - Quản Trị Khách Sạn &amp; Nhà Hàng (Đại Học)</v>
          </cell>
          <cell r="R248" t="str">
            <v>KHÔNG ĐỦ ĐIỀU KIỆN THỰC TẬP</v>
          </cell>
        </row>
        <row r="249">
          <cell r="A249">
            <v>26217135713</v>
          </cell>
          <cell r="B249" t="str">
            <v>Nguyễn Lê Ngọc Huy</v>
          </cell>
          <cell r="I249">
            <v>107</v>
          </cell>
          <cell r="J249">
            <v>4.74</v>
          </cell>
          <cell r="K249">
            <v>1.72</v>
          </cell>
          <cell r="L249" t="str">
            <v/>
          </cell>
          <cell r="M249">
            <v>0.39516129032258063</v>
          </cell>
          <cell r="N249" t="str">
            <v>KHÔNG ĐỦ ĐIỀU KIỆN THỰC TẬP</v>
          </cell>
          <cell r="O249" t="str">
            <v>Quản Trị Khách Sạn &amp; Nhà Hàng</v>
          </cell>
          <cell r="Q249" t="str">
            <v>K-26 - Quản Trị Khách Sạn &amp; Nhà Hàng (Đại Học)</v>
          </cell>
          <cell r="R249" t="str">
            <v>KHÔNG ĐỦ ĐIỀU KIỆN THỰC TẬP</v>
          </cell>
        </row>
        <row r="250">
          <cell r="A250">
            <v>26217142056</v>
          </cell>
          <cell r="B250" t="str">
            <v>Nguyễn Lê Phước Huy</v>
          </cell>
          <cell r="I250">
            <v>122</v>
          </cell>
          <cell r="J250">
            <v>7.76</v>
          </cell>
          <cell r="K250">
            <v>3.29</v>
          </cell>
          <cell r="L250" t="str">
            <v/>
          </cell>
          <cell r="M250">
            <v>1.6129032258064516E-2</v>
          </cell>
          <cell r="N250" t="str">
            <v>CHUYÊN ĐỀ</v>
          </cell>
          <cell r="O250" t="str">
            <v>Quản Trị Khách Sạn &amp; Nhà Hàng</v>
          </cell>
          <cell r="Q250" t="str">
            <v>K-26 - Quản Trị Khách Sạn &amp; Nhà Hàng (Đại Học)</v>
          </cell>
          <cell r="R250" t="str">
            <v>CHUYÊN ĐỀ</v>
          </cell>
        </row>
        <row r="251">
          <cell r="A251">
            <v>26217225450</v>
          </cell>
          <cell r="B251" t="str">
            <v>Phùng Đức Huy</v>
          </cell>
          <cell r="I251">
            <v>120</v>
          </cell>
          <cell r="J251">
            <v>6.52</v>
          </cell>
          <cell r="K251">
            <v>2.54</v>
          </cell>
          <cell r="L251" t="str">
            <v/>
          </cell>
          <cell r="M251">
            <v>0.04</v>
          </cell>
          <cell r="N251" t="str">
            <v>CHUYÊN ĐỀ</v>
          </cell>
          <cell r="O251" t="str">
            <v>Quản Trị Khách Sạn &amp; Nhà Hàng</v>
          </cell>
          <cell r="Q251" t="str">
            <v>K-26 - Quản Trị Khách Sạn &amp; Nhà Hàng (Đại Học)</v>
          </cell>
          <cell r="R251" t="str">
            <v>CHUYÊN ĐỀ</v>
          </cell>
        </row>
        <row r="252">
          <cell r="A252">
            <v>26207128122</v>
          </cell>
          <cell r="B252" t="str">
            <v>Nguyễn Thị Thanh Huyền</v>
          </cell>
          <cell r="I252">
            <v>120</v>
          </cell>
          <cell r="J252">
            <v>7.48</v>
          </cell>
          <cell r="K252">
            <v>3.14</v>
          </cell>
          <cell r="L252" t="str">
            <v/>
          </cell>
          <cell r="M252">
            <v>0.04</v>
          </cell>
          <cell r="N252" t="str">
            <v>CHUYÊN ĐỀ</v>
          </cell>
          <cell r="O252" t="str">
            <v>Quản Trị Khách Sạn &amp; Nhà Hàng</v>
          </cell>
          <cell r="Q252" t="str">
            <v>K-26 - Quản Trị Khách Sạn &amp; Nhà Hàng (Đại Học)</v>
          </cell>
          <cell r="R252" t="str">
            <v>CHUYÊN ĐỀ</v>
          </cell>
        </row>
        <row r="253">
          <cell r="A253">
            <v>26207122770</v>
          </cell>
          <cell r="B253" t="str">
            <v>Nguyễn Thị Thanh Huyễn</v>
          </cell>
          <cell r="I253">
            <v>117</v>
          </cell>
          <cell r="J253">
            <v>7.5</v>
          </cell>
          <cell r="K253">
            <v>3.18</v>
          </cell>
          <cell r="L253" t="str">
            <v/>
          </cell>
          <cell r="M253">
            <v>6.4000000000000001E-2</v>
          </cell>
          <cell r="N253" t="str">
            <v>KHÔNG ĐỦ ĐIỀU KIỆN THỰC TẬP</v>
          </cell>
          <cell r="O253" t="str">
            <v>Quản Trị Khách Sạn &amp; Nhà Hàng</v>
          </cell>
          <cell r="Q253" t="str">
            <v>K-26 - Quản Trị Khách Sạn &amp; Nhà Hàng (Đại Học)</v>
          </cell>
          <cell r="R253" t="str">
            <v>KHÔNG ĐỦ ĐIỀU KIỆN THỰC TẬP</v>
          </cell>
        </row>
        <row r="254">
          <cell r="A254">
            <v>26217226616</v>
          </cell>
          <cell r="B254" t="str">
            <v>Trần Lê Đan Kha</v>
          </cell>
          <cell r="I254">
            <v>125</v>
          </cell>
          <cell r="J254">
            <v>8.02</v>
          </cell>
          <cell r="K254">
            <v>3.45</v>
          </cell>
          <cell r="L254" t="str">
            <v/>
          </cell>
          <cell r="M254">
            <v>0</v>
          </cell>
          <cell r="N254" t="str">
            <v>XÉT LÀM KHÓA LUẬN</v>
          </cell>
          <cell r="O254" t="str">
            <v>Quản Trị Khách Sạn &amp; Nhà Hàng</v>
          </cell>
          <cell r="Q254" t="str">
            <v>K-26 - Quản Trị Khách Sạn &amp; Nhà Hàng (Đại Học)</v>
          </cell>
          <cell r="R254" t="str">
            <v>XÉT LÀM KHÓA LUẬN</v>
          </cell>
        </row>
        <row r="255">
          <cell r="A255">
            <v>26211200083</v>
          </cell>
          <cell r="B255" t="str">
            <v>Giang Minh Khánh</v>
          </cell>
          <cell r="I255">
            <v>101</v>
          </cell>
          <cell r="J255">
            <v>5.58</v>
          </cell>
          <cell r="K255">
            <v>2.08</v>
          </cell>
          <cell r="L255" t="str">
            <v/>
          </cell>
          <cell r="M255">
            <v>0.29838709677419356</v>
          </cell>
          <cell r="N255" t="str">
            <v>KHÔNG ĐỦ ĐIỀU KIỆN THỰC TẬP</v>
          </cell>
          <cell r="O255" t="str">
            <v>Quản Trị Khách Sạn &amp; Nhà Hàng</v>
          </cell>
          <cell r="Q255" t="str">
            <v>K-26 - Quản Trị Khách Sạn &amp; Nhà Hàng (Đại Học)</v>
          </cell>
          <cell r="R255" t="str">
            <v>KHÔNG ĐỦ ĐIỀU KIỆN THỰC TẬP</v>
          </cell>
        </row>
        <row r="256">
          <cell r="A256">
            <v>26217122489</v>
          </cell>
          <cell r="B256" t="str">
            <v>Trương Văn Khánh</v>
          </cell>
          <cell r="I256">
            <v>118</v>
          </cell>
          <cell r="J256">
            <v>6.05</v>
          </cell>
          <cell r="K256">
            <v>2.29</v>
          </cell>
          <cell r="L256" t="str">
            <v/>
          </cell>
          <cell r="M256">
            <v>0.12903225806451613</v>
          </cell>
          <cell r="N256" t="str">
            <v>KHÔNG ĐỦ ĐIỀU KIỆN THỰC TẬP</v>
          </cell>
          <cell r="O256" t="str">
            <v>Quản Trị Khách Sạn &amp; Nhà Hàng</v>
          </cell>
          <cell r="Q256" t="str">
            <v>K-26 - Quản Trị Khách Sạn &amp; Nhà Hàng (Đại Học)</v>
          </cell>
          <cell r="R256" t="str">
            <v>KHÔNG ĐỦ ĐIỀU KIỆN THỰC TẬP</v>
          </cell>
        </row>
        <row r="257">
          <cell r="A257">
            <v>2321714413</v>
          </cell>
          <cell r="B257" t="str">
            <v>Võ Anh Khoa</v>
          </cell>
          <cell r="I257">
            <v>112</v>
          </cell>
          <cell r="J257">
            <v>6.15</v>
          </cell>
          <cell r="K257">
            <v>2.39</v>
          </cell>
          <cell r="L257" t="str">
            <v>CS 101; PSU-ECO 151; ES 102; PSU-ACC 201; PSU-CSN 200; PSU-ENG 133; PSU-HOS 151; PSU-IS 253; PSU-MGT 201; PSU-HOS 296; PSU-HOS 396; ENG 118; PSU-ENG 130; ENG 117; ENG 119; PSU-CSN 250; ENG 116</v>
          </cell>
          <cell r="M257">
            <v>0.184</v>
          </cell>
          <cell r="N257" t="str">
            <v>KHÔNG ĐỦ ĐIỀU KIỆN THỰC TẬP</v>
          </cell>
          <cell r="O257" t="str">
            <v>Quản Trị Khách Sạn &amp; Nhà Hàng</v>
          </cell>
          <cell r="Q257" t="str">
            <v>K-26 - Quản Trị Khách Sạn &amp; Nhà Hàng (Đại Học)</v>
          </cell>
          <cell r="R257" t="str">
            <v>KHÔNG ĐỦ ĐIỀU KIỆN THỰC TẬP</v>
          </cell>
        </row>
        <row r="258">
          <cell r="A258">
            <v>26203327128</v>
          </cell>
          <cell r="B258" t="str">
            <v>Nguyễn Thị Kim Khuê</v>
          </cell>
          <cell r="I258">
            <v>122</v>
          </cell>
          <cell r="J258">
            <v>7.42</v>
          </cell>
          <cell r="K258">
            <v>3.11</v>
          </cell>
          <cell r="L258" t="str">
            <v/>
          </cell>
          <cell r="M258">
            <v>2.4E-2</v>
          </cell>
          <cell r="N258" t="str">
            <v>CHUYÊN ĐỀ</v>
          </cell>
          <cell r="O258" t="str">
            <v>Quản Trị Khách Sạn &amp; Nhà Hàng</v>
          </cell>
          <cell r="Q258" t="str">
            <v>K-26 - Quản Trị Khách Sạn &amp; Nhà Hàng (Đại Học)</v>
          </cell>
          <cell r="R258" t="str">
            <v>CHUYÊN ĐỀ</v>
          </cell>
        </row>
        <row r="259">
          <cell r="A259">
            <v>26207141810</v>
          </cell>
          <cell r="B259" t="str">
            <v>Trần Thị Hà Khương</v>
          </cell>
          <cell r="I259">
            <v>123</v>
          </cell>
          <cell r="J259">
            <v>6.86</v>
          </cell>
          <cell r="K259">
            <v>2.78</v>
          </cell>
          <cell r="L259" t="str">
            <v/>
          </cell>
          <cell r="M259">
            <v>2.3809523809523808E-2</v>
          </cell>
          <cell r="N259" t="str">
            <v>CHUYÊN ĐỀ</v>
          </cell>
          <cell r="O259" t="str">
            <v>Quản Trị Khách Sạn &amp; Nhà Hàng</v>
          </cell>
          <cell r="Q259" t="str">
            <v>K-26 - Quản Trị Khách Sạn &amp; Nhà Hàng (Đại Học)</v>
          </cell>
          <cell r="R259" t="str">
            <v>CHUYÊN ĐỀ</v>
          </cell>
        </row>
        <row r="260">
          <cell r="A260">
            <v>26207126663</v>
          </cell>
          <cell r="B260" t="str">
            <v>Đoàn Thị Hoàng Khuyên</v>
          </cell>
          <cell r="I260">
            <v>123</v>
          </cell>
          <cell r="J260">
            <v>7.79</v>
          </cell>
          <cell r="K260">
            <v>3.32</v>
          </cell>
          <cell r="L260" t="str">
            <v/>
          </cell>
          <cell r="M260">
            <v>2.3809523809523808E-2</v>
          </cell>
          <cell r="N260" t="str">
            <v>CHUYÊN ĐỀ</v>
          </cell>
          <cell r="O260" t="str">
            <v>Quản Trị Khách Sạn &amp; Nhà Hàng</v>
          </cell>
          <cell r="Q260" t="str">
            <v>K-26 - Quản Trị Khách Sạn &amp; Nhà Hàng (Đại Học)</v>
          </cell>
          <cell r="R260" t="str">
            <v>CHUYÊN ĐỀ</v>
          </cell>
        </row>
        <row r="261">
          <cell r="A261">
            <v>26217133339</v>
          </cell>
          <cell r="B261" t="str">
            <v>Phan Trung Kiên</v>
          </cell>
          <cell r="I261">
            <v>124</v>
          </cell>
          <cell r="J261">
            <v>7.99</v>
          </cell>
          <cell r="K261">
            <v>3.41</v>
          </cell>
          <cell r="L261" t="str">
            <v/>
          </cell>
          <cell r="M261">
            <v>0</v>
          </cell>
          <cell r="N261" t="str">
            <v>XÉT LÀM KHÓA LUẬN</v>
          </cell>
          <cell r="O261" t="str">
            <v>Quản Trị Khách Sạn &amp; Nhà Hàng</v>
          </cell>
          <cell r="Q261" t="str">
            <v>K-26 - Quản Trị Khách Sạn &amp; Nhà Hàng (Đại Học)</v>
          </cell>
          <cell r="R261" t="str">
            <v>XÉT LÀM KHÓA LUẬN</v>
          </cell>
        </row>
        <row r="262">
          <cell r="A262">
            <v>26207100761</v>
          </cell>
          <cell r="B262" t="str">
            <v>Lê Thị Ly Lài</v>
          </cell>
          <cell r="I262">
            <v>125</v>
          </cell>
          <cell r="J262">
            <v>8.06</v>
          </cell>
          <cell r="K262">
            <v>3.45</v>
          </cell>
          <cell r="L262" t="str">
            <v/>
          </cell>
          <cell r="M262">
            <v>0</v>
          </cell>
          <cell r="N262" t="str">
            <v>XÉT LÀM KHÓA LUẬN</v>
          </cell>
          <cell r="O262" t="str">
            <v>Quản Trị Khách Sạn &amp; Nhà Hàng</v>
          </cell>
          <cell r="Q262" t="str">
            <v>K-26 - Quản Trị Khách Sạn &amp; Nhà Hàng (Đại Học)</v>
          </cell>
          <cell r="R262" t="str">
            <v>XÉT LÀM KHÓA LUẬN</v>
          </cell>
        </row>
        <row r="263">
          <cell r="A263">
            <v>26207127013</v>
          </cell>
          <cell r="B263" t="str">
            <v>Võ Thị Nguyệt Lâm</v>
          </cell>
          <cell r="I263">
            <v>122</v>
          </cell>
          <cell r="J263">
            <v>8.48</v>
          </cell>
          <cell r="K263">
            <v>3.67</v>
          </cell>
          <cell r="L263" t="str">
            <v/>
          </cell>
          <cell r="M263">
            <v>2.4E-2</v>
          </cell>
          <cell r="N263" t="str">
            <v>CHUYÊN ĐỀ</v>
          </cell>
          <cell r="O263" t="str">
            <v>Quản Trị Khách Sạn &amp; Nhà Hàng</v>
          </cell>
          <cell r="Q263" t="str">
            <v>K-26 - Quản Trị Khách Sạn &amp; Nhà Hàng (Đại Học)</v>
          </cell>
          <cell r="R263" t="str">
            <v>CHUYÊN ĐỀ</v>
          </cell>
        </row>
        <row r="264">
          <cell r="A264">
            <v>26217132678</v>
          </cell>
          <cell r="B264" t="str">
            <v>Nguyễn Tùng Lâm</v>
          </cell>
          <cell r="I264" t="e">
            <v>#N/A</v>
          </cell>
          <cell r="J264" t="e">
            <v>#N/A</v>
          </cell>
          <cell r="K264" t="e">
            <v>#N/A</v>
          </cell>
          <cell r="L264" t="e">
            <v>#N/A</v>
          </cell>
          <cell r="M264" t="e">
            <v>#N/A</v>
          </cell>
          <cell r="N264" t="e">
            <v>#N/A</v>
          </cell>
          <cell r="O264" t="str">
            <v>Quản Trị Khách Sạn &amp; Nhà Hàng</v>
          </cell>
          <cell r="Q264" t="str">
            <v>K-26 - Quản Trị Khách Sạn &amp; Nhà Hàng (Đại Học)</v>
          </cell>
          <cell r="R264" t="e">
            <v>#N/A</v>
          </cell>
        </row>
        <row r="265">
          <cell r="A265">
            <v>26207132771</v>
          </cell>
          <cell r="B265" t="str">
            <v>Lê Thị Ngọc Lan</v>
          </cell>
          <cell r="I265">
            <v>119</v>
          </cell>
          <cell r="J265">
            <v>7.79</v>
          </cell>
          <cell r="K265">
            <v>3.35</v>
          </cell>
          <cell r="L265" t="str">
            <v/>
          </cell>
          <cell r="M265">
            <v>4.0322580645161289E-2</v>
          </cell>
          <cell r="N265" t="str">
            <v>CHUYÊN ĐỀ</v>
          </cell>
          <cell r="O265" t="str">
            <v>Quản Trị Khách Sạn &amp; Nhà Hàng</v>
          </cell>
          <cell r="Q265" t="str">
            <v>K-26 - Quản Trị Khách Sạn &amp; Nhà Hàng (Đại Học)</v>
          </cell>
          <cell r="R265" t="str">
            <v>CHUYÊN ĐỀ</v>
          </cell>
        </row>
        <row r="266">
          <cell r="A266">
            <v>26207131636</v>
          </cell>
          <cell r="B266" t="str">
            <v>Lê Thị Thu Lành</v>
          </cell>
          <cell r="I266">
            <v>120</v>
          </cell>
          <cell r="J266">
            <v>7.91</v>
          </cell>
          <cell r="K266">
            <v>3.42</v>
          </cell>
          <cell r="L266" t="str">
            <v/>
          </cell>
          <cell r="M266">
            <v>6.4000000000000001E-2</v>
          </cell>
          <cell r="N266" t="str">
            <v>KHÔNG ĐỦ ĐIỀU KIỆN THỰC TẬP</v>
          </cell>
          <cell r="O266" t="str">
            <v>Quản Trị Khách Sạn &amp; Nhà Hàng</v>
          </cell>
          <cell r="Q266" t="str">
            <v>K-26 - Quản Trị Khách Sạn &amp; Nhà Hàng (Đại Học)</v>
          </cell>
          <cell r="R266" t="str">
            <v>KHÔNG ĐỦ ĐIỀU KIỆN THỰC TẬP</v>
          </cell>
        </row>
        <row r="267">
          <cell r="A267">
            <v>26207130140</v>
          </cell>
          <cell r="B267" t="str">
            <v>Nguyễn Thị Nhật Lệ</v>
          </cell>
          <cell r="I267">
            <v>117</v>
          </cell>
          <cell r="J267">
            <v>6.73</v>
          </cell>
          <cell r="K267">
            <v>2.72</v>
          </cell>
          <cell r="L267" t="str">
            <v/>
          </cell>
          <cell r="M267">
            <v>6.4000000000000001E-2</v>
          </cell>
          <cell r="N267" t="str">
            <v>KHÔNG ĐỦ ĐIỀU KIỆN THỰC TẬP</v>
          </cell>
          <cell r="O267" t="str">
            <v>Quản Trị Khách Sạn &amp; Nhà Hàng</v>
          </cell>
          <cell r="Q267" t="str">
            <v>K-26 - Quản Trị Khách Sạn &amp; Nhà Hàng (Đại Học)</v>
          </cell>
          <cell r="R267" t="str">
            <v>KHÔNG ĐỦ ĐIỀU KIỆN THỰC TẬP</v>
          </cell>
        </row>
        <row r="268">
          <cell r="A268">
            <v>26207142254</v>
          </cell>
          <cell r="B268" t="str">
            <v>Nguyễn Hồng Liên</v>
          </cell>
          <cell r="I268">
            <v>112</v>
          </cell>
          <cell r="J268">
            <v>5.87</v>
          </cell>
          <cell r="K268">
            <v>2.2000000000000002</v>
          </cell>
          <cell r="L268" t="str">
            <v/>
          </cell>
          <cell r="M268">
            <v>0.20967741935483872</v>
          </cell>
          <cell r="N268" t="str">
            <v>KHÔNG ĐỦ ĐIỀU KIỆN THỰC TẬP</v>
          </cell>
          <cell r="O268" t="str">
            <v>Quản Trị Khách Sạn &amp; Nhà Hàng</v>
          </cell>
          <cell r="Q268" t="str">
            <v>K-26 - Quản Trị Khách Sạn &amp; Nhà Hàng (Đại Học)</v>
          </cell>
          <cell r="R268" t="str">
            <v>KHÔNG ĐỦ ĐIỀU KIỆN THỰC TẬP</v>
          </cell>
        </row>
        <row r="269">
          <cell r="A269">
            <v>26207122094</v>
          </cell>
          <cell r="B269" t="str">
            <v>Nguyễn Thị Liễu</v>
          </cell>
          <cell r="I269">
            <v>115</v>
          </cell>
          <cell r="J269">
            <v>6.87</v>
          </cell>
          <cell r="K269">
            <v>2.76</v>
          </cell>
          <cell r="L269" t="str">
            <v/>
          </cell>
          <cell r="M269">
            <v>0.08</v>
          </cell>
          <cell r="N269" t="str">
            <v>KHÔNG ĐỦ ĐIỀU KIỆN THỰC TẬP</v>
          </cell>
          <cell r="O269" t="str">
            <v>Quản Trị Khách Sạn &amp; Nhà Hàng</v>
          </cell>
          <cell r="Q269" t="str">
            <v>K-26 - Quản Trị Khách Sạn &amp; Nhà Hàng (Đại Học)</v>
          </cell>
          <cell r="R269" t="str">
            <v>KHÔNG ĐỦ ĐIỀU KIỆN THỰC TẬP</v>
          </cell>
        </row>
        <row r="270">
          <cell r="A270">
            <v>25217108688</v>
          </cell>
          <cell r="B270" t="str">
            <v>Nguyễn Phạm Huyền Linh</v>
          </cell>
          <cell r="I270">
            <v>128</v>
          </cell>
          <cell r="J270">
            <v>6.96</v>
          </cell>
          <cell r="K270">
            <v>2.88</v>
          </cell>
          <cell r="L270" t="str">
            <v>CS 101; ES 102; ES 303</v>
          </cell>
          <cell r="M270">
            <v>0</v>
          </cell>
          <cell r="N270" t="str">
            <v>CHUYÊN ĐỀ</v>
          </cell>
          <cell r="O270" t="str">
            <v>Quản Trị Khách Sạn &amp; Nhà Hàng</v>
          </cell>
          <cell r="Q270" t="str">
            <v>K-26 - Quản Trị Khách Sạn &amp; Nhà Hàng (Đại Học)</v>
          </cell>
          <cell r="R270" t="str">
            <v>CHUYÊN ĐỀ</v>
          </cell>
        </row>
        <row r="271">
          <cell r="A271">
            <v>26202134368</v>
          </cell>
          <cell r="B271" t="str">
            <v>Lê Thị Mỹ Linh</v>
          </cell>
          <cell r="I271">
            <v>121</v>
          </cell>
          <cell r="J271">
            <v>7.89</v>
          </cell>
          <cell r="K271">
            <v>3.4</v>
          </cell>
          <cell r="L271" t="str">
            <v/>
          </cell>
          <cell r="M271">
            <v>2.4193548387096774E-2</v>
          </cell>
          <cell r="N271" t="str">
            <v>CHUYÊN ĐỀ</v>
          </cell>
          <cell r="O271" t="str">
            <v>Quản Trị Khách Sạn &amp; Nhà Hàng</v>
          </cell>
          <cell r="Q271" t="str">
            <v>K-26 - Quản Trị Khách Sạn &amp; Nhà Hàng (Đại Học)</v>
          </cell>
          <cell r="R271" t="str">
            <v>CHUYÊN ĐỀ</v>
          </cell>
        </row>
        <row r="272">
          <cell r="A272">
            <v>26203330447</v>
          </cell>
          <cell r="B272" t="str">
            <v>Lê Thị Cẩm Linh</v>
          </cell>
          <cell r="I272">
            <v>123</v>
          </cell>
          <cell r="J272">
            <v>7.37</v>
          </cell>
          <cell r="K272">
            <v>3.09</v>
          </cell>
          <cell r="L272" t="str">
            <v>CHI 105; CHI 116; CHI 117; CHI 151</v>
          </cell>
          <cell r="M272">
            <v>1.6E-2</v>
          </cell>
          <cell r="N272" t="str">
            <v>CHUYÊN ĐỀ</v>
          </cell>
          <cell r="O272" t="str">
            <v>Quản Trị Khách Sạn &amp; Nhà Hàng</v>
          </cell>
          <cell r="Q272" t="str">
            <v>K-26 - Quản Trị Khách Sạn &amp; Nhà Hàng (Đại Học)</v>
          </cell>
          <cell r="R272" t="str">
            <v>CHUYÊN ĐỀ</v>
          </cell>
        </row>
        <row r="273">
          <cell r="A273">
            <v>26207120003</v>
          </cell>
          <cell r="B273" t="str">
            <v>Lê Thị Phương Linh</v>
          </cell>
          <cell r="I273">
            <v>118</v>
          </cell>
          <cell r="J273">
            <v>7.16</v>
          </cell>
          <cell r="K273">
            <v>2.97</v>
          </cell>
          <cell r="L273" t="str">
            <v/>
          </cell>
          <cell r="M273">
            <v>4.8387096774193547E-2</v>
          </cell>
          <cell r="N273" t="str">
            <v>CHUYÊN ĐỀ</v>
          </cell>
          <cell r="O273" t="str">
            <v>Quản Trị Khách Sạn &amp; Nhà Hàng</v>
          </cell>
          <cell r="Q273" t="str">
            <v>K-26 - Quản Trị Khách Sạn &amp; Nhà Hàng (Đại Học)</v>
          </cell>
          <cell r="R273" t="str">
            <v>CHUYÊN ĐỀ</v>
          </cell>
        </row>
        <row r="274">
          <cell r="A274">
            <v>26207120991</v>
          </cell>
          <cell r="B274" t="str">
            <v>Nguyễn Thị Hoài Linh</v>
          </cell>
          <cell r="I274">
            <v>123</v>
          </cell>
          <cell r="J274">
            <v>6.93</v>
          </cell>
          <cell r="K274">
            <v>2.83</v>
          </cell>
          <cell r="L274" t="str">
            <v/>
          </cell>
          <cell r="M274">
            <v>1.6E-2</v>
          </cell>
          <cell r="N274" t="str">
            <v>CHUYÊN ĐỀ</v>
          </cell>
          <cell r="O274" t="str">
            <v>Quản Trị Khách Sạn &amp; Nhà Hàng</v>
          </cell>
          <cell r="Q274" t="str">
            <v>K-26 - Quản Trị Khách Sạn &amp; Nhà Hàng (Đại Học)</v>
          </cell>
          <cell r="R274" t="str">
            <v>CHUYÊN ĐỀ</v>
          </cell>
        </row>
        <row r="275">
          <cell r="A275">
            <v>26207126894</v>
          </cell>
          <cell r="B275" t="str">
            <v>Nguyễn Đoàn Khánh Linh</v>
          </cell>
          <cell r="I275">
            <v>119</v>
          </cell>
          <cell r="J275">
            <v>8.0500000000000007</v>
          </cell>
          <cell r="K275">
            <v>3.47</v>
          </cell>
          <cell r="L275" t="str">
            <v/>
          </cell>
          <cell r="M275">
            <v>4.0322580645161289E-2</v>
          </cell>
          <cell r="N275" t="str">
            <v>CHUYÊN ĐỀ</v>
          </cell>
          <cell r="O275" t="str">
            <v>Quản Trị Khách Sạn &amp; Nhà Hàng</v>
          </cell>
          <cell r="Q275" t="str">
            <v>K-26 - Quản Trị Khách Sạn &amp; Nhà Hàng (Đại Học)</v>
          </cell>
          <cell r="R275" t="str">
            <v>CHUYÊN ĐỀ</v>
          </cell>
        </row>
        <row r="276">
          <cell r="A276">
            <v>26207127169</v>
          </cell>
          <cell r="B276" t="str">
            <v>Nguyễn Thị Nhật Linh</v>
          </cell>
          <cell r="I276">
            <v>123</v>
          </cell>
          <cell r="J276">
            <v>8.51</v>
          </cell>
          <cell r="K276">
            <v>3.69</v>
          </cell>
          <cell r="L276" t="str">
            <v/>
          </cell>
          <cell r="M276">
            <v>1.6E-2</v>
          </cell>
          <cell r="N276" t="str">
            <v>CHUYÊN ĐỀ</v>
          </cell>
          <cell r="O276" t="str">
            <v>Quản Trị Khách Sạn &amp; Nhà Hàng</v>
          </cell>
          <cell r="Q276" t="str">
            <v>K-26 - Quản Trị Khách Sạn &amp; Nhà Hàng (Đại Học)</v>
          </cell>
          <cell r="R276" t="str">
            <v>CHUYÊN ĐỀ</v>
          </cell>
        </row>
        <row r="277">
          <cell r="A277">
            <v>26207127807</v>
          </cell>
          <cell r="B277" t="str">
            <v>Nguyễn Phước Khánh Linh</v>
          </cell>
          <cell r="I277">
            <v>125</v>
          </cell>
          <cell r="J277">
            <v>7.68</v>
          </cell>
          <cell r="K277">
            <v>3.26</v>
          </cell>
          <cell r="L277" t="str">
            <v/>
          </cell>
          <cell r="M277">
            <v>0</v>
          </cell>
          <cell r="N277" t="str">
            <v>XÉT LÀM KHÓA LUẬN</v>
          </cell>
          <cell r="O277" t="str">
            <v>Quản Trị Khách Sạn &amp; Nhà Hàng</v>
          </cell>
          <cell r="Q277" t="str">
            <v>K-26 - Quản Trị Khách Sạn &amp; Nhà Hàng (Đại Học)</v>
          </cell>
          <cell r="R277" t="str">
            <v>XÉT LÀM KHÓA LUẬN</v>
          </cell>
        </row>
        <row r="278">
          <cell r="A278">
            <v>26207131735</v>
          </cell>
          <cell r="B278" t="str">
            <v>Trần Yến Linh</v>
          </cell>
          <cell r="I278">
            <v>122</v>
          </cell>
          <cell r="J278">
            <v>7.17</v>
          </cell>
          <cell r="K278">
            <v>2.99</v>
          </cell>
          <cell r="L278" t="str">
            <v/>
          </cell>
          <cell r="M278">
            <v>2.4E-2</v>
          </cell>
          <cell r="N278" t="str">
            <v>CHUYÊN ĐỀ</v>
          </cell>
          <cell r="O278" t="str">
            <v>Quản Trị Khách Sạn &amp; Nhà Hàng</v>
          </cell>
          <cell r="Q278" t="str">
            <v>K-26 - Quản Trị Khách Sạn &amp; Nhà Hàng (Đại Học)</v>
          </cell>
          <cell r="R278" t="str">
            <v>CHUYÊN ĐỀ</v>
          </cell>
        </row>
        <row r="279">
          <cell r="A279">
            <v>26207132060</v>
          </cell>
          <cell r="B279" t="str">
            <v>Hồ Thị Khánh Linh</v>
          </cell>
          <cell r="I279">
            <v>120</v>
          </cell>
          <cell r="J279">
            <v>7.63</v>
          </cell>
          <cell r="K279">
            <v>3.19</v>
          </cell>
          <cell r="L279" t="str">
            <v/>
          </cell>
          <cell r="M279">
            <v>0.04</v>
          </cell>
          <cell r="N279" t="str">
            <v>CHUYÊN ĐỀ</v>
          </cell>
          <cell r="O279" t="str">
            <v>Quản Trị Khách Sạn &amp; Nhà Hàng</v>
          </cell>
          <cell r="Q279" t="str">
            <v>K-26 - Quản Trị Khách Sạn &amp; Nhà Hàng (Đại Học)</v>
          </cell>
          <cell r="R279" t="str">
            <v>CHUYÊN ĐỀ</v>
          </cell>
        </row>
        <row r="280">
          <cell r="A280">
            <v>26207132825</v>
          </cell>
          <cell r="B280" t="str">
            <v>Đinh Lê Phương Linh</v>
          </cell>
          <cell r="I280">
            <v>121</v>
          </cell>
          <cell r="J280">
            <v>8.1199999999999992</v>
          </cell>
          <cell r="K280">
            <v>3.52</v>
          </cell>
          <cell r="L280" t="str">
            <v/>
          </cell>
          <cell r="M280">
            <v>3.2000000000000001E-2</v>
          </cell>
          <cell r="N280" t="str">
            <v>CHUYÊN ĐỀ</v>
          </cell>
          <cell r="O280" t="str">
            <v>Quản Trị Khách Sạn &amp; Nhà Hàng</v>
          </cell>
          <cell r="Q280" t="str">
            <v>K-26 - Quản Trị Khách Sạn &amp; Nhà Hàng (Đại Học)</v>
          </cell>
          <cell r="R280" t="str">
            <v>CHUYÊN ĐỀ</v>
          </cell>
        </row>
        <row r="281">
          <cell r="A281">
            <v>26207133407</v>
          </cell>
          <cell r="B281" t="str">
            <v>Phan Thị Diệu Linh</v>
          </cell>
          <cell r="I281">
            <v>123</v>
          </cell>
          <cell r="J281">
            <v>8.4</v>
          </cell>
          <cell r="K281">
            <v>3.66</v>
          </cell>
          <cell r="L281" t="str">
            <v/>
          </cell>
          <cell r="M281">
            <v>2.3809523809523808E-2</v>
          </cell>
          <cell r="N281" t="str">
            <v>CHUYÊN ĐỀ</v>
          </cell>
          <cell r="O281" t="str">
            <v>Quản Trị Khách Sạn &amp; Nhà Hàng</v>
          </cell>
          <cell r="Q281" t="str">
            <v>K-26 - Quản Trị Khách Sạn &amp; Nhà Hàng (Đại Học)</v>
          </cell>
          <cell r="R281" t="str">
            <v>CHUYÊN ĐỀ</v>
          </cell>
        </row>
        <row r="282">
          <cell r="A282">
            <v>26207133639</v>
          </cell>
          <cell r="B282" t="str">
            <v>Nguyễn Trúc Linh</v>
          </cell>
          <cell r="I282">
            <v>111</v>
          </cell>
          <cell r="J282">
            <v>5.24</v>
          </cell>
          <cell r="K282">
            <v>2.0099999999999998</v>
          </cell>
          <cell r="L282" t="str">
            <v/>
          </cell>
          <cell r="M282">
            <v>0.27419354838709675</v>
          </cell>
          <cell r="N282" t="str">
            <v>KHÔNG ĐỦ ĐIỀU KIỆN THỰC TẬP</v>
          </cell>
          <cell r="O282" t="str">
            <v>Quản Trị Khách Sạn &amp; Nhà Hàng</v>
          </cell>
          <cell r="Q282" t="str">
            <v>K-26 - Quản Trị Khách Sạn &amp; Nhà Hàng (Đại Học)</v>
          </cell>
          <cell r="R282" t="str">
            <v>KHÔNG ĐỦ ĐIỀU KIỆN THỰC TẬP</v>
          </cell>
        </row>
        <row r="283">
          <cell r="A283">
            <v>26207133988</v>
          </cell>
          <cell r="B283" t="str">
            <v>Nguyễn Thị Diệu Linh</v>
          </cell>
          <cell r="I283">
            <v>120</v>
          </cell>
          <cell r="J283">
            <v>8.1300000000000008</v>
          </cell>
          <cell r="K283">
            <v>3.54</v>
          </cell>
          <cell r="L283" t="str">
            <v/>
          </cell>
          <cell r="M283">
            <v>3.2258064516129031E-2</v>
          </cell>
          <cell r="N283" t="str">
            <v>CHUYÊN ĐỀ</v>
          </cell>
          <cell r="O283" t="str">
            <v>Quản Trị Khách Sạn &amp; Nhà Hàng</v>
          </cell>
          <cell r="Q283" t="str">
            <v>K-26 - Quản Trị Khách Sạn &amp; Nhà Hàng (Đại Học)</v>
          </cell>
          <cell r="R283" t="str">
            <v>CHUYÊN ĐỀ</v>
          </cell>
        </row>
        <row r="284">
          <cell r="A284">
            <v>26207135560</v>
          </cell>
          <cell r="B284" t="str">
            <v>Huỳnh Ngọc Thùy Linh</v>
          </cell>
          <cell r="I284">
            <v>125</v>
          </cell>
          <cell r="J284">
            <v>7.62</v>
          </cell>
          <cell r="K284">
            <v>3.24</v>
          </cell>
          <cell r="L284" t="str">
            <v/>
          </cell>
          <cell r="M284">
            <v>0</v>
          </cell>
          <cell r="N284" t="str">
            <v>XÉT LÀM KHÓA LUẬN</v>
          </cell>
          <cell r="O284" t="str">
            <v>Quản Trị Khách Sạn &amp; Nhà Hàng</v>
          </cell>
          <cell r="Q284" t="str">
            <v>K-26 - Quản Trị Khách Sạn &amp; Nhà Hàng (Đại Học)</v>
          </cell>
          <cell r="R284" t="str">
            <v>XÉT LÀM KHÓA LUẬN</v>
          </cell>
        </row>
        <row r="285">
          <cell r="A285">
            <v>26207136253</v>
          </cell>
          <cell r="B285" t="str">
            <v>Nguyễn Dương Thảo Linh</v>
          </cell>
          <cell r="I285">
            <v>124</v>
          </cell>
          <cell r="J285">
            <v>8.0399999999999991</v>
          </cell>
          <cell r="K285">
            <v>3.41</v>
          </cell>
          <cell r="L285" t="str">
            <v/>
          </cell>
          <cell r="M285">
            <v>0</v>
          </cell>
          <cell r="N285" t="str">
            <v>XÉT LÀM KHÓA LUẬN</v>
          </cell>
          <cell r="O285" t="str">
            <v>Quản Trị Khách Sạn &amp; Nhà Hàng</v>
          </cell>
          <cell r="Q285" t="str">
            <v>K-26 - Quản Trị Khách Sạn &amp; Nhà Hàng (Đại Học)</v>
          </cell>
          <cell r="R285" t="str">
            <v>XÉT LÀM KHÓA LUẬN</v>
          </cell>
        </row>
        <row r="286">
          <cell r="A286">
            <v>26207140754</v>
          </cell>
          <cell r="B286" t="str">
            <v>Nguyễn Thị Khánh Linh</v>
          </cell>
          <cell r="I286">
            <v>87</v>
          </cell>
          <cell r="J286">
            <v>4.6399999999999997</v>
          </cell>
          <cell r="K286">
            <v>1.67</v>
          </cell>
          <cell r="L286" t="str">
            <v/>
          </cell>
          <cell r="M286">
            <v>0.52419354838709675</v>
          </cell>
          <cell r="N286" t="str">
            <v>KHÔNG ĐỦ ĐIỀU KIỆN THỰC TẬP</v>
          </cell>
          <cell r="O286" t="str">
            <v>Quản Trị Khách Sạn &amp; Nhà Hàng</v>
          </cell>
          <cell r="Q286" t="str">
            <v>K-26 - Quản Trị Khách Sạn &amp; Nhà Hàng (Đại Học)</v>
          </cell>
          <cell r="R286" t="str">
            <v>KHÔNG ĐỦ ĐIỀU KIỆN THỰC TẬP</v>
          </cell>
        </row>
        <row r="287">
          <cell r="A287">
            <v>26217100657</v>
          </cell>
          <cell r="B287" t="str">
            <v>Đặng Nhật Linh</v>
          </cell>
          <cell r="I287">
            <v>121</v>
          </cell>
          <cell r="J287">
            <v>7.34</v>
          </cell>
          <cell r="K287">
            <v>3.06</v>
          </cell>
          <cell r="L287" t="str">
            <v/>
          </cell>
          <cell r="M287">
            <v>2.4193548387096774E-2</v>
          </cell>
          <cell r="N287" t="str">
            <v>CHUYÊN ĐỀ</v>
          </cell>
          <cell r="O287" t="str">
            <v>Quản Trị Khách Sạn &amp; Nhà Hàng</v>
          </cell>
          <cell r="Q287" t="str">
            <v>K-26 - Quản Trị Khách Sạn &amp; Nhà Hàng (Đại Học)</v>
          </cell>
          <cell r="R287" t="str">
            <v>CHUYÊN ĐỀ</v>
          </cell>
        </row>
        <row r="288">
          <cell r="A288">
            <v>26211235485</v>
          </cell>
          <cell r="B288" t="str">
            <v>Dư Xuân Lộc</v>
          </cell>
          <cell r="I288">
            <v>120</v>
          </cell>
          <cell r="J288">
            <v>5.84</v>
          </cell>
          <cell r="K288">
            <v>2.15</v>
          </cell>
          <cell r="L288" t="str">
            <v/>
          </cell>
          <cell r="M288">
            <v>0.16800000000000001</v>
          </cell>
          <cell r="N288" t="str">
            <v>KHÔNG ĐỦ ĐIỀU KIỆN THỰC TẬP</v>
          </cell>
          <cell r="O288" t="str">
            <v>Quản Trị Khách Sạn &amp; Nhà Hàng</v>
          </cell>
          <cell r="Q288" t="str">
            <v>K-26 - Quản Trị Khách Sạn &amp; Nhà Hàng (Đại Học)</v>
          </cell>
          <cell r="R288" t="str">
            <v>KHÔNG ĐỦ ĐIỀU KIỆN THỰC TẬP</v>
          </cell>
        </row>
        <row r="289">
          <cell r="A289">
            <v>26212132882</v>
          </cell>
          <cell r="B289" t="str">
            <v>Huỳnh Văn Lộc</v>
          </cell>
          <cell r="I289">
            <v>115</v>
          </cell>
          <cell r="J289">
            <v>6.19</v>
          </cell>
          <cell r="K289">
            <v>2.31</v>
          </cell>
          <cell r="L289" t="str">
            <v>ECO 302; ENG 118</v>
          </cell>
          <cell r="M289">
            <v>0.08</v>
          </cell>
          <cell r="N289" t="str">
            <v>KHÔNG ĐỦ ĐIỀU KIỆN THỰC TẬP</v>
          </cell>
          <cell r="O289" t="str">
            <v>Quản Trị Khách Sạn &amp; Nhà Hàng</v>
          </cell>
          <cell r="Q289" t="str">
            <v>K-26 - Quản Trị Khách Sạn &amp; Nhà Hàng (Đại Học)</v>
          </cell>
          <cell r="R289" t="str">
            <v>KHÔNG ĐỦ ĐIỀU KIỆN THỰC TẬP</v>
          </cell>
        </row>
        <row r="290">
          <cell r="A290">
            <v>26217120917</v>
          </cell>
          <cell r="B290" t="str">
            <v>Nguyễn Hữu Lợi</v>
          </cell>
          <cell r="I290">
            <v>121</v>
          </cell>
          <cell r="J290">
            <v>8.27</v>
          </cell>
          <cell r="K290">
            <v>3.58</v>
          </cell>
          <cell r="L290" t="str">
            <v/>
          </cell>
          <cell r="M290">
            <v>3.2000000000000001E-2</v>
          </cell>
          <cell r="N290" t="str">
            <v>CHUYÊN ĐỀ</v>
          </cell>
          <cell r="O290" t="str">
            <v>Quản Trị Khách Sạn &amp; Nhà Hàng</v>
          </cell>
          <cell r="Q290" t="str">
            <v>K-26 - Quản Trị Khách Sạn &amp; Nhà Hàng (Đại Học)</v>
          </cell>
          <cell r="R290" t="str">
            <v>CHUYÊN ĐỀ</v>
          </cell>
        </row>
        <row r="291">
          <cell r="A291">
            <v>26217133944</v>
          </cell>
          <cell r="B291" t="str">
            <v>Ngô Tấn Lợi</v>
          </cell>
          <cell r="I291">
            <v>125</v>
          </cell>
          <cell r="J291">
            <v>7.68</v>
          </cell>
          <cell r="K291">
            <v>3.29</v>
          </cell>
          <cell r="L291" t="str">
            <v/>
          </cell>
          <cell r="M291">
            <v>0</v>
          </cell>
          <cell r="N291" t="str">
            <v>XÉT LÀM KHÓA LUẬN</v>
          </cell>
          <cell r="O291" t="str">
            <v>Quản Trị Khách Sạn &amp; Nhà Hàng</v>
          </cell>
          <cell r="Q291" t="str">
            <v>K-26 - Quản Trị Khách Sạn &amp; Nhà Hàng (Đại Học)</v>
          </cell>
          <cell r="R291" t="str">
            <v>XÉT LÀM KHÓA LUẬN</v>
          </cell>
        </row>
        <row r="292">
          <cell r="A292">
            <v>25217107632</v>
          </cell>
          <cell r="B292" t="str">
            <v>Lê Thăng Long</v>
          </cell>
          <cell r="I292">
            <v>123</v>
          </cell>
          <cell r="J292">
            <v>6.91</v>
          </cell>
          <cell r="K292">
            <v>2.81</v>
          </cell>
          <cell r="L292" t="str">
            <v>CS 101; ES 102</v>
          </cell>
          <cell r="M292">
            <v>1.6E-2</v>
          </cell>
          <cell r="N292" t="str">
            <v>CHUYÊN ĐỀ</v>
          </cell>
          <cell r="O292" t="str">
            <v>Quản Trị Khách Sạn &amp; Nhà Hàng</v>
          </cell>
          <cell r="Q292" t="str">
            <v>K-26 - Quản Trị Khách Sạn &amp; Nhà Hàng (Đại Học)</v>
          </cell>
          <cell r="R292" t="str">
            <v>CHUYÊN ĐỀ</v>
          </cell>
        </row>
        <row r="293">
          <cell r="A293">
            <v>26207140776</v>
          </cell>
          <cell r="B293" t="str">
            <v>Nguyễn Thị Ngọc Long</v>
          </cell>
          <cell r="I293">
            <v>123</v>
          </cell>
          <cell r="J293">
            <v>7.42</v>
          </cell>
          <cell r="K293">
            <v>3.11</v>
          </cell>
          <cell r="L293" t="str">
            <v/>
          </cell>
          <cell r="M293">
            <v>3.968253968253968E-2</v>
          </cell>
          <cell r="N293" t="str">
            <v>CHUYÊN ĐỀ</v>
          </cell>
          <cell r="O293" t="str">
            <v>Quản Trị Khách Sạn &amp; Nhà Hàng</v>
          </cell>
          <cell r="Q293" t="str">
            <v>K-26 - Quản Trị Khách Sạn &amp; Nhà Hàng (Đại Học)</v>
          </cell>
          <cell r="R293" t="str">
            <v>CHUYÊN ĐỀ</v>
          </cell>
        </row>
        <row r="294">
          <cell r="A294">
            <v>26211031383</v>
          </cell>
          <cell r="B294" t="str">
            <v>Trương Thành Long</v>
          </cell>
          <cell r="I294">
            <v>123</v>
          </cell>
          <cell r="J294">
            <v>6.86</v>
          </cell>
          <cell r="K294">
            <v>2.77</v>
          </cell>
          <cell r="L294" t="str">
            <v/>
          </cell>
          <cell r="M294">
            <v>3.90625E-2</v>
          </cell>
          <cell r="N294" t="str">
            <v>CHUYÊN ĐỀ</v>
          </cell>
          <cell r="O294" t="str">
            <v>Quản Trị Khách Sạn &amp; Nhà Hàng</v>
          </cell>
          <cell r="Q294" t="str">
            <v>K-26 - Quản Trị Khách Sạn &amp; Nhà Hàng (Đại Học)</v>
          </cell>
          <cell r="R294" t="str">
            <v>CHUYÊN ĐỀ</v>
          </cell>
        </row>
        <row r="295">
          <cell r="A295">
            <v>26217123458</v>
          </cell>
          <cell r="B295" t="str">
            <v>Nguyễn Quang Long</v>
          </cell>
          <cell r="I295">
            <v>114</v>
          </cell>
          <cell r="J295">
            <v>6.04</v>
          </cell>
          <cell r="K295">
            <v>2.34</v>
          </cell>
          <cell r="L295" t="str">
            <v/>
          </cell>
          <cell r="M295">
            <v>0.13600000000000001</v>
          </cell>
          <cell r="N295" t="str">
            <v>KHÔNG ĐỦ ĐIỀU KIỆN THỰC TẬP</v>
          </cell>
          <cell r="O295" t="str">
            <v>Quản Trị Khách Sạn &amp; Nhà Hàng</v>
          </cell>
          <cell r="Q295" t="str">
            <v>K-26 - Quản Trị Khách Sạn &amp; Nhà Hàng (Đại Học)</v>
          </cell>
          <cell r="R295" t="str">
            <v>KHÔNG ĐỦ ĐIỀU KIỆN THỰC TẬP</v>
          </cell>
        </row>
        <row r="296">
          <cell r="A296">
            <v>26211235567</v>
          </cell>
          <cell r="B296" t="str">
            <v>Nguyễn Đình Luân</v>
          </cell>
          <cell r="I296" t="e">
            <v>#N/A</v>
          </cell>
          <cell r="J296" t="e">
            <v>#N/A</v>
          </cell>
          <cell r="K296" t="e">
            <v>#N/A</v>
          </cell>
          <cell r="L296" t="e">
            <v>#N/A</v>
          </cell>
          <cell r="M296" t="e">
            <v>#N/A</v>
          </cell>
          <cell r="N296" t="e">
            <v>#N/A</v>
          </cell>
          <cell r="O296" t="str">
            <v>Quản Trị Khách Sạn &amp; Nhà Hàng</v>
          </cell>
          <cell r="Q296" t="str">
            <v>K-26 - Quản Trị Khách Sạn &amp; Nhà Hàng (Đại Học)</v>
          </cell>
          <cell r="R296" t="e">
            <v>#N/A</v>
          </cell>
        </row>
        <row r="297">
          <cell r="A297">
            <v>26217132237</v>
          </cell>
          <cell r="B297" t="str">
            <v>Lê Hồng Lương</v>
          </cell>
          <cell r="I297">
            <v>118</v>
          </cell>
          <cell r="J297">
            <v>6.29</v>
          </cell>
          <cell r="K297">
            <v>2.38</v>
          </cell>
          <cell r="L297" t="str">
            <v>ENG 117; ENG 116</v>
          </cell>
          <cell r="M297">
            <v>8.7999999999999995E-2</v>
          </cell>
          <cell r="N297" t="str">
            <v>KHÔNG ĐỦ ĐIỀU KIỆN THỰC TẬP</v>
          </cell>
          <cell r="O297" t="str">
            <v>Quản Trị Khách Sạn &amp; Nhà Hàng</v>
          </cell>
          <cell r="Q297" t="str">
            <v>K-26 - Quản Trị Khách Sạn &amp; Nhà Hàng (Đại Học)</v>
          </cell>
          <cell r="R297" t="str">
            <v>KHÔNG ĐỦ ĐIỀU KIỆN THỰC TẬP</v>
          </cell>
        </row>
        <row r="298">
          <cell r="A298">
            <v>26207100090</v>
          </cell>
          <cell r="B298" t="str">
            <v>Nguyễn Thị Thảo Ly</v>
          </cell>
          <cell r="I298">
            <v>120</v>
          </cell>
          <cell r="J298">
            <v>8.52</v>
          </cell>
          <cell r="K298">
            <v>3.68</v>
          </cell>
          <cell r="L298" t="str">
            <v/>
          </cell>
          <cell r="M298">
            <v>0.04</v>
          </cell>
          <cell r="N298" t="str">
            <v>CHUYÊN ĐỀ</v>
          </cell>
          <cell r="O298" t="str">
            <v>Quản Trị Khách Sạn &amp; Nhà Hàng</v>
          </cell>
          <cell r="Q298" t="str">
            <v>K-26 - Quản Trị Khách Sạn &amp; Nhà Hàng (Đại Học)</v>
          </cell>
          <cell r="R298" t="str">
            <v>CHUYÊN ĐỀ</v>
          </cell>
        </row>
        <row r="299">
          <cell r="A299">
            <v>26207100735</v>
          </cell>
          <cell r="B299" t="str">
            <v>Võ Thị Ly</v>
          </cell>
          <cell r="I299">
            <v>123</v>
          </cell>
          <cell r="J299">
            <v>6.81</v>
          </cell>
          <cell r="K299">
            <v>2.76</v>
          </cell>
          <cell r="L299" t="str">
            <v/>
          </cell>
          <cell r="M299">
            <v>1.6E-2</v>
          </cell>
          <cell r="N299" t="str">
            <v>CHUYÊN ĐỀ</v>
          </cell>
          <cell r="O299" t="str">
            <v>Quản Trị Khách Sạn &amp; Nhà Hàng</v>
          </cell>
          <cell r="Q299" t="str">
            <v>K-26 - Quản Trị Khách Sạn &amp; Nhà Hàng (Đại Học)</v>
          </cell>
          <cell r="R299" t="str">
            <v>CHUYÊN ĐỀ</v>
          </cell>
        </row>
        <row r="300">
          <cell r="A300">
            <v>26207141968</v>
          </cell>
          <cell r="B300" t="str">
            <v>Hồ Thị Cẩm Ly</v>
          </cell>
          <cell r="I300">
            <v>121</v>
          </cell>
          <cell r="J300">
            <v>7.1</v>
          </cell>
          <cell r="K300">
            <v>2.93</v>
          </cell>
          <cell r="L300" t="str">
            <v/>
          </cell>
          <cell r="M300">
            <v>2.4193548387096774E-2</v>
          </cell>
          <cell r="N300" t="str">
            <v>CHUYÊN ĐỀ</v>
          </cell>
          <cell r="O300" t="str">
            <v>Quản Trị Khách Sạn &amp; Nhà Hàng</v>
          </cell>
          <cell r="Q300" t="str">
            <v>K-26 - Quản Trị Khách Sạn &amp; Nhà Hàng (Đại Học)</v>
          </cell>
          <cell r="R300" t="str">
            <v>CHUYÊN ĐỀ</v>
          </cell>
        </row>
        <row r="301">
          <cell r="A301">
            <v>26217126561</v>
          </cell>
          <cell r="B301" t="str">
            <v>Trần Phúc Lý</v>
          </cell>
          <cell r="I301">
            <v>125</v>
          </cell>
          <cell r="J301">
            <v>6.18</v>
          </cell>
          <cell r="K301">
            <v>2.3199999999999998</v>
          </cell>
          <cell r="L301" t="str">
            <v/>
          </cell>
          <cell r="M301">
            <v>2.4E-2</v>
          </cell>
          <cell r="N301" t="str">
            <v>CHUYÊN ĐỀ</v>
          </cell>
          <cell r="O301" t="str">
            <v>Quản Trị Khách Sạn &amp; Nhà Hàng</v>
          </cell>
          <cell r="Q301" t="str">
            <v>K-26 - Quản Trị Khách Sạn &amp; Nhà Hàng (Đại Học)</v>
          </cell>
          <cell r="R301" t="str">
            <v>CHUYÊN ĐỀ</v>
          </cell>
        </row>
        <row r="302">
          <cell r="A302">
            <v>26207122320</v>
          </cell>
          <cell r="B302" t="str">
            <v>Tạ Thị Ngọc Mai</v>
          </cell>
          <cell r="I302">
            <v>124</v>
          </cell>
          <cell r="J302">
            <v>7.33</v>
          </cell>
          <cell r="K302">
            <v>3.06</v>
          </cell>
          <cell r="L302" t="str">
            <v/>
          </cell>
          <cell r="M302">
            <v>1.5873015873015872E-2</v>
          </cell>
          <cell r="N302" t="str">
            <v>CHUYÊN ĐỀ</v>
          </cell>
          <cell r="O302" t="str">
            <v>Quản Trị Khách Sạn &amp; Nhà Hàng</v>
          </cell>
          <cell r="Q302" t="str">
            <v>K-26 - Quản Trị Khách Sạn &amp; Nhà Hàng (Đại Học)</v>
          </cell>
          <cell r="R302" t="str">
            <v>CHUYÊN ĐỀ</v>
          </cell>
        </row>
        <row r="303">
          <cell r="A303">
            <v>26207131440</v>
          </cell>
          <cell r="B303" t="str">
            <v>Nguyễn Thị Phương Mai</v>
          </cell>
          <cell r="I303">
            <v>130</v>
          </cell>
          <cell r="J303">
            <v>8.01</v>
          </cell>
          <cell r="K303">
            <v>3.47</v>
          </cell>
          <cell r="L303" t="str">
            <v/>
          </cell>
          <cell r="M303">
            <v>0</v>
          </cell>
          <cell r="N303" t="str">
            <v>XÉT LÀM KHÓA LUẬN</v>
          </cell>
          <cell r="O303" t="str">
            <v>Quản Trị Khách Sạn &amp; Nhà Hàng</v>
          </cell>
          <cell r="Q303" t="str">
            <v>K-26 - Quản Trị Khách Sạn &amp; Nhà Hàng (Đại Học)</v>
          </cell>
          <cell r="R303" t="str">
            <v>XÉT LÀM KHÓA LUẬN</v>
          </cell>
        </row>
        <row r="304">
          <cell r="A304">
            <v>26207135247</v>
          </cell>
          <cell r="B304" t="str">
            <v>Trần Phương Mai</v>
          </cell>
          <cell r="I304">
            <v>76</v>
          </cell>
          <cell r="J304">
            <v>4.16</v>
          </cell>
          <cell r="K304">
            <v>1.59</v>
          </cell>
          <cell r="L304" t="str">
            <v/>
          </cell>
          <cell r="M304">
            <v>0.63709677419354838</v>
          </cell>
          <cell r="N304" t="str">
            <v>KHÔNG ĐỦ ĐIỀU KIỆN THỰC TẬP</v>
          </cell>
          <cell r="O304" t="str">
            <v>Quản Trị Khách Sạn &amp; Nhà Hàng</v>
          </cell>
          <cell r="Q304" t="str">
            <v>K-26 - Quản Trị Khách Sạn &amp; Nhà Hàng (Đại Học)</v>
          </cell>
          <cell r="R304" t="str">
            <v>KHÔNG ĐỦ ĐIỀU KIỆN THỰC TẬP</v>
          </cell>
        </row>
        <row r="305">
          <cell r="A305">
            <v>26207135919</v>
          </cell>
          <cell r="B305" t="str">
            <v>Ngô Thị Khánh Mai</v>
          </cell>
          <cell r="I305">
            <v>123</v>
          </cell>
          <cell r="J305">
            <v>8.3699999999999992</v>
          </cell>
          <cell r="K305">
            <v>3.67</v>
          </cell>
          <cell r="L305" t="str">
            <v/>
          </cell>
          <cell r="M305">
            <v>2.3809523809523808E-2</v>
          </cell>
          <cell r="N305" t="str">
            <v>CHUYÊN ĐỀ</v>
          </cell>
          <cell r="O305" t="str">
            <v>Quản Trị Khách Sạn &amp; Nhà Hàng</v>
          </cell>
          <cell r="Q305" t="str">
            <v>K-26 - Quản Trị Khách Sạn &amp; Nhà Hàng (Đại Học)</v>
          </cell>
          <cell r="R305" t="str">
            <v>CHUYÊN ĐỀ</v>
          </cell>
        </row>
        <row r="306">
          <cell r="A306">
            <v>26207227201</v>
          </cell>
          <cell r="B306" t="str">
            <v>Phan Vũ Thùy Mai</v>
          </cell>
          <cell r="I306">
            <v>120</v>
          </cell>
          <cell r="J306">
            <v>7.67</v>
          </cell>
          <cell r="K306">
            <v>3.24</v>
          </cell>
          <cell r="L306" t="str">
            <v/>
          </cell>
          <cell r="M306">
            <v>0.04</v>
          </cell>
          <cell r="N306" t="str">
            <v>CHUYÊN ĐỀ</v>
          </cell>
          <cell r="O306" t="str">
            <v>Quản Trị Khách Sạn &amp; Nhà Hàng</v>
          </cell>
          <cell r="Q306" t="str">
            <v>K-26 - Quản Trị Khách Sạn &amp; Nhà Hàng (Đại Học)</v>
          </cell>
          <cell r="R306" t="str">
            <v>CHUYÊN ĐỀ</v>
          </cell>
        </row>
        <row r="307">
          <cell r="A307">
            <v>26207123194</v>
          </cell>
          <cell r="B307" t="str">
            <v>Nguyễn Thị Tiểu Mẫn</v>
          </cell>
          <cell r="I307">
            <v>123</v>
          </cell>
          <cell r="J307">
            <v>8.4700000000000006</v>
          </cell>
          <cell r="K307">
            <v>3.67</v>
          </cell>
          <cell r="L307" t="str">
            <v/>
          </cell>
          <cell r="M307">
            <v>2.3809523809523808E-2</v>
          </cell>
          <cell r="N307" t="str">
            <v>CHUYÊN ĐỀ</v>
          </cell>
          <cell r="O307" t="str">
            <v>Quản Trị Khách Sạn &amp; Nhà Hàng</v>
          </cell>
          <cell r="Q307" t="str">
            <v>K-26 - Quản Trị Khách Sạn &amp; Nhà Hàng (Đại Học)</v>
          </cell>
          <cell r="R307" t="str">
            <v>CHUYÊN ĐỀ</v>
          </cell>
        </row>
        <row r="308">
          <cell r="A308">
            <v>26217134913</v>
          </cell>
          <cell r="B308" t="str">
            <v>Nguyễn Tiến Mạnh</v>
          </cell>
          <cell r="I308">
            <v>124</v>
          </cell>
          <cell r="J308">
            <v>7.14</v>
          </cell>
          <cell r="K308">
            <v>2.96</v>
          </cell>
          <cell r="L308" t="str">
            <v/>
          </cell>
          <cell r="M308">
            <v>0</v>
          </cell>
          <cell r="N308" t="str">
            <v>CHUYÊN ĐỀ</v>
          </cell>
          <cell r="O308" t="str">
            <v>Quản Trị Khách Sạn &amp; Nhà Hàng</v>
          </cell>
          <cell r="Q308" t="str">
            <v>K-26 - Quản Trị Khách Sạn &amp; Nhà Hàng (Đại Học)</v>
          </cell>
          <cell r="R308" t="str">
            <v>CHUYÊN ĐỀ</v>
          </cell>
        </row>
        <row r="309">
          <cell r="A309">
            <v>26207125492</v>
          </cell>
          <cell r="B309" t="str">
            <v>Nguyễn Thị Diệu May</v>
          </cell>
          <cell r="I309">
            <v>126</v>
          </cell>
          <cell r="J309">
            <v>7.75</v>
          </cell>
          <cell r="K309">
            <v>3.3</v>
          </cell>
          <cell r="L309" t="str">
            <v/>
          </cell>
          <cell r="M309">
            <v>0</v>
          </cell>
          <cell r="N309" t="str">
            <v>XÉT LÀM KHÓA LUẬN</v>
          </cell>
          <cell r="O309" t="str">
            <v>Quản Trị Khách Sạn &amp; Nhà Hàng</v>
          </cell>
          <cell r="Q309" t="str">
            <v>K-26 - Quản Trị Khách Sạn &amp; Nhà Hàng (Đại Học)</v>
          </cell>
          <cell r="R309" t="str">
            <v>XÉT LÀM KHÓA LUẬN</v>
          </cell>
        </row>
        <row r="310">
          <cell r="A310">
            <v>26207120677</v>
          </cell>
          <cell r="B310" t="str">
            <v>Phạm Thị Mi Mi</v>
          </cell>
          <cell r="I310">
            <v>122</v>
          </cell>
          <cell r="J310">
            <v>7.1</v>
          </cell>
          <cell r="K310">
            <v>2.93</v>
          </cell>
          <cell r="L310" t="str">
            <v/>
          </cell>
          <cell r="M310">
            <v>2.4E-2</v>
          </cell>
          <cell r="N310" t="str">
            <v>CHUYÊN ĐỀ</v>
          </cell>
          <cell r="O310" t="str">
            <v>Quản Trị Khách Sạn &amp; Nhà Hàng</v>
          </cell>
          <cell r="Q310" t="str">
            <v>K-26 - Quản Trị Khách Sạn &amp; Nhà Hàng (Đại Học)</v>
          </cell>
          <cell r="R310" t="str">
            <v>CHUYÊN ĐỀ</v>
          </cell>
        </row>
        <row r="311">
          <cell r="A311">
            <v>26207123560</v>
          </cell>
          <cell r="B311" t="str">
            <v>Ngô Giang Mi</v>
          </cell>
          <cell r="I311">
            <v>122</v>
          </cell>
          <cell r="J311">
            <v>8.51</v>
          </cell>
          <cell r="K311">
            <v>3.69</v>
          </cell>
          <cell r="L311" t="str">
            <v/>
          </cell>
          <cell r="M311">
            <v>2.4E-2</v>
          </cell>
          <cell r="N311" t="str">
            <v>CHUYÊN ĐỀ</v>
          </cell>
          <cell r="O311" t="str">
            <v>Quản Trị Khách Sạn &amp; Nhà Hàng</v>
          </cell>
          <cell r="Q311" t="str">
            <v>K-26 - Quản Trị Khách Sạn &amp; Nhà Hàng (Đại Học)</v>
          </cell>
          <cell r="R311" t="str">
            <v>CHUYÊN ĐỀ</v>
          </cell>
        </row>
        <row r="312">
          <cell r="A312">
            <v>26207125423</v>
          </cell>
          <cell r="B312" t="str">
            <v>Nguyễn Thị Ánh Minh</v>
          </cell>
          <cell r="I312">
            <v>124</v>
          </cell>
          <cell r="J312">
            <v>6.91</v>
          </cell>
          <cell r="K312">
            <v>2.84</v>
          </cell>
          <cell r="L312" t="str">
            <v/>
          </cell>
          <cell r="M312">
            <v>0</v>
          </cell>
          <cell r="N312" t="str">
            <v>CHUYÊN ĐỀ</v>
          </cell>
          <cell r="O312" t="str">
            <v>Quản Trị Khách Sạn &amp; Nhà Hàng</v>
          </cell>
          <cell r="Q312" t="str">
            <v>K-26 - Quản Trị Khách Sạn &amp; Nhà Hàng (Đại Học)</v>
          </cell>
          <cell r="R312" t="str">
            <v>CHUYÊN ĐỀ</v>
          </cell>
        </row>
        <row r="313">
          <cell r="A313">
            <v>26207131766</v>
          </cell>
          <cell r="B313" t="str">
            <v>Nguyễn Thái Yến Minh</v>
          </cell>
          <cell r="I313">
            <v>100</v>
          </cell>
          <cell r="J313">
            <v>6</v>
          </cell>
          <cell r="K313">
            <v>2.2400000000000002</v>
          </cell>
          <cell r="L313" t="str">
            <v/>
          </cell>
          <cell r="M313">
            <v>0.23387096774193547</v>
          </cell>
          <cell r="N313" t="str">
            <v>KHÔNG ĐỦ ĐIỀU KIỆN THỰC TẬP</v>
          </cell>
          <cell r="O313" t="str">
            <v>Quản Trị Khách Sạn &amp; Nhà Hàng</v>
          </cell>
          <cell r="Q313" t="str">
            <v>K-26 - Quản Trị Khách Sạn &amp; Nhà Hàng (Đại Học)</v>
          </cell>
          <cell r="R313" t="str">
            <v>KHÔNG ĐỦ ĐIỀU KIỆN THỰC TẬP</v>
          </cell>
        </row>
        <row r="314">
          <cell r="A314">
            <v>26217124089</v>
          </cell>
          <cell r="B314" t="str">
            <v>Trần Hồ Đình Minh</v>
          </cell>
          <cell r="I314">
            <v>113</v>
          </cell>
          <cell r="J314">
            <v>7.09</v>
          </cell>
          <cell r="K314">
            <v>2.96</v>
          </cell>
          <cell r="L314" t="str">
            <v/>
          </cell>
          <cell r="M314">
            <v>8.8709677419354843E-2</v>
          </cell>
          <cell r="N314" t="str">
            <v>KHÔNG ĐỦ ĐIỀU KIỆN THỰC TẬP</v>
          </cell>
          <cell r="O314" t="str">
            <v>Quản Trị Khách Sạn &amp; Nhà Hàng</v>
          </cell>
          <cell r="Q314" t="str">
            <v>K-26 - Quản Trị Khách Sạn &amp; Nhà Hàng (Đại Học)</v>
          </cell>
          <cell r="R314" t="str">
            <v>KHÔNG ĐỦ ĐIỀU KIỆN THỰC TẬP</v>
          </cell>
        </row>
        <row r="315">
          <cell r="A315">
            <v>25207210458</v>
          </cell>
          <cell r="B315" t="str">
            <v>Trần Hòa My</v>
          </cell>
          <cell r="I315" t="e">
            <v>#N/A</v>
          </cell>
          <cell r="J315" t="e">
            <v>#N/A</v>
          </cell>
          <cell r="K315" t="e">
            <v>#N/A</v>
          </cell>
          <cell r="L315" t="e">
            <v>#N/A</v>
          </cell>
          <cell r="M315" t="e">
            <v>#N/A</v>
          </cell>
          <cell r="N315" t="e">
            <v>#N/A</v>
          </cell>
          <cell r="O315" t="str">
            <v>Quản Trị Khách Sạn &amp; Nhà Hàng</v>
          </cell>
          <cell r="Q315" t="str">
            <v>K-26 - Quản Trị Khách Sạn &amp; Nhà Hàng (Đại Học)</v>
          </cell>
          <cell r="R315" t="e">
            <v>#N/A</v>
          </cell>
        </row>
        <row r="316">
          <cell r="A316">
            <v>26207125775</v>
          </cell>
          <cell r="B316" t="str">
            <v>Huỳnh Thị Hoàng My</v>
          </cell>
          <cell r="I316">
            <v>119</v>
          </cell>
          <cell r="J316">
            <v>7.16</v>
          </cell>
          <cell r="K316">
            <v>2.93</v>
          </cell>
          <cell r="L316" t="str">
            <v>PSU-HOS 151</v>
          </cell>
          <cell r="M316">
            <v>5.5555555555555552E-2</v>
          </cell>
          <cell r="N316" t="str">
            <v>KHÔNG ĐỦ ĐIỀU KIỆN THỰC TẬP</v>
          </cell>
          <cell r="O316" t="str">
            <v>Quản Trị Khách Sạn &amp; Nhà Hàng</v>
          </cell>
          <cell r="Q316" t="str">
            <v>K-26 - Quản Trị Khách Sạn &amp; Nhà Hàng (Đại Học)</v>
          </cell>
          <cell r="R316" t="str">
            <v>KHÔNG ĐỦ ĐIỀU KIỆN THỰC TẬP</v>
          </cell>
        </row>
        <row r="317">
          <cell r="A317">
            <v>26207126590</v>
          </cell>
          <cell r="B317" t="str">
            <v>Trần Thị Lê My</v>
          </cell>
          <cell r="I317">
            <v>119</v>
          </cell>
          <cell r="J317">
            <v>6.73</v>
          </cell>
          <cell r="K317">
            <v>2.71</v>
          </cell>
          <cell r="L317" t="str">
            <v/>
          </cell>
          <cell r="M317">
            <v>4.0322580645161289E-2</v>
          </cell>
          <cell r="N317" t="str">
            <v>CHUYÊN ĐỀ</v>
          </cell>
          <cell r="O317" t="str">
            <v>Quản Trị Khách Sạn &amp; Nhà Hàng</v>
          </cell>
          <cell r="Q317" t="str">
            <v>K-26 - Quản Trị Khách Sạn &amp; Nhà Hàng (Đại Học)</v>
          </cell>
          <cell r="R317" t="str">
            <v>CHUYÊN ĐỀ</v>
          </cell>
        </row>
        <row r="318">
          <cell r="A318">
            <v>26207131351</v>
          </cell>
          <cell r="B318" t="str">
            <v>Lê Ngọc Trà My</v>
          </cell>
          <cell r="I318">
            <v>120</v>
          </cell>
          <cell r="J318">
            <v>6.53</v>
          </cell>
          <cell r="K318">
            <v>2.56</v>
          </cell>
          <cell r="L318" t="str">
            <v/>
          </cell>
          <cell r="M318">
            <v>7.1999999999999995E-2</v>
          </cell>
          <cell r="N318" t="str">
            <v>KHÔNG ĐỦ ĐIỀU KIỆN THỰC TẬP</v>
          </cell>
          <cell r="O318" t="str">
            <v>Quản Trị Khách Sạn &amp; Nhà Hàng</v>
          </cell>
          <cell r="Q318" t="str">
            <v>K-26 - Quản Trị Khách Sạn &amp; Nhà Hàng (Đại Học)</v>
          </cell>
          <cell r="R318" t="str">
            <v>KHÔNG ĐỦ ĐIỀU KIỆN THỰC TẬP</v>
          </cell>
        </row>
        <row r="319">
          <cell r="A319">
            <v>26207133810</v>
          </cell>
          <cell r="B319" t="str">
            <v>Đặng Thị Trà My</v>
          </cell>
          <cell r="I319">
            <v>122</v>
          </cell>
          <cell r="J319">
            <v>7.63</v>
          </cell>
          <cell r="K319">
            <v>3.27</v>
          </cell>
          <cell r="L319" t="str">
            <v/>
          </cell>
          <cell r="M319">
            <v>2.4E-2</v>
          </cell>
          <cell r="N319" t="str">
            <v>CHUYÊN ĐỀ</v>
          </cell>
          <cell r="O319" t="str">
            <v>Quản Trị Khách Sạn &amp; Nhà Hàng</v>
          </cell>
          <cell r="Q319" t="str">
            <v>K-26 - Quản Trị Khách Sạn &amp; Nhà Hàng (Đại Học)</v>
          </cell>
          <cell r="R319" t="str">
            <v>CHUYÊN ĐỀ</v>
          </cell>
        </row>
        <row r="320">
          <cell r="A320">
            <v>26207141702</v>
          </cell>
          <cell r="B320" t="str">
            <v>Nguyễn Trần Thị Trà My</v>
          </cell>
          <cell r="I320">
            <v>123</v>
          </cell>
          <cell r="J320">
            <v>8.16</v>
          </cell>
          <cell r="K320">
            <v>3.54</v>
          </cell>
          <cell r="L320" t="str">
            <v/>
          </cell>
          <cell r="M320">
            <v>2.3809523809523808E-2</v>
          </cell>
          <cell r="N320" t="str">
            <v>CHUYÊN ĐỀ</v>
          </cell>
          <cell r="O320" t="str">
            <v>Quản Trị Khách Sạn &amp; Nhà Hàng</v>
          </cell>
          <cell r="Q320" t="str">
            <v>K-26 - Quản Trị Khách Sạn &amp; Nhà Hàng (Đại Học)</v>
          </cell>
          <cell r="R320" t="str">
            <v>CHUYÊN ĐỀ</v>
          </cell>
        </row>
        <row r="321">
          <cell r="A321">
            <v>26207225444</v>
          </cell>
          <cell r="B321" t="str">
            <v>Nguyễn Thị Trà My</v>
          </cell>
          <cell r="I321">
            <v>122</v>
          </cell>
          <cell r="J321">
            <v>7.43</v>
          </cell>
          <cell r="K321">
            <v>3.1</v>
          </cell>
          <cell r="L321" t="str">
            <v/>
          </cell>
          <cell r="M321">
            <v>2.4E-2</v>
          </cell>
          <cell r="N321" t="str">
            <v>CHUYÊN ĐỀ</v>
          </cell>
          <cell r="O321" t="str">
            <v>Quản Trị Khách Sạn &amp; Nhà Hàng</v>
          </cell>
          <cell r="Q321" t="str">
            <v>K-26 - Quản Trị Khách Sạn &amp; Nhà Hàng (Đại Học)</v>
          </cell>
          <cell r="R321" t="str">
            <v>CHUYÊN ĐỀ</v>
          </cell>
        </row>
        <row r="322">
          <cell r="A322">
            <v>26203325694</v>
          </cell>
          <cell r="B322" t="str">
            <v>Phan Thị Ly Na</v>
          </cell>
          <cell r="I322">
            <v>123</v>
          </cell>
          <cell r="J322">
            <v>7.49</v>
          </cell>
          <cell r="K322">
            <v>3.18</v>
          </cell>
          <cell r="L322" t="str">
            <v>TOU 296</v>
          </cell>
          <cell r="M322">
            <v>1.6129032258064516E-2</v>
          </cell>
          <cell r="N322" t="str">
            <v>CHUYÊN ĐỀ</v>
          </cell>
          <cell r="O322" t="str">
            <v>Quản Trị Khách Sạn &amp; Nhà Hàng</v>
          </cell>
          <cell r="Q322" t="str">
            <v>K-26 - Quản Trị Khách Sạn &amp; Nhà Hàng (Đại Học)</v>
          </cell>
          <cell r="R322" t="str">
            <v>CHUYÊN ĐỀ</v>
          </cell>
        </row>
        <row r="323">
          <cell r="A323">
            <v>26207123301</v>
          </cell>
          <cell r="B323" t="str">
            <v>Phan Thị Bích Na</v>
          </cell>
          <cell r="I323">
            <v>122</v>
          </cell>
          <cell r="J323">
            <v>7.71</v>
          </cell>
          <cell r="K323">
            <v>3.32</v>
          </cell>
          <cell r="L323" t="str">
            <v/>
          </cell>
          <cell r="M323">
            <v>1.6129032258064516E-2</v>
          </cell>
          <cell r="N323" t="str">
            <v>CHUYÊN ĐỀ</v>
          </cell>
          <cell r="O323" t="str">
            <v>Quản Trị Khách Sạn &amp; Nhà Hàng</v>
          </cell>
          <cell r="Q323" t="str">
            <v>K-26 - Quản Trị Khách Sạn &amp; Nhà Hàng (Đại Học)</v>
          </cell>
          <cell r="R323" t="str">
            <v>CHUYÊN ĐỀ</v>
          </cell>
        </row>
        <row r="324">
          <cell r="A324">
            <v>26207134582</v>
          </cell>
          <cell r="B324" t="str">
            <v>Phùng Thị Ly Na</v>
          </cell>
          <cell r="I324">
            <v>93</v>
          </cell>
          <cell r="J324">
            <v>4.3499999999999996</v>
          </cell>
          <cell r="K324">
            <v>1.51</v>
          </cell>
          <cell r="L324" t="str">
            <v/>
          </cell>
          <cell r="M324">
            <v>0.52419354838709675</v>
          </cell>
          <cell r="N324" t="str">
            <v>KHÔNG ĐỦ ĐIỀU KIỆN THỰC TẬP</v>
          </cell>
          <cell r="O324" t="str">
            <v>Quản Trị Khách Sạn &amp; Nhà Hàng</v>
          </cell>
          <cell r="Q324" t="str">
            <v>K-26 - Quản Trị Khách Sạn &amp; Nhà Hàng (Đại Học)</v>
          </cell>
          <cell r="R324" t="str">
            <v>KHÔNG ĐỦ ĐIỀU KIỆN THỰC TẬP</v>
          </cell>
        </row>
        <row r="325">
          <cell r="A325">
            <v>26207136153</v>
          </cell>
          <cell r="B325" t="str">
            <v>Vũ Thị Thanh Na</v>
          </cell>
          <cell r="I325">
            <v>122</v>
          </cell>
          <cell r="J325">
            <v>7.34</v>
          </cell>
          <cell r="K325">
            <v>3.08</v>
          </cell>
          <cell r="L325" t="str">
            <v/>
          </cell>
          <cell r="M325">
            <v>2.4E-2</v>
          </cell>
          <cell r="N325" t="str">
            <v>CHUYÊN ĐỀ</v>
          </cell>
          <cell r="O325" t="str">
            <v>Quản Trị Khách Sạn &amp; Nhà Hàng</v>
          </cell>
          <cell r="Q325" t="str">
            <v>K-26 - Quản Trị Khách Sạn &amp; Nhà Hàng (Đại Học)</v>
          </cell>
          <cell r="R325" t="str">
            <v>CHUYÊN ĐỀ</v>
          </cell>
        </row>
        <row r="326">
          <cell r="A326">
            <v>26217133251</v>
          </cell>
          <cell r="B326" t="str">
            <v>Nguyễn Thành Nam</v>
          </cell>
          <cell r="I326">
            <v>121</v>
          </cell>
          <cell r="J326">
            <v>7.74</v>
          </cell>
          <cell r="K326">
            <v>3.35</v>
          </cell>
          <cell r="L326" t="str">
            <v/>
          </cell>
          <cell r="M326">
            <v>5.5555555555555552E-2</v>
          </cell>
          <cell r="N326" t="str">
            <v>KHÔNG ĐỦ ĐIỀU KIỆN THỰC TẬP</v>
          </cell>
          <cell r="O326" t="str">
            <v>Quản Trị Khách Sạn &amp; Nhà Hàng</v>
          </cell>
          <cell r="Q326" t="str">
            <v>K-26 - Quản Trị Khách Sạn &amp; Nhà Hàng (Đại Học)</v>
          </cell>
          <cell r="R326" t="str">
            <v>KHÔNG ĐỦ ĐIỀU KIỆN THỰC TẬP</v>
          </cell>
        </row>
        <row r="327">
          <cell r="A327">
            <v>26217140849</v>
          </cell>
          <cell r="B327" t="str">
            <v>Nguyễn Phương Nam</v>
          </cell>
          <cell r="I327">
            <v>123</v>
          </cell>
          <cell r="J327">
            <v>6.48</v>
          </cell>
          <cell r="K327">
            <v>2.5099999999999998</v>
          </cell>
          <cell r="L327" t="str">
            <v/>
          </cell>
          <cell r="M327">
            <v>2.3809523809523808E-2</v>
          </cell>
          <cell r="N327" t="str">
            <v>CHUYÊN ĐỀ</v>
          </cell>
          <cell r="O327" t="str">
            <v>Quản Trị Khách Sạn &amp; Nhà Hàng</v>
          </cell>
          <cell r="Q327" t="str">
            <v>K-26 - Quản Trị Khách Sạn &amp; Nhà Hàng (Đại Học)</v>
          </cell>
          <cell r="R327" t="str">
            <v>CHUYÊN ĐỀ</v>
          </cell>
        </row>
        <row r="328">
          <cell r="A328">
            <v>26207125781</v>
          </cell>
          <cell r="B328" t="str">
            <v>Phan Thị Thúy Nga</v>
          </cell>
          <cell r="I328">
            <v>131</v>
          </cell>
          <cell r="J328">
            <v>8.4600000000000009</v>
          </cell>
          <cell r="K328">
            <v>3.69</v>
          </cell>
          <cell r="L328" t="str">
            <v/>
          </cell>
          <cell r="M328">
            <v>0</v>
          </cell>
          <cell r="N328" t="str">
            <v>XÉT LÀM KHÓA LUẬN</v>
          </cell>
          <cell r="O328" t="str">
            <v>Quản Trị Khách Sạn &amp; Nhà Hàng</v>
          </cell>
          <cell r="Q328" t="str">
            <v>K-26 - Quản Trị Khách Sạn &amp; Nhà Hàng (Đại Học)</v>
          </cell>
          <cell r="R328" t="str">
            <v>XÉT LÀM KHÓA LUẬN</v>
          </cell>
        </row>
        <row r="329">
          <cell r="A329">
            <v>26207100487</v>
          </cell>
          <cell r="B329" t="str">
            <v>Ngô Thị Thùy Ngân</v>
          </cell>
          <cell r="I329">
            <v>118</v>
          </cell>
          <cell r="J329">
            <v>7.54</v>
          </cell>
          <cell r="K329">
            <v>3.22</v>
          </cell>
          <cell r="L329" t="str">
            <v/>
          </cell>
          <cell r="M329">
            <v>5.6000000000000001E-2</v>
          </cell>
          <cell r="N329" t="str">
            <v>KHÔNG ĐỦ ĐIỀU KIỆN THỰC TẬP</v>
          </cell>
          <cell r="O329" t="str">
            <v>Quản Trị Khách Sạn &amp; Nhà Hàng</v>
          </cell>
          <cell r="Q329" t="str">
            <v>K-26 - Quản Trị Khách Sạn &amp; Nhà Hàng (Đại Học)</v>
          </cell>
          <cell r="R329" t="str">
            <v>KHÔNG ĐỦ ĐIỀU KIỆN THỰC TẬP</v>
          </cell>
        </row>
        <row r="330">
          <cell r="A330">
            <v>26207120004</v>
          </cell>
          <cell r="B330" t="str">
            <v>Nguyễn Bảo Thanh Ngân</v>
          </cell>
          <cell r="I330">
            <v>124</v>
          </cell>
          <cell r="J330">
            <v>8.0500000000000007</v>
          </cell>
          <cell r="K330">
            <v>3.46</v>
          </cell>
          <cell r="L330" t="str">
            <v/>
          </cell>
          <cell r="M330">
            <v>0</v>
          </cell>
          <cell r="N330" t="str">
            <v>XÉT LÀM KHÓA LUẬN</v>
          </cell>
          <cell r="O330" t="str">
            <v>Quản Trị Khách Sạn &amp; Nhà Hàng</v>
          </cell>
          <cell r="Q330" t="str">
            <v>K-26 - Quản Trị Khách Sạn &amp; Nhà Hàng (Đại Học)</v>
          </cell>
          <cell r="R330" t="str">
            <v>XÉT LÀM KHÓA LUẬN</v>
          </cell>
        </row>
        <row r="331">
          <cell r="A331">
            <v>26207122922</v>
          </cell>
          <cell r="B331" t="str">
            <v>Phạm Ngân Ngân</v>
          </cell>
          <cell r="I331">
            <v>125</v>
          </cell>
          <cell r="J331">
            <v>6.87</v>
          </cell>
          <cell r="K331">
            <v>2.78</v>
          </cell>
          <cell r="L331" t="str">
            <v/>
          </cell>
          <cell r="M331">
            <v>0</v>
          </cell>
          <cell r="N331" t="str">
            <v>CHUYÊN ĐỀ</v>
          </cell>
          <cell r="O331" t="str">
            <v>Quản Trị Khách Sạn &amp; Nhà Hàng</v>
          </cell>
          <cell r="Q331" t="str">
            <v>K-26 - Quản Trị Khách Sạn &amp; Nhà Hàng (Đại Học)</v>
          </cell>
          <cell r="R331" t="str">
            <v>CHUYÊN ĐỀ</v>
          </cell>
        </row>
        <row r="332">
          <cell r="A332">
            <v>26207130573</v>
          </cell>
          <cell r="B332" t="str">
            <v>Trương Thùy Ngân</v>
          </cell>
          <cell r="I332">
            <v>123</v>
          </cell>
          <cell r="J332">
            <v>7.96</v>
          </cell>
          <cell r="K332">
            <v>3.42</v>
          </cell>
          <cell r="L332" t="str">
            <v/>
          </cell>
          <cell r="M332">
            <v>1.6E-2</v>
          </cell>
          <cell r="N332" t="str">
            <v>CHUYÊN ĐỀ</v>
          </cell>
          <cell r="O332" t="str">
            <v>Quản Trị Khách Sạn &amp; Nhà Hàng</v>
          </cell>
          <cell r="Q332" t="str">
            <v>K-26 - Quản Trị Khách Sạn &amp; Nhà Hàng (Đại Học)</v>
          </cell>
          <cell r="R332" t="str">
            <v>CHUYÊN ĐỀ</v>
          </cell>
        </row>
        <row r="333">
          <cell r="A333">
            <v>26207131722</v>
          </cell>
          <cell r="B333" t="str">
            <v>Phan Thị Thanh Ngân</v>
          </cell>
          <cell r="I333">
            <v>125</v>
          </cell>
          <cell r="J333">
            <v>6.92</v>
          </cell>
          <cell r="K333">
            <v>2.8</v>
          </cell>
          <cell r="L333" t="str">
            <v/>
          </cell>
          <cell r="M333">
            <v>0</v>
          </cell>
          <cell r="N333" t="str">
            <v>CHUYÊN ĐỀ</v>
          </cell>
          <cell r="O333" t="str">
            <v>Quản Trị Khách Sạn &amp; Nhà Hàng</v>
          </cell>
          <cell r="Q333" t="str">
            <v>K-26 - Quản Trị Khách Sạn &amp; Nhà Hàng (Đại Học)</v>
          </cell>
          <cell r="R333" t="str">
            <v>CHUYÊN ĐỀ</v>
          </cell>
        </row>
        <row r="334">
          <cell r="A334">
            <v>26207135033</v>
          </cell>
          <cell r="B334" t="str">
            <v>Trần Thị Thu Ngân</v>
          </cell>
          <cell r="I334">
            <v>118</v>
          </cell>
          <cell r="J334">
            <v>7.82</v>
          </cell>
          <cell r="K334">
            <v>3.34</v>
          </cell>
          <cell r="L334" t="str">
            <v>ENG 119</v>
          </cell>
          <cell r="M334">
            <v>5.6000000000000001E-2</v>
          </cell>
          <cell r="N334" t="str">
            <v>KHÔNG ĐỦ ĐIỀU KIỆN THỰC TẬP</v>
          </cell>
          <cell r="O334" t="str">
            <v>Quản Trị Khách Sạn &amp; Nhà Hàng</v>
          </cell>
          <cell r="Q334" t="str">
            <v>K-26 - Quản Trị Khách Sạn &amp; Nhà Hàng (Đại Học)</v>
          </cell>
          <cell r="R334" t="str">
            <v>KHÔNG ĐỦ ĐIỀU KIỆN THỰC TẬP</v>
          </cell>
        </row>
        <row r="335">
          <cell r="A335">
            <v>26207140884</v>
          </cell>
          <cell r="B335" t="str">
            <v>Nguyễn Thị Trọng Nghĩa</v>
          </cell>
          <cell r="I335">
            <v>125</v>
          </cell>
          <cell r="J335">
            <v>8.3800000000000008</v>
          </cell>
          <cell r="K335">
            <v>3.66</v>
          </cell>
          <cell r="L335" t="str">
            <v/>
          </cell>
          <cell r="M335">
            <v>0</v>
          </cell>
          <cell r="N335" t="str">
            <v>XÉT LÀM KHÓA LUẬN</v>
          </cell>
          <cell r="O335" t="str">
            <v>Quản Trị Khách Sạn &amp; Nhà Hàng</v>
          </cell>
          <cell r="Q335" t="str">
            <v>K-26 - Quản Trị Khách Sạn &amp; Nhà Hàng (Đại Học)</v>
          </cell>
          <cell r="R335" t="str">
            <v>XÉT LÀM KHÓA LUẬN</v>
          </cell>
        </row>
        <row r="336">
          <cell r="A336">
            <v>26217132169</v>
          </cell>
          <cell r="B336" t="str">
            <v>Nguyễn Ngọc Nghĩa</v>
          </cell>
          <cell r="I336">
            <v>113</v>
          </cell>
          <cell r="J336">
            <v>6.26</v>
          </cell>
          <cell r="K336">
            <v>2.4900000000000002</v>
          </cell>
          <cell r="L336" t="str">
            <v/>
          </cell>
          <cell r="M336">
            <v>0.1984126984126984</v>
          </cell>
          <cell r="N336" t="str">
            <v>KHÔNG ĐỦ ĐIỀU KIỆN THỰC TẬP</v>
          </cell>
          <cell r="O336" t="str">
            <v>Quản Trị Khách Sạn &amp; Nhà Hàng</v>
          </cell>
          <cell r="Q336" t="str">
            <v>K-26 - Quản Trị Khách Sạn &amp; Nhà Hàng (Đại Học)</v>
          </cell>
          <cell r="R336" t="str">
            <v>KHÔNG ĐỦ ĐIỀU KIỆN THỰC TẬP</v>
          </cell>
        </row>
        <row r="337">
          <cell r="A337">
            <v>24207115020</v>
          </cell>
          <cell r="B337" t="str">
            <v>Trần Thị Mỹ Ngọc</v>
          </cell>
          <cell r="I337">
            <v>125</v>
          </cell>
          <cell r="J337">
            <v>6.66</v>
          </cell>
          <cell r="K337">
            <v>2.68</v>
          </cell>
          <cell r="L337" t="str">
            <v>CS 101; ES 102; PHI 162; ES 303</v>
          </cell>
          <cell r="M337">
            <v>2.4E-2</v>
          </cell>
          <cell r="N337" t="str">
            <v>CHUYÊN ĐỀ</v>
          </cell>
          <cell r="O337" t="str">
            <v>Quản Trị Khách Sạn &amp; Nhà Hàng</v>
          </cell>
          <cell r="Q337" t="str">
            <v>K-26 - Quản Trị Khách Sạn &amp; Nhà Hàng (Đại Học)</v>
          </cell>
          <cell r="R337" t="str">
            <v>CHUYÊN ĐỀ</v>
          </cell>
        </row>
        <row r="338">
          <cell r="A338">
            <v>25203103793</v>
          </cell>
          <cell r="B338" t="str">
            <v>Lê Trần Bảo Ngọc</v>
          </cell>
          <cell r="I338">
            <v>100</v>
          </cell>
          <cell r="J338">
            <v>5.31</v>
          </cell>
          <cell r="K338">
            <v>1.94</v>
          </cell>
          <cell r="L338" t="str">
            <v>DTE-BA 152; DTE-BA 102; CHI 105; CHI 116; CHI 117; CHI 151; CS 101; CHI 110; CHI 118; ES 102; CHI 152; CHI 166; CHI 168; CHI 213; CHI 296; CHI 167; CHI 169; CHI 216; CHI 218; CHI 251; MTH 100</v>
          </cell>
          <cell r="M338">
            <v>0.39200000000000002</v>
          </cell>
          <cell r="N338" t="str">
            <v>KHÔNG ĐỦ ĐIỀU KIỆN THỰC TẬP</v>
          </cell>
          <cell r="O338" t="str">
            <v>Quản Trị Khách Sạn &amp; Nhà Hàng</v>
          </cell>
          <cell r="Q338" t="str">
            <v>K-26 - Quản Trị Khách Sạn &amp; Nhà Hàng (Đại Học)</v>
          </cell>
          <cell r="R338" t="str">
            <v>KHÔNG ĐỦ ĐIỀU KIỆN THỰC TẬP</v>
          </cell>
        </row>
        <row r="339">
          <cell r="A339">
            <v>26207120410</v>
          </cell>
          <cell r="B339" t="str">
            <v>Đặng Thị Bích Ngọc</v>
          </cell>
          <cell r="I339">
            <v>107</v>
          </cell>
          <cell r="J339">
            <v>6</v>
          </cell>
          <cell r="K339">
            <v>2.25</v>
          </cell>
          <cell r="L339" t="str">
            <v/>
          </cell>
          <cell r="M339">
            <v>0.216</v>
          </cell>
          <cell r="N339" t="str">
            <v>KHÔNG ĐỦ ĐIỀU KIỆN THỰC TẬP</v>
          </cell>
          <cell r="O339" t="str">
            <v>Quản Trị Khách Sạn &amp; Nhà Hàng</v>
          </cell>
          <cell r="Q339" t="str">
            <v>K-26 - Quản Trị Khách Sạn &amp; Nhà Hàng (Đại Học)</v>
          </cell>
          <cell r="R339" t="str">
            <v>KHÔNG ĐỦ ĐIỀU KIỆN THỰC TẬP</v>
          </cell>
        </row>
        <row r="340">
          <cell r="A340">
            <v>26207121812</v>
          </cell>
          <cell r="B340" t="str">
            <v>Đặng Thị Hồng Ngọc</v>
          </cell>
          <cell r="I340">
            <v>123</v>
          </cell>
          <cell r="J340">
            <v>7.79</v>
          </cell>
          <cell r="K340">
            <v>3.33</v>
          </cell>
          <cell r="L340" t="str">
            <v/>
          </cell>
          <cell r="M340">
            <v>2.3809523809523808E-2</v>
          </cell>
          <cell r="N340" t="str">
            <v>CHUYÊN ĐỀ</v>
          </cell>
          <cell r="O340" t="str">
            <v>Quản Trị Khách Sạn &amp; Nhà Hàng</v>
          </cell>
          <cell r="Q340" t="str">
            <v>K-26 - Quản Trị Khách Sạn &amp; Nhà Hàng (Đại Học)</v>
          </cell>
          <cell r="R340" t="str">
            <v>CHUYÊN ĐỀ</v>
          </cell>
        </row>
        <row r="341">
          <cell r="A341">
            <v>25207109196</v>
          </cell>
          <cell r="B341" t="str">
            <v>Trần Như Thục Nguyên</v>
          </cell>
          <cell r="I341">
            <v>107</v>
          </cell>
          <cell r="J341">
            <v>5.98</v>
          </cell>
          <cell r="K341">
            <v>2.2000000000000002</v>
          </cell>
          <cell r="L341" t="str">
            <v>CS 101; ENG 496</v>
          </cell>
          <cell r="M341">
            <v>0.20967741935483872</v>
          </cell>
          <cell r="N341" t="str">
            <v>KHÔNG ĐỦ ĐIỀU KIỆN THỰC TẬP</v>
          </cell>
          <cell r="O341" t="str">
            <v>Quản Trị Khách Sạn &amp; Nhà Hàng</v>
          </cell>
          <cell r="Q341" t="str">
            <v>K-26 - Quản Trị Khách Sạn &amp; Nhà Hàng (Đại Học)</v>
          </cell>
          <cell r="R341" t="str">
            <v>KHÔNG ĐỦ ĐIỀU KIỆN THỰC TẬP</v>
          </cell>
        </row>
        <row r="342">
          <cell r="A342">
            <v>25207213199</v>
          </cell>
          <cell r="B342" t="str">
            <v>Trương Thảo Nguyên</v>
          </cell>
          <cell r="I342">
            <v>97</v>
          </cell>
          <cell r="J342">
            <v>4.91</v>
          </cell>
          <cell r="K342">
            <v>2.0499999999999998</v>
          </cell>
          <cell r="L342" t="str">
            <v>CS 101; ES 303</v>
          </cell>
          <cell r="M342">
            <v>0.46774193548387094</v>
          </cell>
          <cell r="N342" t="str">
            <v>KHÔNG ĐỦ ĐIỀU KIỆN THỰC TẬP</v>
          </cell>
          <cell r="O342" t="str">
            <v>Quản Trị Khách Sạn &amp; Nhà Hàng</v>
          </cell>
          <cell r="Q342" t="str">
            <v>K-26 - Quản Trị Khách Sạn &amp; Nhà Hàng (Đại Học)</v>
          </cell>
          <cell r="R342" t="str">
            <v>KHÔNG ĐỦ ĐIỀU KIỆN THỰC TẬP</v>
          </cell>
        </row>
        <row r="343">
          <cell r="A343">
            <v>26207141964</v>
          </cell>
          <cell r="B343" t="str">
            <v>Trần Thị Thảo Nguyên</v>
          </cell>
          <cell r="I343">
            <v>122</v>
          </cell>
          <cell r="J343">
            <v>7.18</v>
          </cell>
          <cell r="K343">
            <v>2.95</v>
          </cell>
          <cell r="L343" t="str">
            <v/>
          </cell>
          <cell r="M343">
            <v>1.6129032258064516E-2</v>
          </cell>
          <cell r="N343" t="str">
            <v>CHUYÊN ĐỀ</v>
          </cell>
          <cell r="O343" t="str">
            <v>Quản Trị Khách Sạn &amp; Nhà Hàng</v>
          </cell>
          <cell r="Q343" t="str">
            <v>K-26 - Quản Trị Khách Sạn &amp; Nhà Hàng (Đại Học)</v>
          </cell>
          <cell r="R343" t="str">
            <v>CHUYÊN ĐỀ</v>
          </cell>
        </row>
        <row r="344">
          <cell r="A344">
            <v>26207141984</v>
          </cell>
          <cell r="B344" t="str">
            <v>Lê Thị Bích Nguyên</v>
          </cell>
          <cell r="I344">
            <v>109</v>
          </cell>
          <cell r="J344">
            <v>5.62</v>
          </cell>
          <cell r="K344">
            <v>1.95</v>
          </cell>
          <cell r="L344" t="str">
            <v/>
          </cell>
          <cell r="M344">
            <v>0.22580645161290322</v>
          </cell>
          <cell r="N344" t="str">
            <v>KHÔNG ĐỦ ĐIỀU KIỆN THỰC TẬP</v>
          </cell>
          <cell r="O344" t="str">
            <v>Quản Trị Khách Sạn &amp; Nhà Hàng</v>
          </cell>
          <cell r="Q344" t="str">
            <v>K-26 - Quản Trị Khách Sạn &amp; Nhà Hàng (Đại Học)</v>
          </cell>
          <cell r="R344" t="str">
            <v>KHÔNG ĐỦ ĐIỀU KIỆN THỰC TẬP</v>
          </cell>
        </row>
        <row r="345">
          <cell r="A345">
            <v>24207104282</v>
          </cell>
          <cell r="B345" t="str">
            <v>Ngô Thị Hải Nhân</v>
          </cell>
          <cell r="I345">
            <v>122</v>
          </cell>
          <cell r="J345">
            <v>6.41</v>
          </cell>
          <cell r="K345">
            <v>2.5099999999999998</v>
          </cell>
          <cell r="L345" t="str">
            <v>CS 101; PHI 161</v>
          </cell>
          <cell r="M345">
            <v>2.4E-2</v>
          </cell>
          <cell r="N345" t="str">
            <v>CHUYÊN ĐỀ</v>
          </cell>
          <cell r="O345" t="str">
            <v>Quản Trị Khách Sạn &amp; Nhà Hàng</v>
          </cell>
          <cell r="Q345" t="str">
            <v>K-26 - Quản Trị Khách Sạn &amp; Nhà Hàng (Đại Học)</v>
          </cell>
          <cell r="R345" t="str">
            <v>CHUYÊN ĐỀ</v>
          </cell>
        </row>
        <row r="346">
          <cell r="A346">
            <v>26211324103</v>
          </cell>
          <cell r="B346" t="str">
            <v>Nguyễn Ngọc Nhân</v>
          </cell>
          <cell r="I346">
            <v>122</v>
          </cell>
          <cell r="J346">
            <v>7.16</v>
          </cell>
          <cell r="K346">
            <v>2.93</v>
          </cell>
          <cell r="L346" t="str">
            <v/>
          </cell>
          <cell r="M346">
            <v>1.6129032258064516E-2</v>
          </cell>
          <cell r="N346" t="str">
            <v>CHUYÊN ĐỀ</v>
          </cell>
          <cell r="O346" t="str">
            <v>Quản Trị Khách Sạn &amp; Nhà Hàng</v>
          </cell>
          <cell r="Q346" t="str">
            <v>K-26 - Quản Trị Khách Sạn &amp; Nhà Hàng (Đại Học)</v>
          </cell>
          <cell r="R346" t="str">
            <v>CHUYÊN ĐỀ</v>
          </cell>
        </row>
        <row r="347">
          <cell r="A347">
            <v>26217135177</v>
          </cell>
          <cell r="B347" t="str">
            <v>Nguyễn Ngọc Nhân</v>
          </cell>
          <cell r="I347">
            <v>112</v>
          </cell>
          <cell r="J347">
            <v>6.11</v>
          </cell>
          <cell r="K347">
            <v>2.34</v>
          </cell>
          <cell r="L347" t="str">
            <v/>
          </cell>
          <cell r="M347">
            <v>0.152</v>
          </cell>
          <cell r="N347" t="str">
            <v>KHÔNG ĐỦ ĐIỀU KIỆN THỰC TẬP</v>
          </cell>
          <cell r="O347" t="str">
            <v>Quản Trị Khách Sạn &amp; Nhà Hàng</v>
          </cell>
          <cell r="Q347" t="str">
            <v>K-26 - Quản Trị Khách Sạn &amp; Nhà Hàng (Đại Học)</v>
          </cell>
          <cell r="R347" t="str">
            <v>KHÔNG ĐỦ ĐIỀU KIỆN THỰC TẬP</v>
          </cell>
        </row>
        <row r="348">
          <cell r="A348">
            <v>26217140914</v>
          </cell>
          <cell r="B348" t="str">
            <v>Nguyễn Văn Nhân</v>
          </cell>
          <cell r="I348">
            <v>113</v>
          </cell>
          <cell r="J348">
            <v>7.5</v>
          </cell>
          <cell r="K348">
            <v>3.12</v>
          </cell>
          <cell r="L348" t="str">
            <v/>
          </cell>
          <cell r="M348">
            <v>8.8709677419354843E-2</v>
          </cell>
          <cell r="N348" t="str">
            <v>KHÔNG ĐỦ ĐIỀU KIỆN THỰC TẬP</v>
          </cell>
          <cell r="O348" t="str">
            <v>Quản Trị Khách Sạn &amp; Nhà Hàng</v>
          </cell>
          <cell r="Q348" t="str">
            <v>K-26 - Quản Trị Khách Sạn &amp; Nhà Hàng (Đại Học)</v>
          </cell>
          <cell r="R348" t="str">
            <v>KHÔNG ĐỦ ĐIỀU KIỆN THỰC TẬP</v>
          </cell>
        </row>
        <row r="349">
          <cell r="A349">
            <v>26207123139</v>
          </cell>
          <cell r="B349" t="str">
            <v>Lê Thị Minh Nhật</v>
          </cell>
          <cell r="I349">
            <v>119</v>
          </cell>
          <cell r="J349">
            <v>6.75</v>
          </cell>
          <cell r="K349">
            <v>2.76</v>
          </cell>
          <cell r="L349" t="str">
            <v/>
          </cell>
          <cell r="M349">
            <v>9.5238095238095233E-2</v>
          </cell>
          <cell r="N349" t="str">
            <v>KHÔNG ĐỦ ĐIỀU KIỆN THỰC TẬP</v>
          </cell>
          <cell r="O349" t="str">
            <v>Quản Trị Khách Sạn &amp; Nhà Hàng</v>
          </cell>
          <cell r="Q349" t="str">
            <v>K-26 - Quản Trị Khách Sạn &amp; Nhà Hàng (Đại Học)</v>
          </cell>
          <cell r="R349" t="str">
            <v>KHÔNG ĐỦ ĐIỀU KIỆN THỰC TẬP</v>
          </cell>
        </row>
        <row r="350">
          <cell r="A350">
            <v>26212130391</v>
          </cell>
          <cell r="B350" t="str">
            <v>Lê Trung Nhật</v>
          </cell>
          <cell r="I350">
            <v>126</v>
          </cell>
          <cell r="J350">
            <v>7.45</v>
          </cell>
          <cell r="K350">
            <v>3.11</v>
          </cell>
          <cell r="L350" t="str">
            <v/>
          </cell>
          <cell r="M350">
            <v>0</v>
          </cell>
          <cell r="N350" t="str">
            <v>CHUYÊN ĐỀ</v>
          </cell>
          <cell r="O350" t="str">
            <v>Quản Trị Khách Sạn &amp; Nhà Hàng</v>
          </cell>
          <cell r="Q350" t="str">
            <v>K-26 - Quản Trị Khách Sạn &amp; Nhà Hàng (Đại Học)</v>
          </cell>
          <cell r="R350" t="str">
            <v>CHUYÊN ĐỀ</v>
          </cell>
        </row>
        <row r="351">
          <cell r="A351">
            <v>26217133755</v>
          </cell>
          <cell r="B351" t="str">
            <v>Tôn Thất Phú Nhật</v>
          </cell>
          <cell r="I351">
            <v>122</v>
          </cell>
          <cell r="J351">
            <v>7.16</v>
          </cell>
          <cell r="K351">
            <v>2.96</v>
          </cell>
          <cell r="L351" t="str">
            <v/>
          </cell>
          <cell r="M351">
            <v>2.4E-2</v>
          </cell>
          <cell r="N351" t="str">
            <v>CHUYÊN ĐỀ</v>
          </cell>
          <cell r="O351" t="str">
            <v>Quản Trị Khách Sạn &amp; Nhà Hàng</v>
          </cell>
          <cell r="Q351" t="str">
            <v>K-26 - Quản Trị Khách Sạn &amp; Nhà Hàng (Đại Học)</v>
          </cell>
          <cell r="R351" t="str">
            <v>CHUYÊN ĐỀ</v>
          </cell>
        </row>
        <row r="352">
          <cell r="A352">
            <v>26202100678</v>
          </cell>
          <cell r="B352" t="str">
            <v>Lê Trần Cẩm Nhi</v>
          </cell>
          <cell r="I352">
            <v>102</v>
          </cell>
          <cell r="J352">
            <v>5.3</v>
          </cell>
          <cell r="K352">
            <v>2.02</v>
          </cell>
          <cell r="L352" t="str">
            <v/>
          </cell>
          <cell r="M352">
            <v>0.30399999999999999</v>
          </cell>
          <cell r="N352" t="str">
            <v>KHÔNG ĐỦ ĐIỀU KIỆN THỰC TẬP</v>
          </cell>
          <cell r="O352" t="str">
            <v>Quản Trị Khách Sạn &amp; Nhà Hàng</v>
          </cell>
          <cell r="Q352" t="str">
            <v>K-26 - Quản Trị Khách Sạn &amp; Nhà Hàng (Đại Học)</v>
          </cell>
          <cell r="R352" t="str">
            <v>KHÔNG ĐỦ ĐIỀU KIỆN THỰC TẬP</v>
          </cell>
        </row>
        <row r="353">
          <cell r="A353">
            <v>26207124078</v>
          </cell>
          <cell r="B353" t="str">
            <v>Phạm Thị Mỹ Nhi</v>
          </cell>
          <cell r="I353">
            <v>122</v>
          </cell>
          <cell r="J353">
            <v>6.86</v>
          </cell>
          <cell r="K353">
            <v>2.77</v>
          </cell>
          <cell r="L353" t="str">
            <v/>
          </cell>
          <cell r="M353">
            <v>2.4E-2</v>
          </cell>
          <cell r="N353" t="str">
            <v>CHUYÊN ĐỀ</v>
          </cell>
          <cell r="O353" t="str">
            <v>Quản Trị Khách Sạn &amp; Nhà Hàng</v>
          </cell>
          <cell r="Q353" t="str">
            <v>K-26 - Quản Trị Khách Sạn &amp; Nhà Hàng (Đại Học)</v>
          </cell>
          <cell r="R353" t="str">
            <v>CHUYÊN ĐỀ</v>
          </cell>
        </row>
        <row r="354">
          <cell r="A354">
            <v>26207124148</v>
          </cell>
          <cell r="B354" t="str">
            <v>Phan Thảo Nhi</v>
          </cell>
          <cell r="I354">
            <v>123</v>
          </cell>
          <cell r="J354">
            <v>7.75</v>
          </cell>
          <cell r="K354">
            <v>3.28</v>
          </cell>
          <cell r="L354" t="str">
            <v/>
          </cell>
          <cell r="M354">
            <v>1.6E-2</v>
          </cell>
          <cell r="N354" t="str">
            <v>CHUYÊN ĐỀ</v>
          </cell>
          <cell r="O354" t="str">
            <v>Quản Trị Khách Sạn &amp; Nhà Hàng</v>
          </cell>
          <cell r="Q354" t="str">
            <v>K-26 - Quản Trị Khách Sạn &amp; Nhà Hàng (Đại Học)</v>
          </cell>
          <cell r="R354" t="str">
            <v>CHUYÊN ĐỀ</v>
          </cell>
        </row>
        <row r="355">
          <cell r="A355">
            <v>26207126811</v>
          </cell>
          <cell r="B355" t="str">
            <v>Nguyễn Trần Yến Nhi</v>
          </cell>
          <cell r="I355">
            <v>125</v>
          </cell>
          <cell r="J355">
            <v>6.6</v>
          </cell>
          <cell r="K355">
            <v>2.63</v>
          </cell>
          <cell r="L355" t="str">
            <v/>
          </cell>
          <cell r="M355">
            <v>7.9365079365079361E-3</v>
          </cell>
          <cell r="N355" t="str">
            <v>CHUYÊN ĐỀ</v>
          </cell>
          <cell r="O355" t="str">
            <v>Quản Trị Khách Sạn &amp; Nhà Hàng</v>
          </cell>
          <cell r="Q355" t="str">
            <v>K-26 - Quản Trị Khách Sạn &amp; Nhà Hàng (Đại Học)</v>
          </cell>
          <cell r="R355" t="str">
            <v>CHUYÊN ĐỀ</v>
          </cell>
        </row>
        <row r="356">
          <cell r="A356">
            <v>26207130385</v>
          </cell>
          <cell r="B356" t="str">
            <v>Đinh Thị Tuyết Nhi</v>
          </cell>
          <cell r="I356">
            <v>123</v>
          </cell>
          <cell r="J356">
            <v>7.83</v>
          </cell>
          <cell r="K356">
            <v>3.32</v>
          </cell>
          <cell r="L356" t="str">
            <v/>
          </cell>
          <cell r="M356">
            <v>1.6E-2</v>
          </cell>
          <cell r="N356" t="str">
            <v>CHUYÊN ĐỀ</v>
          </cell>
          <cell r="O356" t="str">
            <v>Quản Trị Khách Sạn &amp; Nhà Hàng</v>
          </cell>
          <cell r="Q356" t="str">
            <v>K-26 - Quản Trị Khách Sạn &amp; Nhà Hàng (Đại Học)</v>
          </cell>
          <cell r="R356" t="str">
            <v>CHUYÊN ĐỀ</v>
          </cell>
        </row>
        <row r="357">
          <cell r="A357">
            <v>26207135191</v>
          </cell>
          <cell r="B357" t="str">
            <v>Lê Thị Uyển Nhi</v>
          </cell>
          <cell r="I357">
            <v>125</v>
          </cell>
          <cell r="J357">
            <v>7.53</v>
          </cell>
          <cell r="K357">
            <v>3.17</v>
          </cell>
          <cell r="L357" t="str">
            <v/>
          </cell>
          <cell r="M357">
            <v>0</v>
          </cell>
          <cell r="N357" t="str">
            <v>CHUYÊN ĐỀ</v>
          </cell>
          <cell r="O357" t="str">
            <v>Quản Trị Khách Sạn &amp; Nhà Hàng</v>
          </cell>
          <cell r="Q357" t="str">
            <v>K-26 - Quản Trị Khách Sạn &amp; Nhà Hàng (Đại Học)</v>
          </cell>
          <cell r="R357" t="str">
            <v>CHUYÊN ĐỀ</v>
          </cell>
        </row>
        <row r="358">
          <cell r="A358">
            <v>26207135882</v>
          </cell>
          <cell r="B358" t="str">
            <v>Trương Đỗ Tâm Nhi</v>
          </cell>
          <cell r="I358">
            <v>118</v>
          </cell>
          <cell r="J358">
            <v>6.75</v>
          </cell>
          <cell r="K358">
            <v>2.69</v>
          </cell>
          <cell r="L358" t="str">
            <v/>
          </cell>
          <cell r="M358">
            <v>5.6000000000000001E-2</v>
          </cell>
          <cell r="N358" t="str">
            <v>KHÔNG ĐỦ ĐIỀU KIỆN THỰC TẬP</v>
          </cell>
          <cell r="O358" t="str">
            <v>Quản Trị Khách Sạn &amp; Nhà Hàng</v>
          </cell>
          <cell r="Q358" t="str">
            <v>K-26 - Quản Trị Khách Sạn &amp; Nhà Hàng (Đại Học)</v>
          </cell>
          <cell r="R358" t="str">
            <v>KHÔNG ĐỦ ĐIỀU KIỆN THỰC TẬP</v>
          </cell>
        </row>
        <row r="359">
          <cell r="A359">
            <v>26207226508</v>
          </cell>
          <cell r="B359" t="str">
            <v>Nguyễn Thị Quỳnh Nhi</v>
          </cell>
          <cell r="I359">
            <v>122</v>
          </cell>
          <cell r="J359">
            <v>6.89</v>
          </cell>
          <cell r="K359">
            <v>2.82</v>
          </cell>
          <cell r="L359" t="str">
            <v/>
          </cell>
          <cell r="M359">
            <v>2.4E-2</v>
          </cell>
          <cell r="N359" t="str">
            <v>CHUYÊN ĐỀ</v>
          </cell>
          <cell r="O359" t="str">
            <v>Quản Trị Khách Sạn &amp; Nhà Hàng</v>
          </cell>
          <cell r="Q359" t="str">
            <v>K-26 - Quản Trị Khách Sạn &amp; Nhà Hàng (Đại Học)</v>
          </cell>
          <cell r="R359" t="str">
            <v>CHUYÊN ĐỀ</v>
          </cell>
        </row>
        <row r="360">
          <cell r="A360">
            <v>26207229325</v>
          </cell>
          <cell r="B360" t="str">
            <v>Trần Yến Nhi</v>
          </cell>
          <cell r="I360">
            <v>123</v>
          </cell>
          <cell r="J360">
            <v>7.83</v>
          </cell>
          <cell r="K360">
            <v>3.35</v>
          </cell>
          <cell r="L360" t="str">
            <v/>
          </cell>
          <cell r="M360">
            <v>8.0645161290322578E-3</v>
          </cell>
          <cell r="N360" t="str">
            <v>CHUYÊN ĐỀ</v>
          </cell>
          <cell r="O360" t="str">
            <v>Quản Trị Khách Sạn &amp; Nhà Hàng</v>
          </cell>
          <cell r="Q360" t="str">
            <v>K-26 - Quản Trị Khách Sạn &amp; Nhà Hàng (Đại Học)</v>
          </cell>
          <cell r="R360" t="str">
            <v>CHUYÊN ĐỀ</v>
          </cell>
        </row>
        <row r="361">
          <cell r="A361">
            <v>26207100463</v>
          </cell>
          <cell r="B361" t="str">
            <v>Phan Mai Quỳnh Như</v>
          </cell>
          <cell r="I361">
            <v>122</v>
          </cell>
          <cell r="J361">
            <v>7.14</v>
          </cell>
          <cell r="K361">
            <v>2.93</v>
          </cell>
          <cell r="L361" t="str">
            <v/>
          </cell>
          <cell r="M361">
            <v>2.4E-2</v>
          </cell>
          <cell r="N361" t="str">
            <v>CHUYÊN ĐỀ</v>
          </cell>
          <cell r="O361" t="str">
            <v>Quản Trị Khách Sạn &amp; Nhà Hàng</v>
          </cell>
          <cell r="Q361" t="str">
            <v>K-26 - Quản Trị Khách Sạn &amp; Nhà Hàng (Đại Học)</v>
          </cell>
          <cell r="R361" t="str">
            <v>CHUYÊN ĐỀ</v>
          </cell>
        </row>
        <row r="362">
          <cell r="A362">
            <v>26207124727</v>
          </cell>
          <cell r="B362" t="str">
            <v>Nguyễn Lâm Uyên Như</v>
          </cell>
          <cell r="I362">
            <v>126</v>
          </cell>
          <cell r="J362">
            <v>7.15</v>
          </cell>
          <cell r="K362">
            <v>2.95</v>
          </cell>
          <cell r="L362" t="str">
            <v/>
          </cell>
          <cell r="M362">
            <v>0</v>
          </cell>
          <cell r="N362" t="str">
            <v>CHUYÊN ĐỀ</v>
          </cell>
          <cell r="O362" t="str">
            <v>Quản Trị Khách Sạn &amp; Nhà Hàng</v>
          </cell>
          <cell r="Q362" t="str">
            <v>K-26 - Quản Trị Khách Sạn &amp; Nhà Hàng (Đại Học)</v>
          </cell>
          <cell r="R362" t="str">
            <v>CHUYÊN ĐỀ</v>
          </cell>
        </row>
        <row r="363">
          <cell r="A363">
            <v>26207125172</v>
          </cell>
          <cell r="B363" t="str">
            <v>Trần Nguyễn Quỳnh Như</v>
          </cell>
          <cell r="I363">
            <v>116</v>
          </cell>
          <cell r="J363">
            <v>7.37</v>
          </cell>
          <cell r="K363">
            <v>3.06</v>
          </cell>
          <cell r="L363" t="str">
            <v/>
          </cell>
          <cell r="M363">
            <v>7.1999999999999995E-2</v>
          </cell>
          <cell r="N363" t="str">
            <v>KHÔNG ĐỦ ĐIỀU KIỆN THỰC TẬP</v>
          </cell>
          <cell r="O363" t="str">
            <v>Quản Trị Khách Sạn &amp; Nhà Hàng</v>
          </cell>
          <cell r="Q363" t="str">
            <v>K-26 - Quản Trị Khách Sạn &amp; Nhà Hàng (Đại Học)</v>
          </cell>
          <cell r="R363" t="str">
            <v>KHÔNG ĐỦ ĐIỀU KIỆN THỰC TẬP</v>
          </cell>
        </row>
        <row r="364">
          <cell r="A364">
            <v>24207103791</v>
          </cell>
          <cell r="B364" t="str">
            <v>Trần Thị Thảo Nhung</v>
          </cell>
          <cell r="I364">
            <v>121</v>
          </cell>
          <cell r="J364">
            <v>7.32</v>
          </cell>
          <cell r="K364">
            <v>3.03</v>
          </cell>
          <cell r="L364" t="str">
            <v>CS 101; PHI 161; ES 102; PHI 162; HIS 361; ES 303</v>
          </cell>
          <cell r="M364">
            <v>0</v>
          </cell>
          <cell r="N364" t="str">
            <v>CHUYÊN ĐỀ</v>
          </cell>
          <cell r="O364" t="str">
            <v>Quản Trị Khách Sạn &amp; Nhà Hàng</v>
          </cell>
          <cell r="Q364" t="str">
            <v>K-26 - Quản Trị Khách Sạn &amp; Nhà Hàng (Đại Học)</v>
          </cell>
          <cell r="R364" t="str">
            <v>CHUYÊN ĐỀ</v>
          </cell>
        </row>
        <row r="365">
          <cell r="A365">
            <v>26207121799</v>
          </cell>
          <cell r="B365" t="str">
            <v>Võ Thị Hồng Nhung</v>
          </cell>
          <cell r="I365">
            <v>121</v>
          </cell>
          <cell r="J365">
            <v>7.95</v>
          </cell>
          <cell r="K365">
            <v>3.42</v>
          </cell>
          <cell r="L365" t="str">
            <v/>
          </cell>
          <cell r="M365">
            <v>2.4193548387096774E-2</v>
          </cell>
          <cell r="N365" t="str">
            <v>CHUYÊN ĐỀ</v>
          </cell>
          <cell r="O365" t="str">
            <v>Quản Trị Khách Sạn &amp; Nhà Hàng</v>
          </cell>
          <cell r="Q365" t="str">
            <v>K-26 - Quản Trị Khách Sạn &amp; Nhà Hàng (Đại Học)</v>
          </cell>
          <cell r="R365" t="str">
            <v>CHUYÊN ĐỀ</v>
          </cell>
        </row>
        <row r="366">
          <cell r="A366">
            <v>26207130024</v>
          </cell>
          <cell r="B366" t="str">
            <v>Nguyễn Thị Hồng Nhung</v>
          </cell>
          <cell r="I366">
            <v>121</v>
          </cell>
          <cell r="J366">
            <v>6.89</v>
          </cell>
          <cell r="K366">
            <v>2.77</v>
          </cell>
          <cell r="L366" t="str">
            <v/>
          </cell>
          <cell r="M366">
            <v>2.4193548387096774E-2</v>
          </cell>
          <cell r="N366" t="str">
            <v>CHUYÊN ĐỀ</v>
          </cell>
          <cell r="O366" t="str">
            <v>Quản Trị Khách Sạn &amp; Nhà Hàng</v>
          </cell>
          <cell r="Q366" t="str">
            <v>K-26 - Quản Trị Khách Sạn &amp; Nhà Hàng (Đại Học)</v>
          </cell>
          <cell r="R366" t="str">
            <v>CHUYÊN ĐỀ</v>
          </cell>
        </row>
        <row r="367">
          <cell r="A367">
            <v>26207135320</v>
          </cell>
          <cell r="B367" t="str">
            <v>Trương Thị Hồng Nhung</v>
          </cell>
          <cell r="I367" t="e">
            <v>#N/A</v>
          </cell>
          <cell r="J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  <cell r="N367" t="e">
            <v>#N/A</v>
          </cell>
          <cell r="O367" t="str">
            <v>Quản Trị Khách Sạn &amp; Nhà Hàng</v>
          </cell>
          <cell r="Q367" t="str">
            <v>K-26 - Quản Trị Khách Sạn &amp; Nhà Hàng (Đại Học)</v>
          </cell>
          <cell r="R367" t="e">
            <v>#N/A</v>
          </cell>
        </row>
        <row r="368">
          <cell r="A368">
            <v>26207124478</v>
          </cell>
          <cell r="B368" t="str">
            <v>Bùi Thị Lê Ni</v>
          </cell>
          <cell r="I368">
            <v>120</v>
          </cell>
          <cell r="J368">
            <v>7.05</v>
          </cell>
          <cell r="K368">
            <v>2.88</v>
          </cell>
          <cell r="L368" t="str">
            <v/>
          </cell>
          <cell r="M368">
            <v>0.04</v>
          </cell>
          <cell r="N368" t="str">
            <v>CHUYÊN ĐỀ</v>
          </cell>
          <cell r="O368" t="str">
            <v>Quản Trị Khách Sạn &amp; Nhà Hàng</v>
          </cell>
          <cell r="Q368" t="str">
            <v>K-26 - Quản Trị Khách Sạn &amp; Nhà Hàng (Đại Học)</v>
          </cell>
          <cell r="R368" t="str">
            <v>CHUYÊN ĐỀ</v>
          </cell>
        </row>
        <row r="369">
          <cell r="A369">
            <v>25207100939</v>
          </cell>
          <cell r="B369" t="str">
            <v>Nguyễn Thị Tú Oanh</v>
          </cell>
          <cell r="I369">
            <v>109</v>
          </cell>
          <cell r="J369">
            <v>4.79</v>
          </cell>
          <cell r="K369">
            <v>1.67</v>
          </cell>
          <cell r="L369" t="str">
            <v>PSU-ECO 151; CS 101; PSU-HOS 151; ES 102</v>
          </cell>
          <cell r="M369">
            <v>0.36585365853658536</v>
          </cell>
          <cell r="N369" t="str">
            <v>KHÔNG ĐỦ ĐIỀU KIỆN THỰC TẬP</v>
          </cell>
          <cell r="O369" t="str">
            <v>Quản Trị Khách Sạn &amp; Nhà Hàng</v>
          </cell>
          <cell r="Q369" t="str">
            <v>K-26 - Quản Trị Khách Sạn &amp; Nhà Hàng (Đại Học)</v>
          </cell>
          <cell r="R369" t="str">
            <v>KHÔNG ĐỦ ĐIỀU KIỆN THỰC TẬP</v>
          </cell>
        </row>
        <row r="370">
          <cell r="A370">
            <v>26207129331</v>
          </cell>
          <cell r="B370" t="str">
            <v>Nguyễn Thị Kim Oanh</v>
          </cell>
          <cell r="I370">
            <v>124</v>
          </cell>
          <cell r="J370">
            <v>8.1199999999999992</v>
          </cell>
          <cell r="K370">
            <v>3.52</v>
          </cell>
          <cell r="L370" t="str">
            <v/>
          </cell>
          <cell r="M370">
            <v>0</v>
          </cell>
          <cell r="N370" t="str">
            <v>XÉT LÀM KHÓA LUẬN</v>
          </cell>
          <cell r="O370" t="str">
            <v>Quản Trị Khách Sạn &amp; Nhà Hàng</v>
          </cell>
          <cell r="Q370" t="str">
            <v>K-26 - Quản Trị Khách Sạn &amp; Nhà Hàng (Đại Học)</v>
          </cell>
          <cell r="R370" t="str">
            <v>XÉT LÀM KHÓA LUẬN</v>
          </cell>
        </row>
        <row r="371">
          <cell r="A371">
            <v>26207136321</v>
          </cell>
          <cell r="B371" t="str">
            <v>Trần Thị Hoàng Oanh</v>
          </cell>
          <cell r="I371">
            <v>125</v>
          </cell>
          <cell r="J371">
            <v>7.6</v>
          </cell>
          <cell r="K371">
            <v>3.21</v>
          </cell>
          <cell r="L371" t="str">
            <v/>
          </cell>
          <cell r="M371">
            <v>0</v>
          </cell>
          <cell r="N371" t="str">
            <v>XÉT LÀM KHÓA LUẬN</v>
          </cell>
          <cell r="O371" t="str">
            <v>Quản Trị Khách Sạn &amp; Nhà Hàng</v>
          </cell>
          <cell r="Q371" t="str">
            <v>K-26 - Quản Trị Khách Sạn &amp; Nhà Hàng (Đại Học)</v>
          </cell>
          <cell r="R371" t="str">
            <v>XÉT LÀM KHÓA LUẬN</v>
          </cell>
        </row>
        <row r="372">
          <cell r="A372">
            <v>26207229973</v>
          </cell>
          <cell r="B372" t="str">
            <v>Tăng Thị Kim Oanh</v>
          </cell>
          <cell r="I372">
            <v>118</v>
          </cell>
          <cell r="J372">
            <v>7.48</v>
          </cell>
          <cell r="K372">
            <v>3.16</v>
          </cell>
          <cell r="L372" t="str">
            <v/>
          </cell>
          <cell r="M372">
            <v>4.8387096774193547E-2</v>
          </cell>
          <cell r="N372" t="str">
            <v>CHUYÊN ĐỀ</v>
          </cell>
          <cell r="O372" t="str">
            <v>Quản Trị Khách Sạn &amp; Nhà Hàng</v>
          </cell>
          <cell r="Q372" t="str">
            <v>K-26 - Quản Trị Khách Sạn &amp; Nhà Hàng (Đại Học)</v>
          </cell>
          <cell r="R372" t="str">
            <v>CHUYÊN ĐỀ</v>
          </cell>
        </row>
        <row r="373">
          <cell r="A373">
            <v>26207126869</v>
          </cell>
          <cell r="B373" t="str">
            <v>Phan Thanh Phong</v>
          </cell>
          <cell r="I373" t="e">
            <v>#N/A</v>
          </cell>
          <cell r="J373" t="e">
            <v>#N/A</v>
          </cell>
          <cell r="K373" t="e">
            <v>#N/A</v>
          </cell>
          <cell r="L373" t="e">
            <v>#N/A</v>
          </cell>
          <cell r="M373" t="e">
            <v>#N/A</v>
          </cell>
          <cell r="N373" t="e">
            <v>#N/A</v>
          </cell>
          <cell r="O373" t="str">
            <v>Quản Trị Khách Sạn &amp; Nhà Hàng</v>
          </cell>
          <cell r="Q373" t="str">
            <v>K-26 - Quản Trị Khách Sạn &amp; Nhà Hàng (Đại Học)</v>
          </cell>
          <cell r="R373" t="e">
            <v>#N/A</v>
          </cell>
        </row>
        <row r="374">
          <cell r="A374">
            <v>26207126339</v>
          </cell>
          <cell r="B374" t="str">
            <v>Châu Nguyễn Hồng Phúc</v>
          </cell>
          <cell r="I374">
            <v>125</v>
          </cell>
          <cell r="J374">
            <v>7.21</v>
          </cell>
          <cell r="K374">
            <v>2.98</v>
          </cell>
          <cell r="L374" t="str">
            <v/>
          </cell>
          <cell r="M374">
            <v>0</v>
          </cell>
          <cell r="N374" t="str">
            <v>CHUYÊN ĐỀ</v>
          </cell>
          <cell r="O374" t="str">
            <v>Quản Trị Khách Sạn &amp; Nhà Hàng</v>
          </cell>
          <cell r="Q374" t="str">
            <v>K-26 - Quản Trị Khách Sạn &amp; Nhà Hàng (Đại Học)</v>
          </cell>
          <cell r="R374" t="str">
            <v>CHUYÊN ĐỀ</v>
          </cell>
        </row>
        <row r="375">
          <cell r="A375">
            <v>26217126211</v>
          </cell>
          <cell r="B375" t="str">
            <v>Phan Phú Phúc</v>
          </cell>
          <cell r="I375">
            <v>118</v>
          </cell>
          <cell r="J375">
            <v>7.19</v>
          </cell>
          <cell r="K375">
            <v>2.98</v>
          </cell>
          <cell r="L375" t="str">
            <v/>
          </cell>
          <cell r="M375">
            <v>5.6000000000000001E-2</v>
          </cell>
          <cell r="N375" t="str">
            <v>KHÔNG ĐỦ ĐIỀU KIỆN THỰC TẬP</v>
          </cell>
          <cell r="O375" t="str">
            <v>Quản Trị Khách Sạn &amp; Nhà Hàng</v>
          </cell>
          <cell r="Q375" t="str">
            <v>K-26 - Quản Trị Khách Sạn &amp; Nhà Hàng (Đại Học)</v>
          </cell>
          <cell r="R375" t="str">
            <v>KHÔNG ĐỦ ĐIỀU KIỆN THỰC TẬP</v>
          </cell>
        </row>
        <row r="376">
          <cell r="A376">
            <v>26217131692</v>
          </cell>
          <cell r="B376" t="str">
            <v>Lê Văn Phúc</v>
          </cell>
          <cell r="I376">
            <v>124</v>
          </cell>
          <cell r="J376">
            <v>7.52</v>
          </cell>
          <cell r="K376">
            <v>3.16</v>
          </cell>
          <cell r="L376" t="str">
            <v/>
          </cell>
          <cell r="M376">
            <v>0</v>
          </cell>
          <cell r="N376" t="str">
            <v>CHUYÊN ĐỀ</v>
          </cell>
          <cell r="O376" t="str">
            <v>Quản Trị Khách Sạn &amp; Nhà Hàng</v>
          </cell>
          <cell r="Q376" t="str">
            <v>K-26 - Quản Trị Khách Sạn &amp; Nhà Hàng (Đại Học)</v>
          </cell>
          <cell r="R376" t="str">
            <v>CHUYÊN ĐỀ</v>
          </cell>
        </row>
        <row r="377">
          <cell r="A377">
            <v>26217234333</v>
          </cell>
          <cell r="B377" t="str">
            <v>Bùi Phạm Hồng Phúc</v>
          </cell>
          <cell r="I377">
            <v>112</v>
          </cell>
          <cell r="J377">
            <v>5.88</v>
          </cell>
          <cell r="K377">
            <v>2.1</v>
          </cell>
          <cell r="L377" t="str">
            <v/>
          </cell>
          <cell r="M377">
            <v>0.16800000000000001</v>
          </cell>
          <cell r="N377" t="str">
            <v>KHÔNG ĐỦ ĐIỀU KIỆN THỰC TẬP</v>
          </cell>
          <cell r="O377" t="str">
            <v>Quản Trị Khách Sạn &amp; Nhà Hàng</v>
          </cell>
          <cell r="Q377" t="str">
            <v>K-26 - Quản Trị Khách Sạn &amp; Nhà Hàng (Đại Học)</v>
          </cell>
          <cell r="R377" t="str">
            <v>KHÔNG ĐỦ ĐIỀU KIỆN THỰC TẬP</v>
          </cell>
        </row>
        <row r="378">
          <cell r="A378">
            <v>26207125799</v>
          </cell>
          <cell r="B378" t="str">
            <v>Phạm Thị Kim Phụng</v>
          </cell>
          <cell r="I378">
            <v>123</v>
          </cell>
          <cell r="J378">
            <v>7.26</v>
          </cell>
          <cell r="K378">
            <v>3.02</v>
          </cell>
          <cell r="L378" t="str">
            <v/>
          </cell>
          <cell r="M378">
            <v>8.0645161290322578E-3</v>
          </cell>
          <cell r="N378" t="str">
            <v>CHUYÊN ĐỀ</v>
          </cell>
          <cell r="O378" t="str">
            <v>Quản Trị Khách Sạn &amp; Nhà Hàng</v>
          </cell>
          <cell r="Q378" t="str">
            <v>K-26 - Quản Trị Khách Sạn &amp; Nhà Hàng (Đại Học)</v>
          </cell>
          <cell r="R378" t="str">
            <v>CHUYÊN ĐỀ</v>
          </cell>
        </row>
        <row r="379">
          <cell r="A379">
            <v>24217207665</v>
          </cell>
          <cell r="B379" t="str">
            <v>Nguyễn Văn Phước</v>
          </cell>
          <cell r="I379">
            <v>108</v>
          </cell>
          <cell r="J379">
            <v>4.45</v>
          </cell>
          <cell r="K379">
            <v>1.66</v>
          </cell>
          <cell r="L379" t="str">
            <v>CS 101; PHI 161; ES 102; HIS 361; ES 303</v>
          </cell>
          <cell r="M379">
            <v>0.38400000000000001</v>
          </cell>
          <cell r="N379" t="str">
            <v>KHÔNG ĐỦ ĐIỀU KIỆN THỰC TẬP</v>
          </cell>
          <cell r="O379" t="str">
            <v>Quản Trị Khách Sạn &amp; Nhà Hàng</v>
          </cell>
          <cell r="Q379" t="str">
            <v>K-26 - Quản Trị Khách Sạn &amp; Nhà Hàng (Đại Học)</v>
          </cell>
          <cell r="R379" t="str">
            <v>KHÔNG ĐỦ ĐIỀU KIỆN THỰC TẬP</v>
          </cell>
        </row>
        <row r="380">
          <cell r="A380">
            <v>26217129145</v>
          </cell>
          <cell r="B380" t="str">
            <v>Nguyễn Ngọc Phước</v>
          </cell>
          <cell r="I380">
            <v>123</v>
          </cell>
          <cell r="J380">
            <v>6.84</v>
          </cell>
          <cell r="K380">
            <v>2.79</v>
          </cell>
          <cell r="L380" t="str">
            <v/>
          </cell>
          <cell r="M380">
            <v>1.6E-2</v>
          </cell>
          <cell r="N380" t="str">
            <v>CHUYÊN ĐỀ</v>
          </cell>
          <cell r="O380" t="str">
            <v>Quản Trị Khách Sạn &amp; Nhà Hàng</v>
          </cell>
          <cell r="Q380" t="str">
            <v>K-26 - Quản Trị Khách Sạn &amp; Nhà Hàng (Đại Học)</v>
          </cell>
          <cell r="R380" t="str">
            <v>CHUYÊN ĐỀ</v>
          </cell>
        </row>
        <row r="381">
          <cell r="A381">
            <v>26217134765</v>
          </cell>
          <cell r="B381" t="str">
            <v>Trần Đoàn Tuấn Phước</v>
          </cell>
          <cell r="I381">
            <v>121</v>
          </cell>
          <cell r="J381">
            <v>6.55</v>
          </cell>
          <cell r="K381">
            <v>2.59</v>
          </cell>
          <cell r="L381" t="str">
            <v/>
          </cell>
          <cell r="M381">
            <v>2.4193548387096774E-2</v>
          </cell>
          <cell r="N381" t="str">
            <v>CHUYÊN ĐỀ</v>
          </cell>
          <cell r="O381" t="str">
            <v>Quản Trị Khách Sạn &amp; Nhà Hàng</v>
          </cell>
          <cell r="Q381" t="str">
            <v>K-26 - Quản Trị Khách Sạn &amp; Nhà Hàng (Đại Học)</v>
          </cell>
          <cell r="R381" t="str">
            <v>CHUYÊN ĐỀ</v>
          </cell>
        </row>
        <row r="382">
          <cell r="A382">
            <v>26207100536</v>
          </cell>
          <cell r="B382" t="str">
            <v>Nguyễn Ngọc Hà Phương</v>
          </cell>
          <cell r="I382">
            <v>126</v>
          </cell>
          <cell r="J382">
            <v>7.75</v>
          </cell>
          <cell r="K382">
            <v>3.28</v>
          </cell>
          <cell r="L382" t="str">
            <v/>
          </cell>
          <cell r="M382">
            <v>0</v>
          </cell>
          <cell r="N382" t="str">
            <v>XÉT LÀM KHÓA LUẬN</v>
          </cell>
          <cell r="O382" t="str">
            <v>Quản Trị Khách Sạn &amp; Nhà Hàng</v>
          </cell>
          <cell r="Q382" t="str">
            <v>K-26 - Quản Trị Khách Sạn &amp; Nhà Hàng (Đại Học)</v>
          </cell>
          <cell r="R382" t="str">
            <v>XÉT LÀM KHÓA LUẬN</v>
          </cell>
        </row>
        <row r="383">
          <cell r="A383">
            <v>26207124781</v>
          </cell>
          <cell r="B383" t="str">
            <v>Nguyễn Thị Bảo Phương</v>
          </cell>
          <cell r="I383">
            <v>125</v>
          </cell>
          <cell r="J383">
            <v>7.71</v>
          </cell>
          <cell r="K383">
            <v>3.27</v>
          </cell>
          <cell r="L383" t="str">
            <v/>
          </cell>
          <cell r="M383">
            <v>0</v>
          </cell>
          <cell r="N383" t="str">
            <v>XÉT LÀM KHÓA LUẬN</v>
          </cell>
          <cell r="O383" t="str">
            <v>Quản Trị Khách Sạn &amp; Nhà Hàng</v>
          </cell>
          <cell r="Q383" t="str">
            <v>K-26 - Quản Trị Khách Sạn &amp; Nhà Hàng (Đại Học)</v>
          </cell>
          <cell r="R383" t="str">
            <v>XÉT LÀM KHÓA LUẬN</v>
          </cell>
        </row>
        <row r="384">
          <cell r="A384">
            <v>26207125774</v>
          </cell>
          <cell r="B384" t="str">
            <v>Trần Uyên Phương</v>
          </cell>
          <cell r="I384">
            <v>116</v>
          </cell>
          <cell r="J384">
            <v>6.34</v>
          </cell>
          <cell r="K384">
            <v>2.4700000000000002</v>
          </cell>
          <cell r="L384" t="str">
            <v>PSU-HOS 151</v>
          </cell>
          <cell r="M384">
            <v>7.9365079365079361E-2</v>
          </cell>
          <cell r="N384" t="str">
            <v>KHÔNG ĐỦ ĐIỀU KIỆN THỰC TẬP</v>
          </cell>
          <cell r="O384" t="str">
            <v>Quản Trị Khách Sạn &amp; Nhà Hàng</v>
          </cell>
          <cell r="Q384" t="str">
            <v>K-26 - Quản Trị Khách Sạn &amp; Nhà Hàng (Đại Học)</v>
          </cell>
          <cell r="R384" t="str">
            <v>KHÔNG ĐỦ ĐIỀU KIỆN THỰC TẬP</v>
          </cell>
        </row>
        <row r="385">
          <cell r="A385">
            <v>26207125830</v>
          </cell>
          <cell r="B385" t="str">
            <v>Nguyễn Minh Phương</v>
          </cell>
          <cell r="I385">
            <v>116</v>
          </cell>
          <cell r="J385">
            <v>6.51</v>
          </cell>
          <cell r="K385">
            <v>2.5499999999999998</v>
          </cell>
          <cell r="L385" t="str">
            <v>PSU-HOS 151</v>
          </cell>
          <cell r="M385">
            <v>0.10317460317460317</v>
          </cell>
          <cell r="N385" t="str">
            <v>KHÔNG ĐỦ ĐIỀU KIỆN THỰC TẬP</v>
          </cell>
          <cell r="O385" t="str">
            <v>Quản Trị Khách Sạn &amp; Nhà Hàng</v>
          </cell>
          <cell r="Q385" t="str">
            <v>K-26 - Quản Trị Khách Sạn &amp; Nhà Hàng (Đại Học)</v>
          </cell>
          <cell r="R385" t="str">
            <v>KHÔNG ĐỦ ĐIỀU KIỆN THỰC TẬP</v>
          </cell>
        </row>
        <row r="386">
          <cell r="A386">
            <v>26207131837</v>
          </cell>
          <cell r="B386" t="str">
            <v>Nguyễn Thị Minh Phương</v>
          </cell>
          <cell r="I386">
            <v>105</v>
          </cell>
          <cell r="J386">
            <v>5.52</v>
          </cell>
          <cell r="K386">
            <v>2.09</v>
          </cell>
          <cell r="L386" t="str">
            <v/>
          </cell>
          <cell r="M386">
            <v>0.29032258064516131</v>
          </cell>
          <cell r="N386" t="str">
            <v>KHÔNG ĐỦ ĐIỀU KIỆN THỰC TẬP</v>
          </cell>
          <cell r="O386" t="str">
            <v>Quản Trị Khách Sạn &amp; Nhà Hàng</v>
          </cell>
          <cell r="Q386" t="str">
            <v>K-26 - Quản Trị Khách Sạn &amp; Nhà Hàng (Đại Học)</v>
          </cell>
          <cell r="R386" t="str">
            <v>KHÔNG ĐỦ ĐIỀU KIỆN THỰC TẬP</v>
          </cell>
        </row>
        <row r="387">
          <cell r="A387">
            <v>26207134156</v>
          </cell>
          <cell r="B387" t="str">
            <v>Nguyễn Thị Như Phương</v>
          </cell>
          <cell r="I387">
            <v>123</v>
          </cell>
          <cell r="J387">
            <v>7.93</v>
          </cell>
          <cell r="K387">
            <v>3.4</v>
          </cell>
          <cell r="L387" t="str">
            <v/>
          </cell>
          <cell r="M387">
            <v>1.6E-2</v>
          </cell>
          <cell r="N387" t="str">
            <v>CHUYÊN ĐỀ</v>
          </cell>
          <cell r="O387" t="str">
            <v>Quản Trị Khách Sạn &amp; Nhà Hàng</v>
          </cell>
          <cell r="Q387" t="str">
            <v>K-26 - Quản Trị Khách Sạn &amp; Nhà Hàng (Đại Học)</v>
          </cell>
          <cell r="R387" t="str">
            <v>CHUYÊN ĐỀ</v>
          </cell>
        </row>
        <row r="388">
          <cell r="A388">
            <v>26207134953</v>
          </cell>
          <cell r="B388" t="str">
            <v>Hoàng Lưu Thanh Phương</v>
          </cell>
          <cell r="I388">
            <v>117</v>
          </cell>
          <cell r="J388">
            <v>5.99</v>
          </cell>
          <cell r="K388">
            <v>2.2400000000000002</v>
          </cell>
          <cell r="L388" t="str">
            <v>PSU-ECO 151</v>
          </cell>
          <cell r="M388">
            <v>0.11290322580645161</v>
          </cell>
          <cell r="N388" t="str">
            <v>KHÔNG ĐỦ ĐIỀU KIỆN THỰC TẬP</v>
          </cell>
          <cell r="O388" t="str">
            <v>Quản Trị Khách Sạn &amp; Nhà Hàng</v>
          </cell>
          <cell r="Q388" t="str">
            <v>K-26 - Quản Trị Khách Sạn &amp; Nhà Hàng (Đại Học)</v>
          </cell>
          <cell r="R388" t="str">
            <v>KHÔNG ĐỦ ĐIỀU KIỆN THỰC TẬP</v>
          </cell>
        </row>
        <row r="389">
          <cell r="A389">
            <v>26207136056</v>
          </cell>
          <cell r="B389" t="str">
            <v>Cao Nguyễn Diệu Phương</v>
          </cell>
          <cell r="I389">
            <v>118</v>
          </cell>
          <cell r="J389">
            <v>7.17</v>
          </cell>
          <cell r="K389">
            <v>2.94</v>
          </cell>
          <cell r="L389" t="str">
            <v/>
          </cell>
          <cell r="M389">
            <v>5.6000000000000001E-2</v>
          </cell>
          <cell r="N389" t="str">
            <v>KHÔNG ĐỦ ĐIỀU KIỆN THỰC TẬP</v>
          </cell>
          <cell r="O389" t="str">
            <v>Quản Trị Khách Sạn &amp; Nhà Hàng</v>
          </cell>
          <cell r="Q389" t="str">
            <v>K-26 - Quản Trị Khách Sạn &amp; Nhà Hàng (Đại Học)</v>
          </cell>
          <cell r="R389" t="str">
            <v>KHÔNG ĐỦ ĐIỀU KIỆN THỰC TẬP</v>
          </cell>
        </row>
        <row r="390">
          <cell r="A390">
            <v>26207141978</v>
          </cell>
          <cell r="B390" t="str">
            <v>Nguyễn Thị Thanh Phương</v>
          </cell>
          <cell r="I390">
            <v>125</v>
          </cell>
          <cell r="J390">
            <v>8.66</v>
          </cell>
          <cell r="K390">
            <v>3.77</v>
          </cell>
          <cell r="L390" t="str">
            <v/>
          </cell>
          <cell r="M390">
            <v>0</v>
          </cell>
          <cell r="N390" t="str">
            <v>XÉT LÀM KHÓA LUẬN</v>
          </cell>
          <cell r="O390" t="str">
            <v>Quản Trị Khách Sạn &amp; Nhà Hàng</v>
          </cell>
          <cell r="Q390" t="str">
            <v>K-26 - Quản Trị Khách Sạn &amp; Nhà Hàng (Đại Học)</v>
          </cell>
          <cell r="R390" t="str">
            <v>XÉT LÀM KHÓA LUẬN</v>
          </cell>
        </row>
        <row r="391">
          <cell r="A391">
            <v>26217100406</v>
          </cell>
          <cell r="B391" t="str">
            <v>Nguyễn Minh Quân</v>
          </cell>
          <cell r="I391">
            <v>124</v>
          </cell>
          <cell r="J391">
            <v>7.26</v>
          </cell>
          <cell r="K391">
            <v>3.03</v>
          </cell>
          <cell r="L391" t="str">
            <v/>
          </cell>
          <cell r="M391">
            <v>0</v>
          </cell>
          <cell r="N391" t="str">
            <v>CHUYÊN ĐỀ</v>
          </cell>
          <cell r="O391" t="str">
            <v>Quản Trị Khách Sạn &amp; Nhà Hàng</v>
          </cell>
          <cell r="Q391" t="str">
            <v>K-26 - Quản Trị Khách Sạn &amp; Nhà Hàng (Đại Học)</v>
          </cell>
          <cell r="R391" t="str">
            <v>CHUYÊN ĐỀ</v>
          </cell>
        </row>
        <row r="392">
          <cell r="A392">
            <v>26217127757</v>
          </cell>
          <cell r="B392" t="str">
            <v>Nguyễn Huy Bảo Quân</v>
          </cell>
          <cell r="I392">
            <v>122</v>
          </cell>
          <cell r="J392">
            <v>7.36</v>
          </cell>
          <cell r="K392">
            <v>3.07</v>
          </cell>
          <cell r="L392" t="str">
            <v/>
          </cell>
          <cell r="M392">
            <v>1.6129032258064516E-2</v>
          </cell>
          <cell r="N392" t="str">
            <v>CHUYÊN ĐỀ</v>
          </cell>
          <cell r="O392" t="str">
            <v>Quản Trị Khách Sạn &amp; Nhà Hàng</v>
          </cell>
          <cell r="Q392" t="str">
            <v>K-26 - Quản Trị Khách Sạn &amp; Nhà Hàng (Đại Học)</v>
          </cell>
          <cell r="R392" t="str">
            <v>CHUYÊN ĐỀ</v>
          </cell>
        </row>
        <row r="393">
          <cell r="A393">
            <v>26217134894</v>
          </cell>
          <cell r="B393" t="str">
            <v>Trương Văn Anh Quân</v>
          </cell>
          <cell r="I393">
            <v>120</v>
          </cell>
          <cell r="J393">
            <v>7.88</v>
          </cell>
          <cell r="K393">
            <v>3.41</v>
          </cell>
          <cell r="L393" t="str">
            <v/>
          </cell>
          <cell r="M393">
            <v>0.04</v>
          </cell>
          <cell r="N393" t="str">
            <v>CHUYÊN ĐỀ</v>
          </cell>
          <cell r="O393" t="str">
            <v>Quản Trị Khách Sạn &amp; Nhà Hàng</v>
          </cell>
          <cell r="Q393" t="str">
            <v>K-26 - Quản Trị Khách Sạn &amp; Nhà Hàng (Đại Học)</v>
          </cell>
          <cell r="R393" t="str">
            <v>CHUYÊN ĐỀ</v>
          </cell>
        </row>
        <row r="394">
          <cell r="A394">
            <v>26217136268</v>
          </cell>
          <cell r="B394" t="str">
            <v>Trần  Quân</v>
          </cell>
          <cell r="I394">
            <v>120</v>
          </cell>
          <cell r="J394">
            <v>7.08</v>
          </cell>
          <cell r="K394">
            <v>2.89</v>
          </cell>
          <cell r="L394" t="str">
            <v/>
          </cell>
          <cell r="M394">
            <v>0.04</v>
          </cell>
          <cell r="N394" t="str">
            <v>CHUYÊN ĐỀ</v>
          </cell>
          <cell r="O394" t="str">
            <v>Quản Trị Khách Sạn &amp; Nhà Hàng</v>
          </cell>
          <cell r="Q394" t="str">
            <v>K-26 - Quản Trị Khách Sạn &amp; Nhà Hàng (Đại Học)</v>
          </cell>
          <cell r="R394" t="str">
            <v>CHUYÊN ĐỀ</v>
          </cell>
        </row>
        <row r="395">
          <cell r="A395">
            <v>26217141046</v>
          </cell>
          <cell r="B395" t="str">
            <v>Hoàng Đình Quân</v>
          </cell>
          <cell r="I395">
            <v>108</v>
          </cell>
          <cell r="J395">
            <v>6.01</v>
          </cell>
          <cell r="K395">
            <v>2.2599999999999998</v>
          </cell>
          <cell r="L395" t="str">
            <v/>
          </cell>
          <cell r="M395">
            <v>0.12903225806451613</v>
          </cell>
          <cell r="N395" t="str">
            <v>KHÔNG ĐỦ ĐIỀU KIỆN THỰC TẬP</v>
          </cell>
          <cell r="O395" t="str">
            <v>Quản Trị Khách Sạn &amp; Nhà Hàng</v>
          </cell>
          <cell r="Q395" t="str">
            <v>K-26 - Quản Trị Khách Sạn &amp; Nhà Hàng (Đại Học)</v>
          </cell>
          <cell r="R395" t="str">
            <v>KHÔNG ĐỦ ĐIỀU KIỆN THỰC TẬP</v>
          </cell>
        </row>
        <row r="396">
          <cell r="A396">
            <v>26217126199</v>
          </cell>
          <cell r="B396" t="str">
            <v>Đặng Trung Quang</v>
          </cell>
          <cell r="I396">
            <v>125</v>
          </cell>
          <cell r="J396">
            <v>7</v>
          </cell>
          <cell r="K396">
            <v>2.85</v>
          </cell>
          <cell r="L396" t="str">
            <v/>
          </cell>
          <cell r="M396">
            <v>0</v>
          </cell>
          <cell r="N396" t="str">
            <v>CHUYÊN ĐỀ</v>
          </cell>
          <cell r="O396" t="str">
            <v>Quản Trị Khách Sạn &amp; Nhà Hàng</v>
          </cell>
          <cell r="Q396" t="str">
            <v>K-26 - Quản Trị Khách Sạn &amp; Nhà Hàng (Đại Học)</v>
          </cell>
          <cell r="R396" t="str">
            <v>CHUYÊN ĐỀ</v>
          </cell>
        </row>
        <row r="397">
          <cell r="A397">
            <v>26217232879</v>
          </cell>
          <cell r="B397" t="str">
            <v>Phạm Hào Quang</v>
          </cell>
          <cell r="I397">
            <v>95</v>
          </cell>
          <cell r="J397">
            <v>4.83</v>
          </cell>
          <cell r="K397">
            <v>1.55</v>
          </cell>
          <cell r="L397" t="str">
            <v/>
          </cell>
          <cell r="M397">
            <v>0.49193548387096775</v>
          </cell>
          <cell r="N397" t="str">
            <v>KHÔNG ĐỦ ĐIỀU KIỆN THỰC TẬP</v>
          </cell>
          <cell r="O397" t="str">
            <v>Quản Trị Khách Sạn &amp; Nhà Hàng</v>
          </cell>
          <cell r="Q397" t="str">
            <v>K-26 - Quản Trị Khách Sạn &amp; Nhà Hàng (Đại Học)</v>
          </cell>
          <cell r="R397" t="str">
            <v>KHÔNG ĐỦ ĐIỀU KIỆN THỰC TẬP</v>
          </cell>
        </row>
        <row r="398">
          <cell r="A398">
            <v>2321713977</v>
          </cell>
          <cell r="B398" t="str">
            <v>Nguyễn Công Quốc</v>
          </cell>
          <cell r="I398">
            <v>116</v>
          </cell>
          <cell r="J398">
            <v>4.6900000000000004</v>
          </cell>
          <cell r="K398">
            <v>1.78</v>
          </cell>
          <cell r="L398" t="str">
            <v>CS 101; ES 102; ES 303</v>
          </cell>
          <cell r="M398">
            <v>0.35714285714285715</v>
          </cell>
          <cell r="N398" t="str">
            <v>KHÔNG ĐỦ ĐIỀU KIỆN THỰC TẬP</v>
          </cell>
          <cell r="O398" t="str">
            <v>Quản Trị Khách Sạn &amp; Nhà Hàng</v>
          </cell>
          <cell r="Q398" t="str">
            <v>K-26 - Quản Trị Khách Sạn &amp; Nhà Hàng (Đại Học)</v>
          </cell>
          <cell r="R398" t="str">
            <v>KHÔNG ĐỦ ĐIỀU KIỆN THỰC TẬP</v>
          </cell>
        </row>
        <row r="399">
          <cell r="A399">
            <v>26217100519</v>
          </cell>
          <cell r="B399" t="str">
            <v>Nguyễn Tiến Quốc</v>
          </cell>
          <cell r="I399">
            <v>118</v>
          </cell>
          <cell r="J399">
            <v>6.36</v>
          </cell>
          <cell r="K399">
            <v>2.41</v>
          </cell>
          <cell r="L399" t="str">
            <v/>
          </cell>
          <cell r="M399">
            <v>0.12</v>
          </cell>
          <cell r="N399" t="str">
            <v>KHÔNG ĐỦ ĐIỀU KIỆN THỰC TẬP</v>
          </cell>
          <cell r="O399" t="str">
            <v>Quản Trị Khách Sạn &amp; Nhà Hàng</v>
          </cell>
          <cell r="Q399" t="str">
            <v>K-26 - Quản Trị Khách Sạn &amp; Nhà Hàng (Đại Học)</v>
          </cell>
          <cell r="R399" t="str">
            <v>KHÔNG ĐỦ ĐIỀU KIỆN THỰC TẬP</v>
          </cell>
        </row>
        <row r="400">
          <cell r="A400">
            <v>26207131626</v>
          </cell>
          <cell r="B400" t="str">
            <v>Nguyễn Thị Kim Quý</v>
          </cell>
          <cell r="I400">
            <v>124</v>
          </cell>
          <cell r="J400">
            <v>7.31</v>
          </cell>
          <cell r="K400">
            <v>3.05</v>
          </cell>
          <cell r="L400" t="str">
            <v/>
          </cell>
          <cell r="M400">
            <v>0</v>
          </cell>
          <cell r="N400" t="str">
            <v>CHUYÊN ĐỀ</v>
          </cell>
          <cell r="O400" t="str">
            <v>Quản Trị Khách Sạn &amp; Nhà Hàng</v>
          </cell>
          <cell r="Q400" t="str">
            <v>K-26 - Quản Trị Khách Sạn &amp; Nhà Hàng (Đại Học)</v>
          </cell>
          <cell r="R400" t="str">
            <v>CHUYÊN ĐỀ</v>
          </cell>
        </row>
        <row r="401">
          <cell r="A401">
            <v>26207133359</v>
          </cell>
          <cell r="B401" t="str">
            <v>Đào Thị Lệ Quyên</v>
          </cell>
          <cell r="I401">
            <v>125</v>
          </cell>
          <cell r="J401">
            <v>7.12</v>
          </cell>
          <cell r="K401">
            <v>2.96</v>
          </cell>
          <cell r="L401" t="str">
            <v/>
          </cell>
          <cell r="M401">
            <v>0</v>
          </cell>
          <cell r="N401" t="str">
            <v>CHUYÊN ĐỀ</v>
          </cell>
          <cell r="O401" t="str">
            <v>Quản Trị Khách Sạn &amp; Nhà Hàng</v>
          </cell>
          <cell r="Q401" t="str">
            <v>K-26 - Quản Trị Khách Sạn &amp; Nhà Hàng (Đại Học)</v>
          </cell>
          <cell r="R401" t="str">
            <v>CHUYÊN ĐỀ</v>
          </cell>
        </row>
        <row r="402">
          <cell r="A402">
            <v>26207133903</v>
          </cell>
          <cell r="B402" t="str">
            <v>Huỳnh Thảo Quyên</v>
          </cell>
          <cell r="I402">
            <v>113</v>
          </cell>
          <cell r="J402">
            <v>6.99</v>
          </cell>
          <cell r="K402">
            <v>2.86</v>
          </cell>
          <cell r="L402" t="str">
            <v/>
          </cell>
          <cell r="M402">
            <v>8.8709677419354843E-2</v>
          </cell>
          <cell r="N402" t="str">
            <v>KHÔNG ĐỦ ĐIỀU KIỆN THỰC TẬP</v>
          </cell>
          <cell r="O402" t="str">
            <v>Quản Trị Khách Sạn &amp; Nhà Hàng</v>
          </cell>
          <cell r="Q402" t="str">
            <v>K-26 - Quản Trị Khách Sạn &amp; Nhà Hàng (Đại Học)</v>
          </cell>
          <cell r="R402" t="str">
            <v>KHÔNG ĐỦ ĐIỀU KIỆN THỰC TẬP</v>
          </cell>
        </row>
        <row r="403">
          <cell r="A403">
            <v>26207142679</v>
          </cell>
          <cell r="B403" t="str">
            <v>Lê Trà Tố Quyên</v>
          </cell>
          <cell r="I403" t="e">
            <v>#N/A</v>
          </cell>
          <cell r="J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  <cell r="N403" t="e">
            <v>#N/A</v>
          </cell>
          <cell r="O403" t="str">
            <v>Quản Trị Khách Sạn &amp; Nhà Hàng</v>
          </cell>
          <cell r="Q403" t="str">
            <v>K-26 - Quản Trị Khách Sạn &amp; Nhà Hàng (Đại Học)</v>
          </cell>
          <cell r="R403" t="e">
            <v>#N/A</v>
          </cell>
        </row>
        <row r="404">
          <cell r="A404">
            <v>25207117579</v>
          </cell>
          <cell r="B404" t="str">
            <v>Phùng Thị Như Quỳnh</v>
          </cell>
          <cell r="I404">
            <v>125</v>
          </cell>
          <cell r="J404">
            <v>7.26</v>
          </cell>
          <cell r="K404">
            <v>3.04</v>
          </cell>
          <cell r="L404" t="str">
            <v>CS 101; ES 102</v>
          </cell>
          <cell r="M404">
            <v>0</v>
          </cell>
          <cell r="N404" t="str">
            <v>CHUYÊN ĐỀ</v>
          </cell>
          <cell r="O404" t="str">
            <v>Quản Trị Khách Sạn &amp; Nhà Hàng</v>
          </cell>
          <cell r="Q404" t="str">
            <v>K-26 - Quản Trị Khách Sạn &amp; Nhà Hàng (Đại Học)</v>
          </cell>
          <cell r="R404" t="str">
            <v>CHUYÊN ĐỀ</v>
          </cell>
        </row>
        <row r="405">
          <cell r="A405">
            <v>26203724968</v>
          </cell>
          <cell r="B405" t="str">
            <v>Trần Thúy Quỳnh</v>
          </cell>
          <cell r="I405">
            <v>122</v>
          </cell>
          <cell r="J405">
            <v>8.1999999999999993</v>
          </cell>
          <cell r="K405">
            <v>3.53</v>
          </cell>
          <cell r="L405" t="str">
            <v/>
          </cell>
          <cell r="M405">
            <v>1.6129032258064516E-2</v>
          </cell>
          <cell r="N405" t="str">
            <v>CHUYÊN ĐỀ</v>
          </cell>
          <cell r="O405" t="str">
            <v>Quản Trị Khách Sạn &amp; Nhà Hàng</v>
          </cell>
          <cell r="Q405" t="str">
            <v>K-26 - Quản Trị Khách Sạn &amp; Nhà Hàng (Đại Học)</v>
          </cell>
          <cell r="R405" t="str">
            <v>CHUYÊN ĐỀ</v>
          </cell>
        </row>
        <row r="406">
          <cell r="A406">
            <v>26207120292</v>
          </cell>
          <cell r="B406" t="str">
            <v>Bùi Thị Như Quỳnh</v>
          </cell>
          <cell r="I406">
            <v>113</v>
          </cell>
          <cell r="J406">
            <v>6.78</v>
          </cell>
          <cell r="K406">
            <v>2.66</v>
          </cell>
          <cell r="L406" t="str">
            <v/>
          </cell>
          <cell r="M406">
            <v>8.8709677419354843E-2</v>
          </cell>
          <cell r="N406" t="str">
            <v>KHÔNG ĐỦ ĐIỀU KIỆN THỰC TẬP</v>
          </cell>
          <cell r="O406" t="str">
            <v>Quản Trị Khách Sạn &amp; Nhà Hàng</v>
          </cell>
          <cell r="Q406" t="str">
            <v>K-26 - Quản Trị Khách Sạn &amp; Nhà Hàng (Đại Học)</v>
          </cell>
          <cell r="R406" t="str">
            <v>KHÔNG ĐỦ ĐIỀU KIỆN THỰC TẬP</v>
          </cell>
        </row>
        <row r="407">
          <cell r="A407">
            <v>26207133699</v>
          </cell>
          <cell r="B407" t="str">
            <v>Ông Thị Ái Quỳnh</v>
          </cell>
          <cell r="I407">
            <v>123</v>
          </cell>
          <cell r="J407">
            <v>7.61</v>
          </cell>
          <cell r="K407">
            <v>3.22</v>
          </cell>
          <cell r="L407" t="str">
            <v/>
          </cell>
          <cell r="M407">
            <v>1.6E-2</v>
          </cell>
          <cell r="N407" t="str">
            <v>CHUYÊN ĐỀ</v>
          </cell>
          <cell r="O407" t="str">
            <v>Quản Trị Khách Sạn &amp; Nhà Hàng</v>
          </cell>
          <cell r="Q407" t="str">
            <v>K-26 - Quản Trị Khách Sạn &amp; Nhà Hàng (Đại Học)</v>
          </cell>
          <cell r="R407" t="str">
            <v>CHUYÊN ĐỀ</v>
          </cell>
        </row>
        <row r="408">
          <cell r="A408">
            <v>26207134267</v>
          </cell>
          <cell r="B408" t="str">
            <v>Phạm Thị Như Quỳnh</v>
          </cell>
          <cell r="I408">
            <v>123</v>
          </cell>
          <cell r="J408">
            <v>7.05</v>
          </cell>
          <cell r="K408">
            <v>2.88</v>
          </cell>
          <cell r="L408" t="str">
            <v/>
          </cell>
          <cell r="M408">
            <v>1.6E-2</v>
          </cell>
          <cell r="N408" t="str">
            <v>CHUYÊN ĐỀ</v>
          </cell>
          <cell r="O408" t="str">
            <v>Quản Trị Khách Sạn &amp; Nhà Hàng</v>
          </cell>
          <cell r="Q408" t="str">
            <v>K-26 - Quản Trị Khách Sạn &amp; Nhà Hàng (Đại Học)</v>
          </cell>
          <cell r="R408" t="str">
            <v>CHUYÊN ĐỀ</v>
          </cell>
        </row>
        <row r="409">
          <cell r="A409">
            <v>26217125883</v>
          </cell>
          <cell r="B409" t="str">
            <v>Lê Anh Sách</v>
          </cell>
          <cell r="I409" t="e">
            <v>#N/A</v>
          </cell>
          <cell r="J409" t="e">
            <v>#N/A</v>
          </cell>
          <cell r="K409" t="e">
            <v>#N/A</v>
          </cell>
          <cell r="L409" t="e">
            <v>#N/A</v>
          </cell>
          <cell r="M409" t="e">
            <v>#N/A</v>
          </cell>
          <cell r="N409" t="e">
            <v>#N/A</v>
          </cell>
          <cell r="O409" t="str">
            <v>Quản Trị Khách Sạn &amp; Nhà Hàng</v>
          </cell>
          <cell r="Q409" t="str">
            <v>K-26 - Quản Trị Khách Sạn &amp; Nhà Hàng (Đại Học)</v>
          </cell>
          <cell r="R409" t="e">
            <v>#N/A</v>
          </cell>
        </row>
        <row r="410">
          <cell r="A410">
            <v>25207201266</v>
          </cell>
          <cell r="B410" t="str">
            <v>Trần Thị Sương</v>
          </cell>
          <cell r="I410" t="e">
            <v>#N/A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N410" t="e">
            <v>#N/A</v>
          </cell>
          <cell r="O410" t="e">
            <v>#N/A</v>
          </cell>
          <cell r="Q410" t="e">
            <v>#N/A</v>
          </cell>
          <cell r="R410" t="e">
            <v>#N/A</v>
          </cell>
        </row>
        <row r="411">
          <cell r="A411">
            <v>26207130340</v>
          </cell>
          <cell r="B411" t="str">
            <v>Trương Thị Diễm Sương</v>
          </cell>
          <cell r="I411">
            <v>123</v>
          </cell>
          <cell r="J411">
            <v>7.01</v>
          </cell>
          <cell r="K411">
            <v>2.86</v>
          </cell>
          <cell r="L411" t="str">
            <v/>
          </cell>
          <cell r="M411">
            <v>2.3809523809523808E-2</v>
          </cell>
          <cell r="N411" t="str">
            <v>CHUYÊN ĐỀ</v>
          </cell>
          <cell r="O411" t="str">
            <v>Quản Trị Khách Sạn &amp; Nhà Hàng</v>
          </cell>
          <cell r="Q411" t="str">
            <v>K-26 - Quản Trị Khách Sạn &amp; Nhà Hàng (Đại Học)</v>
          </cell>
          <cell r="R411" t="str">
            <v>CHUYÊN ĐỀ</v>
          </cell>
        </row>
        <row r="412">
          <cell r="A412">
            <v>26217123321</v>
          </cell>
          <cell r="B412" t="str">
            <v>Ngô Ngọc Tài</v>
          </cell>
          <cell r="I412">
            <v>115</v>
          </cell>
          <cell r="J412">
            <v>7.85</v>
          </cell>
          <cell r="K412">
            <v>3.38</v>
          </cell>
          <cell r="L412" t="str">
            <v/>
          </cell>
          <cell r="M412">
            <v>7.2580645161290328E-2</v>
          </cell>
          <cell r="N412" t="str">
            <v>KHÔNG ĐỦ ĐIỀU KIỆN THỰC TẬP</v>
          </cell>
          <cell r="O412" t="str">
            <v>Quản Trị Khách Sạn &amp; Nhà Hàng</v>
          </cell>
          <cell r="Q412" t="str">
            <v>K-26 - Quản Trị Khách Sạn &amp; Nhà Hàng (Đại Học)</v>
          </cell>
          <cell r="R412" t="str">
            <v>KHÔNG ĐỦ ĐIỀU KIỆN THỰC TẬP</v>
          </cell>
        </row>
        <row r="413">
          <cell r="A413">
            <v>26207327517</v>
          </cell>
          <cell r="B413" t="str">
            <v>Ngô Thị Mỹ Tâm</v>
          </cell>
          <cell r="I413">
            <v>125</v>
          </cell>
          <cell r="J413">
            <v>6.95</v>
          </cell>
          <cell r="K413">
            <v>2.81</v>
          </cell>
          <cell r="L413" t="str">
            <v/>
          </cell>
          <cell r="M413">
            <v>0</v>
          </cell>
          <cell r="N413" t="str">
            <v>CHUYÊN ĐỀ</v>
          </cell>
          <cell r="O413" t="str">
            <v>Quản Trị Khách Sạn &amp; Nhà Hàng</v>
          </cell>
          <cell r="Q413" t="str">
            <v>K-26 - Quản Trị Khách Sạn &amp; Nhà Hàng (Đại Học)</v>
          </cell>
          <cell r="R413" t="str">
            <v>CHUYÊN ĐỀ</v>
          </cell>
        </row>
        <row r="414">
          <cell r="A414">
            <v>26217127986</v>
          </cell>
          <cell r="B414" t="str">
            <v>Nguyễn Quang Tâm</v>
          </cell>
          <cell r="I414">
            <v>111</v>
          </cell>
          <cell r="J414">
            <v>5.29</v>
          </cell>
          <cell r="K414">
            <v>2.0099999999999998</v>
          </cell>
          <cell r="L414" t="str">
            <v/>
          </cell>
          <cell r="M414">
            <v>0.25600000000000001</v>
          </cell>
          <cell r="N414" t="str">
            <v>KHÔNG ĐỦ ĐIỀU KIỆN THỰC TẬP</v>
          </cell>
          <cell r="O414" t="str">
            <v>Quản Trị Khách Sạn &amp; Nhà Hàng</v>
          </cell>
          <cell r="Q414" t="str">
            <v>K-26 - Quản Trị Khách Sạn &amp; Nhà Hàng (Đại Học)</v>
          </cell>
          <cell r="R414" t="str">
            <v>KHÔNG ĐỦ ĐIỀU KIỆN THỰC TẬP</v>
          </cell>
        </row>
        <row r="415">
          <cell r="A415">
            <v>26217126863</v>
          </cell>
          <cell r="B415" t="str">
            <v>Nguyễn Hữu Thành Tân</v>
          </cell>
          <cell r="I415">
            <v>120</v>
          </cell>
          <cell r="J415">
            <v>7.68</v>
          </cell>
          <cell r="K415">
            <v>3.24</v>
          </cell>
          <cell r="L415" t="str">
            <v/>
          </cell>
          <cell r="M415">
            <v>0.04</v>
          </cell>
          <cell r="N415" t="str">
            <v>CHUYÊN ĐỀ</v>
          </cell>
          <cell r="O415" t="str">
            <v>Quản Trị Khách Sạn &amp; Nhà Hàng</v>
          </cell>
          <cell r="Q415" t="str">
            <v>K-26 - Quản Trị Khách Sạn &amp; Nhà Hàng (Đại Học)</v>
          </cell>
          <cell r="R415" t="str">
            <v>CHUYÊN ĐỀ</v>
          </cell>
        </row>
        <row r="416">
          <cell r="A416">
            <v>26217129853</v>
          </cell>
          <cell r="B416" t="str">
            <v>Hoàng Ngọc Duy Tân</v>
          </cell>
          <cell r="I416">
            <v>123</v>
          </cell>
          <cell r="J416">
            <v>6.84</v>
          </cell>
          <cell r="K416">
            <v>2.77</v>
          </cell>
          <cell r="L416" t="str">
            <v/>
          </cell>
          <cell r="M416">
            <v>1.6E-2</v>
          </cell>
          <cell r="N416" t="str">
            <v>CHUYÊN ĐỀ</v>
          </cell>
          <cell r="O416" t="str">
            <v>Quản Trị Khách Sạn &amp; Nhà Hàng</v>
          </cell>
          <cell r="Q416" t="str">
            <v>K-26 - Quản Trị Khách Sạn &amp; Nhà Hàng (Đại Học)</v>
          </cell>
          <cell r="R416" t="str">
            <v>CHUYÊN ĐỀ</v>
          </cell>
        </row>
        <row r="417">
          <cell r="A417">
            <v>26217100745</v>
          </cell>
          <cell r="B417" t="str">
            <v>Nguyễn Quang Thạch</v>
          </cell>
          <cell r="I417">
            <v>118</v>
          </cell>
          <cell r="J417">
            <v>6.13</v>
          </cell>
          <cell r="K417">
            <v>2.3199999999999998</v>
          </cell>
          <cell r="L417" t="str">
            <v/>
          </cell>
          <cell r="M417">
            <v>9.6000000000000002E-2</v>
          </cell>
          <cell r="N417" t="str">
            <v>KHÔNG ĐỦ ĐIỀU KIỆN THỰC TẬP</v>
          </cell>
          <cell r="O417" t="str">
            <v>Quản Trị Khách Sạn &amp; Nhà Hàng</v>
          </cell>
          <cell r="Q417" t="str">
            <v>K-26 - Quản Trị Khách Sạn &amp; Nhà Hàng (Đại Học)</v>
          </cell>
          <cell r="R417" t="str">
            <v>KHÔNG ĐỦ ĐIỀU KIỆN THỰC TẬP</v>
          </cell>
        </row>
        <row r="418">
          <cell r="A418">
            <v>26217136263</v>
          </cell>
          <cell r="B418" t="str">
            <v>Hồ Ngọc Thạch</v>
          </cell>
          <cell r="I418">
            <v>102</v>
          </cell>
          <cell r="J418">
            <v>5.9</v>
          </cell>
          <cell r="K418">
            <v>2.2400000000000002</v>
          </cell>
          <cell r="L418" t="str">
            <v>ENG 116</v>
          </cell>
          <cell r="M418">
            <v>0.23200000000000001</v>
          </cell>
          <cell r="N418" t="str">
            <v>KHÔNG ĐỦ ĐIỀU KIỆN THỰC TẬP</v>
          </cell>
          <cell r="O418" t="str">
            <v>Quản Trị Khách Sạn &amp; Nhà Hàng</v>
          </cell>
          <cell r="Q418" t="str">
            <v>K-26 - Quản Trị Khách Sạn &amp; Nhà Hàng (Đại Học)</v>
          </cell>
          <cell r="R418" t="str">
            <v>KHÔNG ĐỦ ĐIỀU KIỆN THỰC TẬP</v>
          </cell>
        </row>
        <row r="419">
          <cell r="A419">
            <v>26218626604</v>
          </cell>
          <cell r="B419" t="str">
            <v>Nguyễn Trọng Thái</v>
          </cell>
          <cell r="I419">
            <v>102</v>
          </cell>
          <cell r="J419">
            <v>5.5</v>
          </cell>
          <cell r="K419">
            <v>1.85</v>
          </cell>
          <cell r="L419" t="str">
            <v/>
          </cell>
          <cell r="M419">
            <v>0.2661290322580645</v>
          </cell>
          <cell r="N419" t="str">
            <v>KHÔNG ĐỦ ĐIỀU KIỆN THỰC TẬP</v>
          </cell>
          <cell r="O419" t="str">
            <v>Quản Trị Khách Sạn &amp; Nhà Hàng</v>
          </cell>
          <cell r="Q419" t="str">
            <v>K-26 - Quản Trị Khách Sạn &amp; Nhà Hàng (Đại Học)</v>
          </cell>
          <cell r="R419" t="str">
            <v>KHÔNG ĐỦ ĐIỀU KIỆN THỰC TẬP</v>
          </cell>
        </row>
        <row r="420">
          <cell r="A420">
            <v>26217128663</v>
          </cell>
          <cell r="B420" t="str">
            <v>Từ Thanh Thân</v>
          </cell>
          <cell r="I420">
            <v>115</v>
          </cell>
          <cell r="J420">
            <v>5.56</v>
          </cell>
          <cell r="K420">
            <v>1.97</v>
          </cell>
          <cell r="L420" t="str">
            <v/>
          </cell>
          <cell r="M420">
            <v>0.13600000000000001</v>
          </cell>
          <cell r="N420" t="str">
            <v>KHÔNG ĐỦ ĐIỀU KIỆN THỰC TẬP</v>
          </cell>
          <cell r="O420" t="str">
            <v>Quản Trị Khách Sạn &amp; Nhà Hàng</v>
          </cell>
          <cell r="Q420" t="str">
            <v>K-26 - Quản Trị Khách Sạn &amp; Nhà Hàng (Đại Học)</v>
          </cell>
          <cell r="R420" t="str">
            <v>KHÔNG ĐỦ ĐIỀU KIỆN THỰC TẬP</v>
          </cell>
        </row>
        <row r="421">
          <cell r="A421">
            <v>26207125677</v>
          </cell>
          <cell r="B421" t="str">
            <v>Nguyễn Thị Hồng Thắng</v>
          </cell>
          <cell r="I421">
            <v>117</v>
          </cell>
          <cell r="J421">
            <v>6.75</v>
          </cell>
          <cell r="K421">
            <v>2.66</v>
          </cell>
          <cell r="L421" t="str">
            <v/>
          </cell>
          <cell r="M421">
            <v>6.4000000000000001E-2</v>
          </cell>
          <cell r="N421" t="str">
            <v>KHÔNG ĐỦ ĐIỀU KIỆN THỰC TẬP</v>
          </cell>
          <cell r="O421" t="str">
            <v>Quản Trị Khách Sạn &amp; Nhà Hàng</v>
          </cell>
          <cell r="Q421" t="str">
            <v>K-26 - Quản Trị Khách Sạn &amp; Nhà Hàng (Đại Học)</v>
          </cell>
          <cell r="R421" t="str">
            <v>KHÔNG ĐỦ ĐIỀU KIỆN THỰC TẬP</v>
          </cell>
        </row>
        <row r="422">
          <cell r="A422">
            <v>26207100469</v>
          </cell>
          <cell r="B422" t="str">
            <v>Hoàng Thị Phương Thanh</v>
          </cell>
          <cell r="I422">
            <v>117</v>
          </cell>
          <cell r="J422">
            <v>7.3</v>
          </cell>
          <cell r="K422">
            <v>3.05</v>
          </cell>
          <cell r="L422" t="str">
            <v/>
          </cell>
          <cell r="M422">
            <v>5.6451612903225805E-2</v>
          </cell>
          <cell r="N422" t="str">
            <v>KHÔNG ĐỦ ĐIỀU KIỆN THỰC TẬP</v>
          </cell>
          <cell r="O422" t="str">
            <v>Quản Trị Khách Sạn &amp; Nhà Hàng</v>
          </cell>
          <cell r="Q422" t="str">
            <v>K-26 - Quản Trị Khách Sạn &amp; Nhà Hàng (Đại Học)</v>
          </cell>
          <cell r="R422" t="str">
            <v>KHÔNG ĐỦ ĐIỀU KIỆN THỰC TẬP</v>
          </cell>
        </row>
        <row r="423">
          <cell r="A423">
            <v>26207123027</v>
          </cell>
          <cell r="B423" t="str">
            <v>Phan Thị Diễm Thanh</v>
          </cell>
          <cell r="I423">
            <v>115</v>
          </cell>
          <cell r="J423">
            <v>6.89</v>
          </cell>
          <cell r="K423">
            <v>2.76</v>
          </cell>
          <cell r="L423" t="str">
            <v/>
          </cell>
          <cell r="M423">
            <v>0.12</v>
          </cell>
          <cell r="N423" t="str">
            <v>KHÔNG ĐỦ ĐIỀU KIỆN THỰC TẬP</v>
          </cell>
          <cell r="O423" t="str">
            <v>Quản Trị Khách Sạn &amp; Nhà Hàng</v>
          </cell>
          <cell r="Q423" t="str">
            <v>K-26 - Quản Trị Khách Sạn &amp; Nhà Hàng (Đại Học)</v>
          </cell>
          <cell r="R423" t="str">
            <v>KHÔNG ĐỦ ĐIỀU KIỆN THỰC TẬP</v>
          </cell>
        </row>
        <row r="424">
          <cell r="A424">
            <v>26217142304</v>
          </cell>
          <cell r="B424" t="str">
            <v>Phạm Hữu Thanh</v>
          </cell>
          <cell r="I424">
            <v>99</v>
          </cell>
          <cell r="J424">
            <v>4.84</v>
          </cell>
          <cell r="K424">
            <v>1.84</v>
          </cell>
          <cell r="L424" t="str">
            <v/>
          </cell>
          <cell r="M424">
            <v>0.43548387096774194</v>
          </cell>
          <cell r="N424" t="str">
            <v>KHÔNG ĐỦ ĐIỀU KIỆN THỰC TẬP</v>
          </cell>
          <cell r="O424" t="str">
            <v>Quản Trị Khách Sạn &amp; Nhà Hàng</v>
          </cell>
          <cell r="Q424" t="str">
            <v>K-26 - Quản Trị Khách Sạn &amp; Nhà Hàng (Đại Học)</v>
          </cell>
          <cell r="R424" t="str">
            <v>KHÔNG ĐỦ ĐIỀU KIỆN THỰC TẬP</v>
          </cell>
        </row>
        <row r="425">
          <cell r="A425">
            <v>26212131101</v>
          </cell>
          <cell r="B425" t="str">
            <v>Nguyễn Văn Thành</v>
          </cell>
          <cell r="I425">
            <v>122</v>
          </cell>
          <cell r="J425">
            <v>8.0399999999999991</v>
          </cell>
          <cell r="K425">
            <v>3.39</v>
          </cell>
          <cell r="L425" t="str">
            <v/>
          </cell>
          <cell r="M425">
            <v>1.6129032258064516E-2</v>
          </cell>
          <cell r="N425" t="str">
            <v>CHUYÊN ĐỀ</v>
          </cell>
          <cell r="O425" t="str">
            <v>Quản Trị Khách Sạn &amp; Nhà Hàng</v>
          </cell>
          <cell r="Q425" t="str">
            <v>K-26 - Quản Trị Khách Sạn &amp; Nhà Hàng (Đại Học)</v>
          </cell>
          <cell r="R425" t="str">
            <v>CHUYÊN ĐỀ</v>
          </cell>
        </row>
        <row r="426">
          <cell r="A426">
            <v>26217126073</v>
          </cell>
          <cell r="B426" t="str">
            <v>Nguyễn Trung Thành</v>
          </cell>
          <cell r="I426">
            <v>122</v>
          </cell>
          <cell r="J426">
            <v>7.59</v>
          </cell>
          <cell r="K426">
            <v>3.21</v>
          </cell>
          <cell r="L426" t="str">
            <v/>
          </cell>
          <cell r="M426">
            <v>1.6129032258064516E-2</v>
          </cell>
          <cell r="N426" t="str">
            <v>CHUYÊN ĐỀ</v>
          </cell>
          <cell r="O426" t="str">
            <v>Quản Trị Khách Sạn &amp; Nhà Hàng</v>
          </cell>
          <cell r="Q426" t="str">
            <v>K-26 - Quản Trị Khách Sạn &amp; Nhà Hàng (Đại Học)</v>
          </cell>
          <cell r="R426" t="str">
            <v>CHUYÊN ĐỀ</v>
          </cell>
        </row>
        <row r="427">
          <cell r="A427">
            <v>26207200253</v>
          </cell>
          <cell r="B427" t="str">
            <v>Đinh Thị Thạnh</v>
          </cell>
          <cell r="I427">
            <v>118</v>
          </cell>
          <cell r="J427">
            <v>6.31</v>
          </cell>
          <cell r="K427">
            <v>2.44</v>
          </cell>
          <cell r="L427" t="str">
            <v/>
          </cell>
          <cell r="M427">
            <v>0.11290322580645161</v>
          </cell>
          <cell r="N427" t="str">
            <v>KHÔNG ĐỦ ĐIỀU KIỆN THỰC TẬP</v>
          </cell>
          <cell r="O427" t="str">
            <v>Quản Trị Khách Sạn &amp; Nhà Hàng</v>
          </cell>
          <cell r="Q427" t="str">
            <v>K-26 - Quản Trị Khách Sạn &amp; Nhà Hàng (Đại Học)</v>
          </cell>
          <cell r="R427" t="str">
            <v>KHÔNG ĐỦ ĐIỀU KIỆN THỰC TẬP</v>
          </cell>
        </row>
        <row r="428">
          <cell r="A428">
            <v>25207110560</v>
          </cell>
          <cell r="B428" t="str">
            <v>Bùi Thị Thanh Thảo</v>
          </cell>
          <cell r="I428" t="e">
            <v>#N/A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N428" t="e">
            <v>#N/A</v>
          </cell>
          <cell r="O428" t="str">
            <v>Quản Trị Khách Sạn &amp; Nhà Hàng</v>
          </cell>
          <cell r="Q428" t="str">
            <v>K-26 - Quản Trị Khách Sạn &amp; Nhà Hàng (Đại Học)</v>
          </cell>
          <cell r="R428" t="e">
            <v>#N/A</v>
          </cell>
        </row>
        <row r="429">
          <cell r="A429">
            <v>26202135419</v>
          </cell>
          <cell r="B429" t="str">
            <v>Phan Thị Phương Thảo</v>
          </cell>
          <cell r="I429">
            <v>117</v>
          </cell>
          <cell r="J429">
            <v>6.32</v>
          </cell>
          <cell r="K429">
            <v>2.39</v>
          </cell>
          <cell r="L429" t="str">
            <v/>
          </cell>
          <cell r="M429">
            <v>8.0645161290322578E-2</v>
          </cell>
          <cell r="N429" t="str">
            <v>KHÔNG ĐỦ ĐIỀU KIỆN THỰC TẬP</v>
          </cell>
          <cell r="O429" t="str">
            <v>Quản Trị Khách Sạn &amp; Nhà Hàng</v>
          </cell>
          <cell r="Q429" t="str">
            <v>K-26 - Quản Trị Khách Sạn &amp; Nhà Hàng (Đại Học)</v>
          </cell>
          <cell r="R429" t="str">
            <v>KHÔNG ĐỦ ĐIỀU KIỆN THỰC TẬP</v>
          </cell>
        </row>
        <row r="430">
          <cell r="A430">
            <v>26203335323</v>
          </cell>
          <cell r="B430" t="str">
            <v>Đỗ Thị Minh Thảo</v>
          </cell>
          <cell r="I430">
            <v>120</v>
          </cell>
          <cell r="J430">
            <v>7.55</v>
          </cell>
          <cell r="K430">
            <v>3.23</v>
          </cell>
          <cell r="L430" t="str">
            <v/>
          </cell>
          <cell r="M430">
            <v>3.2258064516129031E-2</v>
          </cell>
          <cell r="N430" t="str">
            <v>CHUYÊN ĐỀ</v>
          </cell>
          <cell r="O430" t="str">
            <v>Quản Trị Khách Sạn &amp; Nhà Hàng</v>
          </cell>
          <cell r="Q430" t="str">
            <v>K-26 - Quản Trị Khách Sạn &amp; Nhà Hàng (Đại Học)</v>
          </cell>
          <cell r="R430" t="str">
            <v>CHUYÊN ĐỀ</v>
          </cell>
        </row>
        <row r="431">
          <cell r="A431">
            <v>26207100315</v>
          </cell>
          <cell r="B431" t="str">
            <v>Vũ Thị Thanh Thảo</v>
          </cell>
          <cell r="I431">
            <v>120</v>
          </cell>
          <cell r="J431">
            <v>7.27</v>
          </cell>
          <cell r="K431">
            <v>3.04</v>
          </cell>
          <cell r="L431" t="str">
            <v/>
          </cell>
          <cell r="M431">
            <v>0.04</v>
          </cell>
          <cell r="N431" t="str">
            <v>CHUYÊN ĐỀ</v>
          </cell>
          <cell r="O431" t="str">
            <v>Quản Trị Khách Sạn &amp; Nhà Hàng</v>
          </cell>
          <cell r="Q431" t="str">
            <v>K-26 - Quản Trị Khách Sạn &amp; Nhà Hàng (Đại Học)</v>
          </cell>
          <cell r="R431" t="str">
            <v>CHUYÊN ĐỀ</v>
          </cell>
        </row>
        <row r="432">
          <cell r="A432">
            <v>26207121800</v>
          </cell>
          <cell r="B432" t="str">
            <v>Đoàn Nguyễn Gia Thảo</v>
          </cell>
          <cell r="I432">
            <v>124</v>
          </cell>
          <cell r="J432">
            <v>8.3000000000000007</v>
          </cell>
          <cell r="K432">
            <v>3.55</v>
          </cell>
          <cell r="L432" t="str">
            <v/>
          </cell>
          <cell r="M432">
            <v>0</v>
          </cell>
          <cell r="N432" t="str">
            <v>XÉT LÀM KHÓA LUẬN</v>
          </cell>
          <cell r="O432" t="str">
            <v>Quản Trị Khách Sạn &amp; Nhà Hàng</v>
          </cell>
          <cell r="Q432" t="str">
            <v>K-26 - Quản Trị Khách Sạn &amp; Nhà Hàng (Đại Học)</v>
          </cell>
          <cell r="R432" t="str">
            <v>XÉT LÀM KHÓA LUẬN</v>
          </cell>
        </row>
        <row r="433">
          <cell r="A433">
            <v>26207128172</v>
          </cell>
          <cell r="B433" t="str">
            <v>Nguyễn Thị Thu Thảo</v>
          </cell>
          <cell r="I433">
            <v>126</v>
          </cell>
          <cell r="J433">
            <v>8.77</v>
          </cell>
          <cell r="K433">
            <v>3.79</v>
          </cell>
          <cell r="L433" t="str">
            <v/>
          </cell>
          <cell r="M433">
            <v>0</v>
          </cell>
          <cell r="N433" t="str">
            <v>XÉT LÀM KHÓA LUẬN</v>
          </cell>
          <cell r="O433" t="str">
            <v>Quản Trị Khách Sạn &amp; Nhà Hàng</v>
          </cell>
          <cell r="Q433" t="str">
            <v>K-26 - Quản Trị Khách Sạn &amp; Nhà Hàng (Đại Học)</v>
          </cell>
          <cell r="R433" t="str">
            <v>XÉT LÀM KHÓA LUẬN</v>
          </cell>
        </row>
        <row r="434">
          <cell r="A434">
            <v>26207132725</v>
          </cell>
          <cell r="B434" t="str">
            <v>Lâm Vũ Thanh Thảo</v>
          </cell>
          <cell r="I434">
            <v>118</v>
          </cell>
          <cell r="J434">
            <v>6.26</v>
          </cell>
          <cell r="K434">
            <v>2.38</v>
          </cell>
          <cell r="L434" t="str">
            <v/>
          </cell>
          <cell r="M434">
            <v>4.8387096774193547E-2</v>
          </cell>
          <cell r="N434" t="str">
            <v>CHUYÊN ĐỀ</v>
          </cell>
          <cell r="O434" t="str">
            <v>Quản Trị Khách Sạn &amp; Nhà Hàng</v>
          </cell>
          <cell r="Q434" t="str">
            <v>K-26 - Quản Trị Khách Sạn &amp; Nhà Hàng (Đại Học)</v>
          </cell>
          <cell r="R434" t="str">
            <v>CHUYÊN ĐỀ</v>
          </cell>
        </row>
        <row r="435">
          <cell r="A435">
            <v>26207134679</v>
          </cell>
          <cell r="B435" t="str">
            <v>Nguyễn Thị Thảo</v>
          </cell>
          <cell r="I435">
            <v>122</v>
          </cell>
          <cell r="J435">
            <v>6.43</v>
          </cell>
          <cell r="K435">
            <v>2.4700000000000002</v>
          </cell>
          <cell r="L435" t="str">
            <v>PSU-ECO 151</v>
          </cell>
          <cell r="M435">
            <v>4.7619047619047616E-2</v>
          </cell>
          <cell r="N435" t="str">
            <v>CHUYÊN ĐỀ</v>
          </cell>
          <cell r="O435" t="str">
            <v>Quản Trị Khách Sạn &amp; Nhà Hàng</v>
          </cell>
          <cell r="Q435" t="str">
            <v>K-26 - Quản Trị Khách Sạn &amp; Nhà Hàng (Đại Học)</v>
          </cell>
          <cell r="R435" t="str">
            <v>CHUYÊN ĐỀ</v>
          </cell>
        </row>
        <row r="436">
          <cell r="A436">
            <v>26207135165</v>
          </cell>
          <cell r="B436" t="str">
            <v>Võ Thị Hiếu Thảo</v>
          </cell>
          <cell r="I436">
            <v>107</v>
          </cell>
          <cell r="J436">
            <v>6.31</v>
          </cell>
          <cell r="K436">
            <v>2.41</v>
          </cell>
          <cell r="L436" t="str">
            <v/>
          </cell>
          <cell r="M436">
            <v>0.13709677419354838</v>
          </cell>
          <cell r="N436" t="str">
            <v>KHÔNG ĐỦ ĐIỀU KIỆN THỰC TẬP</v>
          </cell>
          <cell r="O436" t="str">
            <v>Quản Trị Khách Sạn &amp; Nhà Hàng</v>
          </cell>
          <cell r="Q436" t="str">
            <v>K-26 - Quản Trị Khách Sạn &amp; Nhà Hàng (Đại Học)</v>
          </cell>
          <cell r="R436" t="str">
            <v>KHÔNG ĐỦ ĐIỀU KIỆN THỰC TẬP</v>
          </cell>
        </row>
        <row r="437">
          <cell r="A437">
            <v>26207135458</v>
          </cell>
          <cell r="B437" t="str">
            <v>Nguyễn Thị Thanh Thảo</v>
          </cell>
          <cell r="I437">
            <v>119</v>
          </cell>
          <cell r="J437">
            <v>7.71</v>
          </cell>
          <cell r="K437">
            <v>3.25</v>
          </cell>
          <cell r="L437" t="str">
            <v/>
          </cell>
          <cell r="M437">
            <v>4.0322580645161289E-2</v>
          </cell>
          <cell r="N437" t="str">
            <v>CHUYÊN ĐỀ</v>
          </cell>
          <cell r="O437" t="str">
            <v>Quản Trị Khách Sạn &amp; Nhà Hàng</v>
          </cell>
          <cell r="Q437" t="str">
            <v>K-26 - Quản Trị Khách Sạn &amp; Nhà Hàng (Đại Học)</v>
          </cell>
          <cell r="R437" t="str">
            <v>CHUYÊN ĐỀ</v>
          </cell>
        </row>
        <row r="438">
          <cell r="A438">
            <v>26207135531</v>
          </cell>
          <cell r="B438" t="str">
            <v>Nguyễn Thị Thanh Thảo</v>
          </cell>
          <cell r="I438">
            <v>125</v>
          </cell>
          <cell r="J438">
            <v>7.91</v>
          </cell>
          <cell r="K438">
            <v>3.4</v>
          </cell>
          <cell r="L438" t="str">
            <v/>
          </cell>
          <cell r="M438">
            <v>0</v>
          </cell>
          <cell r="N438" t="str">
            <v>XÉT LÀM KHÓA LUẬN</v>
          </cell>
          <cell r="O438" t="str">
            <v>Quản Trị Khách Sạn &amp; Nhà Hàng</v>
          </cell>
          <cell r="Q438" t="str">
            <v>K-26 - Quản Trị Khách Sạn &amp; Nhà Hàng (Đại Học)</v>
          </cell>
          <cell r="R438" t="str">
            <v>XÉT LÀM KHÓA LUẬN</v>
          </cell>
        </row>
        <row r="439">
          <cell r="A439">
            <v>26207136079</v>
          </cell>
          <cell r="B439" t="str">
            <v>Nguyễn Thị Thu Thảo</v>
          </cell>
          <cell r="I439">
            <v>124</v>
          </cell>
          <cell r="J439">
            <v>6.72</v>
          </cell>
          <cell r="K439">
            <v>2.67</v>
          </cell>
          <cell r="L439" t="str">
            <v/>
          </cell>
          <cell r="M439">
            <v>2.4E-2</v>
          </cell>
          <cell r="N439" t="str">
            <v>CHUYÊN ĐỀ</v>
          </cell>
          <cell r="O439" t="str">
            <v>Quản Trị Khách Sạn &amp; Nhà Hàng</v>
          </cell>
          <cell r="Q439" t="str">
            <v>K-26 - Quản Trị Khách Sạn &amp; Nhà Hàng (Đại Học)</v>
          </cell>
          <cell r="R439" t="str">
            <v>CHUYÊN ĐỀ</v>
          </cell>
        </row>
        <row r="440">
          <cell r="A440">
            <v>26207136309</v>
          </cell>
          <cell r="B440" t="str">
            <v>Nguyễn Thị Phương Thảo</v>
          </cell>
          <cell r="I440">
            <v>119</v>
          </cell>
          <cell r="J440">
            <v>7.01</v>
          </cell>
          <cell r="K440">
            <v>2.86</v>
          </cell>
          <cell r="L440" t="str">
            <v/>
          </cell>
          <cell r="M440">
            <v>4.0322580645161289E-2</v>
          </cell>
          <cell r="N440" t="str">
            <v>CHUYÊN ĐỀ</v>
          </cell>
          <cell r="O440" t="str">
            <v>Quản Trị Khách Sạn &amp; Nhà Hàng</v>
          </cell>
          <cell r="Q440" t="str">
            <v>K-26 - Quản Trị Khách Sạn &amp; Nhà Hàng (Đại Học)</v>
          </cell>
          <cell r="R440" t="str">
            <v>CHUYÊN ĐỀ</v>
          </cell>
        </row>
        <row r="441">
          <cell r="A441">
            <v>26207141713</v>
          </cell>
          <cell r="B441" t="str">
            <v>Lê Thị Thanh Thảo</v>
          </cell>
          <cell r="I441">
            <v>125</v>
          </cell>
          <cell r="J441">
            <v>7.69</v>
          </cell>
          <cell r="K441">
            <v>3.25</v>
          </cell>
          <cell r="L441" t="str">
            <v/>
          </cell>
          <cell r="M441">
            <v>0</v>
          </cell>
          <cell r="N441" t="str">
            <v>XÉT LÀM KHÓA LUẬN</v>
          </cell>
          <cell r="O441" t="str">
            <v>Quản Trị Khách Sạn &amp; Nhà Hàng</v>
          </cell>
          <cell r="Q441" t="str">
            <v>K-26 - Quản Trị Khách Sạn &amp; Nhà Hàng (Đại Học)</v>
          </cell>
          <cell r="R441" t="str">
            <v>XÉT LÀM KHÓA LUẬN</v>
          </cell>
        </row>
        <row r="442">
          <cell r="A442">
            <v>26207141745</v>
          </cell>
          <cell r="B442" t="str">
            <v>Hồ Thị Phương Thảo</v>
          </cell>
          <cell r="I442">
            <v>118</v>
          </cell>
          <cell r="J442">
            <v>6.77</v>
          </cell>
          <cell r="K442">
            <v>2.71</v>
          </cell>
          <cell r="L442" t="str">
            <v>ENG 117</v>
          </cell>
          <cell r="M442">
            <v>7.1999999999999995E-2</v>
          </cell>
          <cell r="N442" t="str">
            <v>KHÔNG ĐỦ ĐIỀU KIỆN THỰC TẬP</v>
          </cell>
          <cell r="O442" t="str">
            <v>Quản Trị Khách Sạn &amp; Nhà Hàng</v>
          </cell>
          <cell r="Q442" t="str">
            <v>K-26 - Quản Trị Khách Sạn &amp; Nhà Hàng (Đại Học)</v>
          </cell>
          <cell r="R442" t="str">
            <v>KHÔNG ĐỦ ĐIỀU KIỆN THỰC TẬP</v>
          </cell>
        </row>
        <row r="443">
          <cell r="A443">
            <v>26207231869</v>
          </cell>
          <cell r="B443" t="str">
            <v>Hoàng Thanh Thảo</v>
          </cell>
          <cell r="I443">
            <v>121</v>
          </cell>
          <cell r="J443">
            <v>6.18</v>
          </cell>
          <cell r="K443">
            <v>2.33</v>
          </cell>
          <cell r="L443" t="str">
            <v/>
          </cell>
          <cell r="M443">
            <v>4.8387096774193547E-2</v>
          </cell>
          <cell r="N443" t="str">
            <v>CHUYÊN ĐỀ</v>
          </cell>
          <cell r="O443" t="str">
            <v>Quản Trị Khách Sạn &amp; Nhà Hàng</v>
          </cell>
          <cell r="Q443" t="str">
            <v>K-26 - Quản Trị Khách Sạn &amp; Nhà Hàng (Đại Học)</v>
          </cell>
          <cell r="R443" t="str">
            <v>CHUYÊN ĐỀ</v>
          </cell>
        </row>
        <row r="444">
          <cell r="A444">
            <v>26207126343</v>
          </cell>
          <cell r="B444" t="str">
            <v>Nguyễn Thiên Thanh Thiên</v>
          </cell>
          <cell r="I444">
            <v>116</v>
          </cell>
          <cell r="J444">
            <v>6.67</v>
          </cell>
          <cell r="K444">
            <v>2.67</v>
          </cell>
          <cell r="L444" t="str">
            <v/>
          </cell>
          <cell r="M444">
            <v>7.9365079365079361E-2</v>
          </cell>
          <cell r="N444" t="str">
            <v>KHÔNG ĐỦ ĐIỀU KIỆN THỰC TẬP</v>
          </cell>
          <cell r="O444" t="str">
            <v>Quản Trị Khách Sạn &amp; Nhà Hàng</v>
          </cell>
          <cell r="Q444" t="str">
            <v>K-26 - Quản Trị Khách Sạn &amp; Nhà Hàng (Đại Học)</v>
          </cell>
          <cell r="R444" t="str">
            <v>KHÔNG ĐỦ ĐIỀU KIỆN THỰC TẬP</v>
          </cell>
        </row>
        <row r="445">
          <cell r="A445">
            <v>25217102936</v>
          </cell>
          <cell r="B445" t="str">
            <v>Ngô Đức Thiện</v>
          </cell>
          <cell r="I445">
            <v>110</v>
          </cell>
          <cell r="J445">
            <v>6.81</v>
          </cell>
          <cell r="K445">
            <v>2.74</v>
          </cell>
          <cell r="L445" t="str">
            <v>CS 101</v>
          </cell>
          <cell r="M445">
            <v>0.14399999999999999</v>
          </cell>
          <cell r="N445" t="str">
            <v>KHÔNG ĐỦ ĐIỀU KIỆN THỰC TẬP</v>
          </cell>
          <cell r="O445" t="str">
            <v>Quản Trị Khách Sạn &amp; Nhà Hàng</v>
          </cell>
          <cell r="Q445" t="str">
            <v>K-26 - Quản Trị Khách Sạn &amp; Nhà Hàng (Đại Học)</v>
          </cell>
          <cell r="R445" t="str">
            <v>KHÔNG ĐỦ ĐIỀU KIỆN THỰC TẬP</v>
          </cell>
        </row>
        <row r="446">
          <cell r="A446">
            <v>26217132769</v>
          </cell>
          <cell r="B446" t="str">
            <v>Bùi Văn Chí Thiện</v>
          </cell>
          <cell r="I446">
            <v>103</v>
          </cell>
          <cell r="J446">
            <v>5.55</v>
          </cell>
          <cell r="K446">
            <v>2.08</v>
          </cell>
          <cell r="L446" t="str">
            <v/>
          </cell>
          <cell r="M446">
            <v>0.28000000000000003</v>
          </cell>
          <cell r="N446" t="str">
            <v>KHÔNG ĐỦ ĐIỀU KIỆN THỰC TẬP</v>
          </cell>
          <cell r="O446" t="str">
            <v>Quản Trị Khách Sạn &amp; Nhà Hàng</v>
          </cell>
          <cell r="Q446" t="str">
            <v>K-26 - Quản Trị Khách Sạn &amp; Nhà Hàng (Đại Học)</v>
          </cell>
          <cell r="R446" t="str">
            <v>KHÔNG ĐỦ ĐIỀU KIỆN THỰC TẬP</v>
          </cell>
        </row>
        <row r="447">
          <cell r="A447">
            <v>26217135216</v>
          </cell>
          <cell r="B447" t="str">
            <v>Hoàng Công Thiện</v>
          </cell>
          <cell r="I447">
            <v>119</v>
          </cell>
          <cell r="J447">
            <v>6.04</v>
          </cell>
          <cell r="K447">
            <v>2.2799999999999998</v>
          </cell>
          <cell r="L447" t="str">
            <v/>
          </cell>
          <cell r="M447">
            <v>5.6000000000000001E-2</v>
          </cell>
          <cell r="N447" t="str">
            <v>KHÔNG ĐỦ ĐIỀU KIỆN THỰC TẬP</v>
          </cell>
          <cell r="O447" t="str">
            <v>Quản Trị Khách Sạn &amp; Nhà Hàng</v>
          </cell>
          <cell r="Q447" t="str">
            <v>K-26 - Quản Trị Khách Sạn &amp; Nhà Hàng (Đại Học)</v>
          </cell>
          <cell r="R447" t="str">
            <v>KHÔNG ĐỦ ĐIỀU KIỆN THỰC TẬP</v>
          </cell>
        </row>
        <row r="448">
          <cell r="A448">
            <v>26217135217</v>
          </cell>
          <cell r="B448" t="str">
            <v>Nguyễn Thái Thịnh</v>
          </cell>
          <cell r="I448">
            <v>115</v>
          </cell>
          <cell r="J448">
            <v>6.5</v>
          </cell>
          <cell r="K448">
            <v>2.5499999999999998</v>
          </cell>
          <cell r="L448" t="str">
            <v>ENG 119</v>
          </cell>
          <cell r="M448">
            <v>7.2580645161290328E-2</v>
          </cell>
          <cell r="N448" t="str">
            <v>KHÔNG ĐỦ ĐIỀU KIỆN THỰC TẬP</v>
          </cell>
          <cell r="O448" t="str">
            <v>Quản Trị Khách Sạn &amp; Nhà Hàng</v>
          </cell>
          <cell r="Q448" t="str">
            <v>K-26 - Quản Trị Khách Sạn &amp; Nhà Hàng (Đại Học)</v>
          </cell>
          <cell r="R448" t="str">
            <v>KHÔNG ĐỦ ĐIỀU KIỆN THỰC TẬP</v>
          </cell>
        </row>
        <row r="449">
          <cell r="A449">
            <v>25217107486</v>
          </cell>
          <cell r="B449" t="str">
            <v>Cao Khả Nhật Thoán</v>
          </cell>
          <cell r="I449">
            <v>125</v>
          </cell>
          <cell r="J449">
            <v>7.05</v>
          </cell>
          <cell r="K449">
            <v>2.9</v>
          </cell>
          <cell r="L449" t="str">
            <v>CS 101; ES 102</v>
          </cell>
          <cell r="M449">
            <v>0</v>
          </cell>
          <cell r="N449" t="str">
            <v>CHUYÊN ĐỀ</v>
          </cell>
          <cell r="O449" t="str">
            <v>Quản Trị Khách Sạn &amp; Nhà Hàng</v>
          </cell>
          <cell r="Q449" t="str">
            <v>K-26 - Quản Trị Khách Sạn &amp; Nhà Hàng (Đại Học)</v>
          </cell>
          <cell r="R449" t="str">
            <v>CHUYÊN ĐỀ</v>
          </cell>
        </row>
        <row r="450">
          <cell r="A450">
            <v>26207141213</v>
          </cell>
          <cell r="B450" t="str">
            <v>Nguyễn Thị Thu</v>
          </cell>
          <cell r="I450">
            <v>124</v>
          </cell>
          <cell r="J450">
            <v>6.25</v>
          </cell>
          <cell r="K450">
            <v>2.39</v>
          </cell>
          <cell r="L450" t="str">
            <v/>
          </cell>
          <cell r="M450">
            <v>0</v>
          </cell>
          <cell r="N450" t="str">
            <v>CHUYÊN ĐỀ</v>
          </cell>
          <cell r="O450" t="str">
            <v>Quản Trị Khách Sạn &amp; Nhà Hàng</v>
          </cell>
          <cell r="Q450" t="str">
            <v>K-26 - Quản Trị Khách Sạn &amp; Nhà Hàng (Đại Học)</v>
          </cell>
          <cell r="R450" t="str">
            <v>CHUYÊN ĐỀ</v>
          </cell>
        </row>
        <row r="451">
          <cell r="A451">
            <v>26217135577</v>
          </cell>
          <cell r="B451" t="str">
            <v>Hồ Thị Mỹ Thu</v>
          </cell>
          <cell r="I451">
            <v>116</v>
          </cell>
          <cell r="J451">
            <v>8.0299999999999994</v>
          </cell>
          <cell r="K451">
            <v>3.5</v>
          </cell>
          <cell r="L451" t="str">
            <v/>
          </cell>
          <cell r="M451">
            <v>6.4516129032258063E-2</v>
          </cell>
          <cell r="N451" t="str">
            <v>KHÔNG ĐỦ ĐIỀU KIỆN THỰC TẬP</v>
          </cell>
          <cell r="O451" t="str">
            <v>Quản Trị Khách Sạn &amp; Nhà Hàng</v>
          </cell>
          <cell r="Q451" t="str">
            <v>K-26 - Quản Trị Khách Sạn &amp; Nhà Hàng (Đại Học)</v>
          </cell>
          <cell r="R451" t="str">
            <v>KHÔNG ĐỦ ĐIỀU KIỆN THỰC TẬP</v>
          </cell>
        </row>
        <row r="452">
          <cell r="A452">
            <v>26207124860</v>
          </cell>
          <cell r="B452" t="str">
            <v>Nguyễn Hoàng Anh Thư</v>
          </cell>
          <cell r="I452">
            <v>119</v>
          </cell>
          <cell r="J452">
            <v>6.64</v>
          </cell>
          <cell r="K452">
            <v>2.61</v>
          </cell>
          <cell r="L452" t="str">
            <v/>
          </cell>
          <cell r="M452">
            <v>9.5238095238095233E-2</v>
          </cell>
          <cell r="N452" t="str">
            <v>KHÔNG ĐỦ ĐIỀU KIỆN THỰC TẬP</v>
          </cell>
          <cell r="O452" t="str">
            <v>Quản Trị Khách Sạn &amp; Nhà Hàng</v>
          </cell>
          <cell r="Q452" t="str">
            <v>K-26 - Quản Trị Khách Sạn &amp; Nhà Hàng (Đại Học)</v>
          </cell>
          <cell r="R452" t="str">
            <v>KHÔNG ĐỦ ĐIỀU KIỆN THỰC TẬP</v>
          </cell>
        </row>
        <row r="453">
          <cell r="A453">
            <v>26207132592</v>
          </cell>
          <cell r="B453" t="str">
            <v>Phạm Thị Minh Thư</v>
          </cell>
          <cell r="I453">
            <v>116</v>
          </cell>
          <cell r="J453">
            <v>7.49</v>
          </cell>
          <cell r="K453">
            <v>3.17</v>
          </cell>
          <cell r="L453" t="str">
            <v/>
          </cell>
          <cell r="M453">
            <v>6.4516129032258063E-2</v>
          </cell>
          <cell r="N453" t="str">
            <v>KHÔNG ĐỦ ĐIỀU KIỆN THỰC TẬP</v>
          </cell>
          <cell r="O453" t="str">
            <v>Quản Trị Khách Sạn &amp; Nhà Hàng</v>
          </cell>
          <cell r="Q453" t="str">
            <v>K-26 - Quản Trị Khách Sạn &amp; Nhà Hàng (Đại Học)</v>
          </cell>
          <cell r="R453" t="str">
            <v>KHÔNG ĐỦ ĐIỀU KIỆN THỰC TẬP</v>
          </cell>
        </row>
        <row r="454">
          <cell r="A454">
            <v>26207133403</v>
          </cell>
          <cell r="B454" t="str">
            <v>Nguyễn Thụy Anh Thư</v>
          </cell>
          <cell r="I454">
            <v>120</v>
          </cell>
          <cell r="J454">
            <v>7.1</v>
          </cell>
          <cell r="K454">
            <v>2.93</v>
          </cell>
          <cell r="L454" t="str">
            <v/>
          </cell>
          <cell r="M454">
            <v>3.2258064516129031E-2</v>
          </cell>
          <cell r="N454" t="str">
            <v>CHUYÊN ĐỀ</v>
          </cell>
          <cell r="O454" t="str">
            <v>Quản Trị Khách Sạn &amp; Nhà Hàng</v>
          </cell>
          <cell r="Q454" t="str">
            <v>K-26 - Quản Trị Khách Sạn &amp; Nhà Hàng (Đại Học)</v>
          </cell>
          <cell r="R454" t="str">
            <v>CHUYÊN ĐỀ</v>
          </cell>
        </row>
        <row r="455">
          <cell r="A455">
            <v>26207133872</v>
          </cell>
          <cell r="B455" t="str">
            <v>Huỳnh Ngọc Anh Thư</v>
          </cell>
          <cell r="I455">
            <v>124</v>
          </cell>
          <cell r="J455">
            <v>6.61</v>
          </cell>
          <cell r="K455">
            <v>2.62</v>
          </cell>
          <cell r="L455" t="str">
            <v/>
          </cell>
          <cell r="M455">
            <v>1.5873015873015872E-2</v>
          </cell>
          <cell r="N455" t="str">
            <v>CHUYÊN ĐỀ</v>
          </cell>
          <cell r="O455" t="str">
            <v>Quản Trị Khách Sạn &amp; Nhà Hàng</v>
          </cell>
          <cell r="Q455" t="str">
            <v>K-26 - Quản Trị Khách Sạn &amp; Nhà Hàng (Đại Học)</v>
          </cell>
          <cell r="R455" t="str">
            <v>CHUYÊN ĐỀ</v>
          </cell>
        </row>
        <row r="456">
          <cell r="A456">
            <v>26207130936</v>
          </cell>
          <cell r="B456" t="str">
            <v>Nguyễn Thị Mỹ Thuận</v>
          </cell>
          <cell r="I456">
            <v>125</v>
          </cell>
          <cell r="J456">
            <v>7.32</v>
          </cell>
          <cell r="K456">
            <v>3.05</v>
          </cell>
          <cell r="L456" t="str">
            <v/>
          </cell>
          <cell r="M456">
            <v>0</v>
          </cell>
          <cell r="N456" t="str">
            <v>CHUYÊN ĐỀ</v>
          </cell>
          <cell r="O456" t="str">
            <v>Quản Trị Khách Sạn &amp; Nhà Hàng</v>
          </cell>
          <cell r="Q456" t="str">
            <v>K-26 - Quản Trị Khách Sạn &amp; Nhà Hàng (Đại Học)</v>
          </cell>
          <cell r="R456" t="str">
            <v>CHUYÊN ĐỀ</v>
          </cell>
        </row>
        <row r="457">
          <cell r="A457">
            <v>26207100018</v>
          </cell>
          <cell r="B457" t="str">
            <v>Hoàng Thị Thương</v>
          </cell>
          <cell r="I457">
            <v>123</v>
          </cell>
          <cell r="J457">
            <v>7.43</v>
          </cell>
          <cell r="K457">
            <v>3.12</v>
          </cell>
          <cell r="L457" t="str">
            <v/>
          </cell>
          <cell r="M457">
            <v>1.6E-2</v>
          </cell>
          <cell r="N457" t="str">
            <v>CHUYÊN ĐỀ</v>
          </cell>
          <cell r="O457" t="str">
            <v>Quản Trị Khách Sạn &amp; Nhà Hàng</v>
          </cell>
          <cell r="Q457" t="str">
            <v>K-26 - Quản Trị Khách Sạn &amp; Nhà Hàng (Đại Học)</v>
          </cell>
          <cell r="R457" t="str">
            <v>CHUYÊN ĐỀ</v>
          </cell>
        </row>
        <row r="458">
          <cell r="A458">
            <v>26207127745</v>
          </cell>
          <cell r="B458" t="str">
            <v>Chế Thị Hoài Thương</v>
          </cell>
          <cell r="I458">
            <v>122</v>
          </cell>
          <cell r="J458">
            <v>7.39</v>
          </cell>
          <cell r="K458">
            <v>3.12</v>
          </cell>
          <cell r="L458" t="str">
            <v/>
          </cell>
          <cell r="M458">
            <v>2.4E-2</v>
          </cell>
          <cell r="N458" t="str">
            <v>CHUYÊN ĐỀ</v>
          </cell>
          <cell r="O458" t="str">
            <v>Quản Trị Khách Sạn &amp; Nhà Hàng</v>
          </cell>
          <cell r="Q458" t="str">
            <v>K-26 - Quản Trị Khách Sạn &amp; Nhà Hàng (Đại Học)</v>
          </cell>
          <cell r="R458" t="str">
            <v>CHUYÊN ĐỀ</v>
          </cell>
        </row>
        <row r="459">
          <cell r="A459">
            <v>26207130806</v>
          </cell>
          <cell r="B459" t="str">
            <v>Trần Thị Thương</v>
          </cell>
          <cell r="I459">
            <v>123</v>
          </cell>
          <cell r="J459">
            <v>6.42</v>
          </cell>
          <cell r="K459">
            <v>2.5099999999999998</v>
          </cell>
          <cell r="L459" t="str">
            <v/>
          </cell>
          <cell r="M459">
            <v>1.6E-2</v>
          </cell>
          <cell r="N459" t="str">
            <v>CHUYÊN ĐỀ</v>
          </cell>
          <cell r="O459" t="str">
            <v>Quản Trị Khách Sạn &amp; Nhà Hàng</v>
          </cell>
          <cell r="Q459" t="str">
            <v>K-26 - Quản Trị Khách Sạn &amp; Nhà Hàng (Đại Học)</v>
          </cell>
          <cell r="R459" t="str">
            <v>CHUYÊN ĐỀ</v>
          </cell>
        </row>
        <row r="460">
          <cell r="A460">
            <v>26207131378</v>
          </cell>
          <cell r="B460" t="str">
            <v>Trương Thị Ánh Thương</v>
          </cell>
          <cell r="I460">
            <v>123</v>
          </cell>
          <cell r="J460">
            <v>7.97</v>
          </cell>
          <cell r="K460">
            <v>3.41</v>
          </cell>
          <cell r="L460" t="str">
            <v/>
          </cell>
          <cell r="M460">
            <v>1.6E-2</v>
          </cell>
          <cell r="N460" t="str">
            <v>CHUYÊN ĐỀ</v>
          </cell>
          <cell r="O460" t="str">
            <v>Quản Trị Khách Sạn &amp; Nhà Hàng</v>
          </cell>
          <cell r="Q460" t="str">
            <v>K-26 - Quản Trị Khách Sạn &amp; Nhà Hàng (Đại Học)</v>
          </cell>
          <cell r="R460" t="str">
            <v>CHUYÊN ĐỀ</v>
          </cell>
        </row>
        <row r="461">
          <cell r="A461">
            <v>26207132858</v>
          </cell>
          <cell r="B461" t="str">
            <v>Hoàng Diệu Thương</v>
          </cell>
          <cell r="I461">
            <v>122</v>
          </cell>
          <cell r="J461">
            <v>7.87</v>
          </cell>
          <cell r="K461">
            <v>3.38</v>
          </cell>
          <cell r="L461" t="str">
            <v/>
          </cell>
          <cell r="M461">
            <v>2.4E-2</v>
          </cell>
          <cell r="N461" t="str">
            <v>CHUYÊN ĐỀ</v>
          </cell>
          <cell r="O461" t="str">
            <v>Quản Trị Khách Sạn &amp; Nhà Hàng</v>
          </cell>
          <cell r="Q461" t="str">
            <v>K-26 - Quản Trị Khách Sạn &amp; Nhà Hàng (Đại Học)</v>
          </cell>
          <cell r="R461" t="str">
            <v>CHUYÊN ĐỀ</v>
          </cell>
        </row>
        <row r="462">
          <cell r="A462">
            <v>26207133046</v>
          </cell>
          <cell r="B462" t="str">
            <v>Hồ Đặng Hoài Thương</v>
          </cell>
          <cell r="I462">
            <v>123</v>
          </cell>
          <cell r="J462">
            <v>7.61</v>
          </cell>
          <cell r="K462">
            <v>3.2</v>
          </cell>
          <cell r="L462" t="str">
            <v/>
          </cell>
          <cell r="M462">
            <v>1.6E-2</v>
          </cell>
          <cell r="N462" t="str">
            <v>CHUYÊN ĐỀ</v>
          </cell>
          <cell r="O462" t="str">
            <v>Quản Trị Khách Sạn &amp; Nhà Hàng</v>
          </cell>
          <cell r="Q462" t="str">
            <v>K-26 - Quản Trị Khách Sạn &amp; Nhà Hàng (Đại Học)</v>
          </cell>
          <cell r="R462" t="str">
            <v>CHUYÊN ĐỀ</v>
          </cell>
        </row>
        <row r="463">
          <cell r="A463">
            <v>26207134291</v>
          </cell>
          <cell r="B463" t="str">
            <v>Trần Thị Hoài Thương</v>
          </cell>
          <cell r="I463">
            <v>122</v>
          </cell>
          <cell r="J463">
            <v>6.78</v>
          </cell>
          <cell r="K463">
            <v>2.76</v>
          </cell>
          <cell r="L463" t="str">
            <v/>
          </cell>
          <cell r="M463">
            <v>4.0322580645161289E-2</v>
          </cell>
          <cell r="N463" t="str">
            <v>CHUYÊN ĐỀ</v>
          </cell>
          <cell r="O463" t="str">
            <v>Quản Trị Khách Sạn &amp; Nhà Hàng</v>
          </cell>
          <cell r="Q463" t="str">
            <v>K-26 - Quản Trị Khách Sạn &amp; Nhà Hàng (Đại Học)</v>
          </cell>
          <cell r="R463" t="str">
            <v>CHUYÊN ĐỀ</v>
          </cell>
        </row>
        <row r="464">
          <cell r="A464">
            <v>24207116076</v>
          </cell>
          <cell r="B464" t="str">
            <v>Nguyễn Lê Nghi Thường</v>
          </cell>
          <cell r="I464">
            <v>124</v>
          </cell>
          <cell r="J464">
            <v>7.18</v>
          </cell>
          <cell r="K464">
            <v>3</v>
          </cell>
          <cell r="L464" t="str">
            <v>CS 101; ES 102; ES 303</v>
          </cell>
          <cell r="M464">
            <v>0</v>
          </cell>
          <cell r="N464" t="str">
            <v>CHUYÊN ĐỀ</v>
          </cell>
          <cell r="O464" t="str">
            <v>Quản Trị Khách Sạn &amp; Nhà Hàng</v>
          </cell>
          <cell r="Q464" t="str">
            <v>K-26 - Quản Trị Khách Sạn &amp; Nhà Hàng (Đại Học)</v>
          </cell>
          <cell r="R464" t="str">
            <v>CHUYÊN ĐỀ</v>
          </cell>
        </row>
        <row r="465">
          <cell r="A465">
            <v>26207100150</v>
          </cell>
          <cell r="B465" t="str">
            <v>Nguyễn Thị Dương Thuỳ</v>
          </cell>
          <cell r="I465">
            <v>120</v>
          </cell>
          <cell r="J465">
            <v>8.18</v>
          </cell>
          <cell r="K465">
            <v>3.52</v>
          </cell>
          <cell r="L465" t="str">
            <v/>
          </cell>
          <cell r="M465">
            <v>0.04</v>
          </cell>
          <cell r="N465" t="str">
            <v>CHUYÊN ĐỀ</v>
          </cell>
          <cell r="O465" t="str">
            <v>Quản Trị Khách Sạn &amp; Nhà Hàng</v>
          </cell>
          <cell r="Q465" t="str">
            <v>K-26 - Quản Trị Khách Sạn &amp; Nhà Hàng (Đại Học)</v>
          </cell>
          <cell r="R465" t="str">
            <v>CHUYÊN ĐỀ</v>
          </cell>
        </row>
        <row r="466">
          <cell r="A466">
            <v>26203232197</v>
          </cell>
          <cell r="B466" t="str">
            <v>Trần Thị Thu Thúy</v>
          </cell>
          <cell r="I466">
            <v>121</v>
          </cell>
          <cell r="J466">
            <v>7.56</v>
          </cell>
          <cell r="K466">
            <v>3.2</v>
          </cell>
          <cell r="L466" t="str">
            <v/>
          </cell>
          <cell r="M466">
            <v>2.4193548387096774E-2</v>
          </cell>
          <cell r="N466" t="str">
            <v>CHUYÊN ĐỀ</v>
          </cell>
          <cell r="O466" t="str">
            <v>Quản Trị Khách Sạn &amp; Nhà Hàng</v>
          </cell>
          <cell r="Q466" t="str">
            <v>K-26 - Quản Trị Khách Sạn &amp; Nhà Hàng (Đại Học)</v>
          </cell>
          <cell r="R466" t="str">
            <v>CHUYÊN ĐỀ</v>
          </cell>
        </row>
        <row r="467">
          <cell r="A467">
            <v>26207131795</v>
          </cell>
          <cell r="B467" t="str">
            <v>Lê Thị Hồng Thúy</v>
          </cell>
          <cell r="I467">
            <v>120</v>
          </cell>
          <cell r="J467">
            <v>7.2</v>
          </cell>
          <cell r="K467">
            <v>2.97</v>
          </cell>
          <cell r="L467" t="str">
            <v/>
          </cell>
          <cell r="M467">
            <v>0.04</v>
          </cell>
          <cell r="N467" t="str">
            <v>CHUYÊN ĐỀ</v>
          </cell>
          <cell r="O467" t="str">
            <v>Quản Trị Khách Sạn &amp; Nhà Hàng</v>
          </cell>
          <cell r="Q467" t="str">
            <v>K-26 - Quản Trị Khách Sạn &amp; Nhà Hàng (Đại Học)</v>
          </cell>
          <cell r="R467" t="str">
            <v>CHUYÊN ĐỀ</v>
          </cell>
        </row>
        <row r="468">
          <cell r="A468">
            <v>26217127046</v>
          </cell>
          <cell r="B468" t="str">
            <v>Đoàn Trần Minh Thúy</v>
          </cell>
          <cell r="I468">
            <v>89</v>
          </cell>
          <cell r="J468">
            <v>5.0199999999999996</v>
          </cell>
          <cell r="K468">
            <v>1.97</v>
          </cell>
          <cell r="L468" t="str">
            <v>IS-CS 101; KC-LA 101; PSU-HOS 151</v>
          </cell>
          <cell r="M468">
            <v>0.496</v>
          </cell>
          <cell r="N468" t="str">
            <v>KHÔNG ĐỦ ĐIỀU KIỆN THỰC TẬP</v>
          </cell>
          <cell r="O468" t="str">
            <v>Quản Trị Khách Sạn &amp; Nhà Hàng</v>
          </cell>
          <cell r="Q468" t="str">
            <v>K-26 - Quản Trị Khách Sạn &amp; Nhà Hàng (Đại Học)</v>
          </cell>
          <cell r="R468" t="str">
            <v>KHÔNG ĐỦ ĐIỀU KIỆN THỰC TẬP</v>
          </cell>
        </row>
        <row r="469">
          <cell r="A469">
            <v>26207131369</v>
          </cell>
          <cell r="B469" t="str">
            <v>Phạm Thị Thùy</v>
          </cell>
          <cell r="I469">
            <v>122</v>
          </cell>
          <cell r="J469">
            <v>8</v>
          </cell>
          <cell r="K469">
            <v>3.46</v>
          </cell>
          <cell r="L469" t="str">
            <v/>
          </cell>
          <cell r="M469">
            <v>2.4E-2</v>
          </cell>
          <cell r="N469" t="str">
            <v>CHUYÊN ĐỀ</v>
          </cell>
          <cell r="O469" t="str">
            <v>Quản Trị Khách Sạn &amp; Nhà Hàng</v>
          </cell>
          <cell r="Q469" t="str">
            <v>K-26 - Quản Trị Khách Sạn &amp; Nhà Hàng (Đại Học)</v>
          </cell>
          <cell r="R469" t="str">
            <v>CHUYÊN ĐỀ</v>
          </cell>
        </row>
        <row r="470">
          <cell r="A470">
            <v>26207131661</v>
          </cell>
          <cell r="B470" t="str">
            <v>Nguyễn Thị Kim Thủy</v>
          </cell>
          <cell r="I470">
            <v>116</v>
          </cell>
          <cell r="J470">
            <v>5.93</v>
          </cell>
          <cell r="K470">
            <v>2.21</v>
          </cell>
          <cell r="L470" t="str">
            <v>OB 251</v>
          </cell>
          <cell r="M470">
            <v>7.9365079365079361E-2</v>
          </cell>
          <cell r="N470" t="str">
            <v>KHÔNG ĐỦ ĐIỀU KIỆN THỰC TẬP</v>
          </cell>
          <cell r="O470" t="str">
            <v>Quản Trị Khách Sạn &amp; Nhà Hàng</v>
          </cell>
          <cell r="Q470" t="str">
            <v>K-26 - Quản Trị Khách Sạn &amp; Nhà Hàng (Đại Học)</v>
          </cell>
          <cell r="R470" t="str">
            <v>KHÔNG ĐỦ ĐIỀU KIỆN THỰC TẬP</v>
          </cell>
        </row>
        <row r="471">
          <cell r="A471">
            <v>26207132185</v>
          </cell>
          <cell r="B471" t="str">
            <v>Lê Thị Thu Thủy</v>
          </cell>
          <cell r="I471">
            <v>121</v>
          </cell>
          <cell r="J471">
            <v>7.53</v>
          </cell>
          <cell r="K471">
            <v>3.17</v>
          </cell>
          <cell r="L471" t="str">
            <v/>
          </cell>
          <cell r="M471">
            <v>2.4193548387096774E-2</v>
          </cell>
          <cell r="N471" t="str">
            <v>CHUYÊN ĐỀ</v>
          </cell>
          <cell r="O471" t="str">
            <v>Quản Trị Khách Sạn &amp; Nhà Hàng</v>
          </cell>
          <cell r="Q471" t="str">
            <v>K-26 - Quản Trị Khách Sạn &amp; Nhà Hàng (Đại Học)</v>
          </cell>
          <cell r="R471" t="str">
            <v>CHUYÊN ĐỀ</v>
          </cell>
        </row>
        <row r="472">
          <cell r="A472">
            <v>26207221484</v>
          </cell>
          <cell r="B472" t="str">
            <v>Nguyễn Hà Vi Tiên</v>
          </cell>
          <cell r="I472">
            <v>122</v>
          </cell>
          <cell r="J472">
            <v>8.16</v>
          </cell>
          <cell r="K472">
            <v>3.52</v>
          </cell>
          <cell r="L472" t="str">
            <v/>
          </cell>
          <cell r="M472">
            <v>2.4E-2</v>
          </cell>
          <cell r="N472" t="str">
            <v>CHUYÊN ĐỀ</v>
          </cell>
          <cell r="O472" t="str">
            <v>Quản Trị Khách Sạn &amp; Nhà Hàng</v>
          </cell>
          <cell r="Q472" t="str">
            <v>K-26 - Quản Trị Khách Sạn &amp; Nhà Hàng (Đại Học)</v>
          </cell>
          <cell r="R472" t="str">
            <v>CHUYÊN ĐỀ</v>
          </cell>
        </row>
        <row r="473">
          <cell r="A473">
            <v>25217116688</v>
          </cell>
          <cell r="B473" t="str">
            <v>Lê Doãn Mạnh Tiến</v>
          </cell>
          <cell r="I473">
            <v>130</v>
          </cell>
          <cell r="J473">
            <v>8.09</v>
          </cell>
          <cell r="K473">
            <v>3.5</v>
          </cell>
          <cell r="L473" t="str">
            <v>CS 101; ES 102; ES 303</v>
          </cell>
          <cell r="M473">
            <v>0</v>
          </cell>
          <cell r="N473" t="str">
            <v>XÉT LÀM KHÓA LUẬN</v>
          </cell>
          <cell r="O473" t="str">
            <v>Quản Trị Khách Sạn &amp; Nhà Hàng</v>
          </cell>
          <cell r="Q473" t="str">
            <v>K-26 - Quản Trị Khách Sạn &amp; Nhà Hàng (Đại Học)</v>
          </cell>
          <cell r="R473" t="str">
            <v>XÉT LÀM KHÓA LUẬN</v>
          </cell>
        </row>
        <row r="474">
          <cell r="A474">
            <v>26211232907</v>
          </cell>
          <cell r="B474" t="str">
            <v>Lê Văn Tiến</v>
          </cell>
          <cell r="I474">
            <v>107</v>
          </cell>
          <cell r="J474">
            <v>5.91</v>
          </cell>
          <cell r="K474">
            <v>2.25</v>
          </cell>
          <cell r="L474" t="str">
            <v/>
          </cell>
          <cell r="M474">
            <v>0.15322580645161291</v>
          </cell>
          <cell r="N474" t="str">
            <v>KHÔNG ĐỦ ĐIỀU KIỆN THỰC TẬP</v>
          </cell>
          <cell r="O474" t="str">
            <v>Quản Trị Khách Sạn &amp; Nhà Hàng</v>
          </cell>
          <cell r="Q474" t="str">
            <v>K-26 - Quản Trị Khách Sạn &amp; Nhà Hàng (Đại Học)</v>
          </cell>
          <cell r="R474" t="str">
            <v>KHÔNG ĐỦ ĐIỀU KIỆN THỰC TẬP</v>
          </cell>
        </row>
        <row r="475">
          <cell r="A475">
            <v>26217131570</v>
          </cell>
          <cell r="B475" t="str">
            <v>Nguyễn Công Tiến</v>
          </cell>
          <cell r="I475">
            <v>125</v>
          </cell>
          <cell r="J475">
            <v>6.96</v>
          </cell>
          <cell r="K475">
            <v>2.82</v>
          </cell>
          <cell r="L475" t="str">
            <v/>
          </cell>
          <cell r="M475">
            <v>0</v>
          </cell>
          <cell r="N475" t="str">
            <v>CHUYÊN ĐỀ</v>
          </cell>
          <cell r="O475" t="str">
            <v>Quản Trị Khách Sạn &amp; Nhà Hàng</v>
          </cell>
          <cell r="Q475" t="str">
            <v>K-26 - Quản Trị Khách Sạn &amp; Nhà Hàng (Đại Học)</v>
          </cell>
          <cell r="R475" t="str">
            <v>CHUYÊN ĐỀ</v>
          </cell>
        </row>
        <row r="476">
          <cell r="A476">
            <v>26207120077</v>
          </cell>
          <cell r="B476" t="str">
            <v>Võ Thị Tấn Toàn</v>
          </cell>
          <cell r="I476">
            <v>123</v>
          </cell>
          <cell r="J476">
            <v>6.96</v>
          </cell>
          <cell r="K476">
            <v>2.84</v>
          </cell>
          <cell r="L476" t="str">
            <v/>
          </cell>
          <cell r="M476">
            <v>1.6E-2</v>
          </cell>
          <cell r="N476" t="str">
            <v>CHUYÊN ĐỀ</v>
          </cell>
          <cell r="O476" t="str">
            <v>Quản Trị Khách Sạn &amp; Nhà Hàng</v>
          </cell>
          <cell r="Q476" t="str">
            <v>K-26 - Quản Trị Khách Sạn &amp; Nhà Hàng (Đại Học)</v>
          </cell>
          <cell r="R476" t="str">
            <v>CHUYÊN ĐỀ</v>
          </cell>
        </row>
        <row r="477">
          <cell r="A477">
            <v>26217132588</v>
          </cell>
          <cell r="B477" t="str">
            <v>Dương Đăng Bảo Toàn</v>
          </cell>
          <cell r="I477">
            <v>122</v>
          </cell>
          <cell r="J477">
            <v>6.72</v>
          </cell>
          <cell r="K477">
            <v>2.69</v>
          </cell>
          <cell r="L477" t="str">
            <v/>
          </cell>
          <cell r="M477">
            <v>2.4E-2</v>
          </cell>
          <cell r="N477" t="str">
            <v>CHUYÊN ĐỀ</v>
          </cell>
          <cell r="O477" t="str">
            <v>Quản Trị Khách Sạn &amp; Nhà Hàng</v>
          </cell>
          <cell r="Q477" t="str">
            <v>K-26 - Quản Trị Khách Sạn &amp; Nhà Hàng (Đại Học)</v>
          </cell>
          <cell r="R477" t="str">
            <v>CHUYÊN ĐỀ</v>
          </cell>
        </row>
        <row r="478">
          <cell r="A478">
            <v>26217134325</v>
          </cell>
          <cell r="B478" t="str">
            <v>Nguyễn Ngọc Toàn</v>
          </cell>
          <cell r="I478">
            <v>122</v>
          </cell>
          <cell r="J478">
            <v>8.1</v>
          </cell>
          <cell r="K478">
            <v>3.46</v>
          </cell>
          <cell r="L478" t="str">
            <v/>
          </cell>
          <cell r="M478">
            <v>1.6129032258064516E-2</v>
          </cell>
          <cell r="N478" t="str">
            <v>CHUYÊN ĐỀ</v>
          </cell>
          <cell r="O478" t="str">
            <v>Quản Trị Khách Sạn &amp; Nhà Hàng</v>
          </cell>
          <cell r="Q478" t="str">
            <v>K-26 - Quản Trị Khách Sạn &amp; Nhà Hàng (Đại Học)</v>
          </cell>
          <cell r="R478" t="str">
            <v>CHUYÊN ĐỀ</v>
          </cell>
        </row>
        <row r="479">
          <cell r="A479">
            <v>26217135479</v>
          </cell>
          <cell r="B479" t="str">
            <v>Huỳnh Bá Toàn</v>
          </cell>
          <cell r="I479">
            <v>99</v>
          </cell>
          <cell r="J479">
            <v>4.5999999999999996</v>
          </cell>
          <cell r="K479">
            <v>1.64</v>
          </cell>
          <cell r="L479" t="str">
            <v/>
          </cell>
          <cell r="M479">
            <v>0.41935483870967744</v>
          </cell>
          <cell r="N479" t="str">
            <v>KHÔNG ĐỦ ĐIỀU KIỆN THỰC TẬP</v>
          </cell>
          <cell r="O479" t="str">
            <v>Quản Trị Khách Sạn &amp; Nhà Hàng</v>
          </cell>
          <cell r="Q479" t="str">
            <v>K-26 - Quản Trị Khách Sạn &amp; Nhà Hàng (Đại Học)</v>
          </cell>
          <cell r="R479" t="str">
            <v>KHÔNG ĐỦ ĐIỀU KIỆN THỰC TẬP</v>
          </cell>
        </row>
        <row r="480">
          <cell r="A480">
            <v>26207126881</v>
          </cell>
          <cell r="B480" t="str">
            <v>Tô Xuân Trà</v>
          </cell>
          <cell r="I480">
            <v>119</v>
          </cell>
          <cell r="J480">
            <v>7.53</v>
          </cell>
          <cell r="K480">
            <v>3.16</v>
          </cell>
          <cell r="L480" t="str">
            <v/>
          </cell>
          <cell r="M480">
            <v>4.8000000000000001E-2</v>
          </cell>
          <cell r="N480" t="str">
            <v>CHUYÊN ĐỀ</v>
          </cell>
          <cell r="O480" t="str">
            <v>Quản Trị Khách Sạn &amp; Nhà Hàng</v>
          </cell>
          <cell r="Q480" t="str">
            <v>K-26 - Quản Trị Khách Sạn &amp; Nhà Hàng (Đại Học)</v>
          </cell>
          <cell r="R480" t="str">
            <v>CHUYÊN ĐỀ</v>
          </cell>
        </row>
        <row r="481">
          <cell r="A481">
            <v>26207100637</v>
          </cell>
          <cell r="B481" t="str">
            <v>Trần Thị Thanh Trâm</v>
          </cell>
          <cell r="I481">
            <v>125</v>
          </cell>
          <cell r="J481">
            <v>8.75</v>
          </cell>
          <cell r="K481">
            <v>3.78</v>
          </cell>
          <cell r="L481" t="str">
            <v/>
          </cell>
          <cell r="M481">
            <v>0</v>
          </cell>
          <cell r="N481" t="str">
            <v>XÉT LÀM KHÓA LUẬN</v>
          </cell>
          <cell r="O481" t="str">
            <v>Quản Trị Khách Sạn &amp; Nhà Hàng</v>
          </cell>
          <cell r="Q481" t="str">
            <v>K-26 - Quản Trị Khách Sạn &amp; Nhà Hàng (Đại Học)</v>
          </cell>
          <cell r="R481" t="str">
            <v>XÉT LÀM KHÓA LUẬN</v>
          </cell>
        </row>
        <row r="482">
          <cell r="A482">
            <v>26207122337</v>
          </cell>
          <cell r="B482" t="str">
            <v>Nguyễn Thị Bảo Trâm</v>
          </cell>
          <cell r="I482">
            <v>124</v>
          </cell>
          <cell r="J482">
            <v>7.38</v>
          </cell>
          <cell r="K482">
            <v>3.08</v>
          </cell>
          <cell r="L482" t="str">
            <v/>
          </cell>
          <cell r="M482">
            <v>1.5873015873015872E-2</v>
          </cell>
          <cell r="N482" t="str">
            <v>CHUYÊN ĐỀ</v>
          </cell>
          <cell r="O482" t="str">
            <v>Quản Trị Khách Sạn &amp; Nhà Hàng</v>
          </cell>
          <cell r="Q482" t="str">
            <v>K-26 - Quản Trị Khách Sạn &amp; Nhà Hàng (Đại Học)</v>
          </cell>
          <cell r="R482" t="str">
            <v>CHUYÊN ĐỀ</v>
          </cell>
        </row>
        <row r="483">
          <cell r="A483">
            <v>26207126608</v>
          </cell>
          <cell r="B483" t="str">
            <v>Nguyễn Thị Ngọc Trâm</v>
          </cell>
          <cell r="I483">
            <v>119</v>
          </cell>
          <cell r="J483">
            <v>7.41</v>
          </cell>
          <cell r="K483">
            <v>3.1</v>
          </cell>
          <cell r="L483" t="str">
            <v/>
          </cell>
          <cell r="M483">
            <v>4.0322580645161289E-2</v>
          </cell>
          <cell r="N483" t="str">
            <v>CHUYÊN ĐỀ</v>
          </cell>
          <cell r="O483" t="str">
            <v>Quản Trị Khách Sạn &amp; Nhà Hàng</v>
          </cell>
          <cell r="Q483" t="str">
            <v>K-26 - Quản Trị Khách Sạn &amp; Nhà Hàng (Đại Học)</v>
          </cell>
          <cell r="R483" t="str">
            <v>CHUYÊN ĐỀ</v>
          </cell>
        </row>
        <row r="484">
          <cell r="A484">
            <v>26207129998</v>
          </cell>
          <cell r="B484" t="str">
            <v>Võ Lê Bích Trâm</v>
          </cell>
          <cell r="I484">
            <v>120</v>
          </cell>
          <cell r="J484">
            <v>7.56</v>
          </cell>
          <cell r="K484">
            <v>3.28</v>
          </cell>
          <cell r="L484" t="str">
            <v/>
          </cell>
          <cell r="M484">
            <v>0.11290322580645161</v>
          </cell>
          <cell r="N484" t="str">
            <v>KHÔNG ĐỦ ĐIỀU KIỆN THỰC TẬP</v>
          </cell>
          <cell r="O484" t="str">
            <v>Quản Trị Khách Sạn &amp; Nhà Hàng</v>
          </cell>
          <cell r="Q484" t="str">
            <v>K-26 - Quản Trị Khách Sạn &amp; Nhà Hàng (Đại Học)</v>
          </cell>
          <cell r="R484" t="str">
            <v>KHÔNG ĐỦ ĐIỀU KIỆN THỰC TẬP</v>
          </cell>
        </row>
        <row r="485">
          <cell r="A485">
            <v>26207131525</v>
          </cell>
          <cell r="B485" t="str">
            <v>Nguyễn Thị Minh Trâm</v>
          </cell>
          <cell r="I485">
            <v>123</v>
          </cell>
          <cell r="J485">
            <v>6.79</v>
          </cell>
          <cell r="K485">
            <v>2.76</v>
          </cell>
          <cell r="L485" t="str">
            <v>OB 251</v>
          </cell>
          <cell r="M485">
            <v>1.6E-2</v>
          </cell>
          <cell r="N485" t="str">
            <v>CHUYÊN ĐỀ</v>
          </cell>
          <cell r="O485" t="str">
            <v>Quản Trị Khách Sạn &amp; Nhà Hàng</v>
          </cell>
          <cell r="Q485" t="str">
            <v>K-26 - Quản Trị Khách Sạn &amp; Nhà Hàng (Đại Học)</v>
          </cell>
          <cell r="R485" t="str">
            <v>CHUYÊN ĐỀ</v>
          </cell>
        </row>
        <row r="486">
          <cell r="A486">
            <v>26207134254</v>
          </cell>
          <cell r="B486" t="str">
            <v>Nguyễn Ngọc Trâm</v>
          </cell>
          <cell r="I486">
            <v>123</v>
          </cell>
          <cell r="J486">
            <v>7.52</v>
          </cell>
          <cell r="K486">
            <v>3.2</v>
          </cell>
          <cell r="L486" t="str">
            <v/>
          </cell>
          <cell r="M486">
            <v>1.6E-2</v>
          </cell>
          <cell r="N486" t="str">
            <v>CHUYÊN ĐỀ</v>
          </cell>
          <cell r="O486" t="str">
            <v>Quản Trị Khách Sạn &amp; Nhà Hàng</v>
          </cell>
          <cell r="Q486" t="str">
            <v>K-26 - Quản Trị Khách Sạn &amp; Nhà Hàng (Đại Học)</v>
          </cell>
          <cell r="R486" t="str">
            <v>CHUYÊN ĐỀ</v>
          </cell>
        </row>
        <row r="487">
          <cell r="A487">
            <v>26207134672</v>
          </cell>
          <cell r="B487" t="str">
            <v>Bùi Thị Anh Trâm</v>
          </cell>
          <cell r="I487">
            <v>122</v>
          </cell>
          <cell r="J487">
            <v>7.49</v>
          </cell>
          <cell r="K487">
            <v>3.13</v>
          </cell>
          <cell r="L487" t="str">
            <v/>
          </cell>
          <cell r="M487">
            <v>2.4E-2</v>
          </cell>
          <cell r="N487" t="str">
            <v>CHUYÊN ĐỀ</v>
          </cell>
          <cell r="O487" t="str">
            <v>Quản Trị Khách Sạn &amp; Nhà Hàng</v>
          </cell>
          <cell r="Q487" t="str">
            <v>K-26 - Quản Trị Khách Sạn &amp; Nhà Hàng (Đại Học)</v>
          </cell>
          <cell r="R487" t="str">
            <v>CHUYÊN ĐỀ</v>
          </cell>
        </row>
        <row r="488">
          <cell r="A488">
            <v>26207141992</v>
          </cell>
          <cell r="B488" t="str">
            <v>Trần Bùi Ngọc Trâm</v>
          </cell>
          <cell r="I488">
            <v>125</v>
          </cell>
          <cell r="J488">
            <v>8.33</v>
          </cell>
          <cell r="K488">
            <v>3.65</v>
          </cell>
          <cell r="L488" t="str">
            <v/>
          </cell>
          <cell r="M488">
            <v>0</v>
          </cell>
          <cell r="N488" t="str">
            <v>XÉT LÀM KHÓA LUẬN</v>
          </cell>
          <cell r="O488" t="str">
            <v>Quản Trị Khách Sạn &amp; Nhà Hàng</v>
          </cell>
          <cell r="Q488" t="str">
            <v>K-26 - Quản Trị Khách Sạn &amp; Nhà Hàng (Đại Học)</v>
          </cell>
          <cell r="R488" t="str">
            <v>XÉT LÀM KHÓA LUẬN</v>
          </cell>
        </row>
        <row r="489">
          <cell r="A489">
            <v>26207240210</v>
          </cell>
          <cell r="B489" t="str">
            <v>Đinh Phan Nữ Hoài Trâm</v>
          </cell>
          <cell r="I489">
            <v>123</v>
          </cell>
          <cell r="J489">
            <v>7.17</v>
          </cell>
          <cell r="K489">
            <v>2.95</v>
          </cell>
          <cell r="L489" t="str">
            <v/>
          </cell>
          <cell r="M489">
            <v>2.3809523809523808E-2</v>
          </cell>
          <cell r="N489" t="str">
            <v>CHUYÊN ĐỀ</v>
          </cell>
          <cell r="O489" t="str">
            <v>Quản Trị Khách Sạn &amp; Nhà Hàng</v>
          </cell>
          <cell r="Q489" t="str">
            <v>K-26 - Quản Trị Khách Sạn &amp; Nhà Hàng (Đại Học)</v>
          </cell>
          <cell r="R489" t="str">
            <v>CHUYÊN ĐỀ</v>
          </cell>
        </row>
        <row r="490">
          <cell r="A490">
            <v>26202526572</v>
          </cell>
          <cell r="B490" t="str">
            <v>Đỗ Nguyên Bảo Trân</v>
          </cell>
          <cell r="I490">
            <v>119</v>
          </cell>
          <cell r="J490">
            <v>7</v>
          </cell>
          <cell r="K490">
            <v>2.86</v>
          </cell>
          <cell r="L490" t="str">
            <v/>
          </cell>
          <cell r="M490">
            <v>4.0322580645161289E-2</v>
          </cell>
          <cell r="N490" t="str">
            <v>CHUYÊN ĐỀ</v>
          </cell>
          <cell r="O490" t="str">
            <v>Quản Trị Khách Sạn &amp; Nhà Hàng</v>
          </cell>
          <cell r="Q490" t="str">
            <v>K-26 - Quản Trị Khách Sạn &amp; Nhà Hàng (Đại Học)</v>
          </cell>
          <cell r="R490" t="str">
            <v>CHUYÊN ĐỀ</v>
          </cell>
        </row>
        <row r="491">
          <cell r="A491">
            <v>26207134130</v>
          </cell>
          <cell r="B491" t="str">
            <v>Lê Phạm Bảo Trân</v>
          </cell>
          <cell r="I491">
            <v>122</v>
          </cell>
          <cell r="J491">
            <v>6.63</v>
          </cell>
          <cell r="K491">
            <v>2.63</v>
          </cell>
          <cell r="L491" t="str">
            <v>DTE 302; ENG 119</v>
          </cell>
          <cell r="M491">
            <v>1.6129032258064516E-2</v>
          </cell>
          <cell r="N491" t="str">
            <v>CHUYÊN ĐỀ</v>
          </cell>
          <cell r="O491" t="str">
            <v>Quản Trị Khách Sạn &amp; Nhà Hàng</v>
          </cell>
          <cell r="Q491" t="str">
            <v>K-26 - Quản Trị Khách Sạn &amp; Nhà Hàng (Đại Học)</v>
          </cell>
          <cell r="R491" t="str">
            <v>CHUYÊN ĐỀ</v>
          </cell>
        </row>
        <row r="492">
          <cell r="A492">
            <v>26207142486</v>
          </cell>
          <cell r="B492" t="str">
            <v>Phan Thị Ngọc Trân</v>
          </cell>
          <cell r="I492">
            <v>117</v>
          </cell>
          <cell r="J492">
            <v>7.63</v>
          </cell>
          <cell r="K492">
            <v>3.27</v>
          </cell>
          <cell r="L492" t="str">
            <v/>
          </cell>
          <cell r="M492">
            <v>5.6451612903225805E-2</v>
          </cell>
          <cell r="N492" t="str">
            <v>KHÔNG ĐỦ ĐIỀU KIỆN THỰC TẬP</v>
          </cell>
          <cell r="O492" t="str">
            <v>Quản Trị Khách Sạn &amp; Nhà Hàng</v>
          </cell>
          <cell r="Q492" t="str">
            <v>K-26 - Quản Trị Khách Sạn &amp; Nhà Hàng (Đại Học)</v>
          </cell>
          <cell r="R492" t="str">
            <v>KHÔNG ĐỦ ĐIỀU KIỆN THỰC TẬP</v>
          </cell>
        </row>
        <row r="493">
          <cell r="A493">
            <v>25207103813</v>
          </cell>
          <cell r="B493" t="str">
            <v>Hứa Minh Trang</v>
          </cell>
          <cell r="I493">
            <v>106</v>
          </cell>
          <cell r="J493">
            <v>7.48</v>
          </cell>
          <cell r="K493">
            <v>3.15</v>
          </cell>
          <cell r="L493" t="str">
            <v>IS-CS 101; IS-ENG 101; IS-MKT 251; KC-LA 101</v>
          </cell>
          <cell r="M493">
            <v>0.13821138211382114</v>
          </cell>
          <cell r="N493" t="str">
            <v>KHÔNG ĐỦ ĐIỀU KIỆN THỰC TẬP</v>
          </cell>
          <cell r="O493" t="str">
            <v>Quản Trị Khách Sạn &amp; Nhà Hàng</v>
          </cell>
          <cell r="Q493" t="str">
            <v>K-26 - Quản Trị Khách Sạn &amp; Nhà Hàng (Đại Học)</v>
          </cell>
          <cell r="R493" t="str">
            <v>KHÔNG ĐỦ ĐIỀU KIỆN THỰC TẬP</v>
          </cell>
        </row>
        <row r="494">
          <cell r="A494">
            <v>25207105905</v>
          </cell>
          <cell r="B494" t="str">
            <v>Nguyễn Thị Thùy Trang</v>
          </cell>
          <cell r="I494">
            <v>116</v>
          </cell>
          <cell r="J494">
            <v>6.53</v>
          </cell>
          <cell r="K494">
            <v>2.56</v>
          </cell>
          <cell r="L494" t="str">
            <v>CS 101; ES 102</v>
          </cell>
          <cell r="M494">
            <v>7.1999999999999995E-2</v>
          </cell>
          <cell r="N494" t="str">
            <v>KHÔNG ĐỦ ĐIỀU KIỆN THỰC TẬP</v>
          </cell>
          <cell r="O494" t="str">
            <v>Quản Trị Khách Sạn &amp; Nhà Hàng</v>
          </cell>
          <cell r="Q494" t="str">
            <v>K-26 - Quản Trị Khách Sạn &amp; Nhà Hàng (Đại Học)</v>
          </cell>
          <cell r="R494" t="str">
            <v>KHÔNG ĐỦ ĐIỀU KIỆN THỰC TẬP</v>
          </cell>
        </row>
        <row r="495">
          <cell r="A495">
            <v>25207217594</v>
          </cell>
          <cell r="B495" t="str">
            <v>Trần Thị Quỳnh Trang</v>
          </cell>
          <cell r="I495">
            <v>123</v>
          </cell>
          <cell r="J495">
            <v>7.78</v>
          </cell>
          <cell r="K495">
            <v>3.32</v>
          </cell>
          <cell r="L495" t="str">
            <v>CS 101; ES 102</v>
          </cell>
          <cell r="M495">
            <v>2.3809523809523808E-2</v>
          </cell>
          <cell r="N495" t="str">
            <v>CHUYÊN ĐỀ</v>
          </cell>
          <cell r="O495" t="str">
            <v>Quản Trị Khách Sạn &amp; Nhà Hàng</v>
          </cell>
          <cell r="Q495" t="str">
            <v>K-26 - Quản Trị Khách Sạn &amp; Nhà Hàng (Đại Học)</v>
          </cell>
          <cell r="R495" t="str">
            <v>CHUYÊN ĐỀ</v>
          </cell>
        </row>
        <row r="496">
          <cell r="A496">
            <v>26202434125</v>
          </cell>
          <cell r="B496" t="str">
            <v>Trần Quỳnh Trang</v>
          </cell>
          <cell r="I496">
            <v>117</v>
          </cell>
          <cell r="J496">
            <v>6.95</v>
          </cell>
          <cell r="K496">
            <v>2.85</v>
          </cell>
          <cell r="L496" t="str">
            <v>PSY 151; STA 271</v>
          </cell>
          <cell r="M496">
            <v>6.4000000000000001E-2</v>
          </cell>
          <cell r="N496" t="str">
            <v>KHÔNG ĐỦ ĐIỀU KIỆN THỰC TẬP</v>
          </cell>
          <cell r="O496" t="str">
            <v>Quản Trị Khách Sạn &amp; Nhà Hàng</v>
          </cell>
          <cell r="Q496" t="str">
            <v>K-26 - Quản Trị Khách Sạn &amp; Nhà Hàng (Đại Học)</v>
          </cell>
          <cell r="R496" t="str">
            <v>KHÔNG ĐỦ ĐIỀU KIỆN THỰC TẬP</v>
          </cell>
        </row>
        <row r="497">
          <cell r="A497">
            <v>26207100245</v>
          </cell>
          <cell r="B497" t="str">
            <v>Huỳnh Thị Yến Trang</v>
          </cell>
          <cell r="I497">
            <v>123</v>
          </cell>
          <cell r="J497">
            <v>7.25</v>
          </cell>
          <cell r="K497">
            <v>2.97</v>
          </cell>
          <cell r="L497" t="str">
            <v/>
          </cell>
          <cell r="M497">
            <v>1.6E-2</v>
          </cell>
          <cell r="N497" t="str">
            <v>CHUYÊN ĐỀ</v>
          </cell>
          <cell r="O497" t="str">
            <v>Quản Trị Khách Sạn &amp; Nhà Hàng</v>
          </cell>
          <cell r="Q497" t="str">
            <v>K-26 - Quản Trị Khách Sạn &amp; Nhà Hàng (Đại Học)</v>
          </cell>
          <cell r="R497" t="str">
            <v>CHUYÊN ĐỀ</v>
          </cell>
        </row>
        <row r="498">
          <cell r="A498">
            <v>26207123536</v>
          </cell>
          <cell r="B498" t="str">
            <v>Võ Thị Thùy Trang</v>
          </cell>
          <cell r="I498">
            <v>122</v>
          </cell>
          <cell r="J498">
            <v>6.94</v>
          </cell>
          <cell r="K498">
            <v>2.82</v>
          </cell>
          <cell r="L498" t="str">
            <v/>
          </cell>
          <cell r="M498">
            <v>3.2258064516129031E-2</v>
          </cell>
          <cell r="N498" t="str">
            <v>CHUYÊN ĐỀ</v>
          </cell>
          <cell r="O498" t="str">
            <v>Quản Trị Khách Sạn &amp; Nhà Hàng</v>
          </cell>
          <cell r="Q498" t="str">
            <v>K-26 - Quản Trị Khách Sạn &amp; Nhà Hàng (Đại Học)</v>
          </cell>
          <cell r="R498" t="str">
            <v>CHUYÊN ĐỀ</v>
          </cell>
        </row>
        <row r="499">
          <cell r="A499">
            <v>26207123854</v>
          </cell>
          <cell r="B499" t="str">
            <v>Hoàng Thị Huyền Trang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N499" t="e">
            <v>#N/A</v>
          </cell>
          <cell r="O499" t="str">
            <v>Quản Trị Khách Sạn &amp; Nhà Hàng</v>
          </cell>
          <cell r="Q499" t="str">
            <v>K-26 - Quản Trị Khách Sạn &amp; Nhà Hàng (Đại Học)</v>
          </cell>
          <cell r="R499" t="e">
            <v>#N/A</v>
          </cell>
        </row>
        <row r="500">
          <cell r="A500">
            <v>26207127317</v>
          </cell>
          <cell r="B500" t="str">
            <v>Từ Nguyễn Huyền Trang</v>
          </cell>
          <cell r="I500">
            <v>125</v>
          </cell>
          <cell r="J500">
            <v>7.28</v>
          </cell>
          <cell r="K500">
            <v>3.05</v>
          </cell>
          <cell r="L500" t="str">
            <v/>
          </cell>
          <cell r="M500">
            <v>0</v>
          </cell>
          <cell r="N500" t="str">
            <v>CHUYÊN ĐỀ</v>
          </cell>
          <cell r="O500" t="str">
            <v>Quản Trị Khách Sạn &amp; Nhà Hàng</v>
          </cell>
          <cell r="Q500" t="str">
            <v>K-26 - Quản Trị Khách Sạn &amp; Nhà Hàng (Đại Học)</v>
          </cell>
          <cell r="R500" t="str">
            <v>CHUYÊN ĐỀ</v>
          </cell>
        </row>
        <row r="501">
          <cell r="A501">
            <v>26207127364</v>
          </cell>
          <cell r="B501" t="str">
            <v>Trần Thị Thùy Trang</v>
          </cell>
          <cell r="I501">
            <v>121</v>
          </cell>
          <cell r="J501">
            <v>7.69</v>
          </cell>
          <cell r="K501">
            <v>3.31</v>
          </cell>
          <cell r="L501" t="str">
            <v/>
          </cell>
          <cell r="M501">
            <v>2.4193548387096774E-2</v>
          </cell>
          <cell r="N501" t="str">
            <v>CHUYÊN ĐỀ</v>
          </cell>
          <cell r="O501" t="str">
            <v>Quản Trị Khách Sạn &amp; Nhà Hàng</v>
          </cell>
          <cell r="Q501" t="str">
            <v>K-26 - Quản Trị Khách Sạn &amp; Nhà Hàng (Đại Học)</v>
          </cell>
          <cell r="R501" t="str">
            <v>CHUYÊN ĐỀ</v>
          </cell>
        </row>
        <row r="502">
          <cell r="A502">
            <v>26207128665</v>
          </cell>
          <cell r="B502" t="str">
            <v>Ngô Lê Huyền Trang</v>
          </cell>
          <cell r="I502">
            <v>117</v>
          </cell>
          <cell r="J502">
            <v>6.74</v>
          </cell>
          <cell r="K502">
            <v>2.7</v>
          </cell>
          <cell r="L502" t="str">
            <v/>
          </cell>
          <cell r="M502">
            <v>0.08</v>
          </cell>
          <cell r="N502" t="str">
            <v>KHÔNG ĐỦ ĐIỀU KIỆN THỰC TẬP</v>
          </cell>
          <cell r="O502" t="str">
            <v>Quản Trị Khách Sạn &amp; Nhà Hàng</v>
          </cell>
          <cell r="Q502" t="str">
            <v>K-26 - Quản Trị Khách Sạn &amp; Nhà Hàng (Đại Học)</v>
          </cell>
          <cell r="R502" t="str">
            <v>KHÔNG ĐỦ ĐIỀU KIỆN THỰC TẬP</v>
          </cell>
        </row>
        <row r="503">
          <cell r="A503">
            <v>26207131015</v>
          </cell>
          <cell r="B503" t="str">
            <v>Phan Hà Trang</v>
          </cell>
          <cell r="I503">
            <v>125</v>
          </cell>
          <cell r="J503">
            <v>7.79</v>
          </cell>
          <cell r="K503">
            <v>3.32</v>
          </cell>
          <cell r="L503" t="str">
            <v/>
          </cell>
          <cell r="M503">
            <v>0</v>
          </cell>
          <cell r="N503" t="str">
            <v>XÉT LÀM KHÓA LUẬN</v>
          </cell>
          <cell r="O503" t="str">
            <v>Quản Trị Khách Sạn &amp; Nhà Hàng</v>
          </cell>
          <cell r="Q503" t="str">
            <v>K-26 - Quản Trị Khách Sạn &amp; Nhà Hàng (Đại Học)</v>
          </cell>
          <cell r="R503" t="str">
            <v>XÉT LÀM KHÓA LUẬN</v>
          </cell>
        </row>
        <row r="504">
          <cell r="A504">
            <v>26207134196</v>
          </cell>
          <cell r="B504" t="str">
            <v>Nguyễn Thị Trang</v>
          </cell>
          <cell r="I504">
            <v>124</v>
          </cell>
          <cell r="J504">
            <v>7.03</v>
          </cell>
          <cell r="K504">
            <v>2.85</v>
          </cell>
          <cell r="L504" t="str">
            <v/>
          </cell>
          <cell r="M504">
            <v>0</v>
          </cell>
          <cell r="N504" t="str">
            <v>CHUYÊN ĐỀ</v>
          </cell>
          <cell r="O504" t="str">
            <v>Quản Trị Khách Sạn &amp; Nhà Hàng</v>
          </cell>
          <cell r="Q504" t="str">
            <v>K-26 - Quản Trị Khách Sạn &amp; Nhà Hàng (Đại Học)</v>
          </cell>
          <cell r="R504" t="str">
            <v>CHUYÊN ĐỀ</v>
          </cell>
        </row>
        <row r="505">
          <cell r="A505">
            <v>26207134634</v>
          </cell>
          <cell r="B505" t="str">
            <v>Đào Tú Trang</v>
          </cell>
          <cell r="I505">
            <v>122</v>
          </cell>
          <cell r="J505">
            <v>8.01</v>
          </cell>
          <cell r="K505">
            <v>3.5</v>
          </cell>
          <cell r="L505" t="str">
            <v/>
          </cell>
          <cell r="M505">
            <v>2.4E-2</v>
          </cell>
          <cell r="N505" t="str">
            <v>CHUYÊN ĐỀ</v>
          </cell>
          <cell r="O505" t="str">
            <v>Quản Trị Khách Sạn &amp; Nhà Hàng</v>
          </cell>
          <cell r="Q505" t="str">
            <v>K-26 - Quản Trị Khách Sạn &amp; Nhà Hàng (Đại Học)</v>
          </cell>
          <cell r="R505" t="str">
            <v>CHUYÊN ĐỀ</v>
          </cell>
        </row>
        <row r="506">
          <cell r="A506">
            <v>26217130685</v>
          </cell>
          <cell r="B506" t="str">
            <v>Nguyễn Công Trí</v>
          </cell>
          <cell r="I506">
            <v>121</v>
          </cell>
          <cell r="J506">
            <v>8.01</v>
          </cell>
          <cell r="K506">
            <v>3.47</v>
          </cell>
          <cell r="L506" t="str">
            <v/>
          </cell>
          <cell r="M506">
            <v>3.2000000000000001E-2</v>
          </cell>
          <cell r="N506" t="str">
            <v>CHUYÊN ĐỀ</v>
          </cell>
          <cell r="O506" t="str">
            <v>Quản Trị Khách Sạn &amp; Nhà Hàng</v>
          </cell>
          <cell r="Q506" t="str">
            <v>K-26 - Quản Trị Khách Sạn &amp; Nhà Hàng (Đại Học)</v>
          </cell>
          <cell r="R506" t="str">
            <v>CHUYÊN ĐỀ</v>
          </cell>
        </row>
        <row r="507">
          <cell r="A507">
            <v>26217236080</v>
          </cell>
          <cell r="B507" t="str">
            <v>Nguyễn Trương Minh Trí</v>
          </cell>
          <cell r="I507">
            <v>112</v>
          </cell>
          <cell r="J507">
            <v>6.18</v>
          </cell>
          <cell r="K507">
            <v>2.33</v>
          </cell>
          <cell r="L507" t="str">
            <v/>
          </cell>
          <cell r="M507">
            <v>0.12</v>
          </cell>
          <cell r="N507" t="str">
            <v>KHÔNG ĐỦ ĐIỀU KIỆN THỰC TẬP</v>
          </cell>
          <cell r="O507" t="str">
            <v>Quản Trị Khách Sạn &amp; Nhà Hàng</v>
          </cell>
          <cell r="Q507" t="str">
            <v>K-26 - Quản Trị Khách Sạn &amp; Nhà Hàng (Đại Học)</v>
          </cell>
          <cell r="R507" t="str">
            <v>KHÔNG ĐỦ ĐIỀU KIỆN THỰC TẬP</v>
          </cell>
        </row>
        <row r="508">
          <cell r="A508">
            <v>25217102808</v>
          </cell>
          <cell r="B508" t="str">
            <v>Trần Thanh Triều</v>
          </cell>
          <cell r="I508">
            <v>121</v>
          </cell>
          <cell r="J508">
            <v>5.92</v>
          </cell>
          <cell r="K508">
            <v>2.2400000000000002</v>
          </cell>
          <cell r="L508" t="str">
            <v>CS 101; ES 102</v>
          </cell>
          <cell r="M508">
            <v>0.12</v>
          </cell>
          <cell r="N508" t="str">
            <v>KHÔNG ĐỦ ĐIỀU KIỆN THỰC TẬP</v>
          </cell>
          <cell r="O508" t="str">
            <v>Quản Trị Khách Sạn &amp; Nhà Hàng</v>
          </cell>
          <cell r="Q508" t="str">
            <v>K-26 - Quản Trị Khách Sạn &amp; Nhà Hàng (Đại Học)</v>
          </cell>
          <cell r="R508" t="str">
            <v>KHÔNG ĐỦ ĐIỀU KIỆN THỰC TẬP</v>
          </cell>
        </row>
        <row r="509">
          <cell r="A509">
            <v>26207123993</v>
          </cell>
          <cell r="B509" t="str">
            <v>Lê Thị Kiều Trinh</v>
          </cell>
          <cell r="I509">
            <v>120</v>
          </cell>
          <cell r="J509">
            <v>7.63</v>
          </cell>
          <cell r="K509">
            <v>3.26</v>
          </cell>
          <cell r="L509" t="str">
            <v/>
          </cell>
          <cell r="M509">
            <v>0.04</v>
          </cell>
          <cell r="N509" t="str">
            <v>CHUYÊN ĐỀ</v>
          </cell>
          <cell r="O509" t="str">
            <v>Quản Trị Khách Sạn &amp; Nhà Hàng</v>
          </cell>
          <cell r="Q509" t="str">
            <v>K-26 - Quản Trị Khách Sạn &amp; Nhà Hàng (Đại Học)</v>
          </cell>
          <cell r="R509" t="str">
            <v>CHUYÊN ĐỀ</v>
          </cell>
        </row>
        <row r="510">
          <cell r="A510">
            <v>26207130631</v>
          </cell>
          <cell r="B510" t="str">
            <v>Nguyễn Thị Tú Trinh</v>
          </cell>
          <cell r="I510">
            <v>125</v>
          </cell>
          <cell r="J510">
            <v>7.69</v>
          </cell>
          <cell r="K510">
            <v>3.26</v>
          </cell>
          <cell r="L510" t="str">
            <v/>
          </cell>
          <cell r="M510">
            <v>0</v>
          </cell>
          <cell r="N510" t="str">
            <v>XÉT LÀM KHÓA LUẬN</v>
          </cell>
          <cell r="O510" t="str">
            <v>Quản Trị Khách Sạn &amp; Nhà Hàng</v>
          </cell>
          <cell r="Q510" t="str">
            <v>K-26 - Quản Trị Khách Sạn &amp; Nhà Hàng (Đại Học)</v>
          </cell>
          <cell r="R510" t="str">
            <v>XÉT LÀM KHÓA LUẬN</v>
          </cell>
        </row>
        <row r="511">
          <cell r="A511">
            <v>26207135405</v>
          </cell>
          <cell r="B511" t="str">
            <v>Võ Thị Huyền Trinh</v>
          </cell>
          <cell r="I511">
            <v>122</v>
          </cell>
          <cell r="J511">
            <v>7.53</v>
          </cell>
          <cell r="K511">
            <v>3.15</v>
          </cell>
          <cell r="L511" t="str">
            <v/>
          </cell>
          <cell r="M511">
            <v>2.4E-2</v>
          </cell>
          <cell r="N511" t="str">
            <v>CHUYÊN ĐỀ</v>
          </cell>
          <cell r="O511" t="str">
            <v>Quản Trị Khách Sạn &amp; Nhà Hàng</v>
          </cell>
          <cell r="Q511" t="str">
            <v>K-26 - Quản Trị Khách Sạn &amp; Nhà Hàng (Đại Học)</v>
          </cell>
          <cell r="R511" t="str">
            <v>CHUYÊN ĐỀ</v>
          </cell>
        </row>
        <row r="512">
          <cell r="A512">
            <v>26207136114</v>
          </cell>
          <cell r="B512" t="str">
            <v>Đặng Ngọc Thùy Trinh</v>
          </cell>
          <cell r="I512">
            <v>121</v>
          </cell>
          <cell r="J512">
            <v>7.25</v>
          </cell>
          <cell r="K512">
            <v>3.02</v>
          </cell>
          <cell r="L512" t="str">
            <v/>
          </cell>
          <cell r="M512">
            <v>3.2000000000000001E-2</v>
          </cell>
          <cell r="N512" t="str">
            <v>CHUYÊN ĐỀ</v>
          </cell>
          <cell r="O512" t="str">
            <v>Quản Trị Khách Sạn &amp; Nhà Hàng</v>
          </cell>
          <cell r="Q512" t="str">
            <v>K-26 - Quản Trị Khách Sạn &amp; Nhà Hàng (Đại Học)</v>
          </cell>
          <cell r="R512" t="str">
            <v>CHUYÊN ĐỀ</v>
          </cell>
        </row>
        <row r="513">
          <cell r="A513">
            <v>26207136441</v>
          </cell>
          <cell r="B513" t="str">
            <v>Đỗ Mai Phương Trinh</v>
          </cell>
          <cell r="I513">
            <v>122</v>
          </cell>
          <cell r="J513">
            <v>8.1199999999999992</v>
          </cell>
          <cell r="K513">
            <v>3.52</v>
          </cell>
          <cell r="L513" t="str">
            <v/>
          </cell>
          <cell r="M513">
            <v>2.4E-2</v>
          </cell>
          <cell r="N513" t="str">
            <v>CHUYÊN ĐỀ</v>
          </cell>
          <cell r="O513" t="str">
            <v>Quản Trị Khách Sạn &amp; Nhà Hàng</v>
          </cell>
          <cell r="Q513" t="str">
            <v>K-26 - Quản Trị Khách Sạn &amp; Nhà Hàng (Đại Học)</v>
          </cell>
          <cell r="R513" t="str">
            <v>CHUYÊN ĐỀ</v>
          </cell>
        </row>
        <row r="514">
          <cell r="A514">
            <v>26207141361</v>
          </cell>
          <cell r="B514" t="str">
            <v>Trần Huỳnh Trinh</v>
          </cell>
          <cell r="I514">
            <v>121</v>
          </cell>
          <cell r="J514">
            <v>8.08</v>
          </cell>
          <cell r="K514">
            <v>3.49</v>
          </cell>
          <cell r="L514" t="str">
            <v/>
          </cell>
          <cell r="M514">
            <v>3.968253968253968E-2</v>
          </cell>
          <cell r="N514" t="str">
            <v>CHUYÊN ĐỀ</v>
          </cell>
          <cell r="O514" t="str">
            <v>Quản Trị Khách Sạn &amp; Nhà Hàng</v>
          </cell>
          <cell r="Q514" t="str">
            <v>K-26 - Quản Trị Khách Sạn &amp; Nhà Hàng (Đại Học)</v>
          </cell>
          <cell r="R514" t="str">
            <v>CHUYÊN ĐỀ</v>
          </cell>
        </row>
        <row r="515">
          <cell r="A515">
            <v>26217135119</v>
          </cell>
          <cell r="B515" t="str">
            <v>Đỗ Thị Ngọc Trinh</v>
          </cell>
          <cell r="I515">
            <v>119</v>
          </cell>
          <cell r="J515">
            <v>7.49</v>
          </cell>
          <cell r="K515">
            <v>3.16</v>
          </cell>
          <cell r="L515" t="str">
            <v>POS 365</v>
          </cell>
          <cell r="M515">
            <v>4.8000000000000001E-2</v>
          </cell>
          <cell r="N515" t="str">
            <v>CHUYÊN ĐỀ</v>
          </cell>
          <cell r="O515" t="str">
            <v>Quản Trị Khách Sạn &amp; Nhà Hàng</v>
          </cell>
          <cell r="Q515" t="str">
            <v>K-26 - Quản Trị Khách Sạn &amp; Nhà Hàng (Đại Học)</v>
          </cell>
          <cell r="R515" t="str">
            <v>CHUYÊN ĐỀ</v>
          </cell>
        </row>
        <row r="516">
          <cell r="A516">
            <v>26207122490</v>
          </cell>
          <cell r="B516" t="str">
            <v>Trương Thị Thanh Trúc</v>
          </cell>
          <cell r="I516">
            <v>122</v>
          </cell>
          <cell r="J516">
            <v>7.04</v>
          </cell>
          <cell r="K516">
            <v>2.89</v>
          </cell>
          <cell r="L516" t="str">
            <v/>
          </cell>
          <cell r="M516">
            <v>4.0322580645161289E-2</v>
          </cell>
          <cell r="N516" t="str">
            <v>CHUYÊN ĐỀ</v>
          </cell>
          <cell r="O516" t="str">
            <v>Quản Trị Khách Sạn &amp; Nhà Hàng</v>
          </cell>
          <cell r="Q516" t="str">
            <v>K-26 - Quản Trị Khách Sạn &amp; Nhà Hàng (Đại Học)</v>
          </cell>
          <cell r="R516" t="str">
            <v>CHUYÊN ĐỀ</v>
          </cell>
        </row>
        <row r="517">
          <cell r="A517">
            <v>26212231163</v>
          </cell>
          <cell r="B517" t="str">
            <v>Nguyễn Quốc Trung</v>
          </cell>
          <cell r="I517">
            <v>119</v>
          </cell>
          <cell r="J517">
            <v>6.41</v>
          </cell>
          <cell r="K517">
            <v>2.52</v>
          </cell>
          <cell r="L517" t="str">
            <v/>
          </cell>
          <cell r="M517">
            <v>4.0322580645161289E-2</v>
          </cell>
          <cell r="N517" t="str">
            <v>CHUYÊN ĐỀ</v>
          </cell>
          <cell r="O517" t="str">
            <v>Quản Trị Khách Sạn &amp; Nhà Hàng</v>
          </cell>
          <cell r="Q517" t="str">
            <v>K-26 - Quản Trị Khách Sạn &amp; Nhà Hàng (Đại Học)</v>
          </cell>
          <cell r="R517" t="str">
            <v>CHUYÊN ĐỀ</v>
          </cell>
        </row>
        <row r="518">
          <cell r="A518">
            <v>26217131306</v>
          </cell>
          <cell r="B518" t="str">
            <v>Nguyễn Hữu Huy Trung</v>
          </cell>
          <cell r="I518">
            <v>105</v>
          </cell>
          <cell r="J518">
            <v>6.08</v>
          </cell>
          <cell r="K518">
            <v>2.2799999999999998</v>
          </cell>
          <cell r="L518" t="str">
            <v/>
          </cell>
          <cell r="M518">
            <v>0.20799999999999999</v>
          </cell>
          <cell r="N518" t="str">
            <v>KHÔNG ĐỦ ĐIỀU KIỆN THỰC TẬP</v>
          </cell>
          <cell r="O518" t="str">
            <v>Quản Trị Khách Sạn &amp; Nhà Hàng</v>
          </cell>
          <cell r="Q518" t="str">
            <v>K-26 - Quản Trị Khách Sạn &amp; Nhà Hàng (Đại Học)</v>
          </cell>
          <cell r="R518" t="str">
            <v>KHÔNG ĐỦ ĐIỀU KIỆN THỰC TẬP</v>
          </cell>
        </row>
        <row r="519">
          <cell r="A519">
            <v>26217141370</v>
          </cell>
          <cell r="B519" t="str">
            <v>Châu Nguyên Trung</v>
          </cell>
          <cell r="I519">
            <v>105</v>
          </cell>
          <cell r="J519">
            <v>6.34</v>
          </cell>
          <cell r="K519">
            <v>2.42</v>
          </cell>
          <cell r="L519" t="str">
            <v/>
          </cell>
          <cell r="M519">
            <v>0.25806451612903225</v>
          </cell>
          <cell r="N519" t="str">
            <v>KHÔNG ĐỦ ĐIỀU KIỆN THỰC TẬP</v>
          </cell>
          <cell r="O519" t="str">
            <v>Quản Trị Khách Sạn &amp; Nhà Hàng</v>
          </cell>
          <cell r="Q519" t="str">
            <v>K-26 - Quản Trị Khách Sạn &amp; Nhà Hàng (Đại Học)</v>
          </cell>
          <cell r="R519" t="str">
            <v>KHÔNG ĐỦ ĐIỀU KIỆN THỰC TẬP</v>
          </cell>
        </row>
        <row r="520">
          <cell r="A520">
            <v>25217116357</v>
          </cell>
          <cell r="B520" t="str">
            <v>Huỳnh Thanh Tú</v>
          </cell>
          <cell r="I520">
            <v>118</v>
          </cell>
          <cell r="J520">
            <v>6.27</v>
          </cell>
          <cell r="K520">
            <v>2.39</v>
          </cell>
          <cell r="L520" t="str">
            <v>CS 101</v>
          </cell>
          <cell r="M520">
            <v>0.08</v>
          </cell>
          <cell r="N520" t="str">
            <v>KHÔNG ĐỦ ĐIỀU KIỆN THỰC TẬP</v>
          </cell>
          <cell r="O520" t="str">
            <v>Quản Trị Khách Sạn &amp; Nhà Hàng</v>
          </cell>
          <cell r="Q520" t="str">
            <v>K-26 - Quản Trị Khách Sạn &amp; Nhà Hàng (Đại Học)</v>
          </cell>
          <cell r="R520" t="str">
            <v>KHÔNG ĐỦ ĐIỀU KIỆN THỰC TẬP</v>
          </cell>
        </row>
        <row r="521">
          <cell r="A521">
            <v>26203337080</v>
          </cell>
          <cell r="B521" t="str">
            <v>Huỳnh Thị Anh Tú</v>
          </cell>
          <cell r="I521">
            <v>123</v>
          </cell>
          <cell r="J521">
            <v>8.18</v>
          </cell>
          <cell r="K521">
            <v>3.55</v>
          </cell>
          <cell r="L521" t="str">
            <v/>
          </cell>
          <cell r="M521">
            <v>2.3809523809523808E-2</v>
          </cell>
          <cell r="N521" t="str">
            <v>CHUYÊN ĐỀ</v>
          </cell>
          <cell r="O521" t="str">
            <v>Quản Trị Khách Sạn &amp; Nhà Hàng</v>
          </cell>
          <cell r="Q521" t="str">
            <v>K-26 - Quản Trị Khách Sạn &amp; Nhà Hàng (Đại Học)</v>
          </cell>
          <cell r="R521" t="str">
            <v>CHUYÊN ĐỀ</v>
          </cell>
        </row>
        <row r="522">
          <cell r="A522">
            <v>26207120742</v>
          </cell>
          <cell r="B522" t="str">
            <v>Trần Cẩm Tú</v>
          </cell>
          <cell r="I522">
            <v>123</v>
          </cell>
          <cell r="J522">
            <v>7.14</v>
          </cell>
          <cell r="K522">
            <v>2.93</v>
          </cell>
          <cell r="L522" t="str">
            <v>ENG 119</v>
          </cell>
          <cell r="M522">
            <v>1.6E-2</v>
          </cell>
          <cell r="N522" t="str">
            <v>CHUYÊN ĐỀ</v>
          </cell>
          <cell r="O522" t="str">
            <v>Quản Trị Khách Sạn &amp; Nhà Hàng</v>
          </cell>
          <cell r="Q522" t="str">
            <v>K-26 - Quản Trị Khách Sạn &amp; Nhà Hàng (Đại Học)</v>
          </cell>
          <cell r="R522" t="str">
            <v>CHUYÊN ĐỀ</v>
          </cell>
        </row>
        <row r="523">
          <cell r="A523">
            <v>26217128721</v>
          </cell>
          <cell r="B523" t="str">
            <v>Phan Thị Ngọc Tú</v>
          </cell>
          <cell r="I523">
            <v>115</v>
          </cell>
          <cell r="J523">
            <v>6.39</v>
          </cell>
          <cell r="K523">
            <v>2.46</v>
          </cell>
          <cell r="L523" t="str">
            <v/>
          </cell>
          <cell r="M523">
            <v>0.08</v>
          </cell>
          <cell r="N523" t="str">
            <v>KHÔNG ĐỦ ĐIỀU KIỆN THỰC TẬP</v>
          </cell>
          <cell r="O523" t="str">
            <v>Quản Trị Khách Sạn &amp; Nhà Hàng</v>
          </cell>
          <cell r="Q523" t="str">
            <v>K-26 - Quản Trị Khách Sạn &amp; Nhà Hàng (Đại Học)</v>
          </cell>
          <cell r="R523" t="str">
            <v>KHÔNG ĐỦ ĐIỀU KIỆN THỰC TẬP</v>
          </cell>
        </row>
        <row r="524">
          <cell r="A524">
            <v>26217133518</v>
          </cell>
          <cell r="B524" t="str">
            <v>Nguyễn Bình Tú</v>
          </cell>
          <cell r="I524">
            <v>122</v>
          </cell>
          <cell r="J524">
            <v>6.22</v>
          </cell>
          <cell r="K524">
            <v>2.38</v>
          </cell>
          <cell r="L524" t="str">
            <v/>
          </cell>
          <cell r="M524">
            <v>1.6129032258064516E-2</v>
          </cell>
          <cell r="N524" t="str">
            <v>CHUYÊN ĐỀ</v>
          </cell>
          <cell r="O524" t="str">
            <v>Quản Trị Khách Sạn &amp; Nhà Hàng</v>
          </cell>
          <cell r="Q524" t="str">
            <v>K-26 - Quản Trị Khách Sạn &amp; Nhà Hàng (Đại Học)</v>
          </cell>
          <cell r="R524" t="str">
            <v>CHUYÊN ĐỀ</v>
          </cell>
        </row>
        <row r="525">
          <cell r="A525">
            <v>26217125553</v>
          </cell>
          <cell r="B525" t="str">
            <v>Lê Quốc Tuấn</v>
          </cell>
          <cell r="I525">
            <v>119</v>
          </cell>
          <cell r="J525">
            <v>7.56</v>
          </cell>
          <cell r="K525">
            <v>3.2</v>
          </cell>
          <cell r="L525" t="str">
            <v/>
          </cell>
          <cell r="M525">
            <v>7.1428571428571425E-2</v>
          </cell>
          <cell r="N525" t="str">
            <v>KHÔNG ĐỦ ĐIỀU KIỆN THỰC TẬP</v>
          </cell>
          <cell r="O525" t="str">
            <v>Quản Trị Khách Sạn &amp; Nhà Hàng</v>
          </cell>
          <cell r="Q525" t="str">
            <v>K-26 - Quản Trị Khách Sạn &amp; Nhà Hàng (Đại Học)</v>
          </cell>
          <cell r="R525" t="str">
            <v>KHÔNG ĐỦ ĐIỀU KIỆN THỰC TẬP</v>
          </cell>
        </row>
        <row r="526">
          <cell r="A526">
            <v>26217135164</v>
          </cell>
          <cell r="B526" t="str">
            <v>Ngô Văn Tuấn</v>
          </cell>
          <cell r="I526">
            <v>119</v>
          </cell>
          <cell r="J526">
            <v>7.43</v>
          </cell>
          <cell r="K526">
            <v>3.13</v>
          </cell>
          <cell r="L526" t="str">
            <v/>
          </cell>
          <cell r="M526">
            <v>4.8000000000000001E-2</v>
          </cell>
          <cell r="N526" t="str">
            <v>CHUYÊN ĐỀ</v>
          </cell>
          <cell r="O526" t="str">
            <v>Quản Trị Khách Sạn &amp; Nhà Hàng</v>
          </cell>
          <cell r="Q526" t="str">
            <v>K-26 - Quản Trị Khách Sạn &amp; Nhà Hàng (Đại Học)</v>
          </cell>
          <cell r="R526" t="str">
            <v>CHUYÊN ĐỀ</v>
          </cell>
        </row>
        <row r="527">
          <cell r="A527">
            <v>25212202498</v>
          </cell>
          <cell r="B527" t="str">
            <v>Ngô Văn Tường</v>
          </cell>
          <cell r="I527">
            <v>126</v>
          </cell>
          <cell r="J527">
            <v>6.63</v>
          </cell>
          <cell r="K527">
            <v>2.62</v>
          </cell>
          <cell r="L527" t="str">
            <v>DTE-IT 102; MTH 103; CS 101; CS 100; CHE 101; MTH 104; ES 102; CS 211; CS 297; ENG 116; ENG 117; ENG 118; ENG 119; PHY 101</v>
          </cell>
          <cell r="M527">
            <v>0</v>
          </cell>
          <cell r="N527" t="str">
            <v>CHUYÊN ĐỀ</v>
          </cell>
          <cell r="O527" t="str">
            <v>Quản Trị Khách Sạn &amp; Nhà Hàng</v>
          </cell>
          <cell r="Q527" t="str">
            <v>K-26 - Quản Trị Khách Sạn &amp; Nhà Hàng (Đại Học)</v>
          </cell>
          <cell r="R527" t="str">
            <v>CHUYÊN ĐỀ</v>
          </cell>
        </row>
        <row r="528">
          <cell r="A528">
            <v>26207100312</v>
          </cell>
          <cell r="B528" t="str">
            <v>Nguyễn Thị Thanh Tuyền</v>
          </cell>
          <cell r="I528">
            <v>112</v>
          </cell>
          <cell r="J528">
            <v>6.68</v>
          </cell>
          <cell r="K528">
            <v>2.65</v>
          </cell>
          <cell r="L528" t="str">
            <v>DTE-BA 102; PSY 151</v>
          </cell>
          <cell r="M528">
            <v>8.8709677419354843E-2</v>
          </cell>
          <cell r="N528" t="str">
            <v>KHÔNG ĐỦ ĐIỀU KIỆN THỰC TẬP</v>
          </cell>
          <cell r="O528" t="str">
            <v>Quản Trị Khách Sạn &amp; Nhà Hàng</v>
          </cell>
          <cell r="Q528" t="str">
            <v>K-26 - Quản Trị Khách Sạn &amp; Nhà Hàng (Đại Học)</v>
          </cell>
          <cell r="R528" t="str">
            <v>KHÔNG ĐỦ ĐIỀU KIỆN THỰC TẬP</v>
          </cell>
        </row>
        <row r="529">
          <cell r="A529">
            <v>26207141784</v>
          </cell>
          <cell r="B529" t="str">
            <v>Võ Thị Tuyền</v>
          </cell>
          <cell r="I529">
            <v>120</v>
          </cell>
          <cell r="J529">
            <v>8.64</v>
          </cell>
          <cell r="K529">
            <v>3.72</v>
          </cell>
          <cell r="L529" t="str">
            <v/>
          </cell>
          <cell r="M529">
            <v>0.04</v>
          </cell>
          <cell r="N529" t="str">
            <v>CHUYÊN ĐỀ</v>
          </cell>
          <cell r="O529" t="str">
            <v>Quản Trị Khách Sạn &amp; Nhà Hàng</v>
          </cell>
          <cell r="Q529" t="str">
            <v>K-26 - Quản Trị Khách Sạn &amp; Nhà Hàng (Đại Học)</v>
          </cell>
          <cell r="R529" t="str">
            <v>CHUYÊN ĐỀ</v>
          </cell>
        </row>
        <row r="530">
          <cell r="A530">
            <v>26217127072</v>
          </cell>
          <cell r="B530" t="str">
            <v>Trần Thị Thanh Tuyền</v>
          </cell>
          <cell r="I530">
            <v>121</v>
          </cell>
          <cell r="J530">
            <v>6.29</v>
          </cell>
          <cell r="K530">
            <v>2.39</v>
          </cell>
          <cell r="L530" t="str">
            <v/>
          </cell>
          <cell r="M530">
            <v>4.0322580645161289E-2</v>
          </cell>
          <cell r="N530" t="str">
            <v>CHUYÊN ĐỀ</v>
          </cell>
          <cell r="O530" t="str">
            <v>Quản Trị Khách Sạn &amp; Nhà Hàng</v>
          </cell>
          <cell r="Q530" t="str">
            <v>K-26 - Quản Trị Khách Sạn &amp; Nhà Hàng (Đại Học)</v>
          </cell>
          <cell r="R530" t="str">
            <v>CHUYÊN ĐỀ</v>
          </cell>
        </row>
        <row r="531">
          <cell r="A531">
            <v>25207109725</v>
          </cell>
          <cell r="B531" t="str">
            <v>Phan Thị Ánh Tuyết</v>
          </cell>
          <cell r="I531">
            <v>124</v>
          </cell>
          <cell r="J531">
            <v>8.75</v>
          </cell>
          <cell r="K531">
            <v>3.83</v>
          </cell>
          <cell r="L531" t="str">
            <v>CS 101</v>
          </cell>
          <cell r="M531">
            <v>0</v>
          </cell>
          <cell r="N531" t="str">
            <v>XÉT LÀM KHÓA LUẬN</v>
          </cell>
          <cell r="O531" t="str">
            <v>Quản Trị Khách Sạn &amp; Nhà Hàng</v>
          </cell>
          <cell r="Q531" t="str">
            <v>K-26 - Quản Trị Khách Sạn &amp; Nhà Hàng (Đại Học)</v>
          </cell>
          <cell r="R531" t="str">
            <v>XÉT LÀM KHÓA LUẬN</v>
          </cell>
        </row>
        <row r="532">
          <cell r="A532">
            <v>26207124542</v>
          </cell>
          <cell r="B532" t="str">
            <v>Nguyễn Thị Kim Tuyết</v>
          </cell>
          <cell r="I532">
            <v>120</v>
          </cell>
          <cell r="J532">
            <v>7.79</v>
          </cell>
          <cell r="K532">
            <v>3.31</v>
          </cell>
          <cell r="L532" t="str">
            <v/>
          </cell>
          <cell r="M532">
            <v>4.7619047619047616E-2</v>
          </cell>
          <cell r="N532" t="str">
            <v>CHUYÊN ĐỀ</v>
          </cell>
          <cell r="O532" t="str">
            <v>Quản Trị Khách Sạn &amp; Nhà Hàng</v>
          </cell>
          <cell r="Q532" t="str">
            <v>K-26 - Quản Trị Khách Sạn &amp; Nhà Hàng (Đại Học)</v>
          </cell>
          <cell r="R532" t="str">
            <v>CHUYÊN ĐỀ</v>
          </cell>
        </row>
        <row r="533">
          <cell r="A533">
            <v>26207126082</v>
          </cell>
          <cell r="B533" t="str">
            <v>Trần Thị Thanh Tuyết</v>
          </cell>
          <cell r="I533">
            <v>125</v>
          </cell>
          <cell r="J533">
            <v>7.84</v>
          </cell>
          <cell r="K533">
            <v>3.3</v>
          </cell>
          <cell r="L533" t="str">
            <v/>
          </cell>
          <cell r="M533">
            <v>0</v>
          </cell>
          <cell r="N533" t="str">
            <v>XÉT LÀM KHÓA LUẬN</v>
          </cell>
          <cell r="O533" t="str">
            <v>Quản Trị Khách Sạn &amp; Nhà Hàng</v>
          </cell>
          <cell r="Q533" t="str">
            <v>K-26 - Quản Trị Khách Sạn &amp; Nhà Hàng (Đại Học)</v>
          </cell>
          <cell r="R533" t="str">
            <v>XÉT LÀM KHÓA LUẬN</v>
          </cell>
        </row>
        <row r="534">
          <cell r="A534">
            <v>26203132501</v>
          </cell>
          <cell r="B534" t="str">
            <v>Đoàn Thị Bảo Uyên</v>
          </cell>
          <cell r="I534">
            <v>120</v>
          </cell>
          <cell r="J534">
            <v>8.58</v>
          </cell>
          <cell r="K534">
            <v>3.71</v>
          </cell>
          <cell r="L534" t="str">
            <v>ENG 104; ENG 105; ENG 106; CHI 101; CHI 102; ENG 108; ENG 109; MTH 100; MKT 251</v>
          </cell>
          <cell r="M534">
            <v>4.7619047619047616E-2</v>
          </cell>
          <cell r="N534" t="str">
            <v>CHUYÊN ĐỀ</v>
          </cell>
          <cell r="O534" t="str">
            <v>Quản Trị Khách Sạn &amp; Nhà Hàng</v>
          </cell>
          <cell r="Q534" t="str">
            <v>K-26 - Quản Trị Khách Sạn &amp; Nhà Hàng (Đại Học)</v>
          </cell>
          <cell r="R534" t="str">
            <v>CHUYÊN ĐỀ</v>
          </cell>
        </row>
        <row r="535">
          <cell r="A535">
            <v>26207121702</v>
          </cell>
          <cell r="B535" t="str">
            <v>Đỗ Ngọc Uyên</v>
          </cell>
          <cell r="I535">
            <v>122</v>
          </cell>
          <cell r="J535">
            <v>7.35</v>
          </cell>
          <cell r="K535">
            <v>3.03</v>
          </cell>
          <cell r="L535" t="str">
            <v/>
          </cell>
          <cell r="M535">
            <v>2.4E-2</v>
          </cell>
          <cell r="N535" t="str">
            <v>CHUYÊN ĐỀ</v>
          </cell>
          <cell r="O535" t="str">
            <v>Quản Trị Khách Sạn &amp; Nhà Hàng</v>
          </cell>
          <cell r="Q535" t="str">
            <v>K-26 - Quản Trị Khách Sạn &amp; Nhà Hàng (Đại Học)</v>
          </cell>
          <cell r="R535" t="str">
            <v>CHUYÊN ĐỀ</v>
          </cell>
        </row>
        <row r="536">
          <cell r="A536">
            <v>26207123907</v>
          </cell>
          <cell r="B536" t="str">
            <v>Phan Thị Mỹ Uyên</v>
          </cell>
          <cell r="I536">
            <v>125</v>
          </cell>
          <cell r="J536">
            <v>7.77</v>
          </cell>
          <cell r="K536">
            <v>3.32</v>
          </cell>
          <cell r="L536" t="str">
            <v/>
          </cell>
          <cell r="M536">
            <v>0</v>
          </cell>
          <cell r="N536" t="str">
            <v>XÉT LÀM KHÓA LUẬN</v>
          </cell>
          <cell r="O536" t="str">
            <v>Quản Trị Khách Sạn &amp; Nhà Hàng</v>
          </cell>
          <cell r="Q536" t="str">
            <v>K-26 - Quản Trị Khách Sạn &amp; Nhà Hàng (Đại Học)</v>
          </cell>
          <cell r="R536" t="str">
            <v>XÉT LÀM KHÓA LUẬN</v>
          </cell>
        </row>
        <row r="537">
          <cell r="A537">
            <v>26207134120</v>
          </cell>
          <cell r="B537" t="str">
            <v>Lê Phan Kiều Uyên</v>
          </cell>
          <cell r="I537">
            <v>125</v>
          </cell>
          <cell r="J537">
            <v>6.73</v>
          </cell>
          <cell r="K537">
            <v>2.69</v>
          </cell>
          <cell r="L537" t="str">
            <v/>
          </cell>
          <cell r="M537">
            <v>0</v>
          </cell>
          <cell r="N537" t="str">
            <v>CHUYÊN ĐỀ</v>
          </cell>
          <cell r="O537" t="str">
            <v>Quản Trị Khách Sạn &amp; Nhà Hàng</v>
          </cell>
          <cell r="Q537" t="str">
            <v>K-26 - Quản Trị Khách Sạn &amp; Nhà Hàng (Đại Học)</v>
          </cell>
          <cell r="R537" t="str">
            <v>CHUYÊN ĐỀ</v>
          </cell>
        </row>
        <row r="538">
          <cell r="A538">
            <v>26207229674</v>
          </cell>
          <cell r="B538" t="str">
            <v>Trương Thị Thu Uyên</v>
          </cell>
          <cell r="I538">
            <v>116</v>
          </cell>
          <cell r="J538">
            <v>7.71</v>
          </cell>
          <cell r="K538">
            <v>3.31</v>
          </cell>
          <cell r="L538" t="str">
            <v/>
          </cell>
          <cell r="M538">
            <v>6.4516129032258063E-2</v>
          </cell>
          <cell r="N538" t="str">
            <v>KHÔNG ĐỦ ĐIỀU KIỆN THỰC TẬP</v>
          </cell>
          <cell r="O538" t="str">
            <v>Quản Trị Khách Sạn &amp; Nhà Hàng</v>
          </cell>
          <cell r="Q538" t="str">
            <v>K-26 - Quản Trị Khách Sạn &amp; Nhà Hàng (Đại Học)</v>
          </cell>
          <cell r="R538" t="str">
            <v>KHÔNG ĐỦ ĐIỀU KIỆN THỰC TẬP</v>
          </cell>
        </row>
        <row r="539">
          <cell r="A539">
            <v>26203226134</v>
          </cell>
          <cell r="B539" t="str">
            <v>Nguyễn Thị Hồng Vân</v>
          </cell>
          <cell r="I539">
            <v>119</v>
          </cell>
          <cell r="J539">
            <v>7.4</v>
          </cell>
          <cell r="K539">
            <v>3.08</v>
          </cell>
          <cell r="L539" t="str">
            <v>PSU-MGT 201; HIS 161</v>
          </cell>
          <cell r="M539">
            <v>6.2992125984251968E-2</v>
          </cell>
          <cell r="N539" t="str">
            <v>KHÔNG ĐỦ ĐIỀU KIỆN THỰC TẬP</v>
          </cell>
          <cell r="O539" t="str">
            <v>Quản Trị Khách Sạn &amp; Nhà Hàng</v>
          </cell>
          <cell r="Q539" t="str">
            <v>K-26 - Quản Trị Khách Sạn &amp; Nhà Hàng (Đại Học)</v>
          </cell>
          <cell r="R539" t="str">
            <v>KHÔNG ĐỦ ĐIỀU KIỆN THỰC TẬP</v>
          </cell>
        </row>
        <row r="540">
          <cell r="A540">
            <v>26207120965</v>
          </cell>
          <cell r="B540" t="str">
            <v>Võ Huỳnh Thúy Vân</v>
          </cell>
          <cell r="I540">
            <v>116</v>
          </cell>
          <cell r="J540">
            <v>8.01</v>
          </cell>
          <cell r="K540">
            <v>3.5</v>
          </cell>
          <cell r="L540" t="str">
            <v/>
          </cell>
          <cell r="M540">
            <v>6.4516129032258063E-2</v>
          </cell>
          <cell r="N540" t="str">
            <v>KHÔNG ĐỦ ĐIỀU KIỆN THỰC TẬP</v>
          </cell>
          <cell r="O540" t="str">
            <v>Quản Trị Khách Sạn &amp; Nhà Hàng</v>
          </cell>
          <cell r="Q540" t="str">
            <v>K-26 - Quản Trị Khách Sạn &amp; Nhà Hàng (Đại Học)</v>
          </cell>
          <cell r="R540" t="str">
            <v>KHÔNG ĐỦ ĐIỀU KIỆN THỰC TẬP</v>
          </cell>
        </row>
        <row r="541">
          <cell r="A541">
            <v>26207122483</v>
          </cell>
          <cell r="B541" t="str">
            <v>Phan Thị Cẩm Vân</v>
          </cell>
          <cell r="I541">
            <v>125</v>
          </cell>
          <cell r="J541">
            <v>7.77</v>
          </cell>
          <cell r="K541">
            <v>3.32</v>
          </cell>
          <cell r="L541" t="str">
            <v/>
          </cell>
          <cell r="M541">
            <v>0</v>
          </cell>
          <cell r="N541" t="str">
            <v>XÉT LÀM KHÓA LUẬN</v>
          </cell>
          <cell r="O541" t="str">
            <v>Quản Trị Khách Sạn &amp; Nhà Hàng</v>
          </cell>
          <cell r="Q541" t="str">
            <v>K-26 - Quản Trị Khách Sạn &amp; Nhà Hàng (Đại Học)</v>
          </cell>
          <cell r="R541" t="str">
            <v>XÉT LÀM KHÓA LUẬN</v>
          </cell>
        </row>
        <row r="542">
          <cell r="A542">
            <v>26207124697</v>
          </cell>
          <cell r="B542" t="str">
            <v>Ông Thị Huyền Vân</v>
          </cell>
          <cell r="I542">
            <v>123</v>
          </cell>
          <cell r="J542">
            <v>6.86</v>
          </cell>
          <cell r="K542">
            <v>2.81</v>
          </cell>
          <cell r="L542" t="str">
            <v/>
          </cell>
          <cell r="M542">
            <v>6.4000000000000001E-2</v>
          </cell>
          <cell r="N542" t="str">
            <v>KHÔNG ĐỦ ĐIỀU KIỆN THỰC TẬP</v>
          </cell>
          <cell r="O542" t="str">
            <v>Quản Trị Khách Sạn &amp; Nhà Hàng</v>
          </cell>
          <cell r="Q542" t="str">
            <v>K-26 - Quản Trị Khách Sạn &amp; Nhà Hàng (Đại Học)</v>
          </cell>
          <cell r="R542" t="str">
            <v>KHÔNG ĐỦ ĐIỀU KIỆN THỰC TẬP</v>
          </cell>
        </row>
        <row r="543">
          <cell r="A543">
            <v>26207125473</v>
          </cell>
          <cell r="B543" t="str">
            <v>Phan Nguyễn Tường Vân</v>
          </cell>
          <cell r="I543">
            <v>118</v>
          </cell>
          <cell r="J543">
            <v>7.61</v>
          </cell>
          <cell r="K543">
            <v>3.24</v>
          </cell>
          <cell r="L543" t="str">
            <v/>
          </cell>
          <cell r="M543">
            <v>5.6000000000000001E-2</v>
          </cell>
          <cell r="N543" t="str">
            <v>KHÔNG ĐỦ ĐIỀU KIỆN THỰC TẬP</v>
          </cell>
          <cell r="O543" t="str">
            <v>Quản Trị Khách Sạn &amp; Nhà Hàng</v>
          </cell>
          <cell r="Q543" t="str">
            <v>K-26 - Quản Trị Khách Sạn &amp; Nhà Hàng (Đại Học)</v>
          </cell>
          <cell r="R543" t="str">
            <v>KHÔNG ĐỦ ĐIỀU KIỆN THỰC TẬP</v>
          </cell>
        </row>
        <row r="544">
          <cell r="A544">
            <v>26207128376</v>
          </cell>
          <cell r="B544" t="str">
            <v>Ngô Thị Kiều Vân</v>
          </cell>
          <cell r="I544">
            <v>119</v>
          </cell>
          <cell r="J544">
            <v>7.56</v>
          </cell>
          <cell r="K544">
            <v>3.21</v>
          </cell>
          <cell r="L544" t="str">
            <v/>
          </cell>
          <cell r="M544">
            <v>4.8000000000000001E-2</v>
          </cell>
          <cell r="N544" t="str">
            <v>CHUYÊN ĐỀ</v>
          </cell>
          <cell r="O544" t="str">
            <v>Quản Trị Khách Sạn &amp; Nhà Hàng</v>
          </cell>
          <cell r="Q544" t="str">
            <v>K-26 - Quản Trị Khách Sạn &amp; Nhà Hàng (Đại Học)</v>
          </cell>
          <cell r="R544" t="str">
            <v>CHUYÊN ĐỀ</v>
          </cell>
        </row>
        <row r="545">
          <cell r="A545">
            <v>26207130790</v>
          </cell>
          <cell r="B545" t="str">
            <v>Nguyễn Thị Ái Vân</v>
          </cell>
          <cell r="I545">
            <v>120</v>
          </cell>
          <cell r="J545">
            <v>7.35</v>
          </cell>
          <cell r="K545">
            <v>3.07</v>
          </cell>
          <cell r="L545" t="str">
            <v/>
          </cell>
          <cell r="M545">
            <v>3.2258064516129031E-2</v>
          </cell>
          <cell r="N545" t="str">
            <v>CHUYÊN ĐỀ</v>
          </cell>
          <cell r="O545" t="str">
            <v>Quản Trị Khách Sạn &amp; Nhà Hàng</v>
          </cell>
          <cell r="Q545" t="str">
            <v>K-26 - Quản Trị Khách Sạn &amp; Nhà Hàng (Đại Học)</v>
          </cell>
          <cell r="R545" t="str">
            <v>CHUYÊN ĐỀ</v>
          </cell>
        </row>
        <row r="546">
          <cell r="A546">
            <v>26217231333</v>
          </cell>
          <cell r="B546" t="str">
            <v>Nguyễn Thanh Vân</v>
          </cell>
          <cell r="I546">
            <v>121</v>
          </cell>
          <cell r="J546">
            <v>7.39</v>
          </cell>
          <cell r="K546">
            <v>3.11</v>
          </cell>
          <cell r="L546" t="str">
            <v>DTE 302</v>
          </cell>
          <cell r="M546">
            <v>2.4193548387096774E-2</v>
          </cell>
          <cell r="N546" t="str">
            <v>CHUYÊN ĐỀ</v>
          </cell>
          <cell r="O546" t="str">
            <v>Quản Trị Khách Sạn &amp; Nhà Hàng</v>
          </cell>
          <cell r="Q546" t="str">
            <v>K-26 - Quản Trị Khách Sạn &amp; Nhà Hàng (Đại Học)</v>
          </cell>
          <cell r="R546" t="str">
            <v>CHUYÊN ĐỀ</v>
          </cell>
        </row>
        <row r="547">
          <cell r="A547">
            <v>26217142047</v>
          </cell>
          <cell r="B547" t="str">
            <v>Trần Ngọc Văn</v>
          </cell>
          <cell r="I547">
            <v>121</v>
          </cell>
          <cell r="J547">
            <v>6.92</v>
          </cell>
          <cell r="K547">
            <v>2.82</v>
          </cell>
          <cell r="L547" t="str">
            <v/>
          </cell>
          <cell r="M547">
            <v>2.4193548387096774E-2</v>
          </cell>
          <cell r="N547" t="str">
            <v>CHUYÊN ĐỀ</v>
          </cell>
          <cell r="O547" t="str">
            <v>Quản Trị Khách Sạn &amp; Nhà Hàng</v>
          </cell>
          <cell r="Q547" t="str">
            <v>K-26 - Quản Trị Khách Sạn &amp; Nhà Hàng (Đại Học)</v>
          </cell>
          <cell r="R547" t="str">
            <v>CHUYÊN ĐỀ</v>
          </cell>
        </row>
        <row r="548">
          <cell r="A548">
            <v>26207100189</v>
          </cell>
          <cell r="B548" t="str">
            <v>Ngô Tường Vi</v>
          </cell>
          <cell r="I548">
            <v>125</v>
          </cell>
          <cell r="J548">
            <v>8.41</v>
          </cell>
          <cell r="K548">
            <v>3.64</v>
          </cell>
          <cell r="L548" t="str">
            <v/>
          </cell>
          <cell r="M548">
            <v>0</v>
          </cell>
          <cell r="N548" t="str">
            <v>XÉT LÀM KHÓA LUẬN</v>
          </cell>
          <cell r="O548" t="str">
            <v>Quản Trị Khách Sạn &amp; Nhà Hàng</v>
          </cell>
          <cell r="Q548" t="str">
            <v>K-26 - Quản Trị Khách Sạn &amp; Nhà Hàng (Đại Học)</v>
          </cell>
          <cell r="R548" t="str">
            <v>XÉT LÀM KHÓA LUẬN</v>
          </cell>
        </row>
        <row r="549">
          <cell r="A549">
            <v>26207124563</v>
          </cell>
          <cell r="B549" t="str">
            <v>Hồ Thị Tường Vi</v>
          </cell>
          <cell r="I549">
            <v>123</v>
          </cell>
          <cell r="J549">
            <v>7.66</v>
          </cell>
          <cell r="K549">
            <v>3.22</v>
          </cell>
          <cell r="L549" t="str">
            <v/>
          </cell>
          <cell r="M549">
            <v>1.6E-2</v>
          </cell>
          <cell r="N549" t="str">
            <v>CHUYÊN ĐỀ</v>
          </cell>
          <cell r="O549" t="str">
            <v>Quản Trị Khách Sạn &amp; Nhà Hàng</v>
          </cell>
          <cell r="Q549" t="str">
            <v>K-26 - Quản Trị Khách Sạn &amp; Nhà Hàng (Đại Học)</v>
          </cell>
          <cell r="R549" t="str">
            <v>CHUYÊN ĐỀ</v>
          </cell>
        </row>
        <row r="550">
          <cell r="A550">
            <v>26207132129</v>
          </cell>
          <cell r="B550" t="str">
            <v>Lê Thị Thảo Vi</v>
          </cell>
          <cell r="I550">
            <v>124</v>
          </cell>
          <cell r="J550">
            <v>7.96</v>
          </cell>
          <cell r="K550">
            <v>3.39</v>
          </cell>
          <cell r="L550" t="str">
            <v/>
          </cell>
          <cell r="M550">
            <v>2.4193548387096774E-2</v>
          </cell>
          <cell r="N550" t="str">
            <v>CHUYÊN ĐỀ</v>
          </cell>
          <cell r="O550" t="str">
            <v>Quản Trị Khách Sạn &amp; Nhà Hàng</v>
          </cell>
          <cell r="Q550" t="str">
            <v>K-26 - Quản Trị Khách Sạn &amp; Nhà Hàng (Đại Học)</v>
          </cell>
          <cell r="R550" t="str">
            <v>CHUYÊN ĐỀ</v>
          </cell>
        </row>
        <row r="551">
          <cell r="A551">
            <v>26207133754</v>
          </cell>
          <cell r="B551" t="str">
            <v>Nguyễn Thị Tường Vi</v>
          </cell>
          <cell r="I551">
            <v>124</v>
          </cell>
          <cell r="J551">
            <v>6.63</v>
          </cell>
          <cell r="K551">
            <v>2.63</v>
          </cell>
          <cell r="L551" t="str">
            <v/>
          </cell>
          <cell r="M551">
            <v>1.5873015873015872E-2</v>
          </cell>
          <cell r="N551" t="str">
            <v>CHUYÊN ĐỀ</v>
          </cell>
          <cell r="O551" t="str">
            <v>Quản Trị Khách Sạn &amp; Nhà Hàng</v>
          </cell>
          <cell r="Q551" t="str">
            <v>K-26 - Quản Trị Khách Sạn &amp; Nhà Hàng (Đại Học)</v>
          </cell>
          <cell r="R551" t="str">
            <v>CHUYÊN ĐỀ</v>
          </cell>
        </row>
        <row r="552">
          <cell r="A552">
            <v>26207134332</v>
          </cell>
          <cell r="B552" t="str">
            <v>Nguyễn Hà Vi</v>
          </cell>
          <cell r="I552">
            <v>125</v>
          </cell>
          <cell r="J552">
            <v>6.75</v>
          </cell>
          <cell r="K552">
            <v>2.73</v>
          </cell>
          <cell r="L552" t="str">
            <v/>
          </cell>
          <cell r="M552">
            <v>0</v>
          </cell>
          <cell r="N552" t="str">
            <v>CHUYÊN ĐỀ</v>
          </cell>
          <cell r="O552" t="str">
            <v>Quản Trị Khách Sạn &amp; Nhà Hàng</v>
          </cell>
          <cell r="Q552" t="str">
            <v>K-26 - Quản Trị Khách Sạn &amp; Nhà Hàng (Đại Học)</v>
          </cell>
          <cell r="R552" t="str">
            <v>CHUYÊN ĐỀ</v>
          </cell>
        </row>
        <row r="553">
          <cell r="A553">
            <v>26217124608</v>
          </cell>
          <cell r="B553" t="str">
            <v>Lê Đức Viễn</v>
          </cell>
          <cell r="I553">
            <v>95</v>
          </cell>
          <cell r="J553">
            <v>4.8600000000000003</v>
          </cell>
          <cell r="K553">
            <v>1.44</v>
          </cell>
          <cell r="L553" t="str">
            <v>PSU-HOS 151</v>
          </cell>
          <cell r="M553">
            <v>0.45967741935483869</v>
          </cell>
          <cell r="N553" t="str">
            <v>KHÔNG ĐỦ ĐIỀU KIỆN THỰC TẬP</v>
          </cell>
          <cell r="O553" t="str">
            <v>Quản Trị Khách Sạn &amp; Nhà Hàng</v>
          </cell>
          <cell r="Q553" t="str">
            <v>K-26 - Quản Trị Khách Sạn &amp; Nhà Hàng (Đại Học)</v>
          </cell>
          <cell r="R553" t="str">
            <v>KHÔNG ĐỦ ĐIỀU KIỆN THỰC TẬP</v>
          </cell>
        </row>
        <row r="554">
          <cell r="A554">
            <v>26217100218</v>
          </cell>
          <cell r="B554" t="str">
            <v>Hồ Quốc Việt</v>
          </cell>
          <cell r="I554">
            <v>115</v>
          </cell>
          <cell r="J554">
            <v>6.37</v>
          </cell>
          <cell r="K554">
            <v>2.4</v>
          </cell>
          <cell r="L554" t="str">
            <v/>
          </cell>
          <cell r="M554">
            <v>0.14399999999999999</v>
          </cell>
          <cell r="N554" t="str">
            <v>KHÔNG ĐỦ ĐIỀU KIỆN THỰC TẬP</v>
          </cell>
          <cell r="O554" t="str">
            <v>Quản Trị Khách Sạn &amp; Nhà Hàng</v>
          </cell>
          <cell r="Q554" t="str">
            <v>K-26 - Quản Trị Khách Sạn &amp; Nhà Hàng (Đại Học)</v>
          </cell>
          <cell r="R554" t="str">
            <v>KHÔNG ĐỦ ĐIỀU KIỆN THỰC TẬP</v>
          </cell>
        </row>
        <row r="555">
          <cell r="A555">
            <v>26217129161</v>
          </cell>
          <cell r="B555" t="str">
            <v>Đàm Đình Việt</v>
          </cell>
          <cell r="I555">
            <v>91</v>
          </cell>
          <cell r="J555">
            <v>4.01</v>
          </cell>
          <cell r="K555">
            <v>1.5</v>
          </cell>
          <cell r="L555" t="str">
            <v/>
          </cell>
          <cell r="M555">
            <v>0.55645161290322576</v>
          </cell>
          <cell r="N555" t="str">
            <v>KHÔNG ĐỦ ĐIỀU KIỆN THỰC TẬP</v>
          </cell>
          <cell r="O555" t="str">
            <v>Quản Trị Khách Sạn &amp; Nhà Hàng</v>
          </cell>
          <cell r="Q555" t="str">
            <v>K-26 - Quản Trị Khách Sạn &amp; Nhà Hàng (Đại Học)</v>
          </cell>
          <cell r="R555" t="str">
            <v>KHÔNG ĐỦ ĐIỀU KIỆN THỰC TẬP</v>
          </cell>
        </row>
        <row r="556">
          <cell r="A556">
            <v>26217142786</v>
          </cell>
          <cell r="B556" t="str">
            <v>Nguyễn Văn Việt</v>
          </cell>
          <cell r="I556">
            <v>122</v>
          </cell>
          <cell r="J556">
            <v>8.3000000000000007</v>
          </cell>
          <cell r="K556">
            <v>3.59</v>
          </cell>
          <cell r="L556" t="str">
            <v/>
          </cell>
          <cell r="M556">
            <v>2.4E-2</v>
          </cell>
          <cell r="N556" t="str">
            <v>CHUYÊN ĐỀ</v>
          </cell>
          <cell r="O556" t="str">
            <v>Quản Trị Khách Sạn &amp; Nhà Hàng</v>
          </cell>
          <cell r="Q556" t="str">
            <v>K-26 - Quản Trị Khách Sạn &amp; Nhà Hàng (Đại Học)</v>
          </cell>
          <cell r="R556" t="str">
            <v>CHUYÊN ĐỀ</v>
          </cell>
        </row>
        <row r="557">
          <cell r="A557">
            <v>26207122059</v>
          </cell>
          <cell r="B557" t="str">
            <v>Nguyễn Thị Như Vũ</v>
          </cell>
          <cell r="I557">
            <v>122</v>
          </cell>
          <cell r="J557">
            <v>6.84</v>
          </cell>
          <cell r="K557">
            <v>2.76</v>
          </cell>
          <cell r="L557" t="str">
            <v/>
          </cell>
          <cell r="M557">
            <v>1.6129032258064516E-2</v>
          </cell>
          <cell r="N557" t="str">
            <v>CHUYÊN ĐỀ</v>
          </cell>
          <cell r="O557" t="str">
            <v>Quản Trị Khách Sạn &amp; Nhà Hàng</v>
          </cell>
          <cell r="Q557" t="str">
            <v>K-26 - Quản Trị Khách Sạn &amp; Nhà Hàng (Đại Học)</v>
          </cell>
          <cell r="R557" t="str">
            <v>CHUYÊN ĐỀ</v>
          </cell>
        </row>
        <row r="558">
          <cell r="A558">
            <v>26217100821</v>
          </cell>
          <cell r="B558" t="str">
            <v>Đỗ Trọng Vũ</v>
          </cell>
          <cell r="I558">
            <v>112</v>
          </cell>
          <cell r="J558">
            <v>6.85</v>
          </cell>
          <cell r="K558">
            <v>2.69</v>
          </cell>
          <cell r="L558" t="str">
            <v/>
          </cell>
          <cell r="M558">
            <v>0.152</v>
          </cell>
          <cell r="N558" t="str">
            <v>KHÔNG ĐỦ ĐIỀU KIỆN THỰC TẬP</v>
          </cell>
          <cell r="O558" t="str">
            <v>Quản Trị Khách Sạn &amp; Nhà Hàng</v>
          </cell>
          <cell r="Q558" t="str">
            <v>K-26 - Quản Trị Khách Sạn &amp; Nhà Hàng (Đại Học)</v>
          </cell>
          <cell r="R558" t="str">
            <v>KHÔNG ĐỦ ĐIỀU KIỆN THỰC TẬP</v>
          </cell>
        </row>
        <row r="559">
          <cell r="A559">
            <v>26217120997</v>
          </cell>
          <cell r="B559" t="str">
            <v>Nguyễn Long Vũ</v>
          </cell>
          <cell r="I559">
            <v>125</v>
          </cell>
          <cell r="J559">
            <v>7.23</v>
          </cell>
          <cell r="K559">
            <v>3</v>
          </cell>
          <cell r="L559" t="str">
            <v/>
          </cell>
          <cell r="M559">
            <v>0</v>
          </cell>
          <cell r="N559" t="str">
            <v>CHUYÊN ĐỀ</v>
          </cell>
          <cell r="O559" t="str">
            <v>Quản Trị Khách Sạn &amp; Nhà Hàng</v>
          </cell>
          <cell r="Q559" t="str">
            <v>K-26 - Quản Trị Khách Sạn &amp; Nhà Hàng (Đại Học)</v>
          </cell>
          <cell r="R559" t="str">
            <v>CHUYÊN ĐỀ</v>
          </cell>
        </row>
        <row r="560">
          <cell r="A560">
            <v>26217134941</v>
          </cell>
          <cell r="B560" t="str">
            <v>Phan Văn Vũ</v>
          </cell>
          <cell r="I560">
            <v>122</v>
          </cell>
          <cell r="J560">
            <v>7.58</v>
          </cell>
          <cell r="K560">
            <v>3.19</v>
          </cell>
          <cell r="L560" t="str">
            <v/>
          </cell>
          <cell r="M560">
            <v>2.4E-2</v>
          </cell>
          <cell r="N560" t="str">
            <v>CHUYÊN ĐỀ</v>
          </cell>
          <cell r="O560" t="str">
            <v>Quản Trị Khách Sạn &amp; Nhà Hàng</v>
          </cell>
          <cell r="Q560" t="str">
            <v>K-26 - Quản Trị Khách Sạn &amp; Nhà Hàng (Đại Học)</v>
          </cell>
          <cell r="R560" t="str">
            <v>CHUYÊN ĐỀ</v>
          </cell>
        </row>
        <row r="561">
          <cell r="A561">
            <v>26217135166</v>
          </cell>
          <cell r="B561" t="str">
            <v>Lê Đức Vũ</v>
          </cell>
          <cell r="I561">
            <v>117</v>
          </cell>
          <cell r="J561">
            <v>6.48</v>
          </cell>
          <cell r="K561">
            <v>2.5099999999999998</v>
          </cell>
          <cell r="L561" t="str">
            <v/>
          </cell>
          <cell r="M561">
            <v>6.4000000000000001E-2</v>
          </cell>
          <cell r="N561" t="str">
            <v>KHÔNG ĐỦ ĐIỀU KIỆN THỰC TẬP</v>
          </cell>
          <cell r="O561" t="str">
            <v>Quản Trị Khách Sạn &amp; Nhà Hàng</v>
          </cell>
          <cell r="Q561" t="str">
            <v>K-26 - Quản Trị Khách Sạn &amp; Nhà Hàng (Đại Học)</v>
          </cell>
          <cell r="R561" t="str">
            <v>KHÔNG ĐỦ ĐIỀU KIỆN THỰC TẬP</v>
          </cell>
        </row>
        <row r="562">
          <cell r="A562">
            <v>26217135239</v>
          </cell>
          <cell r="B562" t="str">
            <v>Bùi Văn Nhật Vũ</v>
          </cell>
          <cell r="I562" t="e">
            <v>#N/A</v>
          </cell>
          <cell r="J562" t="e">
            <v>#N/A</v>
          </cell>
          <cell r="K562" t="e">
            <v>#N/A</v>
          </cell>
          <cell r="L562" t="e">
            <v>#N/A</v>
          </cell>
          <cell r="M562" t="e">
            <v>#N/A</v>
          </cell>
          <cell r="N562" t="e">
            <v>#N/A</v>
          </cell>
          <cell r="O562" t="str">
            <v>Quản Trị Khách Sạn &amp; Nhà Hàng</v>
          </cell>
          <cell r="Q562" t="str">
            <v>K-26 - Quản Trị Khách Sạn &amp; Nhà Hàng (Đại Học)</v>
          </cell>
          <cell r="R562" t="e">
            <v>#N/A</v>
          </cell>
        </row>
        <row r="563">
          <cell r="A563">
            <v>25203301949</v>
          </cell>
          <cell r="B563" t="str">
            <v>Nguyễn Thị Gia Vy</v>
          </cell>
          <cell r="I563">
            <v>130</v>
          </cell>
          <cell r="J563">
            <v>7.66</v>
          </cell>
          <cell r="K563">
            <v>3.23</v>
          </cell>
          <cell r="L563" t="str">
            <v>CHI 105; CHI 116; CHI 117; CHI 151; CS 101; CHI 110; CHI 118; DTE-LIN 152; ENG 101; ES 102; MTH 100</v>
          </cell>
          <cell r="M563">
            <v>0</v>
          </cell>
          <cell r="N563" t="str">
            <v>XÉT LÀM KHÓA LUẬN</v>
          </cell>
          <cell r="O563" t="str">
            <v>Quản Trị Khách Sạn &amp; Nhà Hàng</v>
          </cell>
          <cell r="Q563" t="str">
            <v>K-26 - Quản Trị Khách Sạn &amp; Nhà Hàng (Đại Học)</v>
          </cell>
          <cell r="R563" t="str">
            <v>XÉT LÀM KHÓA LUẬN</v>
          </cell>
        </row>
        <row r="564">
          <cell r="A564">
            <v>26203333090</v>
          </cell>
          <cell r="B564" t="str">
            <v>Trần Lê Ý Vy</v>
          </cell>
          <cell r="I564">
            <v>124</v>
          </cell>
          <cell r="J564">
            <v>8.07</v>
          </cell>
          <cell r="K564">
            <v>3.47</v>
          </cell>
          <cell r="L564" t="str">
            <v/>
          </cell>
          <cell r="M564">
            <v>0</v>
          </cell>
          <cell r="N564" t="str">
            <v>XÉT LÀM KHÓA LUẬN</v>
          </cell>
          <cell r="O564" t="str">
            <v>Quản Trị Khách Sạn &amp; Nhà Hàng</v>
          </cell>
          <cell r="Q564" t="str">
            <v>K-26 - Quản Trị Khách Sạn &amp; Nhà Hàng (Đại Học)</v>
          </cell>
          <cell r="R564" t="str">
            <v>XÉT LÀM KHÓA LUẬN</v>
          </cell>
        </row>
        <row r="565">
          <cell r="A565">
            <v>26207100232</v>
          </cell>
          <cell r="B565" t="str">
            <v>Nguyễn Lê Nhật Vy</v>
          </cell>
          <cell r="I565">
            <v>122</v>
          </cell>
          <cell r="J565">
            <v>7.43</v>
          </cell>
          <cell r="K565">
            <v>3.09</v>
          </cell>
          <cell r="L565" t="str">
            <v/>
          </cell>
          <cell r="M565">
            <v>4.8000000000000001E-2</v>
          </cell>
          <cell r="N565" t="str">
            <v>CHUYÊN ĐỀ</v>
          </cell>
          <cell r="O565" t="str">
            <v>Quản Trị Khách Sạn &amp; Nhà Hàng</v>
          </cell>
          <cell r="Q565" t="str">
            <v>K-26 - Quản Trị Khách Sạn &amp; Nhà Hàng (Đại Học)</v>
          </cell>
          <cell r="R565" t="str">
            <v>CHUYÊN ĐỀ</v>
          </cell>
        </row>
        <row r="566">
          <cell r="A566">
            <v>26207126459</v>
          </cell>
          <cell r="B566" t="str">
            <v>Hồ Nguyễn Nhã Vy</v>
          </cell>
          <cell r="I566">
            <v>124</v>
          </cell>
          <cell r="J566">
            <v>8.0299999999999994</v>
          </cell>
          <cell r="K566">
            <v>3.46</v>
          </cell>
          <cell r="L566" t="str">
            <v/>
          </cell>
          <cell r="M566">
            <v>0</v>
          </cell>
          <cell r="N566" t="str">
            <v>XÉT LÀM KHÓA LUẬN</v>
          </cell>
          <cell r="O566" t="str">
            <v>Quản Trị Khách Sạn &amp; Nhà Hàng</v>
          </cell>
          <cell r="Q566" t="str">
            <v>K-26 - Quản Trị Khách Sạn &amp; Nhà Hàng (Đại Học)</v>
          </cell>
          <cell r="R566" t="str">
            <v>XÉT LÀM KHÓA LUẬN</v>
          </cell>
        </row>
        <row r="567">
          <cell r="A567">
            <v>26207129337</v>
          </cell>
          <cell r="B567" t="str">
            <v>Nguyễn Thị Bích Vy</v>
          </cell>
          <cell r="I567">
            <v>124</v>
          </cell>
          <cell r="J567">
            <v>7.84</v>
          </cell>
          <cell r="K567">
            <v>3.33</v>
          </cell>
          <cell r="L567" t="str">
            <v/>
          </cell>
          <cell r="M567">
            <v>0</v>
          </cell>
          <cell r="N567" t="str">
            <v>XÉT LÀM KHÓA LUẬN</v>
          </cell>
          <cell r="O567" t="str">
            <v>Quản Trị Khách Sạn &amp; Nhà Hàng</v>
          </cell>
          <cell r="Q567" t="str">
            <v>K-26 - Quản Trị Khách Sạn &amp; Nhà Hàng (Đại Học)</v>
          </cell>
          <cell r="R567" t="str">
            <v>XÉT LÀM KHÓA LUẬN</v>
          </cell>
        </row>
        <row r="568">
          <cell r="A568">
            <v>26207135232</v>
          </cell>
          <cell r="B568" t="str">
            <v>Nguyễn Thị Thảo Vy</v>
          </cell>
          <cell r="I568">
            <v>116</v>
          </cell>
          <cell r="J568">
            <v>6.89</v>
          </cell>
          <cell r="K568">
            <v>2.76</v>
          </cell>
          <cell r="L568" t="str">
            <v/>
          </cell>
          <cell r="M568">
            <v>7.9365079365079361E-2</v>
          </cell>
          <cell r="N568" t="str">
            <v>KHÔNG ĐỦ ĐIỀU KIỆN THỰC TẬP</v>
          </cell>
          <cell r="O568" t="str">
            <v>Quản Trị Khách Sạn &amp; Nhà Hàng</v>
          </cell>
          <cell r="Q568" t="str">
            <v>K-26 - Quản Trị Khách Sạn &amp; Nhà Hàng (Đại Học)</v>
          </cell>
          <cell r="R568" t="str">
            <v>KHÔNG ĐỦ ĐIỀU KIỆN THỰC TẬP</v>
          </cell>
        </row>
        <row r="569">
          <cell r="A569">
            <v>26207141474</v>
          </cell>
          <cell r="B569" t="str">
            <v>Nguyễn Lê Thảo Vy</v>
          </cell>
          <cell r="I569">
            <v>118</v>
          </cell>
          <cell r="J569">
            <v>7.19</v>
          </cell>
          <cell r="K569">
            <v>2.98</v>
          </cell>
          <cell r="L569" t="str">
            <v/>
          </cell>
          <cell r="M569">
            <v>7.2580645161290328E-2</v>
          </cell>
          <cell r="N569" t="str">
            <v>KHÔNG ĐỦ ĐIỀU KIỆN THỰC TẬP</v>
          </cell>
          <cell r="O569" t="str">
            <v>Quản Trị Khách Sạn &amp; Nhà Hàng</v>
          </cell>
          <cell r="Q569" t="str">
            <v>K-26 - Quản Trị Khách Sạn &amp; Nhà Hàng (Đại Học)</v>
          </cell>
          <cell r="R569" t="str">
            <v>KHÔNG ĐỦ ĐIỀU KIỆN THỰC TẬP</v>
          </cell>
        </row>
        <row r="570">
          <cell r="A570">
            <v>26207200578</v>
          </cell>
          <cell r="B570" t="str">
            <v>Nguyễn Lê Vy</v>
          </cell>
          <cell r="I570">
            <v>124</v>
          </cell>
          <cell r="J570">
            <v>6.72</v>
          </cell>
          <cell r="K570">
            <v>2.71</v>
          </cell>
          <cell r="L570" t="str">
            <v/>
          </cell>
          <cell r="M570">
            <v>2.4193548387096774E-2</v>
          </cell>
          <cell r="N570" t="str">
            <v>CHUYÊN ĐỀ</v>
          </cell>
          <cell r="O570" t="str">
            <v>Quản Trị Khách Sạn &amp; Nhà Hàng</v>
          </cell>
          <cell r="Q570" t="str">
            <v>K-26 - Quản Trị Khách Sạn &amp; Nhà Hàng (Đại Học)</v>
          </cell>
          <cell r="R570" t="str">
            <v>CHUYÊN ĐỀ</v>
          </cell>
        </row>
        <row r="571">
          <cell r="A571">
            <v>26207226100</v>
          </cell>
          <cell r="B571" t="str">
            <v>Vũ Nguyễn Thảo Vy</v>
          </cell>
          <cell r="I571">
            <v>124</v>
          </cell>
          <cell r="J571">
            <v>7.4</v>
          </cell>
          <cell r="K571">
            <v>3.09</v>
          </cell>
          <cell r="L571" t="str">
            <v/>
          </cell>
          <cell r="M571">
            <v>0</v>
          </cell>
          <cell r="N571" t="str">
            <v>CHUYÊN ĐỀ</v>
          </cell>
          <cell r="O571" t="str">
            <v>Quản Trị Khách Sạn &amp; Nhà Hàng</v>
          </cell>
          <cell r="Q571" t="str">
            <v>K-26 - Quản Trị Khách Sạn &amp; Nhà Hàng (Đại Học)</v>
          </cell>
          <cell r="R571" t="str">
            <v>CHUYÊN ĐỀ</v>
          </cell>
        </row>
        <row r="572">
          <cell r="A572">
            <v>26208626725</v>
          </cell>
          <cell r="B572" t="str">
            <v>Trần Thị Thảo Vy</v>
          </cell>
          <cell r="I572">
            <v>120</v>
          </cell>
          <cell r="J572">
            <v>7.33</v>
          </cell>
          <cell r="K572">
            <v>3.1</v>
          </cell>
          <cell r="L572" t="str">
            <v/>
          </cell>
          <cell r="M572">
            <v>0.04</v>
          </cell>
          <cell r="N572" t="str">
            <v>CHUYÊN ĐỀ</v>
          </cell>
          <cell r="O572" t="str">
            <v>Quản Trị Khách Sạn &amp; Nhà Hàng</v>
          </cell>
          <cell r="Q572" t="str">
            <v>K-26 - Quản Trị Khách Sạn &amp; Nhà Hàng (Đại Học)</v>
          </cell>
          <cell r="R572" t="str">
            <v>CHUYÊN ĐỀ</v>
          </cell>
        </row>
        <row r="573">
          <cell r="A573">
            <v>26207134623</v>
          </cell>
          <cell r="B573" t="str">
            <v>Lê Thị Xong</v>
          </cell>
          <cell r="I573">
            <v>122</v>
          </cell>
          <cell r="J573">
            <v>6.63</v>
          </cell>
          <cell r="K573">
            <v>2.61</v>
          </cell>
          <cell r="L573" t="str">
            <v/>
          </cell>
          <cell r="M573">
            <v>4.8000000000000001E-2</v>
          </cell>
          <cell r="N573" t="str">
            <v>CHUYÊN ĐỀ</v>
          </cell>
          <cell r="O573" t="str">
            <v>Quản Trị Khách Sạn &amp; Nhà Hàng</v>
          </cell>
          <cell r="Q573" t="str">
            <v>K-26 - Quản Trị Khách Sạn &amp; Nhà Hàng (Đại Học)</v>
          </cell>
          <cell r="R573" t="str">
            <v>CHUYÊN ĐỀ</v>
          </cell>
        </row>
        <row r="574">
          <cell r="A574">
            <v>25203303109</v>
          </cell>
          <cell r="B574" t="str">
            <v>Bùi Thị Kim Xuyến</v>
          </cell>
          <cell r="I574">
            <v>98</v>
          </cell>
          <cell r="J574">
            <v>6.34</v>
          </cell>
          <cell r="K574">
            <v>2.46</v>
          </cell>
          <cell r="L574" t="str">
            <v>CHI 105; CHI 116; CHI 117; CHI 151; DTE-LIN 102; CS 101; CHI 110; CHI 118; DTE-LIN 152; ENG 101; ES 102; CHI 152; CHI 166; CHI 168; CHI 213; CHI 296; ENG 102; CHI 167; CHI 169; CHI 216; CHI 218; CHI 251; CHI 263; ENG 201</v>
          </cell>
          <cell r="M574">
            <v>0.248</v>
          </cell>
          <cell r="N574" t="str">
            <v>KHÔNG ĐỦ ĐIỀU KIỆN THỰC TẬP</v>
          </cell>
          <cell r="O574" t="str">
            <v>Quản Trị Khách Sạn &amp; Nhà Hàng</v>
          </cell>
          <cell r="Q574" t="str">
            <v>K-26 - Quản Trị Khách Sạn &amp; Nhà Hàng (Đại Học)</v>
          </cell>
          <cell r="R574" t="str">
            <v>KHÔNG ĐỦ ĐIỀU KIỆN THỰC TẬP</v>
          </cell>
        </row>
        <row r="575">
          <cell r="A575">
            <v>26207121430</v>
          </cell>
          <cell r="B575" t="str">
            <v>Nguyễn Thị Kim Xuyến</v>
          </cell>
          <cell r="I575">
            <v>124</v>
          </cell>
          <cell r="J575">
            <v>7.65</v>
          </cell>
          <cell r="K575">
            <v>3.28</v>
          </cell>
          <cell r="L575" t="str">
            <v/>
          </cell>
          <cell r="M575">
            <v>2.4193548387096774E-2</v>
          </cell>
          <cell r="N575" t="str">
            <v>CHUYÊN ĐỀ</v>
          </cell>
          <cell r="O575" t="str">
            <v>Quản Trị Khách Sạn &amp; Nhà Hàng</v>
          </cell>
          <cell r="Q575" t="str">
            <v>K-26 - Quản Trị Khách Sạn &amp; Nhà Hàng (Đại Học)</v>
          </cell>
          <cell r="R575" t="str">
            <v>CHUYÊN ĐỀ</v>
          </cell>
        </row>
        <row r="576">
          <cell r="A576">
            <v>26207226617</v>
          </cell>
          <cell r="B576" t="str">
            <v>Huỳnh Đào Như Ý</v>
          </cell>
          <cell r="I576">
            <v>121</v>
          </cell>
          <cell r="J576">
            <v>7.15</v>
          </cell>
          <cell r="K576">
            <v>2.96</v>
          </cell>
          <cell r="L576" t="str">
            <v/>
          </cell>
          <cell r="M576">
            <v>2.4193548387096774E-2</v>
          </cell>
          <cell r="N576" t="str">
            <v>CHUYÊN ĐỀ</v>
          </cell>
          <cell r="O576" t="str">
            <v>Quản Trị Khách Sạn &amp; Nhà Hàng</v>
          </cell>
          <cell r="Q576" t="str">
            <v>K-26 - Quản Trị Khách Sạn &amp; Nhà Hàng (Đại Học)</v>
          </cell>
          <cell r="R576" t="str">
            <v>CHUYÊN ĐỀ</v>
          </cell>
        </row>
        <row r="577">
          <cell r="A577">
            <v>26207133028</v>
          </cell>
          <cell r="B577" t="str">
            <v>Đinh Thị Thanh Yên</v>
          </cell>
          <cell r="I577">
            <v>120</v>
          </cell>
          <cell r="J577">
            <v>7.29</v>
          </cell>
          <cell r="K577">
            <v>3.02</v>
          </cell>
          <cell r="L577" t="str">
            <v/>
          </cell>
          <cell r="M577">
            <v>0.04</v>
          </cell>
          <cell r="N577" t="str">
            <v>CHUYÊN ĐỀ</v>
          </cell>
          <cell r="O577" t="str">
            <v>Quản Trị Khách Sạn &amp; Nhà Hàng</v>
          </cell>
          <cell r="Q577" t="str">
            <v>K-26 - Quản Trị Khách Sạn &amp; Nhà Hàng (Đại Học)</v>
          </cell>
          <cell r="R577" t="str">
            <v>CHUYÊN ĐỀ</v>
          </cell>
        </row>
        <row r="578">
          <cell r="A578">
            <v>26201200579</v>
          </cell>
          <cell r="B578" t="str">
            <v>Lê Thị Hồng Yến</v>
          </cell>
          <cell r="I578">
            <v>121</v>
          </cell>
          <cell r="J578">
            <v>7.73</v>
          </cell>
          <cell r="K578">
            <v>3.31</v>
          </cell>
          <cell r="L578" t="str">
            <v/>
          </cell>
          <cell r="M578">
            <v>2.4193548387096774E-2</v>
          </cell>
          <cell r="N578" t="str">
            <v>CHUYÊN ĐỀ</v>
          </cell>
          <cell r="O578" t="str">
            <v>Quản Trị Khách Sạn &amp; Nhà Hàng</v>
          </cell>
          <cell r="Q578" t="str">
            <v>K-26 - Quản Trị Khách Sạn &amp; Nhà Hàng (Đại Học)</v>
          </cell>
          <cell r="R578" t="str">
            <v>CHUYÊN ĐỀ</v>
          </cell>
        </row>
        <row r="579">
          <cell r="A579">
            <v>26207125376</v>
          </cell>
          <cell r="B579" t="str">
            <v>Trần Thị Mỹ Yến</v>
          </cell>
          <cell r="I579">
            <v>108</v>
          </cell>
          <cell r="J579">
            <v>5.53</v>
          </cell>
          <cell r="K579">
            <v>2.16</v>
          </cell>
          <cell r="L579" t="str">
            <v/>
          </cell>
          <cell r="M579">
            <v>0.32800000000000001</v>
          </cell>
          <cell r="N579" t="str">
            <v>KHÔNG ĐỦ ĐIỀU KIỆN THỰC TẬP</v>
          </cell>
          <cell r="O579" t="str">
            <v>Quản Trị Khách Sạn &amp; Nhà Hàng</v>
          </cell>
          <cell r="Q579" t="str">
            <v>K-26 - Quản Trị Khách Sạn &amp; Nhà Hàng (Đại Học)</v>
          </cell>
          <cell r="R579" t="str">
            <v>KHÔNG ĐỦ ĐIỀU KIỆN THỰC TẬP</v>
          </cell>
        </row>
        <row r="580">
          <cell r="A580">
            <v>26207126132</v>
          </cell>
          <cell r="B580" t="str">
            <v>Nguyễn Lương Nhật Yến</v>
          </cell>
          <cell r="I580">
            <v>117</v>
          </cell>
          <cell r="J580">
            <v>5.96</v>
          </cell>
          <cell r="K580">
            <v>2.2999999999999998</v>
          </cell>
          <cell r="L580" t="str">
            <v>PSU-ECO 151; PSU-HOS 151</v>
          </cell>
          <cell r="M580">
            <v>0.1875</v>
          </cell>
          <cell r="N580" t="str">
            <v>KHÔNG ĐỦ ĐIỀU KIỆN THỰC TẬP</v>
          </cell>
          <cell r="O580" t="str">
            <v>Quản Trị Khách Sạn &amp; Nhà Hàng</v>
          </cell>
          <cell r="Q580" t="str">
            <v>K-26 - Quản Trị Khách Sạn &amp; Nhà Hàng (Đại Học)</v>
          </cell>
          <cell r="R580" t="str">
            <v>KHÔNG ĐỦ ĐIỀU KIỆN THỰC TẬP</v>
          </cell>
        </row>
        <row r="581">
          <cell r="A581">
            <v>26207126800</v>
          </cell>
          <cell r="B581" t="str">
            <v>Trần Thị Hoài Ân</v>
          </cell>
          <cell r="I581">
            <v>125</v>
          </cell>
          <cell r="J581">
            <v>7.38</v>
          </cell>
          <cell r="K581">
            <v>3.05</v>
          </cell>
          <cell r="L581" t="str">
            <v/>
          </cell>
          <cell r="M581">
            <v>2.34375E-2</v>
          </cell>
          <cell r="N581" t="str">
            <v>CHUYÊN ĐỀ</v>
          </cell>
          <cell r="O581" t="str">
            <v>Quản trị Du lịch &amp; Khách sạn chuẩn PSU</v>
          </cell>
          <cell r="Q581" t="str">
            <v>K-26 - Quản Trị Du Lịch &amp; Khách Sạn Chuẩn PSU (Đại Học)</v>
          </cell>
          <cell r="R581" t="str">
            <v>CHUYÊN ĐỀ</v>
          </cell>
        </row>
        <row r="582">
          <cell r="A582">
            <v>26207141985</v>
          </cell>
          <cell r="B582" t="str">
            <v>Trần Đinh Thục Anh</v>
          </cell>
          <cell r="I582">
            <v>125</v>
          </cell>
          <cell r="J582">
            <v>8.89</v>
          </cell>
          <cell r="K582">
            <v>3.89</v>
          </cell>
          <cell r="L582" t="str">
            <v/>
          </cell>
          <cell r="M582">
            <v>2.34375E-2</v>
          </cell>
          <cell r="N582" t="str">
            <v>CHUYÊN ĐỀ</v>
          </cell>
          <cell r="O582" t="str">
            <v>Quản trị Du lịch &amp; Khách sạn chuẩn PSU</v>
          </cell>
          <cell r="Q582" t="str">
            <v>K-26 - Quản Trị Du Lịch &amp; Khách Sạn Chuẩn PSU (Đại Học)</v>
          </cell>
          <cell r="R582" t="str">
            <v>CHUYÊN ĐỀ</v>
          </cell>
        </row>
        <row r="583">
          <cell r="A583">
            <v>26208700421</v>
          </cell>
          <cell r="B583" t="str">
            <v>Nguyễn Phan Ngọc Phương Anh</v>
          </cell>
          <cell r="I583">
            <v>125</v>
          </cell>
          <cell r="J583">
            <v>5.36</v>
          </cell>
          <cell r="K583">
            <v>2.02</v>
          </cell>
          <cell r="L583" t="str">
            <v/>
          </cell>
          <cell r="M583">
            <v>0.171875</v>
          </cell>
          <cell r="N583" t="str">
            <v>KHÔNG ĐỦ ĐIỀU KIỆN THỰC TẬP</v>
          </cell>
          <cell r="O583" t="str">
            <v>Quản trị Du lịch &amp; Khách sạn chuẩn PSU</v>
          </cell>
          <cell r="Q583" t="str">
            <v>K-26 - Quản Trị Du Lịch &amp; Khách Sạn Chuẩn PSU (Đại Học)</v>
          </cell>
          <cell r="R583" t="str">
            <v>KHÔNG ĐỦ ĐIỀU KIỆN THỰC TẬP</v>
          </cell>
        </row>
        <row r="584">
          <cell r="A584">
            <v>26207123667</v>
          </cell>
          <cell r="B584" t="str">
            <v>Phạm Trần Kiều Ánh</v>
          </cell>
          <cell r="I584">
            <v>125</v>
          </cell>
          <cell r="J584">
            <v>7.68</v>
          </cell>
          <cell r="K584">
            <v>3.3</v>
          </cell>
          <cell r="L584" t="str">
            <v/>
          </cell>
          <cell r="M584">
            <v>2.34375E-2</v>
          </cell>
          <cell r="N584" t="str">
            <v>CHUYÊN ĐỀ</v>
          </cell>
          <cell r="O584" t="str">
            <v>Quản trị Du lịch &amp; Khách sạn chuẩn PSU</v>
          </cell>
          <cell r="Q584" t="str">
            <v>K-26 - Quản Trị Du Lịch &amp; Khách Sạn Chuẩn PSU (Đại Học)</v>
          </cell>
          <cell r="R584" t="str">
            <v>CHUYÊN ĐỀ</v>
          </cell>
        </row>
        <row r="585">
          <cell r="A585">
            <v>26207124043</v>
          </cell>
          <cell r="B585" t="str">
            <v>Hồ Ngọc Ánh</v>
          </cell>
          <cell r="I585">
            <v>128</v>
          </cell>
          <cell r="J585">
            <v>7.04</v>
          </cell>
          <cell r="K585">
            <v>2.86</v>
          </cell>
          <cell r="L585" t="str">
            <v/>
          </cell>
          <cell r="M585">
            <v>0</v>
          </cell>
          <cell r="N585" t="str">
            <v>CHUYÊN ĐỀ</v>
          </cell>
          <cell r="O585" t="str">
            <v>Quản trị Du lịch &amp; Khách sạn chuẩn PSU</v>
          </cell>
          <cell r="Q585" t="str">
            <v>K-26 - Quản Trị Du Lịch &amp; Khách Sạn Chuẩn PSU (Đại Học)</v>
          </cell>
          <cell r="R585" t="str">
            <v>CHUYÊN ĐỀ</v>
          </cell>
        </row>
        <row r="586">
          <cell r="A586">
            <v>26207120748</v>
          </cell>
          <cell r="B586" t="str">
            <v>Nguyễn Thị Băng Châu</v>
          </cell>
          <cell r="I586">
            <v>128</v>
          </cell>
          <cell r="J586">
            <v>7.87</v>
          </cell>
          <cell r="K586">
            <v>3.39</v>
          </cell>
          <cell r="L586" t="str">
            <v/>
          </cell>
          <cell r="M586">
            <v>0</v>
          </cell>
          <cell r="N586" t="str">
            <v>XÉT LÀM KHÓA LUẬN</v>
          </cell>
          <cell r="O586" t="str">
            <v>Quản trị Du lịch &amp; Khách sạn chuẩn PSU</v>
          </cell>
          <cell r="Q586" t="str">
            <v>K-26 - Quản Trị Du Lịch &amp; Khách Sạn Chuẩn PSU (Đại Học)</v>
          </cell>
          <cell r="R586" t="str">
            <v>XÉT LÀM KHÓA LUẬN</v>
          </cell>
        </row>
        <row r="587">
          <cell r="A587">
            <v>25207217745</v>
          </cell>
          <cell r="B587" t="str">
            <v>Phạm Thị Kim Cương</v>
          </cell>
          <cell r="I587">
            <v>128</v>
          </cell>
          <cell r="J587">
            <v>7.92</v>
          </cell>
          <cell r="K587">
            <v>3.39</v>
          </cell>
          <cell r="L587" t="str">
            <v>CS 101; ES 102; HOS 250; PSU-CSN 250</v>
          </cell>
          <cell r="M587">
            <v>0</v>
          </cell>
          <cell r="N587" t="str">
            <v>XÉT LÀM KHÓA LUẬN</v>
          </cell>
          <cell r="O587" t="str">
            <v>Quản trị Du lịch &amp; Khách sạn chuẩn PSU</v>
          </cell>
          <cell r="Q587" t="str">
            <v>K-26 - Quản Trị Du Lịch &amp; Khách Sạn Chuẩn PSU (Đại Học)</v>
          </cell>
          <cell r="R587" t="str">
            <v>XÉT LÀM KHÓA LUẬN</v>
          </cell>
        </row>
        <row r="588">
          <cell r="A588">
            <v>25217100550</v>
          </cell>
          <cell r="B588" t="str">
            <v>Bùi Duy Đạt</v>
          </cell>
          <cell r="I588">
            <v>108</v>
          </cell>
          <cell r="J588">
            <v>6.73</v>
          </cell>
          <cell r="K588">
            <v>2.66</v>
          </cell>
          <cell r="L588" t="str">
            <v>CS 101; ES 102; HOS 250; PSU-CSN 250; ES 303</v>
          </cell>
          <cell r="M588">
            <v>0.125</v>
          </cell>
          <cell r="N588" t="str">
            <v>KHÔNG ĐỦ ĐIỀU KIỆN THỰC TẬP</v>
          </cell>
          <cell r="O588" t="str">
            <v>Quản trị Du lịch &amp; Khách sạn chuẩn PSU</v>
          </cell>
          <cell r="Q588" t="str">
            <v>K-26 - Quản Trị Du Lịch &amp; Khách Sạn Chuẩn PSU (Đại Học)</v>
          </cell>
          <cell r="R588" t="str">
            <v>KHÔNG ĐỦ ĐIỀU KIỆN THỰC TẬP</v>
          </cell>
        </row>
        <row r="589">
          <cell r="A589">
            <v>26217200583</v>
          </cell>
          <cell r="B589" t="str">
            <v>Trần Tiến Đạt</v>
          </cell>
          <cell r="I589">
            <v>128</v>
          </cell>
          <cell r="J589">
            <v>7.81</v>
          </cell>
          <cell r="K589">
            <v>3.37</v>
          </cell>
          <cell r="L589" t="str">
            <v/>
          </cell>
          <cell r="M589">
            <v>0</v>
          </cell>
          <cell r="N589" t="str">
            <v>XÉT LÀM KHÓA LUẬN</v>
          </cell>
          <cell r="O589" t="str">
            <v>Quản trị Du lịch &amp; Khách sạn chuẩn PSU</v>
          </cell>
          <cell r="Q589" t="str">
            <v>K-26 - Quản Trị Du Lịch &amp; Khách Sạn Chuẩn PSU (Đại Học)</v>
          </cell>
          <cell r="R589" t="str">
            <v>XÉT LÀM KHÓA LUẬN</v>
          </cell>
        </row>
        <row r="590">
          <cell r="A590">
            <v>26207141497</v>
          </cell>
          <cell r="B590" t="str">
            <v>Nguyễn Thị Ngọc Diệp</v>
          </cell>
          <cell r="I590">
            <v>124</v>
          </cell>
          <cell r="J590">
            <v>7.56</v>
          </cell>
          <cell r="K590">
            <v>3.2</v>
          </cell>
          <cell r="L590" t="str">
            <v/>
          </cell>
          <cell r="M590">
            <v>3.125E-2</v>
          </cell>
          <cell r="N590" t="str">
            <v>CHUYÊN ĐỀ</v>
          </cell>
          <cell r="O590" t="str">
            <v>Quản trị Du lịch &amp; Khách sạn chuẩn PSU</v>
          </cell>
          <cell r="Q590" t="str">
            <v>K-26 - Quản Trị Du Lịch &amp; Khách Sạn Chuẩn PSU (Đại Học)</v>
          </cell>
          <cell r="R590" t="str">
            <v>CHUYÊN ĐỀ</v>
          </cell>
        </row>
        <row r="591">
          <cell r="A591">
            <v>2320713726</v>
          </cell>
          <cell r="B591" t="str">
            <v>Đỗ Thị Quỳnh Dung</v>
          </cell>
          <cell r="I591">
            <v>120</v>
          </cell>
          <cell r="J591">
            <v>6.43</v>
          </cell>
          <cell r="K591">
            <v>2.46</v>
          </cell>
          <cell r="L591" t="str">
            <v>CS 101; IS-PHI 122; IS-MKT 251; IS-PSY 151; IS-MTH 103; IS-ENG 101; IS-CHE 101; IS-LIT 378; IS-HIS 374; IS-CUL 378; IS-HOS 151; IS-ENG 102; IS-IB 351; IS-ART 221; IS-PHY 101; IS-IS 381; DTU-GEO 311; TOU 411; KC-LA 101; OB 433; OB 408; HOS 205; TROY-HSTM 4466</v>
          </cell>
          <cell r="M591">
            <v>4.7619047619047616E-2</v>
          </cell>
          <cell r="N591" t="str">
            <v>CHUYÊN ĐỀ</v>
          </cell>
          <cell r="O591" t="str">
            <v>Quản trị Du lịch &amp; Khách sạn chuẩn PSU</v>
          </cell>
          <cell r="Q591" t="str">
            <v>K-26 - Quản Trị Du Lịch &amp; Khách Sạn Chuẩn PSU (Đại Học)</v>
          </cell>
          <cell r="R591" t="str">
            <v>CHUYÊN ĐỀ</v>
          </cell>
        </row>
        <row r="592">
          <cell r="A592">
            <v>26207100647</v>
          </cell>
          <cell r="B592" t="str">
            <v>Huỳnh Thị Bích Dung</v>
          </cell>
          <cell r="I592">
            <v>128</v>
          </cell>
          <cell r="J592">
            <v>6.78</v>
          </cell>
          <cell r="K592">
            <v>2.67</v>
          </cell>
          <cell r="L592" t="str">
            <v/>
          </cell>
          <cell r="M592">
            <v>1.5625E-2</v>
          </cell>
          <cell r="N592" t="str">
            <v>KHÔNG ĐỦ ĐIỀU KIỆN THỰC TẬP</v>
          </cell>
          <cell r="O592" t="str">
            <v>Quản trị Du lịch &amp; Khách sạn chuẩn PSU</v>
          </cell>
          <cell r="Q592" t="str">
            <v>K-26 - Quản Trị Du Lịch &amp; Khách Sạn Chuẩn PSU (Đại Học)</v>
          </cell>
          <cell r="R592" t="str">
            <v>KHÔNG ĐỦ ĐIỀU KIỆN THỰC TẬP</v>
          </cell>
        </row>
        <row r="593">
          <cell r="A593">
            <v>26217121737</v>
          </cell>
          <cell r="B593" t="str">
            <v>Trần Hùng Dũng</v>
          </cell>
          <cell r="I593">
            <v>120</v>
          </cell>
          <cell r="J593">
            <v>4.5599999999999996</v>
          </cell>
          <cell r="K593">
            <v>1.57</v>
          </cell>
          <cell r="L593" t="str">
            <v/>
          </cell>
          <cell r="M593">
            <v>0.3984375</v>
          </cell>
          <cell r="N593" t="str">
            <v>KHÔNG ĐỦ ĐIỀU KIỆN THỰC TẬP</v>
          </cell>
          <cell r="O593" t="str">
            <v>Quản trị Du lịch &amp; Khách sạn chuẩn PSU</v>
          </cell>
          <cell r="Q593" t="str">
            <v>K-26 - Quản Trị Du Lịch &amp; Khách Sạn Chuẩn PSU (Đại Học)</v>
          </cell>
          <cell r="R593" t="str">
            <v>KHÔNG ĐỦ ĐIỀU KIỆN THỰC TẬP</v>
          </cell>
        </row>
        <row r="594">
          <cell r="A594">
            <v>25207101928</v>
          </cell>
          <cell r="B594" t="str">
            <v>Nguyễn Thị Ánh Dương</v>
          </cell>
          <cell r="I594">
            <v>128</v>
          </cell>
          <cell r="J594">
            <v>7.62</v>
          </cell>
          <cell r="K594">
            <v>3.21</v>
          </cell>
          <cell r="L594" t="str">
            <v>CS 101; ES 102; HOS 250; PSU-CSN 250</v>
          </cell>
          <cell r="M594">
            <v>0</v>
          </cell>
          <cell r="N594" t="str">
            <v>XÉT LÀM KHÓA LUẬN</v>
          </cell>
          <cell r="O594" t="str">
            <v>Quản trị Du lịch &amp; Khách sạn chuẩn PSU</v>
          </cell>
          <cell r="Q594" t="str">
            <v>K-26 - Quản Trị Du Lịch &amp; Khách Sạn Chuẩn PSU (Đại Học)</v>
          </cell>
          <cell r="R594" t="str">
            <v>XÉT LÀM KHÓA LUẬN</v>
          </cell>
        </row>
        <row r="595">
          <cell r="A595">
            <v>26212932260</v>
          </cell>
          <cell r="B595" t="str">
            <v>Nguyễn Lê Anh Duy</v>
          </cell>
          <cell r="I595">
            <v>117</v>
          </cell>
          <cell r="J595">
            <v>7.95</v>
          </cell>
          <cell r="K595">
            <v>3.44</v>
          </cell>
          <cell r="L595" t="str">
            <v/>
          </cell>
          <cell r="M595">
            <v>8.59375E-2</v>
          </cell>
          <cell r="N595" t="str">
            <v>KHÔNG ĐỦ ĐIỀU KIỆN THỰC TẬP</v>
          </cell>
          <cell r="O595" t="str">
            <v>Quản trị Du lịch &amp; Khách sạn chuẩn PSU</v>
          </cell>
          <cell r="Q595" t="str">
            <v>K-26 - Quản Trị Du Lịch &amp; Khách Sạn Chuẩn PSU (Đại Học)</v>
          </cell>
          <cell r="R595" t="str">
            <v>KHÔNG ĐỦ ĐIỀU KIỆN THỰC TẬP</v>
          </cell>
        </row>
        <row r="596">
          <cell r="A596">
            <v>26207133163</v>
          </cell>
          <cell r="B596" t="str">
            <v>Nguyễn Vũ Thùy Duyên</v>
          </cell>
          <cell r="I596">
            <v>128</v>
          </cell>
          <cell r="J596">
            <v>7.73</v>
          </cell>
          <cell r="K596">
            <v>3.27</v>
          </cell>
          <cell r="L596" t="str">
            <v/>
          </cell>
          <cell r="M596">
            <v>0</v>
          </cell>
          <cell r="N596" t="str">
            <v>XÉT LÀM KHÓA LUẬN</v>
          </cell>
          <cell r="O596" t="str">
            <v>Quản trị Du lịch &amp; Khách sạn chuẩn PSU</v>
          </cell>
          <cell r="Q596" t="str">
            <v>K-26 - Quản Trị Du Lịch &amp; Khách Sạn Chuẩn PSU (Đại Học)</v>
          </cell>
          <cell r="R596" t="str">
            <v>XÉT LÀM KHÓA LUẬN</v>
          </cell>
        </row>
        <row r="597">
          <cell r="A597">
            <v>26207128015</v>
          </cell>
          <cell r="B597" t="str">
            <v>Lê Thị Thu Hà</v>
          </cell>
          <cell r="I597">
            <v>128</v>
          </cell>
          <cell r="J597">
            <v>8.3800000000000008</v>
          </cell>
          <cell r="K597">
            <v>3.64</v>
          </cell>
          <cell r="L597" t="str">
            <v/>
          </cell>
          <cell r="M597">
            <v>0</v>
          </cell>
          <cell r="N597" t="str">
            <v>XÉT LÀM KHÓA LUẬN</v>
          </cell>
          <cell r="O597" t="str">
            <v>Quản trị Du lịch &amp; Khách sạn chuẩn PSU</v>
          </cell>
          <cell r="Q597" t="str">
            <v>K-26 - Quản Trị Du Lịch &amp; Khách Sạn Chuẩn PSU (Đại Học)</v>
          </cell>
          <cell r="R597" t="str">
            <v>XÉT LÀM KHÓA LUẬN</v>
          </cell>
        </row>
        <row r="598">
          <cell r="A598">
            <v>26217100448</v>
          </cell>
          <cell r="B598" t="str">
            <v>Nguyễn Lê Khoa Hải</v>
          </cell>
          <cell r="I598">
            <v>128</v>
          </cell>
          <cell r="J598">
            <v>6.71</v>
          </cell>
          <cell r="K598">
            <v>2.64</v>
          </cell>
          <cell r="L598" t="str">
            <v/>
          </cell>
          <cell r="M598">
            <v>0</v>
          </cell>
          <cell r="N598" t="str">
            <v>CHUYÊN ĐỀ</v>
          </cell>
          <cell r="O598" t="str">
            <v>Quản trị Du lịch &amp; Khách sạn chuẩn PSU</v>
          </cell>
          <cell r="Q598" t="str">
            <v>K-26 - Quản Trị Du Lịch &amp; Khách Sạn Chuẩn PSU (Đại Học)</v>
          </cell>
          <cell r="R598" t="str">
            <v>CHUYÊN ĐỀ</v>
          </cell>
        </row>
        <row r="599">
          <cell r="A599">
            <v>26217135785</v>
          </cell>
          <cell r="B599" t="str">
            <v>Đặng Tuấn Hải</v>
          </cell>
          <cell r="I599">
            <v>118</v>
          </cell>
          <cell r="J599">
            <v>5.35</v>
          </cell>
          <cell r="K599">
            <v>1.84</v>
          </cell>
          <cell r="L599" t="str">
            <v/>
          </cell>
          <cell r="M599">
            <v>0.24409448818897639</v>
          </cell>
          <cell r="N599" t="str">
            <v>KHÔNG ĐỦ ĐIỀU KIỆN THỰC TẬP</v>
          </cell>
          <cell r="O599" t="str">
            <v>Quản trị Du lịch &amp; Khách sạn chuẩn PSU</v>
          </cell>
          <cell r="Q599" t="str">
            <v>K-26 - Quản Trị Du Lịch &amp; Khách Sạn Chuẩn PSU (Đại Học)</v>
          </cell>
          <cell r="R599" t="str">
            <v>KHÔNG ĐỦ ĐIỀU KIỆN THỰC TẬP</v>
          </cell>
        </row>
        <row r="600">
          <cell r="A600">
            <v>26217135822</v>
          </cell>
          <cell r="B600" t="str">
            <v>Lê Văn Hải</v>
          </cell>
          <cell r="I600">
            <v>119</v>
          </cell>
          <cell r="J600">
            <v>5.75</v>
          </cell>
          <cell r="K600">
            <v>2.02</v>
          </cell>
          <cell r="L600" t="str">
            <v/>
          </cell>
          <cell r="M600">
            <v>0.1484375</v>
          </cell>
          <cell r="N600" t="str">
            <v>KHÔNG ĐỦ ĐIỀU KIỆN THỰC TẬP</v>
          </cell>
          <cell r="O600" t="str">
            <v>Quản trị Du lịch &amp; Khách sạn chuẩn PSU</v>
          </cell>
          <cell r="Q600" t="str">
            <v>K-26 - Quản Trị Du Lịch &amp; Khách Sạn Chuẩn PSU (Đại Học)</v>
          </cell>
          <cell r="R600" t="str">
            <v>KHÔNG ĐỦ ĐIỀU KIỆN THỰC TẬP</v>
          </cell>
        </row>
        <row r="601">
          <cell r="A601">
            <v>26207100641</v>
          </cell>
          <cell r="B601" t="str">
            <v>Lê Nguyên Hân</v>
          </cell>
          <cell r="I601">
            <v>128</v>
          </cell>
          <cell r="J601">
            <v>6.37</v>
          </cell>
          <cell r="K601">
            <v>2.4500000000000002</v>
          </cell>
          <cell r="L601" t="str">
            <v/>
          </cell>
          <cell r="M601">
            <v>0</v>
          </cell>
          <cell r="N601" t="str">
            <v>CHUYÊN ĐỀ</v>
          </cell>
          <cell r="O601" t="str">
            <v>Quản trị Du lịch &amp; Khách sạn chuẩn PSU</v>
          </cell>
          <cell r="Q601" t="str">
            <v>K-26 - Quản Trị Du Lịch &amp; Khách Sạn Chuẩn PSU (Đại Học)</v>
          </cell>
          <cell r="R601" t="str">
            <v>CHUYÊN ĐỀ</v>
          </cell>
        </row>
        <row r="602">
          <cell r="A602">
            <v>26207121522</v>
          </cell>
          <cell r="B602" t="str">
            <v>Lê Mai Hằng</v>
          </cell>
          <cell r="I602">
            <v>123</v>
          </cell>
          <cell r="J602">
            <v>7.41</v>
          </cell>
          <cell r="K602">
            <v>3.1</v>
          </cell>
          <cell r="L602" t="str">
            <v/>
          </cell>
          <cell r="M602">
            <v>3.90625E-2</v>
          </cell>
          <cell r="N602" t="str">
            <v>CHUYÊN ĐỀ</v>
          </cell>
          <cell r="O602" t="str">
            <v>Quản trị Du lịch &amp; Khách sạn chuẩn PSU</v>
          </cell>
          <cell r="Q602" t="str">
            <v>K-26 - Quản Trị Du Lịch &amp; Khách Sạn Chuẩn PSU (Đại Học)</v>
          </cell>
          <cell r="R602" t="str">
            <v>CHUYÊN ĐỀ</v>
          </cell>
        </row>
        <row r="603">
          <cell r="A603">
            <v>26207124635</v>
          </cell>
          <cell r="B603" t="str">
            <v>Đào Thị Thu Hằng</v>
          </cell>
          <cell r="I603">
            <v>128</v>
          </cell>
          <cell r="J603">
            <v>7.82</v>
          </cell>
          <cell r="K603">
            <v>3.32</v>
          </cell>
          <cell r="L603" t="str">
            <v/>
          </cell>
          <cell r="M603">
            <v>0</v>
          </cell>
          <cell r="N603" t="str">
            <v>XÉT LÀM KHÓA LUẬN</v>
          </cell>
          <cell r="O603" t="str">
            <v>Quản trị Du lịch &amp; Khách sạn chuẩn PSU</v>
          </cell>
          <cell r="Q603" t="str">
            <v>K-26 - Quản Trị Du Lịch &amp; Khách Sạn Chuẩn PSU (Đại Học)</v>
          </cell>
          <cell r="R603" t="str">
            <v>XÉT LÀM KHÓA LUẬN</v>
          </cell>
        </row>
        <row r="604">
          <cell r="A604">
            <v>26207233153</v>
          </cell>
          <cell r="B604" t="str">
            <v>Phạm Thị Xuân Hằng</v>
          </cell>
          <cell r="I604">
            <v>127</v>
          </cell>
          <cell r="J604">
            <v>7.15</v>
          </cell>
          <cell r="K604">
            <v>2.95</v>
          </cell>
          <cell r="L604" t="str">
            <v/>
          </cell>
          <cell r="M604">
            <v>7.8125E-3</v>
          </cell>
          <cell r="N604" t="str">
            <v>CHUYÊN ĐỀ</v>
          </cell>
          <cell r="O604" t="str">
            <v>Quản trị Du lịch &amp; Khách sạn chuẩn PSU</v>
          </cell>
          <cell r="Q604" t="str">
            <v>K-26 - Quản Trị Du Lịch &amp; Khách Sạn Chuẩn PSU (Đại Học)</v>
          </cell>
          <cell r="R604" t="str">
            <v>CHUYÊN ĐỀ</v>
          </cell>
        </row>
        <row r="605">
          <cell r="A605">
            <v>25217207909</v>
          </cell>
          <cell r="B605" t="str">
            <v>Trần Đình Tấn Hào</v>
          </cell>
          <cell r="I605">
            <v>128</v>
          </cell>
          <cell r="J605">
            <v>7.07</v>
          </cell>
          <cell r="K605">
            <v>2.91</v>
          </cell>
          <cell r="L605" t="str">
            <v/>
          </cell>
          <cell r="M605">
            <v>1.5625E-2</v>
          </cell>
          <cell r="N605" t="str">
            <v>KHÔNG ĐỦ ĐIỀU KIỆN THỰC TẬP</v>
          </cell>
          <cell r="O605" t="str">
            <v>Quản trị Du lịch &amp; Khách sạn chuẩn PSU</v>
          </cell>
          <cell r="Q605" t="str">
            <v>K-26 - Quản Trị Du Lịch &amp; Khách Sạn Chuẩn PSU (Đại Học)</v>
          </cell>
          <cell r="R605" t="str">
            <v>KHÔNG ĐỦ ĐIỀU KIỆN THỰC TẬP</v>
          </cell>
        </row>
        <row r="606">
          <cell r="A606">
            <v>2320719742</v>
          </cell>
          <cell r="B606" t="str">
            <v>Thái Thị Hiển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N606" t="e">
            <v>#N/A</v>
          </cell>
          <cell r="O606" t="str">
            <v>Quản trị Du lịch &amp; Khách sạn chuẩn PSU</v>
          </cell>
          <cell r="Q606" t="str">
            <v>K-26 - Quản Trị Du Lịch &amp; Khách Sạn Chuẩn PSU (Đại Học)</v>
          </cell>
          <cell r="R606" t="e">
            <v>#N/A</v>
          </cell>
        </row>
        <row r="607">
          <cell r="A607">
            <v>26207140642</v>
          </cell>
          <cell r="B607" t="str">
            <v>Nguyễn Thị Huệ</v>
          </cell>
          <cell r="I607">
            <v>128</v>
          </cell>
          <cell r="J607">
            <v>7.85</v>
          </cell>
          <cell r="K607">
            <v>3.37</v>
          </cell>
          <cell r="L607" t="str">
            <v/>
          </cell>
          <cell r="M607">
            <v>0</v>
          </cell>
          <cell r="N607" t="str">
            <v>XÉT LÀM KHÓA LUẬN</v>
          </cell>
          <cell r="O607" t="str">
            <v>Quản trị Du lịch &amp; Khách sạn chuẩn PSU</v>
          </cell>
          <cell r="Q607" t="str">
            <v>K-26 - Quản Trị Du Lịch &amp; Khách Sạn Chuẩn PSU (Đại Học)</v>
          </cell>
          <cell r="R607" t="str">
            <v>XÉT LÀM KHÓA LUẬN</v>
          </cell>
        </row>
        <row r="608">
          <cell r="A608">
            <v>25207107400</v>
          </cell>
          <cell r="B608" t="str">
            <v>Lâm Nguyễn Gia Huy</v>
          </cell>
          <cell r="I608">
            <v>133</v>
          </cell>
          <cell r="J608">
            <v>7.31</v>
          </cell>
          <cell r="K608">
            <v>3.04</v>
          </cell>
          <cell r="L608" t="str">
            <v>CS 101; HOS 250; ES 102</v>
          </cell>
          <cell r="M608">
            <v>0</v>
          </cell>
          <cell r="N608" t="str">
            <v>CHUYÊN ĐỀ</v>
          </cell>
          <cell r="O608" t="str">
            <v>Quản trị Du lịch &amp; Khách sạn chuẩn PSU</v>
          </cell>
          <cell r="Q608" t="str">
            <v>K-26 - Quản Trị Du Lịch &amp; Khách Sạn Chuẩn PSU (Đại Học)</v>
          </cell>
          <cell r="R608" t="str">
            <v>CHUYÊN ĐỀ</v>
          </cell>
        </row>
        <row r="609">
          <cell r="A609">
            <v>26217130366</v>
          </cell>
          <cell r="B609" t="str">
            <v>Phùng Hữu Minh Huy</v>
          </cell>
          <cell r="I609">
            <v>125</v>
          </cell>
          <cell r="J609">
            <v>6.17</v>
          </cell>
          <cell r="K609">
            <v>2.35</v>
          </cell>
          <cell r="L609" t="str">
            <v/>
          </cell>
          <cell r="M609">
            <v>0.140625</v>
          </cell>
          <cell r="N609" t="str">
            <v>KHÔNG ĐỦ ĐIỀU KIỆN THỰC TẬP</v>
          </cell>
          <cell r="O609" t="str">
            <v>Quản trị Du lịch &amp; Khách sạn chuẩn PSU</v>
          </cell>
          <cell r="Q609" t="str">
            <v>K-26 - Quản Trị Du Lịch &amp; Khách Sạn Chuẩn PSU (Đại Học)</v>
          </cell>
          <cell r="R609" t="str">
            <v>KHÔNG ĐỦ ĐIỀU KIỆN THỰC TẬP</v>
          </cell>
        </row>
        <row r="610">
          <cell r="A610">
            <v>26217142007</v>
          </cell>
          <cell r="B610" t="str">
            <v>Trần Nguyên Huy</v>
          </cell>
          <cell r="I610">
            <v>128</v>
          </cell>
          <cell r="J610">
            <v>7.73</v>
          </cell>
          <cell r="K610">
            <v>3.27</v>
          </cell>
          <cell r="L610" t="str">
            <v/>
          </cell>
          <cell r="M610">
            <v>0</v>
          </cell>
          <cell r="N610" t="str">
            <v>XÉT LÀM KHÓA LUẬN</v>
          </cell>
          <cell r="O610" t="str">
            <v>Quản trị Du lịch &amp; Khách sạn chuẩn PSU</v>
          </cell>
          <cell r="Q610" t="str">
            <v>K-26 - Quản Trị Du Lịch &amp; Khách Sạn Chuẩn PSU (Đại Học)</v>
          </cell>
          <cell r="R610" t="str">
            <v>XÉT LÀM KHÓA LUẬN</v>
          </cell>
        </row>
        <row r="611">
          <cell r="A611">
            <v>26217126206</v>
          </cell>
          <cell r="B611" t="str">
            <v>Lâm Tuấn Kiệt</v>
          </cell>
          <cell r="I611">
            <v>117</v>
          </cell>
          <cell r="J611">
            <v>7.53</v>
          </cell>
          <cell r="K611">
            <v>3.16</v>
          </cell>
          <cell r="L611" t="str">
            <v/>
          </cell>
          <cell r="M611">
            <v>8.59375E-2</v>
          </cell>
          <cell r="N611" t="str">
            <v>KHÔNG ĐỦ ĐIỀU KIỆN THỰC TẬP</v>
          </cell>
          <cell r="O611" t="str">
            <v>Quản trị Du lịch &amp; Khách sạn chuẩn PSU</v>
          </cell>
          <cell r="Q611" t="str">
            <v>K-26 - Quản Trị Du Lịch &amp; Khách Sạn Chuẩn PSU (Đại Học)</v>
          </cell>
          <cell r="R611" t="str">
            <v>KHÔNG ĐỦ ĐIỀU KIỆN THỰC TẬP</v>
          </cell>
        </row>
        <row r="612">
          <cell r="A612">
            <v>26207130746</v>
          </cell>
          <cell r="B612" t="str">
            <v>Nguyễn Võ Diệu Lan</v>
          </cell>
          <cell r="I612">
            <v>125</v>
          </cell>
          <cell r="J612">
            <v>6.23</v>
          </cell>
          <cell r="K612">
            <v>2.46</v>
          </cell>
          <cell r="L612" t="str">
            <v/>
          </cell>
          <cell r="M612">
            <v>7.03125E-2</v>
          </cell>
          <cell r="N612" t="str">
            <v>KHÔNG ĐỦ ĐIỀU KIỆN THỰC TẬP</v>
          </cell>
          <cell r="O612" t="str">
            <v>Quản trị Du lịch &amp; Khách sạn chuẩn PSU</v>
          </cell>
          <cell r="Q612" t="str">
            <v>K-26 - Quản Trị Du Lịch &amp; Khách Sạn Chuẩn PSU (Đại Học)</v>
          </cell>
          <cell r="R612" t="str">
            <v>KHÔNG ĐỦ ĐIỀU KIỆN THỰC TẬP</v>
          </cell>
        </row>
        <row r="613">
          <cell r="A613">
            <v>25207102348</v>
          </cell>
          <cell r="B613" t="str">
            <v>Nguyễn Thị Hồng Linh</v>
          </cell>
          <cell r="I613">
            <v>124</v>
          </cell>
          <cell r="J613">
            <v>8.51</v>
          </cell>
          <cell r="K613">
            <v>3.7</v>
          </cell>
          <cell r="L613" t="str">
            <v>CS 101; ES 102; HOS 250; PSU-CSN 250</v>
          </cell>
          <cell r="M613">
            <v>0</v>
          </cell>
          <cell r="N613" t="str">
            <v>XÉT LÀM KHÓA LUẬN</v>
          </cell>
          <cell r="O613" t="str">
            <v>Quản trị Du lịch &amp; Khách sạn chuẩn PSU</v>
          </cell>
          <cell r="Q613" t="str">
            <v>K-26 - Quản Trị Du Lịch &amp; Khách Sạn Chuẩn PSU (Đại Học)</v>
          </cell>
          <cell r="R613" t="str">
            <v>XÉT LÀM KHÓA LUẬN</v>
          </cell>
        </row>
        <row r="614">
          <cell r="A614">
            <v>25207108683</v>
          </cell>
          <cell r="B614" t="str">
            <v>Nguyễn Thị Thảo Ly</v>
          </cell>
          <cell r="I614">
            <v>111</v>
          </cell>
          <cell r="J614">
            <v>8.33</v>
          </cell>
          <cell r="K614">
            <v>3.66</v>
          </cell>
          <cell r="L614" t="str">
            <v>CS 101; ES 102; ACC 201; HOS 250; PSU-CSN 250</v>
          </cell>
          <cell r="M614">
            <v>0.1328125</v>
          </cell>
          <cell r="N614" t="str">
            <v>KHÔNG ĐỦ ĐIỀU KIỆN THỰC TẬP</v>
          </cell>
          <cell r="O614" t="str">
            <v>Quản trị Du lịch &amp; Khách sạn chuẩn PSU</v>
          </cell>
          <cell r="Q614" t="str">
            <v>K-26 - Quản Trị Du Lịch &amp; Khách Sạn Chuẩn PSU (Đại Học)</v>
          </cell>
          <cell r="R614" t="str">
            <v>KHÔNG ĐỦ ĐIỀU KIỆN THỰC TẬP</v>
          </cell>
        </row>
        <row r="615">
          <cell r="A615">
            <v>26217133260</v>
          </cell>
          <cell r="B615" t="str">
            <v>Hồ Chí Lý</v>
          </cell>
          <cell r="I615">
            <v>118</v>
          </cell>
          <cell r="J615">
            <v>7.28</v>
          </cell>
          <cell r="K615">
            <v>3.03</v>
          </cell>
          <cell r="L615" t="str">
            <v/>
          </cell>
          <cell r="M615">
            <v>7.8125E-2</v>
          </cell>
          <cell r="N615" t="str">
            <v>KHÔNG ĐỦ ĐIỀU KIỆN THỰC TẬP</v>
          </cell>
          <cell r="O615" t="str">
            <v>Quản trị Du lịch &amp; Khách sạn chuẩn PSU</v>
          </cell>
          <cell r="Q615" t="str">
            <v>K-26 - Quản Trị Du Lịch &amp; Khách Sạn Chuẩn PSU (Đại Học)</v>
          </cell>
          <cell r="R615" t="str">
            <v>KHÔNG ĐỦ ĐIỀU KIỆN THỰC TẬP</v>
          </cell>
        </row>
        <row r="616">
          <cell r="A616">
            <v>26207142617</v>
          </cell>
          <cell r="B616" t="str">
            <v>Lê Ngọc Phương Mai</v>
          </cell>
          <cell r="I616">
            <v>128</v>
          </cell>
          <cell r="J616">
            <v>8.15</v>
          </cell>
          <cell r="K616">
            <v>3.55</v>
          </cell>
          <cell r="L616" t="str">
            <v/>
          </cell>
          <cell r="M616">
            <v>0</v>
          </cell>
          <cell r="N616" t="str">
            <v>XÉT LÀM KHÓA LUẬN</v>
          </cell>
          <cell r="O616" t="str">
            <v>Quản trị Du lịch &amp; Khách sạn chuẩn PSU</v>
          </cell>
          <cell r="Q616" t="str">
            <v>K-26 - Quản Trị Du Lịch &amp; Khách Sạn Chuẩn PSU (Đại Học)</v>
          </cell>
          <cell r="R616" t="str">
            <v>XÉT LÀM KHÓA LUẬN</v>
          </cell>
        </row>
        <row r="617">
          <cell r="A617">
            <v>26217140809</v>
          </cell>
          <cell r="B617" t="str">
            <v>Đoàn Tuấn Minh</v>
          </cell>
          <cell r="I617">
            <v>127</v>
          </cell>
          <cell r="J617">
            <v>6.41</v>
          </cell>
          <cell r="K617">
            <v>2.4300000000000002</v>
          </cell>
          <cell r="L617" t="str">
            <v>PSU-HOS 401</v>
          </cell>
          <cell r="M617">
            <v>5.46875E-2</v>
          </cell>
          <cell r="N617" t="str">
            <v>KHÔNG ĐỦ ĐIỀU KIỆN THỰC TẬP</v>
          </cell>
          <cell r="O617" t="str">
            <v>Quản trị Du lịch &amp; Khách sạn chuẩn PSU</v>
          </cell>
          <cell r="Q617" t="str">
            <v>K-26 - Quản Trị Du Lịch &amp; Khách Sạn Chuẩn PSU (Đại Học)</v>
          </cell>
          <cell r="R617" t="str">
            <v>KHÔNG ĐỦ ĐIỀU KIỆN THỰC TẬP</v>
          </cell>
        </row>
        <row r="618">
          <cell r="A618">
            <v>26207131944</v>
          </cell>
          <cell r="B618" t="str">
            <v>Trương Đỗ Uyên My</v>
          </cell>
          <cell r="I618">
            <v>128</v>
          </cell>
          <cell r="J618">
            <v>7.14</v>
          </cell>
          <cell r="K618">
            <v>2.91</v>
          </cell>
          <cell r="L618" t="str">
            <v/>
          </cell>
          <cell r="M618">
            <v>0</v>
          </cell>
          <cell r="N618" t="str">
            <v>CHUYÊN ĐỀ</v>
          </cell>
          <cell r="O618" t="str">
            <v>Quản trị Du lịch &amp; Khách sạn chuẩn PSU</v>
          </cell>
          <cell r="Q618" t="str">
            <v>K-26 - Quản Trị Du Lịch &amp; Khách Sạn Chuẩn PSU (Đại Học)</v>
          </cell>
          <cell r="R618" t="str">
            <v>CHUYÊN ĐỀ</v>
          </cell>
        </row>
        <row r="619">
          <cell r="A619">
            <v>26207134546</v>
          </cell>
          <cell r="B619" t="str">
            <v>Mai Huỳnh Hồng My</v>
          </cell>
          <cell r="I619">
            <v>128</v>
          </cell>
          <cell r="J619">
            <v>7.84</v>
          </cell>
          <cell r="K619">
            <v>3.36</v>
          </cell>
          <cell r="L619" t="str">
            <v/>
          </cell>
          <cell r="M619">
            <v>0</v>
          </cell>
          <cell r="N619" t="str">
            <v>XÉT LÀM KHÓA LUẬN</v>
          </cell>
          <cell r="O619" t="str">
            <v>Quản trị Du lịch &amp; Khách sạn chuẩn PSU</v>
          </cell>
          <cell r="Q619" t="str">
            <v>K-26 - Quản Trị Du Lịch &amp; Khách Sạn Chuẩn PSU (Đại Học)</v>
          </cell>
          <cell r="R619" t="str">
            <v>XÉT LÀM KHÓA LUẬN</v>
          </cell>
        </row>
        <row r="620">
          <cell r="A620">
            <v>26217135170</v>
          </cell>
          <cell r="B620" t="str">
            <v>Trần Viết Nam</v>
          </cell>
          <cell r="I620">
            <v>113</v>
          </cell>
          <cell r="J620">
            <v>3.27</v>
          </cell>
          <cell r="K620">
            <v>1.08</v>
          </cell>
          <cell r="L620" t="str">
            <v/>
          </cell>
          <cell r="M620">
            <v>0.5078125</v>
          </cell>
          <cell r="N620" t="str">
            <v>KHÔNG ĐỦ ĐIỀU KIỆN THỰC TẬP</v>
          </cell>
          <cell r="O620" t="str">
            <v>Quản trị Du lịch &amp; Khách sạn chuẩn PSU</v>
          </cell>
          <cell r="Q620" t="str">
            <v>K-26 - Quản Trị Du Lịch &amp; Khách Sạn Chuẩn PSU (Đại Học)</v>
          </cell>
          <cell r="R620" t="str">
            <v>KHÔNG ĐỦ ĐIỀU KIỆN THỰC TẬP</v>
          </cell>
        </row>
        <row r="621">
          <cell r="A621">
            <v>26203523355</v>
          </cell>
          <cell r="B621" t="str">
            <v>Phạm Quỳnh Nga</v>
          </cell>
          <cell r="I621">
            <v>128</v>
          </cell>
          <cell r="J621">
            <v>6.7</v>
          </cell>
          <cell r="K621">
            <v>2.66</v>
          </cell>
          <cell r="L621" t="str">
            <v/>
          </cell>
          <cell r="M621">
            <v>0</v>
          </cell>
          <cell r="N621" t="str">
            <v>CHUYÊN ĐỀ</v>
          </cell>
          <cell r="O621" t="str">
            <v>Quản trị Du lịch &amp; Khách sạn chuẩn PSU</v>
          </cell>
          <cell r="Q621" t="str">
            <v>K-26 - Quản Trị Du Lịch &amp; Khách Sạn Chuẩn PSU (Đại Học)</v>
          </cell>
          <cell r="R621" t="str">
            <v>CHUYÊN ĐỀ</v>
          </cell>
        </row>
        <row r="622">
          <cell r="A622">
            <v>26207141577</v>
          </cell>
          <cell r="B622" t="str">
            <v>Nguyễn Thu Ngân</v>
          </cell>
          <cell r="I622">
            <v>128</v>
          </cell>
          <cell r="J622">
            <v>7.27</v>
          </cell>
          <cell r="K622">
            <v>3.03</v>
          </cell>
          <cell r="L622" t="str">
            <v/>
          </cell>
          <cell r="M622">
            <v>0</v>
          </cell>
          <cell r="N622" t="str">
            <v>CHUYÊN ĐỀ</v>
          </cell>
          <cell r="O622" t="str">
            <v>Quản trị Du lịch &amp; Khách sạn chuẩn PSU</v>
          </cell>
          <cell r="Q622" t="str">
            <v>K-26 - Quản Trị Du Lịch &amp; Khách Sạn Chuẩn PSU (Đại Học)</v>
          </cell>
          <cell r="R622" t="str">
            <v>CHUYÊN ĐỀ</v>
          </cell>
        </row>
        <row r="623">
          <cell r="A623">
            <v>26217125586</v>
          </cell>
          <cell r="B623" t="str">
            <v>Nguyễn  Ngọ</v>
          </cell>
          <cell r="I623">
            <v>116</v>
          </cell>
          <cell r="J623">
            <v>8.5500000000000007</v>
          </cell>
          <cell r="K623">
            <v>3.69</v>
          </cell>
          <cell r="L623" t="str">
            <v/>
          </cell>
          <cell r="M623">
            <v>9.375E-2</v>
          </cell>
          <cell r="N623" t="str">
            <v>KHÔNG ĐỦ ĐIỀU KIỆN THỰC TẬP</v>
          </cell>
          <cell r="O623" t="str">
            <v>Quản trị Du lịch &amp; Khách sạn chuẩn PSU</v>
          </cell>
          <cell r="Q623" t="str">
            <v>K-26 - Quản Trị Du Lịch &amp; Khách Sạn Chuẩn PSU (Đại Học)</v>
          </cell>
          <cell r="R623" t="str">
            <v>KHÔNG ĐỦ ĐIỀU KIỆN THỰC TẬP</v>
          </cell>
        </row>
        <row r="624">
          <cell r="A624">
            <v>26207130903</v>
          </cell>
          <cell r="B624" t="str">
            <v>Trần Thị Như Ngọc</v>
          </cell>
          <cell r="I624">
            <v>118</v>
          </cell>
          <cell r="J624">
            <v>5.66</v>
          </cell>
          <cell r="K624">
            <v>1.98</v>
          </cell>
          <cell r="L624" t="str">
            <v/>
          </cell>
          <cell r="M624">
            <v>0.1953125</v>
          </cell>
          <cell r="N624" t="str">
            <v>KHÔNG ĐỦ ĐIỀU KIỆN THỰC TẬP</v>
          </cell>
          <cell r="O624" t="str">
            <v>Quản trị Du lịch &amp; Khách sạn chuẩn PSU</v>
          </cell>
          <cell r="Q624" t="str">
            <v>K-26 - Quản Trị Du Lịch &amp; Khách Sạn Chuẩn PSU (Đại Học)</v>
          </cell>
          <cell r="R624" t="str">
            <v>KHÔNG ĐỦ ĐIỀU KIỆN THỰC TẬP</v>
          </cell>
        </row>
        <row r="625">
          <cell r="A625">
            <v>25217104206</v>
          </cell>
          <cell r="B625" t="str">
            <v>Hồ Hải Nguyên</v>
          </cell>
          <cell r="I625">
            <v>112</v>
          </cell>
          <cell r="J625">
            <v>4.4000000000000004</v>
          </cell>
          <cell r="K625">
            <v>1.48</v>
          </cell>
          <cell r="L625" t="str">
            <v>CS 101; ES 102; HOS 250; PSU-CSN 250; ES 303</v>
          </cell>
          <cell r="M625">
            <v>0.421875</v>
          </cell>
          <cell r="N625" t="str">
            <v>KHÔNG ĐỦ ĐIỀU KIỆN THỰC TẬP</v>
          </cell>
          <cell r="O625" t="str">
            <v>Quản trị Du lịch &amp; Khách sạn chuẩn PSU</v>
          </cell>
          <cell r="Q625" t="str">
            <v>K-26 - Quản Trị Du Lịch &amp; Khách Sạn Chuẩn PSU (Đại Học)</v>
          </cell>
          <cell r="R625" t="str">
            <v>KHÔNG ĐỦ ĐIỀU KIỆN THỰC TẬP</v>
          </cell>
        </row>
        <row r="626">
          <cell r="A626">
            <v>26207128059</v>
          </cell>
          <cell r="B626" t="str">
            <v>Hồ Lê Thảo Nguyên</v>
          </cell>
          <cell r="I626">
            <v>128</v>
          </cell>
          <cell r="J626">
            <v>7.52</v>
          </cell>
          <cell r="K626">
            <v>3.17</v>
          </cell>
          <cell r="L626" t="str">
            <v/>
          </cell>
          <cell r="M626">
            <v>0</v>
          </cell>
          <cell r="N626" t="str">
            <v>CHUYÊN ĐỀ</v>
          </cell>
          <cell r="O626" t="str">
            <v>Quản trị Du lịch &amp; Khách sạn chuẩn PSU</v>
          </cell>
          <cell r="Q626" t="str">
            <v>K-26 - Quản Trị Du Lịch &amp; Khách Sạn Chuẩn PSU (Đại Học)</v>
          </cell>
          <cell r="R626" t="str">
            <v>CHUYÊN ĐỀ</v>
          </cell>
        </row>
        <row r="627">
          <cell r="A627">
            <v>26207128103</v>
          </cell>
          <cell r="B627" t="str">
            <v>Lê Nguyễn Thảo Nguyên</v>
          </cell>
          <cell r="I627">
            <v>118</v>
          </cell>
          <cell r="J627">
            <v>5.77</v>
          </cell>
          <cell r="K627">
            <v>2.0099999999999998</v>
          </cell>
          <cell r="L627" t="str">
            <v/>
          </cell>
          <cell r="M627">
            <v>0.1640625</v>
          </cell>
          <cell r="N627" t="str">
            <v>KHÔNG ĐỦ ĐIỀU KIỆN THỰC TẬP</v>
          </cell>
          <cell r="O627" t="str">
            <v>Quản trị Du lịch &amp; Khách sạn chuẩn PSU</v>
          </cell>
          <cell r="Q627" t="str">
            <v>K-26 - Quản Trị Du Lịch &amp; Khách Sạn Chuẩn PSU (Đại Học)</v>
          </cell>
          <cell r="R627" t="str">
            <v>KHÔNG ĐỦ ĐIỀU KIỆN THỰC TẬP</v>
          </cell>
        </row>
        <row r="628">
          <cell r="A628">
            <v>26207131859</v>
          </cell>
          <cell r="B628" t="str">
            <v>Phạm Thị Thanh Nhàn</v>
          </cell>
          <cell r="I628">
            <v>128</v>
          </cell>
          <cell r="J628">
            <v>8.33</v>
          </cell>
          <cell r="K628">
            <v>3.63</v>
          </cell>
          <cell r="L628" t="str">
            <v/>
          </cell>
          <cell r="M628">
            <v>0</v>
          </cell>
          <cell r="N628" t="str">
            <v>XÉT LÀM KHÓA LUẬN</v>
          </cell>
          <cell r="O628" t="str">
            <v>Quản trị Du lịch &amp; Khách sạn chuẩn PSU</v>
          </cell>
          <cell r="Q628" t="str">
            <v>K-26 - Quản Trị Du Lịch &amp; Khách Sạn Chuẩn PSU (Đại Học)</v>
          </cell>
          <cell r="R628" t="str">
            <v>XÉT LÀM KHÓA LUẬN</v>
          </cell>
        </row>
        <row r="629">
          <cell r="A629">
            <v>26207142221</v>
          </cell>
          <cell r="B629" t="str">
            <v>Hoàng Thị Hà Nhi</v>
          </cell>
          <cell r="I629">
            <v>128</v>
          </cell>
          <cell r="J629">
            <v>8.44</v>
          </cell>
          <cell r="K629">
            <v>3.71</v>
          </cell>
          <cell r="L629" t="str">
            <v/>
          </cell>
          <cell r="M629">
            <v>0</v>
          </cell>
          <cell r="N629" t="str">
            <v>XÉT LÀM KHÓA LUẬN</v>
          </cell>
          <cell r="O629" t="str">
            <v>Quản trị Du lịch &amp; Khách sạn chuẩn PSU</v>
          </cell>
          <cell r="Q629" t="str">
            <v>K-26 - Quản Trị Du Lịch &amp; Khách Sạn Chuẩn PSU (Đại Học)</v>
          </cell>
          <cell r="R629" t="str">
            <v>XÉT LÀM KHÓA LUẬN</v>
          </cell>
        </row>
        <row r="630">
          <cell r="A630">
            <v>26207135151</v>
          </cell>
          <cell r="B630" t="str">
            <v>Nguyễn Phương Ni</v>
          </cell>
          <cell r="I630">
            <v>128</v>
          </cell>
          <cell r="J630">
            <v>7.07</v>
          </cell>
          <cell r="K630">
            <v>2.86</v>
          </cell>
          <cell r="L630" t="str">
            <v/>
          </cell>
          <cell r="M630">
            <v>2.34375E-2</v>
          </cell>
          <cell r="N630" t="str">
            <v>CHUYÊN ĐỀ</v>
          </cell>
          <cell r="O630" t="str">
            <v>Quản trị Du lịch &amp; Khách sạn chuẩn PSU</v>
          </cell>
          <cell r="Q630" t="str">
            <v>K-26 - Quản Trị Du Lịch &amp; Khách Sạn Chuẩn PSU (Đại Học)</v>
          </cell>
          <cell r="R630" t="str">
            <v>CHUYÊN ĐỀ</v>
          </cell>
        </row>
        <row r="631">
          <cell r="A631">
            <v>26207129848</v>
          </cell>
          <cell r="B631" t="str">
            <v>Phạm Thị Loan Oanh</v>
          </cell>
          <cell r="I631">
            <v>128</v>
          </cell>
          <cell r="J631">
            <v>8.82</v>
          </cell>
          <cell r="K631">
            <v>3.79</v>
          </cell>
          <cell r="L631" t="str">
            <v/>
          </cell>
          <cell r="M631">
            <v>0</v>
          </cell>
          <cell r="N631" t="str">
            <v>XÉT LÀM KHÓA LUẬN</v>
          </cell>
          <cell r="O631" t="str">
            <v>Quản trị Du lịch &amp; Khách sạn chuẩn PSU</v>
          </cell>
          <cell r="Q631" t="str">
            <v>K-26 - Quản Trị Du Lịch &amp; Khách Sạn Chuẩn PSU (Đại Học)</v>
          </cell>
          <cell r="R631" t="str">
            <v>XÉT LÀM KHÓA LUẬN</v>
          </cell>
        </row>
        <row r="632">
          <cell r="A632">
            <v>26217125462</v>
          </cell>
          <cell r="B632" t="str">
            <v>Nguyễn Hà Phong</v>
          </cell>
          <cell r="I632">
            <v>116</v>
          </cell>
          <cell r="J632">
            <v>7</v>
          </cell>
          <cell r="K632">
            <v>2.84</v>
          </cell>
          <cell r="L632" t="str">
            <v/>
          </cell>
          <cell r="M632">
            <v>9.375E-2</v>
          </cell>
          <cell r="N632" t="str">
            <v>KHÔNG ĐỦ ĐIỀU KIỆN THỰC TẬP</v>
          </cell>
          <cell r="O632" t="str">
            <v>Quản trị Du lịch &amp; Khách sạn chuẩn PSU</v>
          </cell>
          <cell r="Q632" t="str">
            <v>K-26 - Quản Trị Du Lịch &amp; Khách Sạn Chuẩn PSU (Đại Học)</v>
          </cell>
          <cell r="R632" t="str">
            <v>KHÔNG ĐỦ ĐIỀU KIỆN THỰC TẬP</v>
          </cell>
        </row>
        <row r="633">
          <cell r="A633">
            <v>26217131257</v>
          </cell>
          <cell r="B633" t="str">
            <v>Hoàng Xuân Phước</v>
          </cell>
          <cell r="I633">
            <v>122</v>
          </cell>
          <cell r="J633">
            <v>5.67</v>
          </cell>
          <cell r="K633">
            <v>2.2000000000000002</v>
          </cell>
          <cell r="L633" t="str">
            <v/>
          </cell>
          <cell r="M633">
            <v>0.109375</v>
          </cell>
          <cell r="N633" t="str">
            <v>KHÔNG ĐỦ ĐIỀU KIỆN THỰC TẬP</v>
          </cell>
          <cell r="O633" t="str">
            <v>Quản trị Du lịch &amp; Khách sạn chuẩn PSU</v>
          </cell>
          <cell r="Q633" t="str">
            <v>K-26 - Quản Trị Du Lịch &amp; Khách Sạn Chuẩn PSU (Đại Học)</v>
          </cell>
          <cell r="R633" t="str">
            <v>KHÔNG ĐỦ ĐIỀU KIỆN THỰC TẬP</v>
          </cell>
        </row>
        <row r="634">
          <cell r="A634">
            <v>26207133972</v>
          </cell>
          <cell r="B634" t="str">
            <v>Nguyễn Hoàng Mai Phương</v>
          </cell>
          <cell r="I634">
            <v>128</v>
          </cell>
          <cell r="J634">
            <v>6.6</v>
          </cell>
          <cell r="K634">
            <v>2.54</v>
          </cell>
          <cell r="L634" t="str">
            <v/>
          </cell>
          <cell r="M634">
            <v>2.34375E-2</v>
          </cell>
          <cell r="N634" t="str">
            <v>CHUYÊN ĐỀ</v>
          </cell>
          <cell r="O634" t="str">
            <v>Quản trị Du lịch &amp; Khách sạn chuẩn PSU</v>
          </cell>
          <cell r="Q634" t="str">
            <v>K-26 - Quản Trị Du Lịch &amp; Khách Sạn Chuẩn PSU (Đại Học)</v>
          </cell>
          <cell r="R634" t="str">
            <v>CHUYÊN ĐỀ</v>
          </cell>
        </row>
        <row r="635">
          <cell r="A635">
            <v>25207100369</v>
          </cell>
          <cell r="B635" t="str">
            <v>Nguyễn Cảnh Diễm Quỳnh</v>
          </cell>
          <cell r="I635">
            <v>122</v>
          </cell>
          <cell r="J635">
            <v>7.05</v>
          </cell>
          <cell r="K635">
            <v>2.89</v>
          </cell>
          <cell r="L635" t="str">
            <v>CS 101; ES 102; HOS 250; PSU-CSN 250</v>
          </cell>
          <cell r="M635">
            <v>4.6875E-2</v>
          </cell>
          <cell r="N635" t="str">
            <v>CHUYÊN ĐỀ</v>
          </cell>
          <cell r="O635" t="str">
            <v>Quản trị Du lịch &amp; Khách sạn chuẩn PSU</v>
          </cell>
          <cell r="Q635" t="str">
            <v>K-26 - Quản Trị Du Lịch &amp; Khách Sạn Chuẩn PSU (Đại Học)</v>
          </cell>
          <cell r="R635" t="str">
            <v>CHUYÊN ĐỀ</v>
          </cell>
        </row>
        <row r="636">
          <cell r="A636">
            <v>26207100049</v>
          </cell>
          <cell r="B636" t="str">
            <v>Nguyễn Song Quỳnh</v>
          </cell>
          <cell r="I636">
            <v>128</v>
          </cell>
          <cell r="J636">
            <v>7.39</v>
          </cell>
          <cell r="K636">
            <v>3.08</v>
          </cell>
          <cell r="L636" t="str">
            <v/>
          </cell>
          <cell r="M636">
            <v>0</v>
          </cell>
          <cell r="N636" t="str">
            <v>CHUYÊN ĐỀ</v>
          </cell>
          <cell r="O636" t="str">
            <v>Quản trị Du lịch &amp; Khách sạn chuẩn PSU</v>
          </cell>
          <cell r="Q636" t="str">
            <v>K-26 - Quản Trị Du Lịch &amp; Khách Sạn Chuẩn PSU (Đại Học)</v>
          </cell>
          <cell r="R636" t="str">
            <v>CHUYÊN ĐỀ</v>
          </cell>
        </row>
        <row r="637">
          <cell r="A637">
            <v>26207131402</v>
          </cell>
          <cell r="B637" t="str">
            <v>Trương Nguyễn Thị Vỹ Quỳnh</v>
          </cell>
          <cell r="I637">
            <v>125</v>
          </cell>
          <cell r="J637">
            <v>5.52</v>
          </cell>
          <cell r="K637">
            <v>1.94</v>
          </cell>
          <cell r="L637" t="str">
            <v/>
          </cell>
          <cell r="M637">
            <v>0.1328125</v>
          </cell>
          <cell r="N637" t="str">
            <v>KHÔNG ĐỦ ĐIỀU KIỆN THỰC TẬP</v>
          </cell>
          <cell r="O637" t="str">
            <v>Quản trị Du lịch &amp; Khách sạn chuẩn PSU</v>
          </cell>
          <cell r="Q637" t="str">
            <v>K-26 - Quản Trị Du Lịch &amp; Khách Sạn Chuẩn PSU (Đại Học)</v>
          </cell>
          <cell r="R637" t="str">
            <v>KHÔNG ĐỦ ĐIỀU KIỆN THỰC TẬP</v>
          </cell>
        </row>
        <row r="638">
          <cell r="A638">
            <v>26207240046</v>
          </cell>
          <cell r="B638" t="str">
            <v>Hà Ngọc Diễm Quỳnh</v>
          </cell>
          <cell r="I638">
            <v>128</v>
          </cell>
          <cell r="J638">
            <v>7.75</v>
          </cell>
          <cell r="K638">
            <v>3.27</v>
          </cell>
          <cell r="L638" t="str">
            <v/>
          </cell>
          <cell r="M638">
            <v>0</v>
          </cell>
          <cell r="N638" t="str">
            <v>XÉT LÀM KHÓA LUẬN</v>
          </cell>
          <cell r="O638" t="str">
            <v>Quản trị Du lịch &amp; Khách sạn chuẩn PSU</v>
          </cell>
          <cell r="Q638" t="str">
            <v>K-26 - Quản Trị Du Lịch &amp; Khách Sạn Chuẩn PSU (Đại Học)</v>
          </cell>
          <cell r="R638" t="str">
            <v>XÉT LÀM KHÓA LUẬN</v>
          </cell>
        </row>
        <row r="639">
          <cell r="A639">
            <v>25217104225</v>
          </cell>
          <cell r="B639" t="str">
            <v>Lê Văn Rồng</v>
          </cell>
          <cell r="I639">
            <v>125</v>
          </cell>
          <cell r="J639">
            <v>7.9</v>
          </cell>
          <cell r="K639">
            <v>3.39</v>
          </cell>
          <cell r="L639" t="str">
            <v>CS 101</v>
          </cell>
          <cell r="M639">
            <v>2.34375E-2</v>
          </cell>
          <cell r="N639" t="str">
            <v>CHUYÊN ĐỀ</v>
          </cell>
          <cell r="O639" t="str">
            <v>Quản trị Du lịch &amp; Khách sạn chuẩn PSU</v>
          </cell>
          <cell r="Q639" t="str">
            <v>K-26 - Quản Trị Du Lịch &amp; Khách Sạn Chuẩn PSU (Đại Học)</v>
          </cell>
          <cell r="R639" t="str">
            <v>CHUYÊN ĐỀ</v>
          </cell>
        </row>
        <row r="640">
          <cell r="A640">
            <v>26217124668</v>
          </cell>
          <cell r="B640" t="str">
            <v>Võ Bá Tân</v>
          </cell>
          <cell r="I640" t="e">
            <v>#N/A</v>
          </cell>
          <cell r="J640" t="e">
            <v>#N/A</v>
          </cell>
          <cell r="K640" t="e">
            <v>#N/A</v>
          </cell>
          <cell r="L640" t="e">
            <v>#N/A</v>
          </cell>
          <cell r="M640" t="e">
            <v>#N/A</v>
          </cell>
          <cell r="N640" t="e">
            <v>#N/A</v>
          </cell>
          <cell r="O640" t="str">
            <v>Quản trị Du lịch &amp; Khách sạn chuẩn PSU</v>
          </cell>
          <cell r="Q640" t="str">
            <v>K-26 - Quản Trị Du Lịch &amp; Khách Sạn Chuẩn PSU (Đại Học)</v>
          </cell>
          <cell r="R640" t="e">
            <v>#N/A</v>
          </cell>
        </row>
        <row r="641">
          <cell r="A641">
            <v>26217142536</v>
          </cell>
          <cell r="B641" t="str">
            <v>Doãn Đặng Tân</v>
          </cell>
          <cell r="I641">
            <v>128</v>
          </cell>
          <cell r="J641">
            <v>7.37</v>
          </cell>
          <cell r="K641">
            <v>3.07</v>
          </cell>
          <cell r="L641" t="str">
            <v/>
          </cell>
          <cell r="M641">
            <v>0</v>
          </cell>
          <cell r="N641" t="str">
            <v>CHUYÊN ĐỀ</v>
          </cell>
          <cell r="O641" t="str">
            <v>Quản trị Du lịch &amp; Khách sạn chuẩn PSU</v>
          </cell>
          <cell r="Q641" t="str">
            <v>K-26 - Quản Trị Du Lịch &amp; Khách Sạn Chuẩn PSU (Đại Học)</v>
          </cell>
          <cell r="R641" t="str">
            <v>CHUYÊN ĐỀ</v>
          </cell>
        </row>
        <row r="642">
          <cell r="A642">
            <v>26207133262</v>
          </cell>
          <cell r="B642" t="str">
            <v>Nguyễn Thị Hồng Thắm</v>
          </cell>
          <cell r="I642">
            <v>128</v>
          </cell>
          <cell r="J642">
            <v>7.72</v>
          </cell>
          <cell r="K642">
            <v>3.29</v>
          </cell>
          <cell r="L642" t="str">
            <v/>
          </cell>
          <cell r="M642">
            <v>0</v>
          </cell>
          <cell r="N642" t="str">
            <v>XÉT LÀM KHÓA LUẬN</v>
          </cell>
          <cell r="O642" t="str">
            <v>Quản trị Du lịch &amp; Khách sạn chuẩn PSU</v>
          </cell>
          <cell r="Q642" t="str">
            <v>K-26 - Quản Trị Du Lịch &amp; Khách Sạn Chuẩn PSU (Đại Học)</v>
          </cell>
          <cell r="R642" t="str">
            <v>XÉT LÀM KHÓA LUẬN</v>
          </cell>
        </row>
        <row r="643">
          <cell r="A643">
            <v>26217240100</v>
          </cell>
          <cell r="B643" t="str">
            <v>Đinh Minh Thành</v>
          </cell>
          <cell r="I643">
            <v>100</v>
          </cell>
          <cell r="J643">
            <v>6.27</v>
          </cell>
          <cell r="K643">
            <v>2.5499999999999998</v>
          </cell>
          <cell r="L643" t="str">
            <v>IS-CS 101; KC-LA 101; IS-ENG 181; IS-ENG 241; IS-COM 111; IS-ENG 281</v>
          </cell>
          <cell r="M643">
            <v>0.30158730158730157</v>
          </cell>
          <cell r="N643" t="str">
            <v>KHÔNG ĐỦ ĐIỀU KIỆN THỰC TẬP</v>
          </cell>
          <cell r="O643" t="str">
            <v>Quản trị Du lịch &amp; Khách sạn chuẩn PSU</v>
          </cell>
          <cell r="Q643" t="str">
            <v>K-26 - Quản Trị Du Lịch &amp; Khách Sạn Chuẩn PSU (Đại Học)</v>
          </cell>
          <cell r="R643" t="str">
            <v>KHÔNG ĐỦ ĐIỀU KIỆN THỰC TẬP</v>
          </cell>
        </row>
        <row r="644">
          <cell r="A644">
            <v>26207100034</v>
          </cell>
          <cell r="B644" t="str">
            <v>Nguyễn Thị Vy Thảo</v>
          </cell>
          <cell r="I644">
            <v>128</v>
          </cell>
          <cell r="J644">
            <v>7.5</v>
          </cell>
          <cell r="K644">
            <v>3.16</v>
          </cell>
          <cell r="L644" t="str">
            <v/>
          </cell>
          <cell r="M644">
            <v>0</v>
          </cell>
          <cell r="N644" t="str">
            <v>CHUYÊN ĐỀ</v>
          </cell>
          <cell r="O644" t="str">
            <v>Quản trị Du lịch &amp; Khách sạn chuẩn PSU</v>
          </cell>
          <cell r="Q644" t="str">
            <v>K-26 - Quản Trị Du Lịch &amp; Khách Sạn Chuẩn PSU (Đại Học)</v>
          </cell>
          <cell r="R644" t="str">
            <v>CHUYÊN ĐỀ</v>
          </cell>
        </row>
        <row r="645">
          <cell r="A645">
            <v>26207129418</v>
          </cell>
          <cell r="B645" t="str">
            <v>Mai Thị Phương Thảo</v>
          </cell>
          <cell r="I645">
            <v>128</v>
          </cell>
          <cell r="J645">
            <v>8.01</v>
          </cell>
          <cell r="K645">
            <v>3.49</v>
          </cell>
          <cell r="L645" t="str">
            <v/>
          </cell>
          <cell r="M645">
            <v>0</v>
          </cell>
          <cell r="N645" t="str">
            <v>XÉT LÀM KHÓA LUẬN</v>
          </cell>
          <cell r="O645" t="str">
            <v>Quản trị Du lịch &amp; Khách sạn chuẩn PSU</v>
          </cell>
          <cell r="Q645" t="str">
            <v>K-26 - Quản Trị Du Lịch &amp; Khách Sạn Chuẩn PSU (Đại Học)</v>
          </cell>
          <cell r="R645" t="str">
            <v>XÉT LÀM KHÓA LUẬN</v>
          </cell>
        </row>
        <row r="646">
          <cell r="A646">
            <v>26207135148</v>
          </cell>
          <cell r="B646" t="str">
            <v>Lê Bích Thảo</v>
          </cell>
          <cell r="I646">
            <v>128</v>
          </cell>
          <cell r="J646">
            <v>8.07</v>
          </cell>
          <cell r="K646">
            <v>3.48</v>
          </cell>
          <cell r="L646" t="str">
            <v/>
          </cell>
          <cell r="M646">
            <v>0</v>
          </cell>
          <cell r="N646" t="str">
            <v>XÉT LÀM KHÓA LUẬN</v>
          </cell>
          <cell r="O646" t="str">
            <v>Quản trị Du lịch &amp; Khách sạn chuẩn PSU</v>
          </cell>
          <cell r="Q646" t="str">
            <v>K-26 - Quản Trị Du Lịch &amp; Khách Sạn Chuẩn PSU (Đại Học)</v>
          </cell>
          <cell r="R646" t="str">
            <v>XÉT LÀM KHÓA LUẬN</v>
          </cell>
        </row>
        <row r="647">
          <cell r="A647">
            <v>26207122600</v>
          </cell>
          <cell r="B647" t="str">
            <v>Nguyễn Vũ Minh Thi</v>
          </cell>
          <cell r="I647">
            <v>128</v>
          </cell>
          <cell r="J647">
            <v>8.08</v>
          </cell>
          <cell r="K647">
            <v>3.46</v>
          </cell>
          <cell r="L647" t="str">
            <v/>
          </cell>
          <cell r="M647">
            <v>0</v>
          </cell>
          <cell r="N647" t="str">
            <v>XÉT LÀM KHÓA LUẬN</v>
          </cell>
          <cell r="O647" t="str">
            <v>Quản trị Du lịch &amp; Khách sạn chuẩn PSU</v>
          </cell>
          <cell r="Q647" t="str">
            <v>K-26 - Quản Trị Du Lịch &amp; Khách Sạn Chuẩn PSU (Đại Học)</v>
          </cell>
          <cell r="R647" t="str">
            <v>XÉT LÀM KHÓA LUẬN</v>
          </cell>
        </row>
        <row r="648">
          <cell r="A648">
            <v>25202108563</v>
          </cell>
          <cell r="B648" t="str">
            <v>Nguyễn Hoàng Anh Thơ</v>
          </cell>
          <cell r="I648">
            <v>125</v>
          </cell>
          <cell r="J648">
            <v>6.66</v>
          </cell>
          <cell r="K648">
            <v>2.64</v>
          </cell>
          <cell r="L648" t="str">
            <v>CS 101; ES 102; HOS 250</v>
          </cell>
          <cell r="M648">
            <v>3.90625E-2</v>
          </cell>
          <cell r="N648" t="str">
            <v>KHÔNG ĐỦ ĐIỀU KIỆN THỰC TẬP</v>
          </cell>
          <cell r="O648" t="str">
            <v>Quản trị Du lịch &amp; Khách sạn chuẩn PSU</v>
          </cell>
          <cell r="Q648" t="str">
            <v>K-26 - Quản Trị Du Lịch &amp; Khách Sạn Chuẩn PSU (Đại Học)</v>
          </cell>
          <cell r="R648" t="str">
            <v>KHÔNG ĐỦ ĐIỀU KIỆN THỰC TẬP</v>
          </cell>
        </row>
        <row r="649">
          <cell r="A649">
            <v>26207134614</v>
          </cell>
          <cell r="B649" t="str">
            <v>Nguyễn Thị Minh Thoa</v>
          </cell>
          <cell r="I649">
            <v>128</v>
          </cell>
          <cell r="J649">
            <v>7.4</v>
          </cell>
          <cell r="K649">
            <v>3.12</v>
          </cell>
          <cell r="L649" t="str">
            <v/>
          </cell>
          <cell r="M649">
            <v>0</v>
          </cell>
          <cell r="N649" t="str">
            <v>CHUYÊN ĐỀ</v>
          </cell>
          <cell r="O649" t="str">
            <v>Quản trị Du lịch &amp; Khách sạn chuẩn PSU</v>
          </cell>
          <cell r="Q649" t="str">
            <v>K-26 - Quản Trị Du Lịch &amp; Khách Sạn Chuẩn PSU (Đại Học)</v>
          </cell>
          <cell r="R649" t="str">
            <v>CHUYÊN ĐỀ</v>
          </cell>
        </row>
        <row r="650">
          <cell r="A650">
            <v>26207131319</v>
          </cell>
          <cell r="B650" t="str">
            <v>Hồ Thị Anh Thư</v>
          </cell>
          <cell r="I650">
            <v>128</v>
          </cell>
          <cell r="J650">
            <v>7.97</v>
          </cell>
          <cell r="K650">
            <v>3.44</v>
          </cell>
          <cell r="L650" t="str">
            <v/>
          </cell>
          <cell r="M650">
            <v>0</v>
          </cell>
          <cell r="N650" t="str">
            <v>XÉT LÀM KHÓA LUẬN</v>
          </cell>
          <cell r="O650" t="str">
            <v>Quản trị Du lịch &amp; Khách sạn chuẩn PSU</v>
          </cell>
          <cell r="Q650" t="str">
            <v>K-26 - Quản Trị Du Lịch &amp; Khách Sạn Chuẩn PSU (Đại Học)</v>
          </cell>
          <cell r="R650" t="str">
            <v>XÉT LÀM KHÓA LUẬN</v>
          </cell>
        </row>
        <row r="651">
          <cell r="A651">
            <v>26207132446</v>
          </cell>
          <cell r="B651" t="str">
            <v>Trần Anh Thư</v>
          </cell>
          <cell r="I651">
            <v>128</v>
          </cell>
          <cell r="J651">
            <v>7.26</v>
          </cell>
          <cell r="K651">
            <v>2.99</v>
          </cell>
          <cell r="L651" t="str">
            <v/>
          </cell>
          <cell r="M651">
            <v>2.34375E-2</v>
          </cell>
          <cell r="N651" t="str">
            <v>CHUYÊN ĐỀ</v>
          </cell>
          <cell r="O651" t="str">
            <v>Quản trị Du lịch &amp; Khách sạn chuẩn PSU</v>
          </cell>
          <cell r="Q651" t="str">
            <v>K-26 - Quản Trị Du Lịch &amp; Khách Sạn Chuẩn PSU (Đại Học)</v>
          </cell>
          <cell r="R651" t="str">
            <v>CHUYÊN ĐỀ</v>
          </cell>
        </row>
        <row r="652">
          <cell r="A652">
            <v>26213329842</v>
          </cell>
          <cell r="B652" t="str">
            <v>Phan Xuân Thuận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N652" t="e">
            <v>#N/A</v>
          </cell>
          <cell r="O652" t="str">
            <v>Quản trị Du lịch &amp; Khách sạn chuẩn PSU</v>
          </cell>
          <cell r="Q652" t="str">
            <v>K-26 - Quản Trị Du Lịch &amp; Khách Sạn Chuẩn PSU (Đại Học)</v>
          </cell>
          <cell r="R652" t="e">
            <v>#N/A</v>
          </cell>
        </row>
        <row r="653">
          <cell r="A653">
            <v>26217121195</v>
          </cell>
          <cell r="B653" t="str">
            <v>Trương Mỹ Nhật Thương</v>
          </cell>
          <cell r="I653">
            <v>128</v>
          </cell>
          <cell r="J653">
            <v>8.2799999999999994</v>
          </cell>
          <cell r="K653">
            <v>3.6</v>
          </cell>
          <cell r="L653" t="str">
            <v/>
          </cell>
          <cell r="M653">
            <v>0</v>
          </cell>
          <cell r="N653" t="str">
            <v>XÉT LÀM KHÓA LUẬN</v>
          </cell>
          <cell r="O653" t="str">
            <v>Quản trị Du lịch &amp; Khách sạn chuẩn PSU</v>
          </cell>
          <cell r="Q653" t="str">
            <v>K-26 - Quản Trị Du Lịch &amp; Khách Sạn Chuẩn PSU (Đại Học)</v>
          </cell>
          <cell r="R653" t="str">
            <v>XÉT LÀM KHÓA LUẬN</v>
          </cell>
        </row>
        <row r="654">
          <cell r="A654">
            <v>26207135095</v>
          </cell>
          <cell r="B654" t="str">
            <v>Nguyễn Lê Thanh Thủy</v>
          </cell>
          <cell r="I654">
            <v>128</v>
          </cell>
          <cell r="J654">
            <v>8.02</v>
          </cell>
          <cell r="K654">
            <v>3.47</v>
          </cell>
          <cell r="L654" t="str">
            <v/>
          </cell>
          <cell r="M654">
            <v>0</v>
          </cell>
          <cell r="N654" t="str">
            <v>XÉT LÀM KHÓA LUẬN</v>
          </cell>
          <cell r="O654" t="str">
            <v>Quản trị Du lịch &amp; Khách sạn chuẩn PSU</v>
          </cell>
          <cell r="Q654" t="str">
            <v>K-26 - Quản Trị Du Lịch &amp; Khách Sạn Chuẩn PSU (Đại Học)</v>
          </cell>
          <cell r="R654" t="str">
            <v>XÉT LÀM KHÓA LUẬN</v>
          </cell>
        </row>
        <row r="655">
          <cell r="A655">
            <v>26207135136</v>
          </cell>
          <cell r="B655" t="str">
            <v>Nguyễn Thị Thanh Thuyên</v>
          </cell>
          <cell r="I655">
            <v>128</v>
          </cell>
          <cell r="J655">
            <v>6.84</v>
          </cell>
          <cell r="K655">
            <v>2.72</v>
          </cell>
          <cell r="L655" t="str">
            <v/>
          </cell>
          <cell r="M655">
            <v>2.34375E-2</v>
          </cell>
          <cell r="N655" t="str">
            <v>CHUYÊN ĐỀ</v>
          </cell>
          <cell r="O655" t="str">
            <v>Quản trị Du lịch &amp; Khách sạn chuẩn PSU</v>
          </cell>
          <cell r="Q655" t="str">
            <v>K-26 - Quản Trị Du Lịch &amp; Khách Sạn Chuẩn PSU (Đại Học)</v>
          </cell>
          <cell r="R655" t="str">
            <v>CHUYÊN ĐỀ</v>
          </cell>
        </row>
        <row r="656">
          <cell r="A656">
            <v>26207120124</v>
          </cell>
          <cell r="B656" t="str">
            <v>Trịnh Thị Thủy Tiên</v>
          </cell>
          <cell r="I656">
            <v>124</v>
          </cell>
          <cell r="J656">
            <v>7.25</v>
          </cell>
          <cell r="K656">
            <v>3.02</v>
          </cell>
          <cell r="L656" t="str">
            <v>PSU-FIN 271</v>
          </cell>
          <cell r="M656">
            <v>3.125E-2</v>
          </cell>
          <cell r="N656" t="str">
            <v>CHUYÊN ĐỀ</v>
          </cell>
          <cell r="O656" t="str">
            <v>Quản trị Du lịch &amp; Khách sạn chuẩn PSU</v>
          </cell>
          <cell r="Q656" t="str">
            <v>K-26 - Quản Trị Du Lịch &amp; Khách Sạn Chuẩn PSU (Đại Học)</v>
          </cell>
          <cell r="R656" t="str">
            <v>CHUYÊN ĐỀ</v>
          </cell>
        </row>
        <row r="657">
          <cell r="A657">
            <v>26217129382</v>
          </cell>
          <cell r="B657" t="str">
            <v>Nguyễn Hữu Trung Toàn</v>
          </cell>
          <cell r="I657">
            <v>119</v>
          </cell>
          <cell r="J657">
            <v>7.12</v>
          </cell>
          <cell r="K657">
            <v>2.92</v>
          </cell>
          <cell r="L657" t="str">
            <v/>
          </cell>
          <cell r="M657">
            <v>7.03125E-2</v>
          </cell>
          <cell r="N657" t="str">
            <v>KHÔNG ĐỦ ĐIỀU KIỆN THỰC TẬP</v>
          </cell>
          <cell r="O657" t="str">
            <v>Quản trị Du lịch &amp; Khách sạn chuẩn PSU</v>
          </cell>
          <cell r="Q657" t="str">
            <v>K-26 - Quản Trị Du Lịch &amp; Khách Sạn Chuẩn PSU (Đại Học)</v>
          </cell>
          <cell r="R657" t="str">
            <v>KHÔNG ĐỦ ĐIỀU KIỆN THỰC TẬP</v>
          </cell>
        </row>
        <row r="658">
          <cell r="A658">
            <v>25207117619</v>
          </cell>
          <cell r="B658" t="str">
            <v>Nguyễn Thị Bảo Trâm</v>
          </cell>
          <cell r="I658">
            <v>128</v>
          </cell>
          <cell r="J658">
            <v>8.16</v>
          </cell>
          <cell r="K658">
            <v>3.51</v>
          </cell>
          <cell r="L658" t="str">
            <v>CS 101; ES 102; HOS 250; PSU-CSN 250</v>
          </cell>
          <cell r="M658">
            <v>0</v>
          </cell>
          <cell r="N658" t="str">
            <v>XÉT LÀM KHÓA LUẬN</v>
          </cell>
          <cell r="O658" t="str">
            <v>Quản trị Du lịch &amp; Khách sạn chuẩn PSU</v>
          </cell>
          <cell r="Q658" t="str">
            <v>K-26 - Quản Trị Du Lịch &amp; Khách Sạn Chuẩn PSU (Đại Học)</v>
          </cell>
          <cell r="R658" t="str">
            <v>XÉT LÀM KHÓA LUẬN</v>
          </cell>
        </row>
        <row r="659">
          <cell r="A659">
            <v>26207128710</v>
          </cell>
          <cell r="B659" t="str">
            <v>Lương Gia Bảo Trân</v>
          </cell>
          <cell r="I659">
            <v>128</v>
          </cell>
          <cell r="J659">
            <v>6.48</v>
          </cell>
          <cell r="K659">
            <v>2.5099999999999998</v>
          </cell>
          <cell r="L659" t="str">
            <v/>
          </cell>
          <cell r="M659">
            <v>2.34375E-2</v>
          </cell>
          <cell r="N659" t="str">
            <v>CHUYÊN ĐỀ</v>
          </cell>
          <cell r="O659" t="str">
            <v>Quản trị Du lịch &amp; Khách sạn chuẩn PSU</v>
          </cell>
          <cell r="Q659" t="str">
            <v>K-26 - Quản Trị Du Lịch &amp; Khách Sạn Chuẩn PSU (Đại Học)</v>
          </cell>
          <cell r="R659" t="str">
            <v>CHUYÊN ĐỀ</v>
          </cell>
        </row>
        <row r="660">
          <cell r="A660">
            <v>24207101255</v>
          </cell>
          <cell r="B660" t="str">
            <v>Nguyễn Thị Huyền Trang</v>
          </cell>
          <cell r="I660">
            <v>125</v>
          </cell>
          <cell r="J660">
            <v>5.98</v>
          </cell>
          <cell r="K660">
            <v>2.2599999999999998</v>
          </cell>
          <cell r="L660" t="str">
            <v>CS 101; ES 102; HOS 250; PSU-CSN 250; ES 303</v>
          </cell>
          <cell r="M660">
            <v>7.03125E-2</v>
          </cell>
          <cell r="N660" t="str">
            <v>KHÔNG ĐỦ ĐIỀU KIỆN THỰC TẬP</v>
          </cell>
          <cell r="O660" t="str">
            <v>Quản trị Du lịch &amp; Khách sạn chuẩn PSU</v>
          </cell>
          <cell r="Q660" t="str">
            <v>K-26 - Quản Trị Du Lịch &amp; Khách Sạn Chuẩn PSU (Đại Học)</v>
          </cell>
          <cell r="R660" t="str">
            <v>KHÔNG ĐỦ ĐIỀU KIỆN THỰC TẬP</v>
          </cell>
        </row>
        <row r="661">
          <cell r="A661">
            <v>26207100326</v>
          </cell>
          <cell r="B661" t="str">
            <v>Nguyễn Thị Huyền Trang</v>
          </cell>
          <cell r="I661">
            <v>128</v>
          </cell>
          <cell r="J661">
            <v>8.68</v>
          </cell>
          <cell r="K661">
            <v>3.78</v>
          </cell>
          <cell r="L661" t="str">
            <v/>
          </cell>
          <cell r="M661">
            <v>0</v>
          </cell>
          <cell r="N661" t="str">
            <v>XÉT LÀM KHÓA LUẬN</v>
          </cell>
          <cell r="O661" t="str">
            <v>Quản trị Du lịch &amp; Khách sạn chuẩn PSU</v>
          </cell>
          <cell r="Q661" t="str">
            <v>K-26 - Quản Trị Du Lịch &amp; Khách Sạn Chuẩn PSU (Đại Học)</v>
          </cell>
          <cell r="R661" t="str">
            <v>XÉT LÀM KHÓA LUẬN</v>
          </cell>
        </row>
        <row r="662">
          <cell r="A662">
            <v>26207128409</v>
          </cell>
          <cell r="B662" t="str">
            <v>Nguyễn Thị Huyền Trang</v>
          </cell>
          <cell r="I662">
            <v>127</v>
          </cell>
          <cell r="J662">
            <v>6.89</v>
          </cell>
          <cell r="K662">
            <v>2.78</v>
          </cell>
          <cell r="L662" t="str">
            <v/>
          </cell>
          <cell r="M662">
            <v>7.8125E-3</v>
          </cell>
          <cell r="N662" t="str">
            <v>CHUYÊN ĐỀ</v>
          </cell>
          <cell r="O662" t="str">
            <v>Quản trị Du lịch &amp; Khách sạn chuẩn PSU</v>
          </cell>
          <cell r="Q662" t="str">
            <v>K-26 - Quản Trị Du Lịch &amp; Khách Sạn Chuẩn PSU (Đại Học)</v>
          </cell>
          <cell r="R662" t="str">
            <v>CHUYÊN ĐỀ</v>
          </cell>
        </row>
        <row r="663">
          <cell r="A663">
            <v>26207141322</v>
          </cell>
          <cell r="B663" t="str">
            <v>Trần Thị Kiều Trang</v>
          </cell>
          <cell r="I663">
            <v>127</v>
          </cell>
          <cell r="J663">
            <v>7.41</v>
          </cell>
          <cell r="K663">
            <v>3.14</v>
          </cell>
          <cell r="L663" t="str">
            <v/>
          </cell>
          <cell r="M663">
            <v>7.8125E-3</v>
          </cell>
          <cell r="N663" t="str">
            <v>CHUYÊN ĐỀ</v>
          </cell>
          <cell r="O663" t="str">
            <v>Quản trị Du lịch &amp; Khách sạn chuẩn PSU</v>
          </cell>
          <cell r="Q663" t="str">
            <v>K-26 - Quản Trị Du Lịch &amp; Khách Sạn Chuẩn PSU (Đại Học)</v>
          </cell>
          <cell r="R663" t="str">
            <v>CHUYÊN ĐỀ</v>
          </cell>
        </row>
        <row r="664">
          <cell r="A664">
            <v>25207203811</v>
          </cell>
          <cell r="B664" t="str">
            <v>Nguyễn Thị Kiều Trinh</v>
          </cell>
          <cell r="I664" t="e">
            <v>#N/A</v>
          </cell>
          <cell r="J664" t="e">
            <v>#N/A</v>
          </cell>
          <cell r="K664" t="e">
            <v>#N/A</v>
          </cell>
          <cell r="L664" t="e">
            <v>#N/A</v>
          </cell>
          <cell r="M664" t="e">
            <v>#N/A</v>
          </cell>
          <cell r="N664" t="e">
            <v>#N/A</v>
          </cell>
          <cell r="O664" t="str">
            <v>Quản trị Du lịch &amp; Khách sạn chuẩn PSU</v>
          </cell>
          <cell r="Q664" t="str">
            <v>K-26 - Quản Trị Du Lịch &amp; Khách Sạn Chuẩn PSU (Đại Học)</v>
          </cell>
          <cell r="R664" t="e">
            <v>#N/A</v>
          </cell>
        </row>
        <row r="665">
          <cell r="A665">
            <v>26217134576</v>
          </cell>
          <cell r="B665" t="str">
            <v>Trần Kim Anh Tú</v>
          </cell>
          <cell r="I665">
            <v>125</v>
          </cell>
          <cell r="J665">
            <v>7.05</v>
          </cell>
          <cell r="K665">
            <v>2.86</v>
          </cell>
          <cell r="L665" t="str">
            <v/>
          </cell>
          <cell r="M665">
            <v>2.34375E-2</v>
          </cell>
          <cell r="N665" t="str">
            <v>CHUYÊN ĐỀ</v>
          </cell>
          <cell r="O665" t="str">
            <v>Quản trị Du lịch &amp; Khách sạn chuẩn PSU</v>
          </cell>
          <cell r="Q665" t="str">
            <v>K-26 - Quản Trị Du Lịch &amp; Khách Sạn Chuẩn PSU (Đại Học)</v>
          </cell>
          <cell r="R665" t="str">
            <v>CHUYÊN ĐỀ</v>
          </cell>
        </row>
        <row r="666">
          <cell r="A666">
            <v>26217123266</v>
          </cell>
          <cell r="B666" t="str">
            <v>Nguyễn Quang Tuấn</v>
          </cell>
          <cell r="I666">
            <v>127</v>
          </cell>
          <cell r="J666">
            <v>6.3</v>
          </cell>
          <cell r="K666">
            <v>2.4500000000000002</v>
          </cell>
          <cell r="L666" t="str">
            <v/>
          </cell>
          <cell r="M666">
            <v>3.90625E-2</v>
          </cell>
          <cell r="N666" t="str">
            <v>CHUYÊN ĐỀ</v>
          </cell>
          <cell r="O666" t="str">
            <v>Quản trị Du lịch &amp; Khách sạn chuẩn PSU</v>
          </cell>
          <cell r="Q666" t="str">
            <v>K-26 - Quản Trị Du Lịch &amp; Khách Sạn Chuẩn PSU (Đại Học)</v>
          </cell>
          <cell r="R666" t="str">
            <v>CHUYÊN ĐỀ</v>
          </cell>
        </row>
        <row r="667">
          <cell r="A667">
            <v>25217104129</v>
          </cell>
          <cell r="B667" t="str">
            <v>Lê Phan Khánh Tưởng</v>
          </cell>
          <cell r="I667">
            <v>125</v>
          </cell>
          <cell r="J667">
            <v>6.78</v>
          </cell>
          <cell r="K667">
            <v>2.74</v>
          </cell>
          <cell r="L667" t="str">
            <v>CS 101; ES 102; HOS 250; PSU-CSN 250; ES 303</v>
          </cell>
          <cell r="M667">
            <v>6.25E-2</v>
          </cell>
          <cell r="N667" t="str">
            <v>KHÔNG ĐỦ ĐIỀU KIỆN THỰC TẬP</v>
          </cell>
          <cell r="O667" t="str">
            <v>Quản trị Du lịch &amp; Khách sạn chuẩn PSU</v>
          </cell>
          <cell r="Q667" t="str">
            <v>K-26 - Quản Trị Du Lịch &amp; Khách Sạn Chuẩn PSU (Đại Học)</v>
          </cell>
          <cell r="R667" t="str">
            <v>KHÔNG ĐỦ ĐIỀU KIỆN THỰC TẬP</v>
          </cell>
        </row>
        <row r="668">
          <cell r="A668">
            <v>26207127593</v>
          </cell>
          <cell r="B668" t="str">
            <v>Lê Thị Ánh Tuyết</v>
          </cell>
          <cell r="I668">
            <v>128</v>
          </cell>
          <cell r="J668">
            <v>7.26</v>
          </cell>
          <cell r="K668">
            <v>3.01</v>
          </cell>
          <cell r="L668" t="str">
            <v/>
          </cell>
          <cell r="M668">
            <v>0</v>
          </cell>
          <cell r="N668" t="str">
            <v>CHUYÊN ĐỀ</v>
          </cell>
          <cell r="O668" t="str">
            <v>Quản trị Du lịch &amp; Khách sạn chuẩn PSU</v>
          </cell>
          <cell r="Q668" t="str">
            <v>K-26 - Quản Trị Du Lịch &amp; Khách Sạn Chuẩn PSU (Đại Học)</v>
          </cell>
          <cell r="R668" t="str">
            <v>CHUYÊN ĐỀ</v>
          </cell>
        </row>
        <row r="669">
          <cell r="A669">
            <v>26207241979</v>
          </cell>
          <cell r="B669" t="str">
            <v>Đặng Thị Quỳnh Uyên</v>
          </cell>
          <cell r="I669">
            <v>128</v>
          </cell>
          <cell r="J669">
            <v>7.35</v>
          </cell>
          <cell r="K669">
            <v>3.09</v>
          </cell>
          <cell r="L669" t="str">
            <v/>
          </cell>
          <cell r="M669">
            <v>0</v>
          </cell>
          <cell r="N669" t="str">
            <v>CHUYÊN ĐỀ</v>
          </cell>
          <cell r="O669" t="str">
            <v>Quản trị Du lịch &amp; Khách sạn chuẩn PSU</v>
          </cell>
          <cell r="Q669" t="str">
            <v>K-26 - Quản Trị Du Lịch &amp; Khách Sạn Chuẩn PSU (Đại Học)</v>
          </cell>
          <cell r="R669" t="str">
            <v>CHUYÊN ĐỀ</v>
          </cell>
        </row>
        <row r="670">
          <cell r="A670">
            <v>24207115489</v>
          </cell>
          <cell r="B670" t="str">
            <v>Dương Hồng Vân</v>
          </cell>
          <cell r="I670">
            <v>104</v>
          </cell>
          <cell r="J670">
            <v>5.45</v>
          </cell>
          <cell r="K670">
            <v>2.14</v>
          </cell>
          <cell r="L670" t="str">
            <v>IS-ENG 181; IS-ENG 281; IS-ENG 241; IS-ENG 141; IS-ENG 341; IS-MTH 101; IS-ECO 151; IS-LIT 378; IS-PSY 151; IS-CUL 378; IS-COM 111; IS-HOS 151; IS-ECO 152; IS-ART 221; IS-PHY 101; IS-LIT 121; IS-MKT 251; DTU-GEO 311; TOU 411; KC-LA 101; IS-TOU 151; IS-CHE 101; OB 433; HOS 205; TROY-HSTM 4466; IS-HIS 222; IS-IB 351</v>
          </cell>
          <cell r="M670">
            <v>0.23015873015873015</v>
          </cell>
          <cell r="N670" t="str">
            <v>KHÔNG ĐỦ ĐIỀU KIỆN THỰC TẬP</v>
          </cell>
          <cell r="O670" t="str">
            <v>Quản trị Du lịch &amp; Khách sạn chuẩn PSU</v>
          </cell>
          <cell r="Q670" t="str">
            <v>K-26 - Quản Trị Du Lịch &amp; Khách Sạn Chuẩn PSU (Đại Học)</v>
          </cell>
          <cell r="R670" t="str">
            <v>KHÔNG ĐỦ ĐIỀU KIỆN THỰC TẬP</v>
          </cell>
        </row>
        <row r="671">
          <cell r="A671">
            <v>26217132991</v>
          </cell>
          <cell r="B671" t="str">
            <v>Nguyễn Long Việt</v>
          </cell>
          <cell r="I671">
            <v>125</v>
          </cell>
          <cell r="J671">
            <v>7.03</v>
          </cell>
          <cell r="K671">
            <v>2.85</v>
          </cell>
          <cell r="L671" t="str">
            <v/>
          </cell>
          <cell r="M671">
            <v>2.34375E-2</v>
          </cell>
          <cell r="N671" t="str">
            <v>CHUYÊN ĐỀ</v>
          </cell>
          <cell r="O671" t="str">
            <v>Quản trị Du lịch &amp; Khách sạn chuẩn PSU</v>
          </cell>
          <cell r="Q671" t="str">
            <v>K-26 - Quản Trị Du Lịch &amp; Khách Sạn Chuẩn PSU (Đại Học)</v>
          </cell>
          <cell r="R671" t="str">
            <v>CHUYÊN ĐỀ</v>
          </cell>
        </row>
        <row r="672">
          <cell r="A672">
            <v>26217136182</v>
          </cell>
          <cell r="B672" t="str">
            <v>Đặng Quang Vũ</v>
          </cell>
          <cell r="I672">
            <v>128</v>
          </cell>
          <cell r="J672">
            <v>8.27</v>
          </cell>
          <cell r="K672">
            <v>3.6</v>
          </cell>
          <cell r="L672" t="str">
            <v/>
          </cell>
          <cell r="M672">
            <v>0</v>
          </cell>
          <cell r="N672" t="str">
            <v>XÉT LÀM KHÓA LUẬN</v>
          </cell>
          <cell r="O672" t="str">
            <v>Quản trị Du lịch &amp; Khách sạn chuẩn PSU</v>
          </cell>
          <cell r="Q672" t="str">
            <v>K-26 - Quản Trị Du Lịch &amp; Khách Sạn Chuẩn PSU (Đại Học)</v>
          </cell>
          <cell r="R672" t="str">
            <v>XÉT LÀM KHÓA LUẬN</v>
          </cell>
        </row>
        <row r="673">
          <cell r="A673">
            <v>26207141797</v>
          </cell>
          <cell r="B673" t="str">
            <v>Lê Thị Hà Vy</v>
          </cell>
          <cell r="I673">
            <v>128</v>
          </cell>
          <cell r="J673">
            <v>8.44</v>
          </cell>
          <cell r="K673">
            <v>3.64</v>
          </cell>
          <cell r="L673" t="str">
            <v/>
          </cell>
          <cell r="M673">
            <v>0</v>
          </cell>
          <cell r="N673" t="str">
            <v>XÉT LÀM KHÓA LUẬN</v>
          </cell>
          <cell r="O673" t="str">
            <v>Quản trị Du lịch &amp; Khách sạn chuẩn PSU</v>
          </cell>
          <cell r="Q673" t="str">
            <v>K-26 - Quản Trị Du Lịch &amp; Khách Sạn Chuẩn PSU (Đại Học)</v>
          </cell>
          <cell r="R673" t="str">
            <v>XÉT LÀM KHÓA LUẬN</v>
          </cell>
        </row>
        <row r="674">
          <cell r="A674">
            <v>26207121270</v>
          </cell>
          <cell r="B674" t="str">
            <v>Hoàng Kim Yến</v>
          </cell>
          <cell r="I674">
            <v>128</v>
          </cell>
          <cell r="J674">
            <v>6.9</v>
          </cell>
          <cell r="K674">
            <v>2.78</v>
          </cell>
          <cell r="L674" t="str">
            <v/>
          </cell>
          <cell r="M674">
            <v>0</v>
          </cell>
          <cell r="N674" t="str">
            <v>CHUYÊN ĐỀ</v>
          </cell>
          <cell r="O674" t="str">
            <v>Quản trị Du lịch &amp; Khách sạn chuẩn PSU</v>
          </cell>
          <cell r="Q674" t="str">
            <v>K-26 - Quản Trị Du Lịch &amp; Khách Sạn Chuẩn PSU (Đại Học)</v>
          </cell>
          <cell r="R674" t="str">
            <v>CHUYÊN ĐỀ</v>
          </cell>
        </row>
        <row r="675">
          <cell r="A675">
            <v>26217223274</v>
          </cell>
          <cell r="B675" t="str">
            <v>Lê Duy Khánh</v>
          </cell>
          <cell r="I675">
            <v>128</v>
          </cell>
          <cell r="J675">
            <v>6.76</v>
          </cell>
          <cell r="K675">
            <v>2.69</v>
          </cell>
          <cell r="L675" t="str">
            <v/>
          </cell>
          <cell r="M675">
            <v>3.0769230769230771E-2</v>
          </cell>
          <cell r="N675" t="str">
            <v>KHÓA LUẬN</v>
          </cell>
          <cell r="O675" t="str">
            <v>Quản trị Du lịch &amp; Nhà hàng chuẩn PSU</v>
          </cell>
          <cell r="Q675" t="str">
            <v>K-26 - Quản Trị Du Lịch &amp; Nhà Hàng Chuẩn PSU (Đại Học)</v>
          </cell>
          <cell r="R675" t="str">
            <v>KHÓA LUẬN</v>
          </cell>
        </row>
        <row r="676">
          <cell r="A676">
            <v>26207141723</v>
          </cell>
          <cell r="B676" t="str">
            <v>Nguyễn Đào Hoàng Lan</v>
          </cell>
          <cell r="I676">
            <v>125</v>
          </cell>
          <cell r="J676">
            <v>6.74</v>
          </cell>
          <cell r="K676">
            <v>2.69</v>
          </cell>
          <cell r="L676" t="str">
            <v/>
          </cell>
          <cell r="M676">
            <v>7.8125E-2</v>
          </cell>
          <cell r="N676" t="str">
            <v>KHÔNG ĐỦ ĐIỀU KIỆN THỰC TẬP</v>
          </cell>
          <cell r="O676" t="str">
            <v>Quản trị Du lịch &amp; Nhà hàng chuẩn PSU</v>
          </cell>
          <cell r="Q676" t="str">
            <v>K-26 - Quản Trị Du Lịch &amp; Nhà Hàng Chuẩn PSU (Đại Học)</v>
          </cell>
          <cell r="R676" t="str">
            <v>KHÔNG ĐỦ ĐIỀU KIỆN THỰC TẬP</v>
          </cell>
        </row>
        <row r="677">
          <cell r="A677">
            <v>26207134318</v>
          </cell>
          <cell r="B677" t="str">
            <v>Lê Thị Hiếu Nghĩa</v>
          </cell>
          <cell r="I677">
            <v>128</v>
          </cell>
          <cell r="J677">
            <v>8.31</v>
          </cell>
          <cell r="K677">
            <v>3.61</v>
          </cell>
          <cell r="L677" t="str">
            <v/>
          </cell>
          <cell r="M677">
            <v>0</v>
          </cell>
          <cell r="N677" t="str">
            <v>KHÓA LUẬN</v>
          </cell>
          <cell r="O677" t="str">
            <v>Quản trị Du lịch &amp; Nhà hàng chuẩn PSU</v>
          </cell>
          <cell r="Q677" t="str">
            <v>K-26 - Quản Trị Du Lịch &amp; Nhà Hàng Chuẩn PSU (Đại Học)</v>
          </cell>
          <cell r="R677" t="str">
            <v>KHÓA LUẬN</v>
          </cell>
        </row>
        <row r="678">
          <cell r="A678">
            <v>26217130232</v>
          </cell>
          <cell r="B678" t="str">
            <v>Tạ Văn Nhật</v>
          </cell>
          <cell r="I678">
            <v>132</v>
          </cell>
          <cell r="J678">
            <v>6.5</v>
          </cell>
          <cell r="K678">
            <v>2.54</v>
          </cell>
          <cell r="L678" t="str">
            <v/>
          </cell>
          <cell r="M678">
            <v>0</v>
          </cell>
          <cell r="N678" t="str">
            <v>KHÓA LUẬN</v>
          </cell>
          <cell r="O678" t="str">
            <v>Quản trị Du lịch &amp; Nhà hàng chuẩn PSU</v>
          </cell>
          <cell r="Q678" t="str">
            <v>K-26 - Quản Trị Du Lịch &amp; Nhà Hàng Chuẩn PSU (Đại Học)</v>
          </cell>
          <cell r="R678" t="str">
            <v>KHÓA LUẬN</v>
          </cell>
        </row>
        <row r="679">
          <cell r="A679">
            <v>26207241683</v>
          </cell>
          <cell r="B679" t="str">
            <v>Lê Thị Nhuận</v>
          </cell>
          <cell r="I679">
            <v>128</v>
          </cell>
          <cell r="J679">
            <v>8.92</v>
          </cell>
          <cell r="K679">
            <v>3.84</v>
          </cell>
          <cell r="L679" t="str">
            <v/>
          </cell>
          <cell r="M679">
            <v>0</v>
          </cell>
          <cell r="N679" t="str">
            <v>KHÓA LUẬN</v>
          </cell>
          <cell r="O679" t="str">
            <v>Quản trị Du lịch &amp; Nhà hàng chuẩn PSU</v>
          </cell>
          <cell r="Q679" t="str">
            <v>K-26 - Quản Trị Du Lịch &amp; Nhà Hàng Chuẩn PSU (Đại Học)</v>
          </cell>
          <cell r="R679" t="str">
            <v>KHÓA LUẬN</v>
          </cell>
        </row>
        <row r="680">
          <cell r="A680">
            <v>26211238927</v>
          </cell>
          <cell r="B680" t="str">
            <v>Nguyễn Trung Tài</v>
          </cell>
          <cell r="I680">
            <v>130</v>
          </cell>
          <cell r="J680">
            <v>6.1</v>
          </cell>
          <cell r="K680">
            <v>2.27</v>
          </cell>
          <cell r="L680" t="str">
            <v/>
          </cell>
          <cell r="M680">
            <v>4.6153846153846156E-2</v>
          </cell>
          <cell r="N680" t="str">
            <v>KHÓA LUẬN</v>
          </cell>
          <cell r="O680" t="str">
            <v>Quản trị Du lịch &amp; Nhà hàng chuẩn PSU</v>
          </cell>
          <cell r="Q680" t="str">
            <v>K-26 - Quản Trị Du Lịch &amp; Nhà Hàng Chuẩn PSU (Đại Học)</v>
          </cell>
          <cell r="R680" t="str">
            <v>KHÓA LUẬN</v>
          </cell>
        </row>
        <row r="681">
          <cell r="A681">
            <v>26217227625</v>
          </cell>
          <cell r="B681" t="str">
            <v>Nguyễn Trần Quốc Thái</v>
          </cell>
          <cell r="I681">
            <v>121</v>
          </cell>
          <cell r="J681">
            <v>5.87</v>
          </cell>
          <cell r="K681">
            <v>2.0699999999999998</v>
          </cell>
          <cell r="L681" t="str">
            <v/>
          </cell>
          <cell r="M681">
            <v>0.18461538461538463</v>
          </cell>
          <cell r="N681" t="str">
            <v>KHÔNG ĐỦ ĐIỀU KIỆN THỰC TẬP</v>
          </cell>
          <cell r="O681" t="str">
            <v>Quản trị Du lịch &amp; Nhà hàng chuẩn PSU</v>
          </cell>
          <cell r="Q681" t="str">
            <v>K-26 - Quản Trị Du Lịch &amp; Nhà Hàng Chuẩn PSU (Đại Học)</v>
          </cell>
          <cell r="R681" t="str">
            <v>KHÔNG ĐỦ ĐIỀU KIỆN THỰC TẬP</v>
          </cell>
        </row>
        <row r="682">
          <cell r="A682">
            <v>26217134629</v>
          </cell>
          <cell r="B682" t="str">
            <v>Đặng Công Thương</v>
          </cell>
          <cell r="I682">
            <v>127</v>
          </cell>
          <cell r="J682">
            <v>8.2100000000000009</v>
          </cell>
          <cell r="K682">
            <v>3.57</v>
          </cell>
          <cell r="L682" t="str">
            <v/>
          </cell>
          <cell r="M682">
            <v>2.3076923076923078E-2</v>
          </cell>
          <cell r="N682" t="str">
            <v>KHÓA LUẬN</v>
          </cell>
          <cell r="O682" t="str">
            <v>Quản trị Du lịch &amp; Nhà hàng chuẩn PSU</v>
          </cell>
          <cell r="Q682" t="str">
            <v>K-26 - Quản Trị Du Lịch &amp; Nhà Hàng Chuẩn PSU (Đại Học)</v>
          </cell>
          <cell r="R682" t="str">
            <v>KHÓA LUẬN</v>
          </cell>
        </row>
        <row r="683">
          <cell r="A683">
            <v>26207126382</v>
          </cell>
          <cell r="B683" t="str">
            <v>Hoàng Thị Thu Thùy</v>
          </cell>
          <cell r="I683">
            <v>130</v>
          </cell>
          <cell r="J683">
            <v>7.6</v>
          </cell>
          <cell r="K683">
            <v>3.23</v>
          </cell>
          <cell r="L683" t="str">
            <v/>
          </cell>
          <cell r="M683">
            <v>0</v>
          </cell>
          <cell r="N683" t="str">
            <v>KHÓA LUẬN</v>
          </cell>
          <cell r="O683" t="str">
            <v>Quản trị Du lịch &amp; Nhà hàng chuẩn PSU</v>
          </cell>
          <cell r="Q683" t="str">
            <v>K-26 - Quản Trị Du Lịch &amp; Nhà Hàng Chuẩn PSU (Đại Học)</v>
          </cell>
          <cell r="R683" t="str">
            <v>KHÓA LUẬN</v>
          </cell>
        </row>
        <row r="684">
          <cell r="A684">
            <v>25217110463</v>
          </cell>
          <cell r="B684" t="str">
            <v>Phạm Phú Khôi</v>
          </cell>
          <cell r="N684" t="str">
            <v>CHUYÊN ĐỀ</v>
          </cell>
          <cell r="O684" t="str">
            <v>Quản Trị Khách Sạn &amp; Nhà Hàng</v>
          </cell>
          <cell r="Q684" t="str">
            <v>K-25 - Quản Trị Khách Sạn &amp; Nhà Hàng (Đại Học)</v>
          </cell>
          <cell r="R684" t="str">
            <v>CHUYÊN ĐỀ</v>
          </cell>
        </row>
      </sheetData>
      <sheetData sheetId="5"/>
      <sheetData sheetId="6">
        <row r="14">
          <cell r="B14">
            <v>26217223274</v>
          </cell>
          <cell r="C14" t="str">
            <v>Lê</v>
          </cell>
          <cell r="D14" t="str">
            <v>Duy</v>
          </cell>
          <cell r="E14" t="str">
            <v>Khánh</v>
          </cell>
          <cell r="F14">
            <v>37537</v>
          </cell>
          <cell r="G14" t="str">
            <v>Nam</v>
          </cell>
          <cell r="H14" t="str">
            <v>Đã Đăng Ký (chưa học xong)</v>
          </cell>
          <cell r="I14">
            <v>128</v>
          </cell>
          <cell r="J14">
            <v>6.76</v>
          </cell>
          <cell r="K14">
            <v>2.69</v>
          </cell>
          <cell r="M14">
            <v>3.0800000000000001E-2</v>
          </cell>
          <cell r="N14" t="str">
            <v>KHÓA LUẬN</v>
          </cell>
          <cell r="O14" t="str">
            <v>KHÓA LUẬN</v>
          </cell>
        </row>
        <row r="15">
          <cell r="B15">
            <v>26207134318</v>
          </cell>
          <cell r="C15" t="str">
            <v>Lê</v>
          </cell>
          <cell r="D15" t="str">
            <v>Thị Hiếu</v>
          </cell>
          <cell r="E15" t="str">
            <v>Nghĩa</v>
          </cell>
          <cell r="F15">
            <v>37486</v>
          </cell>
          <cell r="G15" t="str">
            <v>Nữ</v>
          </cell>
          <cell r="H15" t="str">
            <v>Đã Đăng Ký (chưa học xong)</v>
          </cell>
          <cell r="I15">
            <v>125</v>
          </cell>
          <cell r="J15">
            <v>8.2899999999999991</v>
          </cell>
          <cell r="K15">
            <v>3.6</v>
          </cell>
          <cell r="M15">
            <v>2.3400000000000001E-2</v>
          </cell>
          <cell r="N15" t="str">
            <v>KHÓA LUẬN</v>
          </cell>
          <cell r="O15" t="str">
            <v>KHÓA LUẬN</v>
          </cell>
        </row>
        <row r="16">
          <cell r="B16">
            <v>26217130232</v>
          </cell>
          <cell r="C16" t="str">
            <v>Tạ</v>
          </cell>
          <cell r="D16" t="str">
            <v>Văn</v>
          </cell>
          <cell r="E16" t="str">
            <v>Nhật</v>
          </cell>
          <cell r="F16">
            <v>37471</v>
          </cell>
          <cell r="G16" t="str">
            <v>Nam</v>
          </cell>
          <cell r="H16" t="str">
            <v>Đã Đăng Ký (chưa học xong)</v>
          </cell>
          <cell r="I16">
            <v>129</v>
          </cell>
          <cell r="J16">
            <v>6.48</v>
          </cell>
          <cell r="K16">
            <v>2.5299999999999998</v>
          </cell>
          <cell r="M16">
            <v>2.2700000000000001E-2</v>
          </cell>
          <cell r="N16" t="str">
            <v>KHÓA LUẬN</v>
          </cell>
          <cell r="O16" t="str">
            <v>KHÓA LUẬN</v>
          </cell>
        </row>
        <row r="17">
          <cell r="B17">
            <v>26207241683</v>
          </cell>
          <cell r="C17" t="str">
            <v>Lê</v>
          </cell>
          <cell r="D17" t="str">
            <v>Thị</v>
          </cell>
          <cell r="E17" t="str">
            <v>Nhuận</v>
          </cell>
          <cell r="F17">
            <v>37325</v>
          </cell>
          <cell r="G17" t="str">
            <v>Nữ</v>
          </cell>
          <cell r="H17" t="str">
            <v>Đã Đăng Ký (chưa học xong)</v>
          </cell>
          <cell r="I17">
            <v>125</v>
          </cell>
          <cell r="J17">
            <v>8.9</v>
          </cell>
          <cell r="K17">
            <v>3.83</v>
          </cell>
          <cell r="M17">
            <v>2.3400000000000001E-2</v>
          </cell>
          <cell r="N17" t="str">
            <v>KHÓA LUẬN</v>
          </cell>
          <cell r="O17" t="str">
            <v>KHÓA LUẬN</v>
          </cell>
        </row>
        <row r="18">
          <cell r="B18">
            <v>26211238927</v>
          </cell>
          <cell r="C18" t="str">
            <v>Nguyễn</v>
          </cell>
          <cell r="D18" t="str">
            <v>Trung</v>
          </cell>
          <cell r="E18" t="str">
            <v>Tài</v>
          </cell>
          <cell r="I18">
            <v>130</v>
          </cell>
          <cell r="J18">
            <v>6.1</v>
          </cell>
          <cell r="K18">
            <v>2.27</v>
          </cell>
          <cell r="M18">
            <v>4.6199999999999998E-2</v>
          </cell>
          <cell r="N18" t="str">
            <v>KHÓA LUẬN</v>
          </cell>
          <cell r="O18" t="str">
            <v>KHÓA LUẬN</v>
          </cell>
        </row>
        <row r="19">
          <cell r="B19">
            <v>26217134629</v>
          </cell>
          <cell r="C19" t="str">
            <v>Đặng</v>
          </cell>
          <cell r="D19" t="str">
            <v>Công</v>
          </cell>
          <cell r="E19" t="str">
            <v>Thương</v>
          </cell>
          <cell r="F19">
            <v>37308</v>
          </cell>
          <cell r="G19" t="str">
            <v>Nam</v>
          </cell>
          <cell r="H19" t="str">
            <v>Đã Đăng Ký (chưa học xong)</v>
          </cell>
          <cell r="I19">
            <v>127</v>
          </cell>
          <cell r="J19">
            <v>8.2100000000000009</v>
          </cell>
          <cell r="K19">
            <v>3.57</v>
          </cell>
          <cell r="M19">
            <v>2.3099999999999999E-2</v>
          </cell>
          <cell r="N19" t="str">
            <v>KHÓA LUẬN</v>
          </cell>
          <cell r="O19" t="str">
            <v>KHÓA LUẬN</v>
          </cell>
        </row>
        <row r="20">
          <cell r="B20">
            <v>26207126382</v>
          </cell>
          <cell r="C20" t="str">
            <v>Hoàng</v>
          </cell>
          <cell r="D20" t="str">
            <v>Thị Thu</v>
          </cell>
          <cell r="E20" t="str">
            <v>Thùy</v>
          </cell>
          <cell r="F20">
            <v>37524</v>
          </cell>
          <cell r="G20" t="str">
            <v>Nữ</v>
          </cell>
          <cell r="H20" t="str">
            <v>Đã Đăng Ký (chưa học xong)</v>
          </cell>
          <cell r="I20">
            <v>127</v>
          </cell>
          <cell r="J20">
            <v>7.57</v>
          </cell>
          <cell r="K20">
            <v>3.22</v>
          </cell>
          <cell r="M20">
            <v>2.3099999999999999E-2</v>
          </cell>
          <cell r="N20" t="str">
            <v>KHÓA LUẬN</v>
          </cell>
          <cell r="O20" t="str">
            <v>KHÓA LUẬN</v>
          </cell>
        </row>
        <row r="21">
          <cell r="B21">
            <v>25207109725</v>
          </cell>
          <cell r="C21" t="str">
            <v>Phan Thị Ánh Tuyết</v>
          </cell>
          <cell r="I21">
            <v>124</v>
          </cell>
          <cell r="J21">
            <v>8.75</v>
          </cell>
          <cell r="K21">
            <v>3.83</v>
          </cell>
          <cell r="L21" t="str">
            <v>CS 101</v>
          </cell>
          <cell r="M21">
            <v>0</v>
          </cell>
          <cell r="N21" t="str">
            <v>XÉT LÀM KHÓA LUẬN</v>
          </cell>
          <cell r="O21" t="str">
            <v>CHUYÊN ĐỀ</v>
          </cell>
        </row>
        <row r="22">
          <cell r="B22">
            <v>26207128172</v>
          </cell>
          <cell r="C22" t="str">
            <v>Nguyễn Thị Thu Thảo</v>
          </cell>
          <cell r="I22">
            <v>126</v>
          </cell>
          <cell r="J22">
            <v>8.77</v>
          </cell>
          <cell r="K22">
            <v>3.79</v>
          </cell>
          <cell r="M22">
            <v>0</v>
          </cell>
          <cell r="N22" t="str">
            <v>XÉT LÀM KHÓA LUẬN</v>
          </cell>
          <cell r="O22" t="str">
            <v>CHUYÊN ĐỀ</v>
          </cell>
        </row>
        <row r="23">
          <cell r="B23">
            <v>26207129848</v>
          </cell>
          <cell r="C23" t="str">
            <v>Phạm Thị Loan Oanh</v>
          </cell>
          <cell r="I23">
            <v>128</v>
          </cell>
          <cell r="J23">
            <v>8.82</v>
          </cell>
          <cell r="K23">
            <v>3.79</v>
          </cell>
          <cell r="M23">
            <v>0</v>
          </cell>
          <cell r="N23" t="str">
            <v>XÉT LÀM KHÓA LUẬN</v>
          </cell>
          <cell r="O23" t="str">
            <v>CHUYÊN ĐỀ</v>
          </cell>
        </row>
        <row r="24">
          <cell r="B24">
            <v>26207100637</v>
          </cell>
          <cell r="C24" t="str">
            <v>Trần Thị Thanh Trâm</v>
          </cell>
          <cell r="I24">
            <v>125</v>
          </cell>
          <cell r="J24">
            <v>8.75</v>
          </cell>
          <cell r="K24">
            <v>3.78</v>
          </cell>
          <cell r="M24">
            <v>0</v>
          </cell>
          <cell r="N24" t="str">
            <v>XÉT LÀM KHÓA LUẬN</v>
          </cell>
          <cell r="O24" t="str">
            <v>CHUYÊN ĐỀ</v>
          </cell>
        </row>
        <row r="25">
          <cell r="B25">
            <v>26207100326</v>
          </cell>
          <cell r="C25" t="str">
            <v>Nguyễn Thị Huyền Trang</v>
          </cell>
          <cell r="I25">
            <v>128</v>
          </cell>
          <cell r="J25">
            <v>8.68</v>
          </cell>
          <cell r="K25">
            <v>3.78</v>
          </cell>
          <cell r="M25">
            <v>0</v>
          </cell>
          <cell r="N25" t="str">
            <v>XÉT LÀM KHÓA LUẬN</v>
          </cell>
          <cell r="O25" t="str">
            <v>KHÓA LUẬN</v>
          </cell>
        </row>
        <row r="26">
          <cell r="B26">
            <v>26207141978</v>
          </cell>
          <cell r="C26" t="str">
            <v>Nguyễn Thị Thanh Phương</v>
          </cell>
          <cell r="I26">
            <v>125</v>
          </cell>
          <cell r="J26">
            <v>8.66</v>
          </cell>
          <cell r="K26">
            <v>3.77</v>
          </cell>
          <cell r="M26">
            <v>0</v>
          </cell>
          <cell r="N26" t="str">
            <v>XÉT LÀM KHÓA LUẬN</v>
          </cell>
          <cell r="O26" t="str">
            <v>CHUYÊN ĐỀ</v>
          </cell>
        </row>
        <row r="27">
          <cell r="B27">
            <v>26207100296</v>
          </cell>
          <cell r="C27" t="str">
            <v>Hứa Hoài Giang</v>
          </cell>
          <cell r="I27">
            <v>125</v>
          </cell>
          <cell r="J27">
            <v>8.6300000000000008</v>
          </cell>
          <cell r="K27">
            <v>3.74</v>
          </cell>
          <cell r="M27">
            <v>0</v>
          </cell>
          <cell r="N27" t="str">
            <v>XÉT LÀM KHÓA LUẬN</v>
          </cell>
          <cell r="O27" t="str">
            <v>KHÓA LUẬN</v>
          </cell>
        </row>
        <row r="28">
          <cell r="B28">
            <v>26207142221</v>
          </cell>
          <cell r="C28" t="str">
            <v>Hoàng Thị Hà Nhi</v>
          </cell>
          <cell r="I28">
            <v>128</v>
          </cell>
          <cell r="J28">
            <v>8.44</v>
          </cell>
          <cell r="K28">
            <v>3.71</v>
          </cell>
          <cell r="M28">
            <v>0</v>
          </cell>
          <cell r="N28" t="str">
            <v>XÉT LÀM KHÓA LUẬN</v>
          </cell>
          <cell r="O28" t="str">
            <v>CHUYÊN ĐỀ</v>
          </cell>
        </row>
        <row r="29">
          <cell r="B29">
            <v>25207102348</v>
          </cell>
          <cell r="C29" t="str">
            <v>Nguyễn Thị Hồng Linh</v>
          </cell>
          <cell r="I29">
            <v>124</v>
          </cell>
          <cell r="J29">
            <v>8.51</v>
          </cell>
          <cell r="K29">
            <v>3.7</v>
          </cell>
          <cell r="L29" t="str">
            <v>CS 101; ES 102; HOS 250; PSU-CSN 250</v>
          </cell>
          <cell r="M29">
            <v>0</v>
          </cell>
          <cell r="N29" t="str">
            <v>XÉT LÀM KHÓA LUẬN</v>
          </cell>
          <cell r="O29" t="str">
            <v>CHUYÊN ĐỀ</v>
          </cell>
        </row>
        <row r="30">
          <cell r="B30">
            <v>26207131500</v>
          </cell>
          <cell r="C30" t="str">
            <v>Lê Thị Hà Giang</v>
          </cell>
          <cell r="I30">
            <v>125</v>
          </cell>
          <cell r="J30">
            <v>8.4499999999999993</v>
          </cell>
          <cell r="K30">
            <v>3.66</v>
          </cell>
          <cell r="M30">
            <v>0</v>
          </cell>
          <cell r="N30" t="str">
            <v>XÉT LÀM KHÓA LUẬN</v>
          </cell>
          <cell r="O30" t="str">
            <v>CHUYÊN ĐỀ</v>
          </cell>
        </row>
        <row r="31">
          <cell r="B31">
            <v>26207140884</v>
          </cell>
          <cell r="C31" t="str">
            <v>Nguyễn Thị Trọng Nghĩa</v>
          </cell>
          <cell r="I31">
            <v>125</v>
          </cell>
          <cell r="J31">
            <v>8.3800000000000008</v>
          </cell>
          <cell r="K31">
            <v>3.66</v>
          </cell>
          <cell r="M31">
            <v>0</v>
          </cell>
          <cell r="N31" t="str">
            <v>XÉT LÀM KHÓA LUẬN</v>
          </cell>
          <cell r="O31" t="str">
            <v>CHUYÊN ĐỀ</v>
          </cell>
        </row>
        <row r="32">
          <cell r="B32">
            <v>26207141992</v>
          </cell>
          <cell r="C32" t="str">
            <v>Trần Bùi Ngọc Trâm</v>
          </cell>
          <cell r="I32">
            <v>125</v>
          </cell>
          <cell r="J32">
            <v>8.33</v>
          </cell>
          <cell r="K32">
            <v>3.65</v>
          </cell>
          <cell r="M32">
            <v>0</v>
          </cell>
          <cell r="N32" t="str">
            <v>XÉT LÀM KHÓA LUẬN</v>
          </cell>
          <cell r="O32" t="str">
            <v>CHUYÊN ĐỀ</v>
          </cell>
        </row>
        <row r="33">
          <cell r="B33">
            <v>26207239595</v>
          </cell>
          <cell r="C33" t="str">
            <v>Lê Thị Diệu</v>
          </cell>
          <cell r="I33">
            <v>125</v>
          </cell>
          <cell r="J33">
            <v>8.33</v>
          </cell>
          <cell r="K33">
            <v>3.64</v>
          </cell>
          <cell r="M33">
            <v>0</v>
          </cell>
          <cell r="N33" t="str">
            <v>XÉT LÀM KHÓA LUẬN</v>
          </cell>
          <cell r="O33" t="str">
            <v>CHUYÊN ĐỀ</v>
          </cell>
        </row>
        <row r="34">
          <cell r="B34">
            <v>26207136401</v>
          </cell>
          <cell r="C34" t="str">
            <v>Phạm Thị Thanh Hương</v>
          </cell>
          <cell r="I34">
            <v>124</v>
          </cell>
          <cell r="J34">
            <v>8.31</v>
          </cell>
          <cell r="K34">
            <v>3.64</v>
          </cell>
          <cell r="M34">
            <v>0</v>
          </cell>
          <cell r="N34" t="str">
            <v>XÉT LÀM KHÓA LUẬN</v>
          </cell>
          <cell r="O34" t="str">
            <v>CHUYÊN ĐỀ</v>
          </cell>
        </row>
        <row r="35">
          <cell r="B35">
            <v>26207100189</v>
          </cell>
          <cell r="C35" t="str">
            <v>Ngô Tường Vi</v>
          </cell>
          <cell r="I35">
            <v>125</v>
          </cell>
          <cell r="J35">
            <v>8.41</v>
          </cell>
          <cell r="K35">
            <v>3.64</v>
          </cell>
          <cell r="M35">
            <v>0</v>
          </cell>
          <cell r="N35" t="str">
            <v>XÉT LÀM KHÓA LUẬN</v>
          </cell>
          <cell r="O35" t="str">
            <v>CHUYÊN ĐỀ</v>
          </cell>
        </row>
        <row r="36">
          <cell r="B36">
            <v>26207128015</v>
          </cell>
          <cell r="C36" t="str">
            <v>Lê Thị Thu Hà</v>
          </cell>
          <cell r="I36">
            <v>128</v>
          </cell>
          <cell r="J36">
            <v>8.3800000000000008</v>
          </cell>
          <cell r="K36">
            <v>3.64</v>
          </cell>
          <cell r="M36">
            <v>0</v>
          </cell>
          <cell r="N36" t="str">
            <v>XÉT LÀM KHÓA LUẬN</v>
          </cell>
          <cell r="O36" t="str">
            <v>CHUYÊN ĐỀ</v>
          </cell>
        </row>
        <row r="37">
          <cell r="B37">
            <v>26207141797</v>
          </cell>
          <cell r="C37" t="str">
            <v>Lê Thị Hà Vy</v>
          </cell>
          <cell r="I37">
            <v>128</v>
          </cell>
          <cell r="J37">
            <v>8.44</v>
          </cell>
          <cell r="K37">
            <v>3.64</v>
          </cell>
          <cell r="M37">
            <v>0</v>
          </cell>
          <cell r="N37" t="str">
            <v>XÉT LÀM KHÓA LUẬN</v>
          </cell>
          <cell r="O37" t="str">
            <v>CHUYÊN ĐỀ</v>
          </cell>
        </row>
        <row r="38">
          <cell r="B38">
            <v>26207220101</v>
          </cell>
          <cell r="C38" t="str">
            <v>Dương Quang Minh Anh</v>
          </cell>
          <cell r="I38">
            <v>124</v>
          </cell>
          <cell r="J38">
            <v>8.4600000000000009</v>
          </cell>
          <cell r="K38">
            <v>3.63</v>
          </cell>
          <cell r="M38">
            <v>0</v>
          </cell>
          <cell r="N38" t="str">
            <v>XÉT LÀM KHÓA LUẬN</v>
          </cell>
          <cell r="O38" t="str">
            <v>CHUYÊN ĐỀ</v>
          </cell>
        </row>
        <row r="39">
          <cell r="B39">
            <v>26207131859</v>
          </cell>
          <cell r="C39" t="str">
            <v>Phạm Thị Thanh Nhàn</v>
          </cell>
          <cell r="I39">
            <v>128</v>
          </cell>
          <cell r="J39">
            <v>8.33</v>
          </cell>
          <cell r="K39">
            <v>3.63</v>
          </cell>
          <cell r="M39">
            <v>0</v>
          </cell>
          <cell r="N39" t="str">
            <v>XÉT LÀM KHÓA LUẬN</v>
          </cell>
          <cell r="O39" t="str">
            <v>CHUYÊN ĐỀ</v>
          </cell>
        </row>
        <row r="40">
          <cell r="B40">
            <v>26207142355</v>
          </cell>
          <cell r="C40" t="str">
            <v>Nguyễn Thị Duyên</v>
          </cell>
          <cell r="I40">
            <v>124</v>
          </cell>
          <cell r="J40">
            <v>8.34</v>
          </cell>
          <cell r="K40">
            <v>3.62</v>
          </cell>
          <cell r="M40">
            <v>0</v>
          </cell>
          <cell r="N40" t="str">
            <v>XÉT LÀM KHÓA LUẬN</v>
          </cell>
          <cell r="O40" t="str">
            <v>KHÓA LUẬN</v>
          </cell>
        </row>
        <row r="41">
          <cell r="B41">
            <v>26217121195</v>
          </cell>
          <cell r="C41" t="str">
            <v>Trương Mỹ Nhật Thương</v>
          </cell>
          <cell r="I41">
            <v>128</v>
          </cell>
          <cell r="J41">
            <v>8.2799999999999994</v>
          </cell>
          <cell r="K41">
            <v>3.6</v>
          </cell>
          <cell r="M41">
            <v>0</v>
          </cell>
          <cell r="N41" t="str">
            <v>XÉT LÀM KHÓA LUẬN</v>
          </cell>
          <cell r="O41" t="str">
            <v>KHÓA LUẬN</v>
          </cell>
        </row>
        <row r="42">
          <cell r="B42">
            <v>26217136182</v>
          </cell>
          <cell r="C42" t="str">
            <v>Đặng Quang Vũ</v>
          </cell>
          <cell r="I42">
            <v>128</v>
          </cell>
          <cell r="J42">
            <v>8.27</v>
          </cell>
          <cell r="K42">
            <v>3.6</v>
          </cell>
          <cell r="M42">
            <v>0</v>
          </cell>
          <cell r="N42" t="str">
            <v>XÉT LÀM KHÓA LUẬN</v>
          </cell>
          <cell r="O42" t="str">
            <v>KHÓA LUẬN</v>
          </cell>
        </row>
        <row r="43">
          <cell r="B43">
            <v>26207121800</v>
          </cell>
          <cell r="C43" t="str">
            <v>Đoàn Nguyễn Gia Thảo</v>
          </cell>
          <cell r="I43">
            <v>124</v>
          </cell>
          <cell r="J43">
            <v>8.3000000000000007</v>
          </cell>
          <cell r="K43">
            <v>3.55</v>
          </cell>
          <cell r="M43">
            <v>0</v>
          </cell>
          <cell r="N43" t="str">
            <v>XÉT LÀM KHÓA LUẬN</v>
          </cell>
          <cell r="O43" t="str">
            <v>CHUYÊN ĐỀ</v>
          </cell>
        </row>
        <row r="44">
          <cell r="B44">
            <v>26207142617</v>
          </cell>
          <cell r="C44" t="str">
            <v>Lê Ngọc Phương Mai</v>
          </cell>
          <cell r="I44">
            <v>128</v>
          </cell>
          <cell r="J44">
            <v>8.15</v>
          </cell>
          <cell r="K44">
            <v>3.55</v>
          </cell>
          <cell r="M44">
            <v>0</v>
          </cell>
          <cell r="N44" t="str">
            <v>XÉT LÀM KHÓA LUẬN</v>
          </cell>
          <cell r="O44" t="str">
            <v>CHUYÊN ĐỀ</v>
          </cell>
        </row>
        <row r="45">
          <cell r="B45">
            <v>26207129331</v>
          </cell>
          <cell r="C45" t="str">
            <v>Nguyễn Thị Kim Oanh</v>
          </cell>
          <cell r="I45">
            <v>124</v>
          </cell>
          <cell r="J45">
            <v>8.1199999999999992</v>
          </cell>
          <cell r="K45">
            <v>3.52</v>
          </cell>
          <cell r="M45">
            <v>0</v>
          </cell>
          <cell r="N45" t="str">
            <v>XÉT LÀM KHÓA LUẬN</v>
          </cell>
          <cell r="O45" t="str">
            <v>CHUYÊN ĐỀ</v>
          </cell>
        </row>
        <row r="46">
          <cell r="B46">
            <v>25207117619</v>
          </cell>
          <cell r="C46" t="str">
            <v>Nguyễn Thị Bảo Trâm</v>
          </cell>
          <cell r="I46">
            <v>128</v>
          </cell>
          <cell r="J46">
            <v>8.16</v>
          </cell>
          <cell r="K46">
            <v>3.51</v>
          </cell>
          <cell r="L46" t="str">
            <v>CS 101; ES 102; HOS 250; PSU-CSN 250</v>
          </cell>
          <cell r="M46">
            <v>0</v>
          </cell>
          <cell r="N46" t="str">
            <v>XÉT LÀM KHÓA LUẬN</v>
          </cell>
          <cell r="O46" t="str">
            <v>CHUYÊN ĐỀ</v>
          </cell>
        </row>
        <row r="47">
          <cell r="B47">
            <v>26207141751</v>
          </cell>
          <cell r="C47" t="str">
            <v>Hoàng Thị Cẫm</v>
          </cell>
          <cell r="I47">
            <v>125</v>
          </cell>
          <cell r="J47">
            <v>8.17</v>
          </cell>
          <cell r="K47">
            <v>3.5</v>
          </cell>
          <cell r="M47">
            <v>0</v>
          </cell>
          <cell r="N47" t="str">
            <v>XÉT LÀM KHÓA LUẬN</v>
          </cell>
          <cell r="O47" t="str">
            <v>CHUYÊN ĐỀ</v>
          </cell>
        </row>
        <row r="48">
          <cell r="B48">
            <v>26207229342</v>
          </cell>
          <cell r="C48" t="str">
            <v>Nguyễn Thị Thùy Duyên</v>
          </cell>
          <cell r="I48">
            <v>124</v>
          </cell>
          <cell r="J48">
            <v>8.1</v>
          </cell>
          <cell r="K48">
            <v>3.5</v>
          </cell>
          <cell r="M48">
            <v>0</v>
          </cell>
          <cell r="N48" t="str">
            <v>XÉT LÀM KHÓA LUẬN</v>
          </cell>
          <cell r="O48" t="str">
            <v>CHUYÊN ĐỀ</v>
          </cell>
        </row>
        <row r="49">
          <cell r="B49">
            <v>26207127056</v>
          </cell>
          <cell r="C49" t="str">
            <v>Võ Thu Hà</v>
          </cell>
          <cell r="I49">
            <v>125</v>
          </cell>
          <cell r="J49">
            <v>8.01</v>
          </cell>
          <cell r="K49">
            <v>3.49</v>
          </cell>
          <cell r="M49">
            <v>0</v>
          </cell>
          <cell r="N49" t="str">
            <v>XÉT LÀM KHÓA LUẬN</v>
          </cell>
          <cell r="O49" t="str">
            <v>CHUYÊN ĐỀ</v>
          </cell>
        </row>
        <row r="50">
          <cell r="B50">
            <v>26207129418</v>
          </cell>
          <cell r="C50" t="str">
            <v>Mai Thị Phương Thảo</v>
          </cell>
          <cell r="I50">
            <v>128</v>
          </cell>
          <cell r="J50">
            <v>8.01</v>
          </cell>
          <cell r="K50">
            <v>3.49</v>
          </cell>
          <cell r="M50">
            <v>0</v>
          </cell>
          <cell r="N50" t="str">
            <v>XÉT LÀM KHÓA LUẬN</v>
          </cell>
          <cell r="O50" t="str">
            <v>CHUYÊN ĐỀ</v>
          </cell>
        </row>
        <row r="51">
          <cell r="B51">
            <v>26207135148</v>
          </cell>
          <cell r="C51" t="str">
            <v>Lê Bích Thảo</v>
          </cell>
          <cell r="I51">
            <v>128</v>
          </cell>
          <cell r="J51">
            <v>8.07</v>
          </cell>
          <cell r="K51">
            <v>3.48</v>
          </cell>
          <cell r="M51">
            <v>0</v>
          </cell>
          <cell r="N51" t="str">
            <v>XÉT LÀM KHÓA LUẬN</v>
          </cell>
          <cell r="O51" t="str">
            <v>CHUYÊN ĐỀ</v>
          </cell>
        </row>
        <row r="52">
          <cell r="B52">
            <v>26203333090</v>
          </cell>
          <cell r="C52" t="str">
            <v>Trần Lê Ý Vy</v>
          </cell>
          <cell r="I52">
            <v>124</v>
          </cell>
          <cell r="J52">
            <v>8.07</v>
          </cell>
          <cell r="K52">
            <v>3.47</v>
          </cell>
          <cell r="M52">
            <v>0</v>
          </cell>
          <cell r="N52" t="str">
            <v>XÉT LÀM KHÓA LUẬN</v>
          </cell>
          <cell r="O52" t="str">
            <v>CHUYÊN ĐỀ</v>
          </cell>
        </row>
        <row r="53">
          <cell r="B53">
            <v>26207135095</v>
          </cell>
          <cell r="C53" t="str">
            <v>Nguyễn Lê Thanh Thủy</v>
          </cell>
          <cell r="I53">
            <v>128</v>
          </cell>
          <cell r="J53">
            <v>8.02</v>
          </cell>
          <cell r="K53">
            <v>3.47</v>
          </cell>
          <cell r="M53">
            <v>0</v>
          </cell>
          <cell r="N53" t="str">
            <v>XÉT LÀM KHÓA LUẬN</v>
          </cell>
          <cell r="O53" t="str">
            <v>CHUYÊN ĐỀ</v>
          </cell>
        </row>
        <row r="54">
          <cell r="B54">
            <v>26207120004</v>
          </cell>
          <cell r="C54" t="str">
            <v>Nguyễn Bảo Thanh Ngân</v>
          </cell>
          <cell r="I54">
            <v>124</v>
          </cell>
          <cell r="J54">
            <v>8.0500000000000007</v>
          </cell>
          <cell r="K54">
            <v>3.46</v>
          </cell>
          <cell r="M54">
            <v>0</v>
          </cell>
          <cell r="N54" t="str">
            <v>XÉT LÀM KHÓA LUẬN</v>
          </cell>
          <cell r="O54" t="str">
            <v>CHUYÊN ĐỀ</v>
          </cell>
        </row>
        <row r="55">
          <cell r="B55">
            <v>26207126459</v>
          </cell>
          <cell r="C55" t="str">
            <v>Hồ Nguyễn Nhã Vy</v>
          </cell>
          <cell r="I55">
            <v>124</v>
          </cell>
          <cell r="J55">
            <v>8.0299999999999994</v>
          </cell>
          <cell r="K55">
            <v>3.46</v>
          </cell>
          <cell r="M55">
            <v>0</v>
          </cell>
          <cell r="N55" t="str">
            <v>XÉT LÀM KHÓA LUẬN</v>
          </cell>
          <cell r="O55" t="str">
            <v>CHUYÊN ĐỀ</v>
          </cell>
        </row>
        <row r="56">
          <cell r="B56">
            <v>26207122600</v>
          </cell>
          <cell r="C56" t="str">
            <v>Nguyễn Vũ Minh Thi</v>
          </cell>
          <cell r="I56">
            <v>128</v>
          </cell>
          <cell r="J56">
            <v>8.08</v>
          </cell>
          <cell r="K56">
            <v>3.46</v>
          </cell>
          <cell r="M56">
            <v>0</v>
          </cell>
          <cell r="N56" t="str">
            <v>XÉT LÀM KHÓA LUẬN</v>
          </cell>
          <cell r="O56" t="str">
            <v>CHUYÊN ĐỀ</v>
          </cell>
        </row>
        <row r="57">
          <cell r="B57">
            <v>26207127340</v>
          </cell>
          <cell r="C57" t="str">
            <v>Lê Thị Quỳnh Anh</v>
          </cell>
          <cell r="I57">
            <v>125</v>
          </cell>
          <cell r="J57">
            <v>8</v>
          </cell>
          <cell r="K57">
            <v>3.45</v>
          </cell>
          <cell r="M57">
            <v>0</v>
          </cell>
          <cell r="N57" t="str">
            <v>XÉT LÀM KHÓA LUẬN</v>
          </cell>
          <cell r="O57" t="str">
            <v>CHUYÊN ĐỀ</v>
          </cell>
        </row>
        <row r="58">
          <cell r="B58">
            <v>26217226616</v>
          </cell>
          <cell r="C58" t="str">
            <v>Trần Lê Đan Kha</v>
          </cell>
          <cell r="I58">
            <v>125</v>
          </cell>
          <cell r="J58">
            <v>8.02</v>
          </cell>
          <cell r="K58">
            <v>3.45</v>
          </cell>
          <cell r="M58">
            <v>0</v>
          </cell>
          <cell r="N58" t="str">
            <v>XÉT LÀM KHÓA LUẬN</v>
          </cell>
          <cell r="O58" t="str">
            <v>CHUYÊN ĐỀ</v>
          </cell>
        </row>
        <row r="59">
          <cell r="B59">
            <v>26207100761</v>
          </cell>
          <cell r="C59" t="str">
            <v>Lê Thị Ly Lài</v>
          </cell>
          <cell r="I59">
            <v>125</v>
          </cell>
          <cell r="J59">
            <v>8.06</v>
          </cell>
          <cell r="K59">
            <v>3.45</v>
          </cell>
          <cell r="M59">
            <v>0</v>
          </cell>
          <cell r="N59" t="str">
            <v>XÉT LÀM KHÓA LUẬN</v>
          </cell>
          <cell r="O59" t="str">
            <v>CHUYÊN ĐỀ</v>
          </cell>
        </row>
        <row r="60">
          <cell r="B60">
            <v>26207131319</v>
          </cell>
          <cell r="C60" t="str">
            <v>Hồ Thị Anh Thư</v>
          </cell>
          <cell r="I60">
            <v>128</v>
          </cell>
          <cell r="J60">
            <v>7.97</v>
          </cell>
          <cell r="K60">
            <v>3.44</v>
          </cell>
          <cell r="M60">
            <v>0</v>
          </cell>
          <cell r="N60" t="str">
            <v>XÉT LÀM KHÓA LUẬN</v>
          </cell>
          <cell r="O60" t="str">
            <v>CHUYÊN ĐỀ</v>
          </cell>
        </row>
        <row r="61">
          <cell r="B61">
            <v>26217133339</v>
          </cell>
          <cell r="C61" t="str">
            <v>Phan Trung Kiên</v>
          </cell>
          <cell r="I61">
            <v>124</v>
          </cell>
          <cell r="J61">
            <v>7.99</v>
          </cell>
          <cell r="K61">
            <v>3.41</v>
          </cell>
          <cell r="M61">
            <v>0</v>
          </cell>
          <cell r="N61" t="str">
            <v>XÉT LÀM KHÓA LUẬN</v>
          </cell>
          <cell r="O61" t="str">
            <v>CHUYÊN ĐỀ</v>
          </cell>
        </row>
        <row r="62">
          <cell r="B62">
            <v>26207136253</v>
          </cell>
          <cell r="C62" t="str">
            <v>Nguyễn Dương Thảo Linh</v>
          </cell>
          <cell r="I62">
            <v>124</v>
          </cell>
          <cell r="J62">
            <v>8.0399999999999991</v>
          </cell>
          <cell r="K62">
            <v>3.41</v>
          </cell>
          <cell r="M62">
            <v>0</v>
          </cell>
          <cell r="N62" t="str">
            <v>XÉT LÀM KHÓA LUẬN</v>
          </cell>
          <cell r="O62" t="str">
            <v>CHUYÊN ĐỀ</v>
          </cell>
        </row>
        <row r="63">
          <cell r="B63">
            <v>26207135531</v>
          </cell>
          <cell r="C63" t="str">
            <v>Nguyễn Thị Thanh Thảo</v>
          </cell>
          <cell r="I63">
            <v>125</v>
          </cell>
          <cell r="J63">
            <v>7.91</v>
          </cell>
          <cell r="K63">
            <v>3.4</v>
          </cell>
          <cell r="M63">
            <v>0</v>
          </cell>
          <cell r="N63" t="str">
            <v>XÉT LÀM KHÓA LUẬN</v>
          </cell>
          <cell r="O63" t="str">
            <v>CHUYÊN ĐỀ</v>
          </cell>
        </row>
        <row r="64">
          <cell r="B64">
            <v>26207120748</v>
          </cell>
          <cell r="C64" t="str">
            <v>Nguyễn Thị Băng Châu</v>
          </cell>
          <cell r="I64">
            <v>128</v>
          </cell>
          <cell r="J64">
            <v>7.87</v>
          </cell>
          <cell r="K64">
            <v>3.39</v>
          </cell>
          <cell r="M64">
            <v>0</v>
          </cell>
          <cell r="N64" t="str">
            <v>XÉT LÀM KHÓA LUẬN</v>
          </cell>
          <cell r="O64" t="str">
            <v>CHUYÊN ĐỀ</v>
          </cell>
        </row>
        <row r="65">
          <cell r="B65">
            <v>25207217745</v>
          </cell>
          <cell r="C65" t="str">
            <v>Phạm Thị Kim Cương</v>
          </cell>
          <cell r="I65">
            <v>128</v>
          </cell>
          <cell r="J65">
            <v>7.92</v>
          </cell>
          <cell r="K65">
            <v>3.39</v>
          </cell>
          <cell r="L65" t="str">
            <v>CS 101; ES 102; HOS 250; PSU-CSN 250</v>
          </cell>
          <cell r="M65">
            <v>0</v>
          </cell>
          <cell r="N65" t="str">
            <v>XÉT LÀM KHÓA LUẬN</v>
          </cell>
          <cell r="O65" t="str">
            <v>CHUYÊN ĐỀ</v>
          </cell>
        </row>
        <row r="66">
          <cell r="B66">
            <v>26207125494</v>
          </cell>
          <cell r="C66" t="str">
            <v>Nguyễn Thị Duyên</v>
          </cell>
          <cell r="I66">
            <v>124</v>
          </cell>
          <cell r="J66">
            <v>7.86</v>
          </cell>
          <cell r="K66">
            <v>3.38</v>
          </cell>
          <cell r="M66">
            <v>0</v>
          </cell>
          <cell r="N66" t="str">
            <v>XÉT LÀM KHÓA LUẬN</v>
          </cell>
          <cell r="O66" t="str">
            <v>CHUYÊN ĐỀ</v>
          </cell>
        </row>
        <row r="67">
          <cell r="B67">
            <v>26217200583</v>
          </cell>
          <cell r="C67" t="str">
            <v>Trần Tiến Đạt</v>
          </cell>
          <cell r="I67">
            <v>128</v>
          </cell>
          <cell r="J67">
            <v>7.81</v>
          </cell>
          <cell r="K67">
            <v>3.37</v>
          </cell>
          <cell r="M67">
            <v>0</v>
          </cell>
          <cell r="N67" t="str">
            <v>XÉT LÀM KHÓA LUẬN</v>
          </cell>
          <cell r="O67" t="str">
            <v>CHUYÊN ĐỀ</v>
          </cell>
        </row>
        <row r="68">
          <cell r="B68">
            <v>26207140642</v>
          </cell>
          <cell r="C68" t="str">
            <v>Nguyễn Thị Huệ</v>
          </cell>
          <cell r="I68">
            <v>128</v>
          </cell>
          <cell r="J68">
            <v>7.85</v>
          </cell>
          <cell r="K68">
            <v>3.37</v>
          </cell>
          <cell r="M68">
            <v>0</v>
          </cell>
          <cell r="N68" t="str">
            <v>XÉT LÀM KHÓA LUẬN</v>
          </cell>
          <cell r="O68" t="str">
            <v>CHUYÊN ĐỀ</v>
          </cell>
        </row>
        <row r="69">
          <cell r="B69">
            <v>26207134546</v>
          </cell>
          <cell r="C69" t="str">
            <v>Mai Huỳnh Hồng My</v>
          </cell>
          <cell r="I69">
            <v>128</v>
          </cell>
          <cell r="J69">
            <v>7.84</v>
          </cell>
          <cell r="K69">
            <v>3.36</v>
          </cell>
          <cell r="M69">
            <v>0</v>
          </cell>
          <cell r="N69" t="str">
            <v>XÉT LÀM KHÓA LUẬN</v>
          </cell>
          <cell r="O69" t="str">
            <v>CHUYÊN ĐỀ</v>
          </cell>
        </row>
        <row r="70">
          <cell r="B70">
            <v>26207129337</v>
          </cell>
          <cell r="C70" t="str">
            <v>Nguyễn Thị Bích Vy</v>
          </cell>
          <cell r="I70">
            <v>124</v>
          </cell>
          <cell r="J70">
            <v>7.84</v>
          </cell>
          <cell r="K70">
            <v>3.33</v>
          </cell>
          <cell r="M70">
            <v>0</v>
          </cell>
          <cell r="N70" t="str">
            <v>XÉT LÀM KHÓA LUẬN</v>
          </cell>
          <cell r="O70" t="str">
            <v>CHUYÊN ĐỀ</v>
          </cell>
        </row>
        <row r="71">
          <cell r="B71">
            <v>26217100142</v>
          </cell>
          <cell r="C71" t="str">
            <v>Bùi Văn Cần</v>
          </cell>
          <cell r="I71">
            <v>125</v>
          </cell>
          <cell r="J71">
            <v>7.75</v>
          </cell>
          <cell r="K71">
            <v>3.32</v>
          </cell>
          <cell r="M71">
            <v>0</v>
          </cell>
          <cell r="N71" t="str">
            <v>XÉT LÀM KHÓA LUẬN</v>
          </cell>
          <cell r="O71" t="str">
            <v>CHUYÊN ĐỀ</v>
          </cell>
        </row>
        <row r="72">
          <cell r="B72">
            <v>26207131015</v>
          </cell>
          <cell r="C72" t="str">
            <v>Phan Hà Trang</v>
          </cell>
          <cell r="I72">
            <v>125</v>
          </cell>
          <cell r="J72">
            <v>7.79</v>
          </cell>
          <cell r="K72">
            <v>3.32</v>
          </cell>
          <cell r="M72">
            <v>0</v>
          </cell>
          <cell r="N72" t="str">
            <v>XÉT LÀM KHÓA LUẬN</v>
          </cell>
          <cell r="O72" t="str">
            <v>CHUYÊN ĐỀ</v>
          </cell>
        </row>
        <row r="73">
          <cell r="B73">
            <v>26207123907</v>
          </cell>
          <cell r="C73" t="str">
            <v>Phan Thị Mỹ Uyên</v>
          </cell>
          <cell r="I73">
            <v>125</v>
          </cell>
          <cell r="J73">
            <v>7.77</v>
          </cell>
          <cell r="K73">
            <v>3.32</v>
          </cell>
          <cell r="M73">
            <v>0</v>
          </cell>
          <cell r="N73" t="str">
            <v>XÉT LÀM KHÓA LUẬN</v>
          </cell>
          <cell r="O73" t="str">
            <v>CHUYÊN ĐỀ</v>
          </cell>
        </row>
        <row r="74">
          <cell r="B74">
            <v>26207122483</v>
          </cell>
          <cell r="C74" t="str">
            <v>Phan Thị Cẩm Vân</v>
          </cell>
          <cell r="I74">
            <v>125</v>
          </cell>
          <cell r="J74">
            <v>7.77</v>
          </cell>
          <cell r="K74">
            <v>3.32</v>
          </cell>
          <cell r="M74">
            <v>0</v>
          </cell>
          <cell r="N74" t="str">
            <v>XÉT LÀM KHÓA LUẬN</v>
          </cell>
          <cell r="O74" t="str">
            <v>CHUYÊN ĐỀ</v>
          </cell>
        </row>
        <row r="75">
          <cell r="B75">
            <v>26207124635</v>
          </cell>
          <cell r="C75" t="str">
            <v>Đào Thị Thu Hằng</v>
          </cell>
          <cell r="I75">
            <v>128</v>
          </cell>
          <cell r="J75">
            <v>7.82</v>
          </cell>
          <cell r="K75">
            <v>3.32</v>
          </cell>
          <cell r="M75">
            <v>0</v>
          </cell>
          <cell r="N75" t="str">
            <v>XÉT LÀM KHÓA LUẬN</v>
          </cell>
          <cell r="O75" t="str">
            <v>CHUYÊN ĐỀ</v>
          </cell>
        </row>
        <row r="76">
          <cell r="B76">
            <v>26217121351</v>
          </cell>
          <cell r="C76" t="str">
            <v>Trần Ngọc Thiên Ban</v>
          </cell>
          <cell r="I76">
            <v>125</v>
          </cell>
          <cell r="J76">
            <v>7.72</v>
          </cell>
          <cell r="K76">
            <v>3.3</v>
          </cell>
          <cell r="M76">
            <v>0</v>
          </cell>
          <cell r="N76" t="str">
            <v>XÉT LÀM KHÓA LUẬN</v>
          </cell>
          <cell r="O76" t="str">
            <v>CHUYÊN ĐỀ</v>
          </cell>
        </row>
        <row r="77">
          <cell r="B77">
            <v>26217100502</v>
          </cell>
          <cell r="C77" t="str">
            <v>Lê Thanh Hòa</v>
          </cell>
          <cell r="I77">
            <v>126</v>
          </cell>
          <cell r="J77">
            <v>7.73</v>
          </cell>
          <cell r="K77">
            <v>3.3</v>
          </cell>
          <cell r="M77">
            <v>0</v>
          </cell>
          <cell r="N77" t="str">
            <v>XÉT LÀM KHÓA LUẬN</v>
          </cell>
          <cell r="O77" t="str">
            <v>CHUYÊN ĐỀ</v>
          </cell>
        </row>
        <row r="78">
          <cell r="B78">
            <v>26207125492</v>
          </cell>
          <cell r="C78" t="str">
            <v>Nguyễn Thị Diệu May</v>
          </cell>
          <cell r="I78">
            <v>126</v>
          </cell>
          <cell r="J78">
            <v>7.75</v>
          </cell>
          <cell r="K78">
            <v>3.3</v>
          </cell>
          <cell r="M78">
            <v>0</v>
          </cell>
          <cell r="N78" t="str">
            <v>XÉT LÀM KHÓA LUẬN</v>
          </cell>
          <cell r="O78" t="str">
            <v>CHUYÊN ĐỀ</v>
          </cell>
        </row>
        <row r="79">
          <cell r="B79">
            <v>26207126082</v>
          </cell>
          <cell r="C79" t="str">
            <v>Trần Thị Thanh Tuyết</v>
          </cell>
          <cell r="I79">
            <v>125</v>
          </cell>
          <cell r="J79">
            <v>7.84</v>
          </cell>
          <cell r="K79">
            <v>3.3</v>
          </cell>
          <cell r="M79">
            <v>0</v>
          </cell>
          <cell r="N79" t="str">
            <v>XÉT LÀM KHÓA LUẬN</v>
          </cell>
          <cell r="O79" t="str">
            <v>CHUYÊN ĐỀ</v>
          </cell>
        </row>
        <row r="80">
          <cell r="B80">
            <v>26217133944</v>
          </cell>
          <cell r="C80" t="str">
            <v>Ngô Tấn Lợi</v>
          </cell>
          <cell r="I80">
            <v>125</v>
          </cell>
          <cell r="J80">
            <v>7.68</v>
          </cell>
          <cell r="K80">
            <v>3.29</v>
          </cell>
          <cell r="M80">
            <v>0</v>
          </cell>
          <cell r="N80" t="str">
            <v>XÉT LÀM KHÓA LUẬN</v>
          </cell>
          <cell r="O80" t="str">
            <v>CHUYÊN ĐỀ</v>
          </cell>
        </row>
        <row r="81">
          <cell r="B81">
            <v>26207133262</v>
          </cell>
          <cell r="C81" t="str">
            <v>Nguyễn Thị Hồng Thắm</v>
          </cell>
          <cell r="I81">
            <v>128</v>
          </cell>
          <cell r="J81">
            <v>7.72</v>
          </cell>
          <cell r="K81">
            <v>3.29</v>
          </cell>
          <cell r="M81">
            <v>0</v>
          </cell>
          <cell r="N81" t="str">
            <v>XÉT LÀM KHÓA LUẬN</v>
          </cell>
          <cell r="O81" t="str">
            <v>CHUYÊN ĐỀ</v>
          </cell>
        </row>
        <row r="82">
          <cell r="B82">
            <v>26207100536</v>
          </cell>
          <cell r="C82" t="str">
            <v>Nguyễn Ngọc Hà Phương</v>
          </cell>
          <cell r="I82">
            <v>126</v>
          </cell>
          <cell r="J82">
            <v>7.75</v>
          </cell>
          <cell r="K82">
            <v>3.28</v>
          </cell>
          <cell r="M82">
            <v>0</v>
          </cell>
          <cell r="N82" t="str">
            <v>XÉT LÀM KHÓA LUẬN</v>
          </cell>
          <cell r="O82" t="str">
            <v>CHUYÊN ĐỀ</v>
          </cell>
        </row>
        <row r="83">
          <cell r="B83">
            <v>26207124781</v>
          </cell>
          <cell r="C83" t="str">
            <v>Nguyễn Thị Bảo Phương</v>
          </cell>
          <cell r="I83">
            <v>125</v>
          </cell>
          <cell r="J83">
            <v>7.71</v>
          </cell>
          <cell r="K83">
            <v>3.27</v>
          </cell>
          <cell r="M83">
            <v>0</v>
          </cell>
          <cell r="N83" t="str">
            <v>XÉT LÀM KHÓA LUẬN</v>
          </cell>
          <cell r="O83" t="str">
            <v>CHUYÊN ĐỀ</v>
          </cell>
        </row>
        <row r="84">
          <cell r="B84">
            <v>26207133163</v>
          </cell>
          <cell r="C84" t="str">
            <v>Nguyễn Vũ Thùy Duyên</v>
          </cell>
          <cell r="I84">
            <v>128</v>
          </cell>
          <cell r="J84">
            <v>7.73</v>
          </cell>
          <cell r="K84">
            <v>3.27</v>
          </cell>
          <cell r="M84">
            <v>0</v>
          </cell>
          <cell r="N84" t="str">
            <v>XÉT LÀM KHÓA LUẬN</v>
          </cell>
          <cell r="O84" t="str">
            <v>CHUYÊN ĐỀ</v>
          </cell>
        </row>
        <row r="85">
          <cell r="B85">
            <v>26217142007</v>
          </cell>
          <cell r="C85" t="str">
            <v>Trần Nguyên Huy</v>
          </cell>
          <cell r="I85">
            <v>128</v>
          </cell>
          <cell r="J85">
            <v>7.73</v>
          </cell>
          <cell r="K85">
            <v>3.27</v>
          </cell>
          <cell r="M85">
            <v>0</v>
          </cell>
          <cell r="N85" t="str">
            <v>XÉT LÀM KHÓA LUẬN</v>
          </cell>
          <cell r="O85" t="str">
            <v>CHUYÊN ĐỀ</v>
          </cell>
        </row>
        <row r="86">
          <cell r="B86">
            <v>26207240046</v>
          </cell>
          <cell r="C86" t="str">
            <v>Hà Ngọc Diễm Quỳnh</v>
          </cell>
          <cell r="I86">
            <v>128</v>
          </cell>
          <cell r="J86">
            <v>7.75</v>
          </cell>
          <cell r="K86">
            <v>3.27</v>
          </cell>
          <cell r="M86">
            <v>0</v>
          </cell>
          <cell r="N86" t="str">
            <v>XÉT LÀM KHÓA LUẬN</v>
          </cell>
          <cell r="O86" t="str">
            <v>CHUYÊN ĐỀ</v>
          </cell>
        </row>
        <row r="87">
          <cell r="B87">
            <v>26207124465</v>
          </cell>
          <cell r="C87" t="str">
            <v>Phan Thị Hoài</v>
          </cell>
          <cell r="I87">
            <v>126</v>
          </cell>
          <cell r="J87">
            <v>7.59</v>
          </cell>
          <cell r="K87">
            <v>3.26</v>
          </cell>
          <cell r="M87">
            <v>0</v>
          </cell>
          <cell r="N87" t="str">
            <v>XÉT LÀM KHÓA LUẬN</v>
          </cell>
          <cell r="O87" t="str">
            <v>CHUYÊN ĐỀ</v>
          </cell>
        </row>
        <row r="88">
          <cell r="B88">
            <v>26207127807</v>
          </cell>
          <cell r="C88" t="str">
            <v>Nguyễn Phước Khánh Linh</v>
          </cell>
          <cell r="I88">
            <v>125</v>
          </cell>
          <cell r="J88">
            <v>7.68</v>
          </cell>
          <cell r="K88">
            <v>3.26</v>
          </cell>
          <cell r="M88">
            <v>0</v>
          </cell>
          <cell r="N88" t="str">
            <v>XÉT LÀM KHÓA LUẬN</v>
          </cell>
          <cell r="O88" t="str">
            <v>CHUYÊN ĐỀ</v>
          </cell>
        </row>
        <row r="89">
          <cell r="B89">
            <v>26207130631</v>
          </cell>
          <cell r="C89" t="str">
            <v>Nguyễn Thị Tú Trinh</v>
          </cell>
          <cell r="I89">
            <v>125</v>
          </cell>
          <cell r="J89">
            <v>7.69</v>
          </cell>
          <cell r="K89">
            <v>3.26</v>
          </cell>
          <cell r="M89">
            <v>0</v>
          </cell>
          <cell r="N89" t="str">
            <v>XÉT LÀM KHÓA LUẬN</v>
          </cell>
          <cell r="O89" t="str">
            <v>CHUYÊN ĐỀ</v>
          </cell>
        </row>
        <row r="90">
          <cell r="B90">
            <v>26207141713</v>
          </cell>
          <cell r="C90" t="str">
            <v>Lê Thị Thanh Thảo</v>
          </cell>
          <cell r="I90">
            <v>125</v>
          </cell>
          <cell r="J90">
            <v>7.69</v>
          </cell>
          <cell r="K90">
            <v>3.25</v>
          </cell>
          <cell r="M90">
            <v>0</v>
          </cell>
          <cell r="N90" t="str">
            <v>XÉT LÀM KHÓA LUẬN</v>
          </cell>
          <cell r="O90" t="str">
            <v>CHUYÊN ĐỀ</v>
          </cell>
        </row>
        <row r="91">
          <cell r="B91">
            <v>26217131279</v>
          </cell>
          <cell r="C91" t="str">
            <v>Châu Ngọc Dinh</v>
          </cell>
          <cell r="I91">
            <v>126</v>
          </cell>
          <cell r="J91">
            <v>7.57</v>
          </cell>
          <cell r="K91">
            <v>3.24</v>
          </cell>
          <cell r="M91">
            <v>0</v>
          </cell>
          <cell r="N91" t="str">
            <v>XÉT LÀM KHÓA LUẬN</v>
          </cell>
          <cell r="O91" t="str">
            <v>CHUYÊN ĐỀ</v>
          </cell>
        </row>
        <row r="92">
          <cell r="B92">
            <v>26207135560</v>
          </cell>
          <cell r="C92" t="str">
            <v>Huỳnh Ngọc Thùy Linh</v>
          </cell>
          <cell r="I92">
            <v>125</v>
          </cell>
          <cell r="J92">
            <v>7.62</v>
          </cell>
          <cell r="K92">
            <v>3.24</v>
          </cell>
          <cell r="M92">
            <v>0</v>
          </cell>
          <cell r="N92" t="str">
            <v>XÉT LÀM KHÓA LUẬN</v>
          </cell>
          <cell r="O92" t="str">
            <v>CHUYÊN ĐỀ</v>
          </cell>
        </row>
        <row r="93">
          <cell r="B93">
            <v>26207134223</v>
          </cell>
          <cell r="C93" t="str">
            <v>Lê Phạm Minh Anh</v>
          </cell>
          <cell r="I93">
            <v>125</v>
          </cell>
          <cell r="J93">
            <v>7.58</v>
          </cell>
          <cell r="K93">
            <v>3.21</v>
          </cell>
          <cell r="M93">
            <v>0</v>
          </cell>
          <cell r="N93" t="str">
            <v>XÉT LÀM KHÓA LUẬN</v>
          </cell>
          <cell r="O93" t="str">
            <v>CHUYÊN ĐỀ</v>
          </cell>
        </row>
        <row r="94">
          <cell r="B94">
            <v>26207123314</v>
          </cell>
          <cell r="C94" t="str">
            <v>Củng Thị Mỹ Hằng</v>
          </cell>
          <cell r="I94">
            <v>124</v>
          </cell>
          <cell r="J94">
            <v>7.6</v>
          </cell>
          <cell r="K94">
            <v>3.21</v>
          </cell>
          <cell r="M94">
            <v>0</v>
          </cell>
          <cell r="N94" t="str">
            <v>XÉT LÀM KHÓA LUẬN</v>
          </cell>
          <cell r="O94" t="str">
            <v>CHUYÊN ĐỀ</v>
          </cell>
        </row>
        <row r="95">
          <cell r="B95">
            <v>26207136321</v>
          </cell>
          <cell r="C95" t="str">
            <v>Trần Thị Hoàng Oanh</v>
          </cell>
          <cell r="I95">
            <v>125</v>
          </cell>
          <cell r="J95">
            <v>7.6</v>
          </cell>
          <cell r="K95">
            <v>3.21</v>
          </cell>
          <cell r="M95">
            <v>0</v>
          </cell>
          <cell r="N95" t="str">
            <v>XÉT LÀM KHÓA LUẬN</v>
          </cell>
          <cell r="O95" t="str">
            <v>CHUYÊN ĐỀ</v>
          </cell>
        </row>
        <row r="96">
          <cell r="B96">
            <v>25207101928</v>
          </cell>
          <cell r="C96" t="str">
            <v>Nguyễn Thị Ánh Dương</v>
          </cell>
          <cell r="I96">
            <v>128</v>
          </cell>
          <cell r="J96">
            <v>7.62</v>
          </cell>
          <cell r="K96">
            <v>3.21</v>
          </cell>
          <cell r="L96" t="str">
            <v>CS 101; ES 102; HOS 250; PSU-CSN 250</v>
          </cell>
          <cell r="M96">
            <v>0</v>
          </cell>
          <cell r="N96" t="str">
            <v>XÉT LÀM KHÓA LUẬN</v>
          </cell>
          <cell r="O96" t="str">
            <v>CHUYÊN ĐỀ</v>
          </cell>
        </row>
        <row r="97">
          <cell r="B97">
            <v>26207130841</v>
          </cell>
          <cell r="C97" t="str">
            <v>Nguyễn Thị Kiều Dung</v>
          </cell>
          <cell r="I97">
            <v>124</v>
          </cell>
          <cell r="J97">
            <v>7.6</v>
          </cell>
          <cell r="K97">
            <v>3.2</v>
          </cell>
          <cell r="M97">
            <v>0</v>
          </cell>
          <cell r="N97" t="str">
            <v>XÉT LÀM KHÓA LUẬN</v>
          </cell>
          <cell r="O97" t="str">
            <v>CHUYÊN ĐỀ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4"/>
  <sheetViews>
    <sheetView tabSelected="1" topLeftCell="A67" workbookViewId="0">
      <selection activeCell="K4" sqref="K4"/>
    </sheetView>
  </sheetViews>
  <sheetFormatPr defaultRowHeight="15" x14ac:dyDescent="0.25"/>
  <cols>
    <col min="1" max="1" width="5.85546875" style="1" customWidth="1"/>
    <col min="2" max="2" width="18.42578125" style="1" customWidth="1"/>
    <col min="3" max="3" width="25.140625" style="16" bestFit="1" customWidth="1"/>
    <col min="4" max="4" width="7.85546875" style="16" bestFit="1" customWidth="1"/>
    <col min="5" max="5" width="10.28515625" style="1" bestFit="1" customWidth="1"/>
    <col min="6" max="6" width="9.7109375" style="1" bestFit="1" customWidth="1"/>
    <col min="7" max="7" width="10.42578125" style="1" customWidth="1"/>
    <col min="8" max="8" width="14.85546875" style="1" customWidth="1"/>
    <col min="9" max="9" width="27" style="1" customWidth="1"/>
    <col min="10" max="10" width="19.5703125" style="1" customWidth="1"/>
    <col min="11" max="11" width="42.7109375" style="1" customWidth="1"/>
    <col min="12" max="14" width="16.7109375" style="1" customWidth="1"/>
    <col min="15" max="15" width="9.140625" style="1"/>
    <col min="16" max="16" width="9.140625" style="19"/>
    <col min="17" max="17" width="9.140625" style="1"/>
    <col min="18" max="18" width="29.85546875" style="1" bestFit="1" customWidth="1"/>
    <col min="19" max="19" width="23.42578125" style="1" bestFit="1" customWidth="1"/>
    <col min="20" max="20" width="14.28515625" style="1" bestFit="1" customWidth="1"/>
    <col min="21" max="21" width="14.42578125" style="1" customWidth="1"/>
    <col min="22" max="16384" width="9.140625" style="1"/>
  </cols>
  <sheetData>
    <row r="1" spans="1:22" ht="16.5" x14ac:dyDescent="0.25">
      <c r="I1" s="20" t="s">
        <v>1446</v>
      </c>
    </row>
    <row r="2" spans="1:22" ht="16.5" x14ac:dyDescent="0.25">
      <c r="I2" s="20" t="s">
        <v>1447</v>
      </c>
    </row>
    <row r="3" spans="1:22" ht="16.5" x14ac:dyDescent="0.25">
      <c r="I3" s="20" t="s">
        <v>1448</v>
      </c>
    </row>
    <row r="5" spans="1:22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9" customFormat="1" ht="71.25" x14ac:dyDescent="0.25">
      <c r="A6" s="3" t="s">
        <v>0</v>
      </c>
      <c r="B6" s="4" t="s">
        <v>1</v>
      </c>
      <c r="C6" s="5" t="s">
        <v>2</v>
      </c>
      <c r="D6" s="5" t="s">
        <v>3</v>
      </c>
      <c r="E6" s="6" t="s">
        <v>4</v>
      </c>
      <c r="F6" s="3" t="s">
        <v>5</v>
      </c>
      <c r="G6" s="4" t="s">
        <v>6</v>
      </c>
      <c r="H6" s="3" t="s">
        <v>7</v>
      </c>
      <c r="I6" s="7" t="s">
        <v>8</v>
      </c>
      <c r="J6" s="3" t="s">
        <v>9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17" t="s">
        <v>16</v>
      </c>
      <c r="Q6" s="8" t="s">
        <v>17</v>
      </c>
      <c r="R6" s="8" t="s">
        <v>10</v>
      </c>
      <c r="S6" s="8" t="s">
        <v>18</v>
      </c>
      <c r="T6" s="8" t="s">
        <v>19</v>
      </c>
      <c r="U6" s="8" t="s">
        <v>20</v>
      </c>
      <c r="V6" s="8" t="s">
        <v>21</v>
      </c>
    </row>
    <row r="7" spans="1:22" s="15" customFormat="1" x14ac:dyDescent="0.25">
      <c r="A7" s="10">
        <v>1</v>
      </c>
      <c r="B7" s="10" t="s">
        <v>22</v>
      </c>
      <c r="C7" s="11" t="s">
        <v>23</v>
      </c>
      <c r="D7" s="11" t="s">
        <v>24</v>
      </c>
      <c r="E7" s="12">
        <v>37229</v>
      </c>
      <c r="F7" s="10" t="s">
        <v>25</v>
      </c>
      <c r="G7" s="10" t="s">
        <v>26</v>
      </c>
      <c r="H7" s="10" t="s">
        <v>27</v>
      </c>
      <c r="I7" s="13" t="s">
        <v>28</v>
      </c>
      <c r="J7" s="14" t="s">
        <v>29</v>
      </c>
      <c r="K7" s="14" t="str">
        <f>VLOOKUP(VALUE($B7),'[1]đơn vị thực tập'!$C$3:$AE$1000,9,0)</f>
        <v>Pullman Danang Beach Resort</v>
      </c>
      <c r="L7" s="14" t="str">
        <f>VLOOKUP(VALUE($B7),'[1]đơn vị thực tập'!$C$3:$AE$1000,20,0)</f>
        <v>DUYỆT</v>
      </c>
      <c r="M7" s="14" t="str">
        <f>VLOOKUP(VALUE($B7),'[1]đơn vị thực tập'!$C$3:$AE$1000,21,0)</f>
        <v>28/12/2023</v>
      </c>
      <c r="N7" s="14">
        <f>VLOOKUP(VALUE($B7),'[1]đơn vị thực tập'!$C$3:$AE$1000,18,0)</f>
        <v>45597</v>
      </c>
      <c r="O7" s="14" t="str">
        <f>VLOOKUP(VALUE($B7),'[1]đơn vị thực tập'!$C$3:$AE$1000,13,0)</f>
        <v>Lễ tân Spa</v>
      </c>
      <c r="P7" s="18">
        <f>VLOOKUP(VALUE(B7),'[1]tạm xét'!$A$7:$R$1001,13,0)</f>
        <v>2.34375E-2</v>
      </c>
      <c r="Q7" s="14">
        <f>VLOOKUP(VALUE(B7),'[1]tạm xét'!$A$7:$R$1001,11,0)</f>
        <v>3.3</v>
      </c>
      <c r="R7" s="14" t="str">
        <f>VLOOKUP(VALUE(B7),'[1]tạm xét'!$A$7:$R$1001,18,0)</f>
        <v>CHUYÊN ĐỀ</v>
      </c>
      <c r="S7" s="14" t="s">
        <v>30</v>
      </c>
      <c r="T7" s="14" t="str">
        <f>VLOOKUP($S7,'[1]THÔNG TIN GVHD'!$D$3:$P$25,11,0)</f>
        <v>0702605664</v>
      </c>
      <c r="U7" s="14" t="str">
        <f>VLOOKUP($S7,'[1]THÔNG TIN GVHD'!$D$3:$P$25,12,0)</f>
        <v>huynhlthuylinh@dtu-hti.edu.vn</v>
      </c>
      <c r="V7" s="14">
        <f>VLOOKUP($S7,'[1]THÔNG TIN GVHD'!$D$3:$P$25,13,0)</f>
        <v>0</v>
      </c>
    </row>
    <row r="8" spans="1:22" s="15" customFormat="1" x14ac:dyDescent="0.25">
      <c r="A8" s="10">
        <f>A7+1</f>
        <v>2</v>
      </c>
      <c r="B8" s="10" t="s">
        <v>31</v>
      </c>
      <c r="C8" s="11" t="s">
        <v>32</v>
      </c>
      <c r="D8" s="11" t="s">
        <v>33</v>
      </c>
      <c r="E8" s="12">
        <v>37507</v>
      </c>
      <c r="F8" s="10" t="s">
        <v>34</v>
      </c>
      <c r="G8" s="10" t="s">
        <v>26</v>
      </c>
      <c r="H8" s="10" t="s">
        <v>27</v>
      </c>
      <c r="I8" s="13" t="s">
        <v>28</v>
      </c>
      <c r="J8" s="14" t="s">
        <v>29</v>
      </c>
      <c r="K8" s="14" t="str">
        <f>VLOOKUP(VALUE($B8),'[1]đơn vị thực tập'!$C$3:$AE$1000,9,0)</f>
        <v>Four Points by Sheraton Danang</v>
      </c>
      <c r="L8" s="14" t="str">
        <f>VLOOKUP(VALUE($B8),'[1]đơn vị thực tập'!$C$3:$AE$1000,20,0)</f>
        <v>DUYỆT</v>
      </c>
      <c r="M8" s="14" t="str">
        <f>VLOOKUP(VALUE($B8),'[1]đơn vị thực tập'!$C$3:$AE$1000,21,0)</f>
        <v>25/12/2023</v>
      </c>
      <c r="N8" s="14" t="str">
        <f>VLOOKUP(VALUE($B8),'[1]đơn vị thực tập'!$C$3:$AE$1000,18,0)</f>
        <v>23/12</v>
      </c>
      <c r="O8" s="14" t="str">
        <f>VLOOKUP(VALUE($B8),'[1]đơn vị thực tập'!$C$3:$AE$1000,13,0)</f>
        <v>Nhà hàng</v>
      </c>
      <c r="P8" s="18">
        <f>VLOOKUP(VALUE(B8),'[1]tạm xét'!$A$7:$R$1001,13,0)</f>
        <v>0</v>
      </c>
      <c r="Q8" s="14">
        <f>VLOOKUP(VALUE(B8),'[1]tạm xét'!$A$7:$R$1001,11,0)</f>
        <v>3.37</v>
      </c>
      <c r="R8" s="14" t="str">
        <f>VLOOKUP(VALUE(B8),'[1]TỔNG XÉT KHÓA LUẬN'!$B$14:$O$97,14,0)</f>
        <v>CHUYÊN ĐỀ</v>
      </c>
      <c r="S8" s="14" t="s">
        <v>35</v>
      </c>
      <c r="T8" s="14" t="str">
        <f>VLOOKUP($S8,'[1]THÔNG TIN GVHD'!$D$3:$P$25,11,0)</f>
        <v>0355072844</v>
      </c>
      <c r="U8" s="14" t="str">
        <f>VLOOKUP($S8,'[1]THÔNG TIN GVHD'!$D$3:$P$25,12,0)</f>
        <v>Ngotthanhnga@dtu-hti.edu.vn</v>
      </c>
      <c r="V8" s="14">
        <f>VLOOKUP($S8,'[1]THÔNG TIN GVHD'!$D$3:$P$25,13,0)</f>
        <v>0</v>
      </c>
    </row>
    <row r="9" spans="1:22" s="15" customFormat="1" x14ac:dyDescent="0.25">
      <c r="A9" s="10">
        <f t="shared" ref="A9:A72" si="0">A8+1</f>
        <v>3</v>
      </c>
      <c r="B9" s="10" t="s">
        <v>36</v>
      </c>
      <c r="C9" s="11" t="s">
        <v>37</v>
      </c>
      <c r="D9" s="11" t="s">
        <v>38</v>
      </c>
      <c r="E9" s="12">
        <v>37609</v>
      </c>
      <c r="F9" s="10" t="s">
        <v>34</v>
      </c>
      <c r="G9" s="10" t="s">
        <v>26</v>
      </c>
      <c r="H9" s="10" t="s">
        <v>27</v>
      </c>
      <c r="I9" s="13" t="s">
        <v>28</v>
      </c>
      <c r="J9" s="14" t="s">
        <v>29</v>
      </c>
      <c r="K9" s="14" t="e">
        <f>VLOOKUP(VALUE($B9),'[1]đơn vị thực tập'!$C$3:$AE$1000,9,0)</f>
        <v>#N/A</v>
      </c>
      <c r="L9" s="14" t="e">
        <f>VLOOKUP(VALUE($B9),'[1]đơn vị thực tập'!$C$3:$AE$1000,20,0)</f>
        <v>#N/A</v>
      </c>
      <c r="M9" s="14" t="e">
        <f>VLOOKUP(VALUE($B9),'[1]đơn vị thực tập'!$C$3:$AE$1000,21,0)</f>
        <v>#N/A</v>
      </c>
      <c r="N9" s="14" t="e">
        <f>VLOOKUP(VALUE($B9),'[1]đơn vị thực tập'!$C$3:$AE$1000,18,0)</f>
        <v>#N/A</v>
      </c>
      <c r="O9" s="14" t="e">
        <f>VLOOKUP(VALUE($B9),'[1]đơn vị thực tập'!$C$3:$AE$1000,13,0)</f>
        <v>#N/A</v>
      </c>
      <c r="P9" s="18">
        <f>VLOOKUP(VALUE(B9),'[1]tạm xét'!$A$7:$R$1001,13,0)</f>
        <v>8.59375E-2</v>
      </c>
      <c r="Q9" s="14">
        <f>VLOOKUP(VALUE(B9),'[1]tạm xét'!$A$7:$R$1001,11,0)</f>
        <v>3.44</v>
      </c>
      <c r="R9" s="14" t="str">
        <f>VLOOKUP(VALUE(B9),'[1]tạm xét'!$A$7:$R$1001,18,0)</f>
        <v>KHÔNG ĐỦ ĐIỀU KIỆN THỰC TẬP</v>
      </c>
      <c r="S9" s="14"/>
      <c r="T9" s="14"/>
      <c r="U9" s="14"/>
      <c r="V9" s="14"/>
    </row>
    <row r="10" spans="1:22" s="15" customFormat="1" x14ac:dyDescent="0.25">
      <c r="A10" s="10">
        <f t="shared" si="0"/>
        <v>4</v>
      </c>
      <c r="B10" s="10" t="s">
        <v>39</v>
      </c>
      <c r="C10" s="11" t="s">
        <v>40</v>
      </c>
      <c r="D10" s="11" t="s">
        <v>41</v>
      </c>
      <c r="E10" s="12">
        <v>37539</v>
      </c>
      <c r="F10" s="10" t="s">
        <v>34</v>
      </c>
      <c r="G10" s="10" t="s">
        <v>26</v>
      </c>
      <c r="H10" s="10" t="s">
        <v>27</v>
      </c>
      <c r="I10" s="13" t="s">
        <v>28</v>
      </c>
      <c r="J10" s="14" t="s">
        <v>29</v>
      </c>
      <c r="K10" s="14" t="str">
        <f>VLOOKUP(VALUE($B10),'[1]đơn vị thực tập'!$C$3:$AE$1000,9,0)</f>
        <v>Four Points by Sheraton Danang</v>
      </c>
      <c r="L10" s="14" t="str">
        <f>VLOOKUP(VALUE($B10),'[1]đơn vị thực tập'!$C$3:$AE$1000,20,0)</f>
        <v>DUYỆT</v>
      </c>
      <c r="M10" s="14" t="str">
        <f>VLOOKUP(VALUE($B10),'[1]đơn vị thực tập'!$C$3:$AE$1000,21,0)</f>
        <v>25/12/2023</v>
      </c>
      <c r="N10" s="14" t="str">
        <f>VLOOKUP(VALUE($B10),'[1]đơn vị thực tập'!$C$3:$AE$1000,18,0)</f>
        <v>23/12</v>
      </c>
      <c r="O10" s="14" t="str">
        <f>VLOOKUP(VALUE($B10),'[1]đơn vị thực tập'!$C$3:$AE$1000,13,0)</f>
        <v>Nhà hàng</v>
      </c>
      <c r="P10" s="18">
        <f>VLOOKUP(VALUE(B10),'[1]tạm xét'!$A$7:$R$1001,13,0)</f>
        <v>0</v>
      </c>
      <c r="Q10" s="14">
        <f>VLOOKUP(VALUE(B10),'[1]tạm xét'!$A$7:$R$1001,11,0)</f>
        <v>2.64</v>
      </c>
      <c r="R10" s="14" t="str">
        <f>VLOOKUP(VALUE(B10),'[1]tạm xét'!$A$7:$R$1001,18,0)</f>
        <v>CHUYÊN ĐỀ</v>
      </c>
      <c r="S10" s="14" t="s">
        <v>35</v>
      </c>
      <c r="T10" s="14" t="str">
        <f>VLOOKUP($S10,'[1]THÔNG TIN GVHD'!$D$3:$P$25,11,0)</f>
        <v>0355072844</v>
      </c>
      <c r="U10" s="14" t="str">
        <f>VLOOKUP($S10,'[1]THÔNG TIN GVHD'!$D$3:$P$25,12,0)</f>
        <v>Ngotthanhnga@dtu-hti.edu.vn</v>
      </c>
      <c r="V10" s="14">
        <f>VLOOKUP($S10,'[1]THÔNG TIN GVHD'!$D$3:$P$25,13,0)</f>
        <v>0</v>
      </c>
    </row>
    <row r="11" spans="1:22" s="15" customFormat="1" x14ac:dyDescent="0.25">
      <c r="A11" s="10">
        <f t="shared" si="0"/>
        <v>5</v>
      </c>
      <c r="B11" s="10" t="s">
        <v>42</v>
      </c>
      <c r="C11" s="11" t="s">
        <v>43</v>
      </c>
      <c r="D11" s="11" t="s">
        <v>44</v>
      </c>
      <c r="E11" s="12">
        <v>37501</v>
      </c>
      <c r="F11" s="10" t="s">
        <v>25</v>
      </c>
      <c r="G11" s="10" t="s">
        <v>26</v>
      </c>
      <c r="H11" s="10" t="s">
        <v>27</v>
      </c>
      <c r="I11" s="13" t="s">
        <v>28</v>
      </c>
      <c r="J11" s="14" t="s">
        <v>29</v>
      </c>
      <c r="K11" s="14" t="str">
        <f>VLOOKUP(VALUE($B11),'[1]đơn vị thực tập'!$C$3:$AE$1000,9,0)</f>
        <v>Four Points by Sheraton Danang</v>
      </c>
      <c r="L11" s="14" t="str">
        <f>VLOOKUP(VALUE($B11),'[1]đơn vị thực tập'!$C$3:$AE$1000,20,0)</f>
        <v>DUYỆT</v>
      </c>
      <c r="M11" s="14" t="str">
        <f>VLOOKUP(VALUE($B11),'[1]đơn vị thực tập'!$C$3:$AE$1000,21,0)</f>
        <v>25/12/2023</v>
      </c>
      <c r="N11" s="14" t="str">
        <f>VLOOKUP(VALUE($B11),'[1]đơn vị thực tập'!$C$3:$AE$1000,18,0)</f>
        <v>23/12</v>
      </c>
      <c r="O11" s="14" t="str">
        <f>VLOOKUP(VALUE($B11),'[1]đơn vị thực tập'!$C$3:$AE$1000,13,0)</f>
        <v>Nhà hàng</v>
      </c>
      <c r="P11" s="18">
        <f>VLOOKUP(VALUE(B11),'[1]tạm xét'!$A$7:$R$1001,13,0)</f>
        <v>3.90625E-2</v>
      </c>
      <c r="Q11" s="14">
        <f>VLOOKUP(VALUE(B11),'[1]tạm xét'!$A$7:$R$1001,11,0)</f>
        <v>3.1</v>
      </c>
      <c r="R11" s="14" t="str">
        <f>VLOOKUP(VALUE(B11),'[1]tạm xét'!$A$7:$R$1001,18,0)</f>
        <v>CHUYÊN ĐỀ</v>
      </c>
      <c r="S11" s="14" t="s">
        <v>35</v>
      </c>
      <c r="T11" s="14" t="str">
        <f>VLOOKUP($S11,'[1]THÔNG TIN GVHD'!$D$3:$P$25,11,0)</f>
        <v>0355072844</v>
      </c>
      <c r="U11" s="14" t="str">
        <f>VLOOKUP($S11,'[1]THÔNG TIN GVHD'!$D$3:$P$25,12,0)</f>
        <v>Ngotthanhnga@dtu-hti.edu.vn</v>
      </c>
      <c r="V11" s="14">
        <f>VLOOKUP($S11,'[1]THÔNG TIN GVHD'!$D$3:$P$25,13,0)</f>
        <v>0</v>
      </c>
    </row>
    <row r="12" spans="1:22" s="15" customFormat="1" x14ac:dyDescent="0.25">
      <c r="A12" s="10">
        <f t="shared" si="0"/>
        <v>6</v>
      </c>
      <c r="B12" s="10" t="s">
        <v>45</v>
      </c>
      <c r="C12" s="11" t="s">
        <v>46</v>
      </c>
      <c r="D12" s="11" t="s">
        <v>47</v>
      </c>
      <c r="E12" s="12">
        <v>37318</v>
      </c>
      <c r="F12" s="10" t="s">
        <v>34</v>
      </c>
      <c r="G12" s="10" t="s">
        <v>26</v>
      </c>
      <c r="H12" s="10" t="s">
        <v>27</v>
      </c>
      <c r="I12" s="13" t="s">
        <v>28</v>
      </c>
      <c r="J12" s="14" t="s">
        <v>29</v>
      </c>
      <c r="K12" s="14" t="e">
        <f>VLOOKUP(VALUE($B12),'[1]đơn vị thực tập'!$C$3:$AE$1000,9,0)</f>
        <v>#N/A</v>
      </c>
      <c r="L12" s="14" t="e">
        <f>VLOOKUP(VALUE($B12),'[1]đơn vị thực tập'!$C$3:$AE$1000,20,0)</f>
        <v>#N/A</v>
      </c>
      <c r="M12" s="14" t="e">
        <f>VLOOKUP(VALUE($B12),'[1]đơn vị thực tập'!$C$3:$AE$1000,21,0)</f>
        <v>#N/A</v>
      </c>
      <c r="N12" s="14" t="e">
        <f>VLOOKUP(VALUE($B12),'[1]đơn vị thực tập'!$C$3:$AE$1000,18,0)</f>
        <v>#N/A</v>
      </c>
      <c r="O12" s="14" t="e">
        <f>VLOOKUP(VALUE($B12),'[1]đơn vị thực tập'!$C$3:$AE$1000,13,0)</f>
        <v>#N/A</v>
      </c>
      <c r="P12" s="18">
        <f>VLOOKUP(VALUE(B12),'[1]tạm xét'!$A$7:$R$1001,13,0)</f>
        <v>8.59375E-2</v>
      </c>
      <c r="Q12" s="14">
        <f>VLOOKUP(VALUE(B12),'[1]tạm xét'!$A$7:$R$1001,11,0)</f>
        <v>3.16</v>
      </c>
      <c r="R12" s="14" t="str">
        <f>VLOOKUP(VALUE(B12),'[1]tạm xét'!$A$7:$R$1001,18,0)</f>
        <v>KHÔNG ĐỦ ĐIỀU KIỆN THỰC TẬP</v>
      </c>
      <c r="S12" s="14"/>
      <c r="T12" s="14"/>
      <c r="U12" s="14"/>
      <c r="V12" s="14"/>
    </row>
    <row r="13" spans="1:22" s="15" customFormat="1" x14ac:dyDescent="0.25">
      <c r="A13" s="10">
        <f t="shared" si="0"/>
        <v>7</v>
      </c>
      <c r="B13" s="10" t="s">
        <v>48</v>
      </c>
      <c r="C13" s="11" t="s">
        <v>49</v>
      </c>
      <c r="D13" s="11" t="s">
        <v>50</v>
      </c>
      <c r="E13" s="12">
        <v>37537</v>
      </c>
      <c r="F13" s="10" t="s">
        <v>34</v>
      </c>
      <c r="G13" s="10" t="s">
        <v>26</v>
      </c>
      <c r="H13" s="10" t="s">
        <v>27</v>
      </c>
      <c r="I13" s="13" t="s">
        <v>28</v>
      </c>
      <c r="J13" s="14" t="s">
        <v>29</v>
      </c>
      <c r="K13" s="14" t="e">
        <f>VLOOKUP(VALUE($B13),'[1]đơn vị thực tập'!$C$3:$AE$1000,9,0)</f>
        <v>#N/A</v>
      </c>
      <c r="L13" s="14" t="e">
        <f>VLOOKUP(VALUE($B13),'[1]đơn vị thực tập'!$C$3:$AE$1000,20,0)</f>
        <v>#N/A</v>
      </c>
      <c r="M13" s="14" t="e">
        <f>VLOOKUP(VALUE($B13),'[1]đơn vị thực tập'!$C$3:$AE$1000,21,0)</f>
        <v>#N/A</v>
      </c>
      <c r="N13" s="14" t="e">
        <f>VLOOKUP(VALUE($B13),'[1]đơn vị thực tập'!$C$3:$AE$1000,18,0)</f>
        <v>#N/A</v>
      </c>
      <c r="O13" s="14" t="e">
        <f>VLOOKUP(VALUE($B13),'[1]đơn vị thực tập'!$C$3:$AE$1000,13,0)</f>
        <v>#N/A</v>
      </c>
      <c r="P13" s="18">
        <f>VLOOKUP(VALUE(B13),'[1]tạm xét'!$A$7:$R$1001,13,0)</f>
        <v>7.8125E-2</v>
      </c>
      <c r="Q13" s="14">
        <f>VLOOKUP(VALUE(B13),'[1]tạm xét'!$A$7:$R$1001,11,0)</f>
        <v>3.03</v>
      </c>
      <c r="R13" s="14" t="str">
        <f>VLOOKUP(VALUE(B13),'[1]tạm xét'!$A$7:$R$1001,18,0)</f>
        <v>KHÔNG ĐỦ ĐIỀU KIỆN THỰC TẬP</v>
      </c>
      <c r="S13" s="14"/>
      <c r="T13" s="14"/>
      <c r="U13" s="14"/>
      <c r="V13" s="14"/>
    </row>
    <row r="14" spans="1:22" s="15" customFormat="1" x14ac:dyDescent="0.25">
      <c r="A14" s="10">
        <f t="shared" si="0"/>
        <v>8</v>
      </c>
      <c r="B14" s="10" t="s">
        <v>51</v>
      </c>
      <c r="C14" s="11" t="s">
        <v>52</v>
      </c>
      <c r="D14" s="11" t="s">
        <v>53</v>
      </c>
      <c r="E14" s="12">
        <v>37474</v>
      </c>
      <c r="F14" s="10" t="s">
        <v>25</v>
      </c>
      <c r="G14" s="10" t="s">
        <v>26</v>
      </c>
      <c r="H14" s="10" t="s">
        <v>27</v>
      </c>
      <c r="I14" s="13" t="s">
        <v>28</v>
      </c>
      <c r="J14" s="14" t="s">
        <v>29</v>
      </c>
      <c r="K14" s="14" t="str">
        <f>VLOOKUP(VALUE($B14),'[1]đơn vị thực tập'!$C$3:$AE$1000,9,0)</f>
        <v>Pullman Danang Beach Resort</v>
      </c>
      <c r="L14" s="14" t="str">
        <f>VLOOKUP(VALUE($B14),'[1]đơn vị thực tập'!$C$3:$AE$1000,20,0)</f>
        <v>DUYỆT</v>
      </c>
      <c r="M14" s="14" t="str">
        <f>VLOOKUP(VALUE($B14),'[1]đơn vị thực tập'!$C$3:$AE$1000,21,0)</f>
        <v>25/12/2023</v>
      </c>
      <c r="N14" s="14" t="str">
        <f>VLOOKUP(VALUE($B14),'[1]đơn vị thực tập'!$C$3:$AE$1000,18,0)</f>
        <v>23/12</v>
      </c>
      <c r="O14" s="14" t="str">
        <f>VLOOKUP(VALUE($B14),'[1]đơn vị thực tập'!$C$3:$AE$1000,13,0)</f>
        <v>Lễ tân spa</v>
      </c>
      <c r="P14" s="18">
        <f>VLOOKUP(VALUE(B14),'[1]tạm xét'!$A$7:$R$1001,13,0)</f>
        <v>0</v>
      </c>
      <c r="Q14" s="14">
        <f>VLOOKUP(VALUE(B14),'[1]tạm xét'!$A$7:$R$1001,11,0)</f>
        <v>3.55</v>
      </c>
      <c r="R14" s="14" t="str">
        <f>VLOOKUP(VALUE(B14),'[1]TỔNG XÉT KHÓA LUẬN'!$B$14:$O$97,14,0)</f>
        <v>CHUYÊN ĐỀ</v>
      </c>
      <c r="S14" s="14" t="s">
        <v>54</v>
      </c>
      <c r="T14" s="14" t="str">
        <f>VLOOKUP($S14,'[1]THÔNG TIN GVHD'!$D$3:$P$25,11,0)</f>
        <v>0905767997</v>
      </c>
      <c r="U14" s="14" t="str">
        <f>VLOOKUP($S14,'[1]THÔNG TIN GVHD'!$D$3:$P$25,12,0)</f>
        <v>voduchieu@dtu-hti.edu.vn</v>
      </c>
      <c r="V14" s="14">
        <f>VLOOKUP($S14,'[1]THÔNG TIN GVHD'!$D$3:$P$25,13,0)</f>
        <v>0</v>
      </c>
    </row>
    <row r="15" spans="1:22" s="15" customFormat="1" x14ac:dyDescent="0.25">
      <c r="A15" s="10">
        <f t="shared" si="0"/>
        <v>9</v>
      </c>
      <c r="B15" s="10" t="s">
        <v>55</v>
      </c>
      <c r="C15" s="11" t="s">
        <v>56</v>
      </c>
      <c r="D15" s="11" t="s">
        <v>57</v>
      </c>
      <c r="E15" s="12">
        <v>37454</v>
      </c>
      <c r="F15" s="10" t="s">
        <v>25</v>
      </c>
      <c r="G15" s="10" t="s">
        <v>26</v>
      </c>
      <c r="H15" s="10" t="s">
        <v>27</v>
      </c>
      <c r="I15" s="13" t="s">
        <v>28</v>
      </c>
      <c r="J15" s="14" t="s">
        <v>29</v>
      </c>
      <c r="K15" s="14" t="str">
        <f>VLOOKUP(VALUE($B15),'[1]đơn vị thực tập'!$C$3:$AE$1000,9,0)</f>
        <v>Khách sạn Shilla Monogram Quangnam Danang</v>
      </c>
      <c r="L15" s="14" t="str">
        <f>VLOOKUP(VALUE($B15),'[1]đơn vị thực tập'!$C$3:$AE$1000,20,0)</f>
        <v>DUYỆT</v>
      </c>
      <c r="M15" s="14" t="str">
        <f>VLOOKUP(VALUE($B15),'[1]đơn vị thực tập'!$C$3:$AE$1000,21,0)</f>
        <v>25/12/2023</v>
      </c>
      <c r="N15" s="14" t="str">
        <f>VLOOKUP(VALUE($B15),'[1]đơn vị thực tập'!$C$3:$AE$1000,18,0)</f>
        <v>15/1</v>
      </c>
      <c r="O15" s="14" t="str">
        <f>VLOOKUP(VALUE($B15),'[1]đơn vị thực tập'!$C$3:$AE$1000,13,0)</f>
        <v>Sales &amp; Marketing</v>
      </c>
      <c r="P15" s="18">
        <f>VLOOKUP(VALUE(B15),'[1]tạm xét'!$A$7:$R$1001,13,0)</f>
        <v>0</v>
      </c>
      <c r="Q15" s="14">
        <f>VLOOKUP(VALUE(B15),'[1]tạm xét'!$A$7:$R$1001,11,0)</f>
        <v>3.36</v>
      </c>
      <c r="R15" s="14" t="str">
        <f>VLOOKUP(VALUE(B15),'[1]TỔNG XÉT KHÓA LUẬN'!$B$14:$O$97,14,0)</f>
        <v>CHUYÊN ĐỀ</v>
      </c>
      <c r="S15" s="14" t="s">
        <v>58</v>
      </c>
      <c r="T15" s="14" t="str">
        <f>VLOOKUP($S15,'[1]THÔNG TIN GVHD'!$D$3:$P$25,11,0)</f>
        <v>0905938748</v>
      </c>
      <c r="U15" s="14" t="str">
        <f>VLOOKUP($S15,'[1]THÔNG TIN GVHD'!$D$3:$P$25,12,0)</f>
        <v>duongtxuandieu@dtu-hti.edu.vn</v>
      </c>
      <c r="V15" s="14">
        <f>VLOOKUP($S15,'[1]THÔNG TIN GVHD'!$D$3:$P$25,13,0)</f>
        <v>0</v>
      </c>
    </row>
    <row r="16" spans="1:22" s="15" customFormat="1" x14ac:dyDescent="0.25">
      <c r="A16" s="10">
        <f t="shared" si="0"/>
        <v>10</v>
      </c>
      <c r="B16" s="10" t="s">
        <v>59</v>
      </c>
      <c r="C16" s="11" t="s">
        <v>60</v>
      </c>
      <c r="D16" s="11" t="s">
        <v>61</v>
      </c>
      <c r="E16" s="12">
        <v>37462</v>
      </c>
      <c r="F16" s="10" t="s">
        <v>34</v>
      </c>
      <c r="G16" s="10" t="s">
        <v>26</v>
      </c>
      <c r="H16" s="10" t="s">
        <v>27</v>
      </c>
      <c r="I16" s="13" t="s">
        <v>28</v>
      </c>
      <c r="J16" s="14" t="s">
        <v>29</v>
      </c>
      <c r="K16" s="14" t="e">
        <f>VLOOKUP(VALUE($B16),'[1]đơn vị thực tập'!$C$3:$AE$1000,9,0)</f>
        <v>#N/A</v>
      </c>
      <c r="L16" s="14" t="e">
        <f>VLOOKUP(VALUE($B16),'[1]đơn vị thực tập'!$C$3:$AE$1000,20,0)</f>
        <v>#N/A</v>
      </c>
      <c r="M16" s="14" t="e">
        <f>VLOOKUP(VALUE($B16),'[1]đơn vị thực tập'!$C$3:$AE$1000,21,0)</f>
        <v>#N/A</v>
      </c>
      <c r="N16" s="14" t="e">
        <f>VLOOKUP(VALUE($B16),'[1]đơn vị thực tập'!$C$3:$AE$1000,18,0)</f>
        <v>#N/A</v>
      </c>
      <c r="O16" s="14" t="e">
        <f>VLOOKUP(VALUE($B16),'[1]đơn vị thực tập'!$C$3:$AE$1000,13,0)</f>
        <v>#N/A</v>
      </c>
      <c r="P16" s="18">
        <f>VLOOKUP(VALUE(B16),'[1]tạm xét'!$A$7:$R$1001,13,0)</f>
        <v>9.375E-2</v>
      </c>
      <c r="Q16" s="14">
        <f>VLOOKUP(VALUE(B16),'[1]tạm xét'!$A$7:$R$1001,11,0)</f>
        <v>3.69</v>
      </c>
      <c r="R16" s="14" t="str">
        <f>VLOOKUP(VALUE(B16),'[1]tạm xét'!$A$7:$R$1001,18,0)</f>
        <v>KHÔNG ĐỦ ĐIỀU KIỆN THỰC TẬP</v>
      </c>
      <c r="S16" s="14"/>
      <c r="T16" s="14"/>
      <c r="U16" s="14"/>
      <c r="V16" s="14"/>
    </row>
    <row r="17" spans="1:22" s="15" customFormat="1" x14ac:dyDescent="0.25">
      <c r="A17" s="10">
        <f t="shared" si="0"/>
        <v>11</v>
      </c>
      <c r="B17" s="10" t="s">
        <v>62</v>
      </c>
      <c r="C17" s="11" t="s">
        <v>63</v>
      </c>
      <c r="D17" s="11" t="s">
        <v>64</v>
      </c>
      <c r="E17" s="12">
        <v>37593</v>
      </c>
      <c r="F17" s="10" t="s">
        <v>25</v>
      </c>
      <c r="G17" s="10" t="s">
        <v>26</v>
      </c>
      <c r="H17" s="10" t="s">
        <v>27</v>
      </c>
      <c r="I17" s="13" t="s">
        <v>28</v>
      </c>
      <c r="J17" s="14" t="s">
        <v>29</v>
      </c>
      <c r="K17" s="14" t="str">
        <f>VLOOKUP(VALUE($B17),'[1]đơn vị thực tập'!$C$3:$AE$1000,9,0)</f>
        <v>Pullman Danang Beach Resort</v>
      </c>
      <c r="L17" s="14" t="str">
        <f>VLOOKUP(VALUE($B17),'[1]đơn vị thực tập'!$C$3:$AE$1000,20,0)</f>
        <v>DUYỆT</v>
      </c>
      <c r="M17" s="14" t="str">
        <f>VLOOKUP(VALUE($B17),'[1]đơn vị thực tập'!$C$3:$AE$1000,21,0)</f>
        <v>25/12/2023</v>
      </c>
      <c r="N17" s="14" t="str">
        <f>VLOOKUP(VALUE($B17),'[1]đơn vị thực tập'!$C$3:$AE$1000,18,0)</f>
        <v>21/12</v>
      </c>
      <c r="O17" s="14" t="str">
        <f>VLOOKUP(VALUE($B17),'[1]đơn vị thực tập'!$C$3:$AE$1000,13,0)</f>
        <v>Nhà hàng</v>
      </c>
      <c r="P17" s="18">
        <f>VLOOKUP(VALUE(B17),'[1]tạm xét'!$A$7:$R$1001,13,0)</f>
        <v>0</v>
      </c>
      <c r="Q17" s="14">
        <f>VLOOKUP(VALUE(B17),'[1]tạm xét'!$A$7:$R$1001,11,0)</f>
        <v>3.17</v>
      </c>
      <c r="R17" s="14" t="str">
        <f>VLOOKUP(VALUE(B17),'[1]tạm xét'!$A$7:$R$1001,18,0)</f>
        <v>CHUYÊN ĐỀ</v>
      </c>
      <c r="S17" s="14" t="s">
        <v>65</v>
      </c>
      <c r="T17" s="14" t="str">
        <f>VLOOKUP($S17,'[1]THÔNG TIN GVHD'!$D$3:$P$25,11,0)</f>
        <v>0906 029 602</v>
      </c>
      <c r="U17" s="14" t="str">
        <f>VLOOKUP($S17,'[1]THÔNG TIN GVHD'!$D$3:$P$25,12,0)</f>
        <v>tranhoanganh@dtu-hti.edu.vn</v>
      </c>
      <c r="V17" s="14">
        <f>VLOOKUP($S17,'[1]THÔNG TIN GVHD'!$D$3:$P$25,13,0)</f>
        <v>0</v>
      </c>
    </row>
    <row r="18" spans="1:22" s="15" customFormat="1" x14ac:dyDescent="0.25">
      <c r="A18" s="10">
        <f t="shared" si="0"/>
        <v>12</v>
      </c>
      <c r="B18" s="10" t="s">
        <v>66</v>
      </c>
      <c r="C18" s="11" t="s">
        <v>67</v>
      </c>
      <c r="D18" s="11" t="s">
        <v>68</v>
      </c>
      <c r="E18" s="12">
        <v>37512</v>
      </c>
      <c r="F18" s="10" t="s">
        <v>25</v>
      </c>
      <c r="G18" s="10" t="s">
        <v>26</v>
      </c>
      <c r="H18" s="10" t="s">
        <v>27</v>
      </c>
      <c r="I18" s="13" t="s">
        <v>28</v>
      </c>
      <c r="J18" s="14" t="s">
        <v>29</v>
      </c>
      <c r="K18" s="14" t="str">
        <f>VLOOKUP(VALUE($B18),'[1]đơn vị thực tập'!$C$3:$AE$1000,9,0)</f>
        <v>Khách sạn Shilla Monogram Quangnam Danang</v>
      </c>
      <c r="L18" s="14" t="str">
        <f>VLOOKUP(VALUE($B18),'[1]đơn vị thực tập'!$C$3:$AE$1000,20,0)</f>
        <v>DUYỆT</v>
      </c>
      <c r="M18" s="14">
        <f>VLOOKUP(VALUE($B18),'[1]đơn vị thực tập'!$C$3:$AE$1000,21,0)</f>
        <v>45413</v>
      </c>
      <c r="N18" s="14">
        <f>VLOOKUP(VALUE($B18),'[1]đơn vị thực tập'!$C$3:$AE$1000,18,0)</f>
        <v>45627</v>
      </c>
      <c r="O18" s="14" t="str">
        <f>VLOOKUP(VALUE($B18),'[1]đơn vị thực tập'!$C$3:$AE$1000,13,0)</f>
        <v>Nhà hàng</v>
      </c>
      <c r="P18" s="18">
        <f>VLOOKUP(VALUE(B18),'[1]tạm xét'!$A$7:$R$1001,13,0)</f>
        <v>0</v>
      </c>
      <c r="Q18" s="14">
        <f>VLOOKUP(VALUE(B18),'[1]tạm xét'!$A$7:$R$1001,11,0)</f>
        <v>3.63</v>
      </c>
      <c r="R18" s="14" t="str">
        <f>VLOOKUP(VALUE(B18),'[1]TỔNG XÉT KHÓA LUẬN'!$B$14:$O$97,14,0)</f>
        <v>CHUYÊN ĐỀ</v>
      </c>
      <c r="S18" s="14" t="s">
        <v>69</v>
      </c>
      <c r="T18" s="14" t="str">
        <f>VLOOKUP($S18,'[1]THÔNG TIN GVHD'!$D$3:$P$25,11,0)</f>
        <v>0905 874 626</v>
      </c>
      <c r="U18" s="14" t="str">
        <f>VLOOKUP($S18,'[1]THÔNG TIN GVHD'!$D$3:$P$25,12,0)</f>
        <v>hosminhtai@dtu-hti.edu.vn</v>
      </c>
      <c r="V18" s="14">
        <f>VLOOKUP($S18,'[1]THÔNG TIN GVHD'!$D$3:$P$25,13,0)</f>
        <v>0</v>
      </c>
    </row>
    <row r="19" spans="1:22" s="15" customFormat="1" x14ac:dyDescent="0.25">
      <c r="A19" s="10">
        <f t="shared" si="0"/>
        <v>13</v>
      </c>
      <c r="B19" s="10" t="s">
        <v>70</v>
      </c>
      <c r="C19" s="11" t="s">
        <v>71</v>
      </c>
      <c r="D19" s="11" t="s">
        <v>72</v>
      </c>
      <c r="E19" s="12">
        <v>37365</v>
      </c>
      <c r="F19" s="10" t="s">
        <v>25</v>
      </c>
      <c r="G19" s="10" t="s">
        <v>26</v>
      </c>
      <c r="H19" s="10" t="s">
        <v>27</v>
      </c>
      <c r="I19" s="13" t="s">
        <v>28</v>
      </c>
      <c r="J19" s="14" t="s">
        <v>29</v>
      </c>
      <c r="K19" s="14" t="str">
        <f>VLOOKUP(VALUE($B19),'[1]đơn vị thực tập'!$C$3:$AE$1000,9,0)</f>
        <v>Khách sạn Shilla Monogram Quangnam Danang</v>
      </c>
      <c r="L19" s="14" t="str">
        <f>VLOOKUP(VALUE($B19),'[1]đơn vị thực tập'!$C$3:$AE$1000,20,0)</f>
        <v>DUYỆT</v>
      </c>
      <c r="M19" s="14" t="str">
        <f>VLOOKUP(VALUE($B19),'[1]đơn vị thực tập'!$C$3:$AE$1000,21,0)</f>
        <v>15/1/2024</v>
      </c>
      <c r="N19" s="14" t="str">
        <f>VLOOKUP(VALUE($B19),'[1]đơn vị thực tập'!$C$3:$AE$1000,18,0)</f>
        <v>22/1</v>
      </c>
      <c r="O19" s="14" t="str">
        <f>VLOOKUP(VALUE($B19),'[1]đơn vị thực tập'!$C$3:$AE$1000,13,0)</f>
        <v>Quan hệ khách hàng</v>
      </c>
      <c r="P19" s="18">
        <f>VLOOKUP(VALUE(B19),'[1]tạm xét'!$A$7:$R$1001,13,0)</f>
        <v>0</v>
      </c>
      <c r="Q19" s="14">
        <f>VLOOKUP(VALUE(B19),'[1]tạm xét'!$A$7:$R$1001,11,0)</f>
        <v>3.71</v>
      </c>
      <c r="R19" s="14" t="str">
        <f>VLOOKUP(VALUE(B19),'[1]TỔNG XÉT KHÓA LUẬN'!$B$14:$O$97,14,0)</f>
        <v>CHUYÊN ĐỀ</v>
      </c>
      <c r="S19" s="14" t="s">
        <v>73</v>
      </c>
      <c r="T19" s="14" t="str">
        <f>VLOOKUP($S19,'[1]THÔNG TIN GVHD'!$D$3:$P$25,11,0)</f>
        <v>0935 141614</v>
      </c>
      <c r="U19" s="14" t="str">
        <f>VLOOKUP($S19,'[1]THÔNG TIN GVHD'!$D$3:$P$25,12,0)</f>
        <v>phamthoangdung@duytan.edu.vn</v>
      </c>
      <c r="V19" s="14">
        <f>VLOOKUP($S19,'[1]THÔNG TIN GVHD'!$D$3:$P$25,13,0)</f>
        <v>0</v>
      </c>
    </row>
    <row r="20" spans="1:22" s="15" customFormat="1" x14ac:dyDescent="0.25">
      <c r="A20" s="10">
        <f t="shared" si="0"/>
        <v>14</v>
      </c>
      <c r="B20" s="10" t="s">
        <v>74</v>
      </c>
      <c r="C20" s="11" t="s">
        <v>75</v>
      </c>
      <c r="D20" s="11" t="s">
        <v>76</v>
      </c>
      <c r="E20" s="12">
        <v>37380</v>
      </c>
      <c r="F20" s="10" t="s">
        <v>34</v>
      </c>
      <c r="G20" s="10" t="s">
        <v>26</v>
      </c>
      <c r="H20" s="10" t="s">
        <v>27</v>
      </c>
      <c r="I20" s="13" t="s">
        <v>28</v>
      </c>
      <c r="J20" s="14" t="s">
        <v>29</v>
      </c>
      <c r="K20" s="14" t="e">
        <f>VLOOKUP(VALUE($B20),'[1]đơn vị thực tập'!$C$3:$AE$1000,9,0)</f>
        <v>#N/A</v>
      </c>
      <c r="L20" s="14" t="e">
        <f>VLOOKUP(VALUE($B20),'[1]đơn vị thực tập'!$C$3:$AE$1000,20,0)</f>
        <v>#N/A</v>
      </c>
      <c r="M20" s="14" t="e">
        <f>VLOOKUP(VALUE($B20),'[1]đơn vị thực tập'!$C$3:$AE$1000,21,0)</f>
        <v>#N/A</v>
      </c>
      <c r="N20" s="14" t="e">
        <f>VLOOKUP(VALUE($B20),'[1]đơn vị thực tập'!$C$3:$AE$1000,18,0)</f>
        <v>#N/A</v>
      </c>
      <c r="O20" s="14" t="e">
        <f>VLOOKUP(VALUE($B20),'[1]đơn vị thực tập'!$C$3:$AE$1000,13,0)</f>
        <v>#N/A</v>
      </c>
      <c r="P20" s="18">
        <f>VLOOKUP(VALUE(B20),'[1]tạm xét'!$A$7:$R$1001,13,0)</f>
        <v>9.375E-2</v>
      </c>
      <c r="Q20" s="14">
        <f>VLOOKUP(VALUE(B20),'[1]tạm xét'!$A$7:$R$1001,11,0)</f>
        <v>2.84</v>
      </c>
      <c r="R20" s="14" t="str">
        <f>VLOOKUP(VALUE(B20),'[1]tạm xét'!$A$7:$R$1001,18,0)</f>
        <v>KHÔNG ĐỦ ĐIỀU KIỆN THỰC TẬP</v>
      </c>
      <c r="S20" s="14"/>
      <c r="T20" s="14"/>
      <c r="U20" s="14"/>
      <c r="V20" s="14"/>
    </row>
    <row r="21" spans="1:22" s="15" customFormat="1" x14ac:dyDescent="0.25">
      <c r="A21" s="10">
        <f t="shared" si="0"/>
        <v>15</v>
      </c>
      <c r="B21" s="10" t="s">
        <v>77</v>
      </c>
      <c r="C21" s="11" t="s">
        <v>78</v>
      </c>
      <c r="D21" s="11" t="s">
        <v>79</v>
      </c>
      <c r="E21" s="12">
        <v>36596</v>
      </c>
      <c r="F21" s="10" t="s">
        <v>34</v>
      </c>
      <c r="G21" s="10" t="s">
        <v>26</v>
      </c>
      <c r="H21" s="10" t="s">
        <v>27</v>
      </c>
      <c r="I21" s="13" t="s">
        <v>28</v>
      </c>
      <c r="J21" s="14" t="s">
        <v>29</v>
      </c>
      <c r="K21" s="14" t="str">
        <f>VLOOKUP(VALUE($B21),'[1]đơn vị thực tập'!$C$3:$AE$1000,9,0)</f>
        <v>Sun World Ba Na hills</v>
      </c>
      <c r="L21" s="14" t="str">
        <f>VLOOKUP(VALUE($B21),'[1]đơn vị thực tập'!$C$3:$AE$1000,20,0)</f>
        <v>DUYỆT</v>
      </c>
      <c r="M21" s="14" t="str">
        <f>VLOOKUP(VALUE($B21),'[1]đơn vị thực tập'!$C$3:$AE$1000,21,0)</f>
        <v>25/12/2023</v>
      </c>
      <c r="N21" s="14">
        <f>VLOOKUP(VALUE($B21),'[1]đơn vị thực tập'!$C$3:$AE$1000,18,0)</f>
        <v>0</v>
      </c>
      <c r="O21" s="14" t="str">
        <f>VLOOKUP(VALUE($B21),'[1]đơn vị thực tập'!$C$3:$AE$1000,13,0)</f>
        <v>Nhà hàng</v>
      </c>
      <c r="P21" s="18">
        <f>VLOOKUP(VALUE(B21),'[1]tạm xét'!$A$7:$R$1001,13,0)</f>
        <v>0.109375</v>
      </c>
      <c r="Q21" s="14">
        <f>VLOOKUP(VALUE(B21),'[1]tạm xét'!$A$7:$R$1001,11,0)</f>
        <v>2.2000000000000002</v>
      </c>
      <c r="R21" s="14" t="str">
        <f>VLOOKUP(VALUE(B21),'[1]tạm xét'!$A$7:$R$1001,18,0)</f>
        <v>KHÔNG ĐỦ ĐIỀU KIỆN THỰC TẬP</v>
      </c>
      <c r="S21" s="14"/>
      <c r="T21" s="14"/>
      <c r="U21" s="14"/>
      <c r="V21" s="14"/>
    </row>
    <row r="22" spans="1:22" s="15" customFormat="1" x14ac:dyDescent="0.25">
      <c r="A22" s="10">
        <f t="shared" si="0"/>
        <v>16</v>
      </c>
      <c r="B22" s="10" t="s">
        <v>80</v>
      </c>
      <c r="C22" s="11" t="s">
        <v>81</v>
      </c>
      <c r="D22" s="11" t="s">
        <v>82</v>
      </c>
      <c r="E22" s="12">
        <v>37270</v>
      </c>
      <c r="F22" s="10" t="s">
        <v>25</v>
      </c>
      <c r="G22" s="10" t="s">
        <v>26</v>
      </c>
      <c r="H22" s="10" t="s">
        <v>27</v>
      </c>
      <c r="I22" s="13" t="s">
        <v>28</v>
      </c>
      <c r="J22" s="14" t="s">
        <v>29</v>
      </c>
      <c r="K22" s="14" t="str">
        <f>VLOOKUP(VALUE($B22),'[1]đơn vị thực tập'!$C$3:$AE$1000,9,0)</f>
        <v>Pullman Danang Beach Resort</v>
      </c>
      <c r="L22" s="14" t="str">
        <f>VLOOKUP(VALUE($B22),'[1]đơn vị thực tập'!$C$3:$AE$1000,20,0)</f>
        <v>DUYỆT</v>
      </c>
      <c r="M22" s="14" t="str">
        <f>VLOOKUP(VALUE($B22),'[1]đơn vị thực tập'!$C$3:$AE$1000,21,0)</f>
        <v>25/12/2023</v>
      </c>
      <c r="N22" s="14" t="str">
        <f>VLOOKUP(VALUE($B22),'[1]đơn vị thực tập'!$C$3:$AE$1000,18,0)</f>
        <v>21/12</v>
      </c>
      <c r="O22" s="14" t="str">
        <f>VLOOKUP(VALUE($B22),'[1]đơn vị thực tập'!$C$3:$AE$1000,13,0)</f>
        <v>Buồng phòng</v>
      </c>
      <c r="P22" s="18">
        <f>VLOOKUP(VALUE(B22),'[1]tạm xét'!$A$7:$R$1001,13,0)</f>
        <v>0</v>
      </c>
      <c r="Q22" s="14">
        <f>VLOOKUP(VALUE(B22),'[1]tạm xét'!$A$7:$R$1001,11,0)</f>
        <v>3.27</v>
      </c>
      <c r="R22" s="14" t="str">
        <f>VLOOKUP(VALUE(B22),'[1]TỔNG XÉT KHÓA LUẬN'!$B$14:$O$97,14,0)</f>
        <v>CHUYÊN ĐỀ</v>
      </c>
      <c r="S22" s="14" t="s">
        <v>83</v>
      </c>
      <c r="T22" s="14" t="str">
        <f>VLOOKUP($S22,'[1]THÔNG TIN GVHD'!$D$3:$P$25,11,0)</f>
        <v>0938290678</v>
      </c>
      <c r="U22" s="14" t="str">
        <f>VLOOKUP($S22,'[1]THÔNG TIN GVHD'!$D$3:$P$25,12,0)</f>
        <v>phamtthuthuy2@dtu-hti.edu.vn</v>
      </c>
      <c r="V22" s="14" t="str">
        <f>VLOOKUP($S22,'[1]THÔNG TIN GVHD'!$D$3:$P$25,13,0)</f>
        <v>https://zalo.me/g/odmhvs684?fbclid=IwAR354AdjFYPfyhwEa3vHYlf5Ev9Iji7RPvr31ossfbKkGeDGm0e1ZVqBD5E</v>
      </c>
    </row>
    <row r="23" spans="1:22" s="15" customFormat="1" x14ac:dyDescent="0.25">
      <c r="A23" s="10">
        <f t="shared" si="0"/>
        <v>17</v>
      </c>
      <c r="B23" s="10" t="s">
        <v>84</v>
      </c>
      <c r="C23" s="11" t="s">
        <v>85</v>
      </c>
      <c r="D23" s="11" t="s">
        <v>86</v>
      </c>
      <c r="E23" s="12">
        <v>36857</v>
      </c>
      <c r="F23" s="10" t="s">
        <v>34</v>
      </c>
      <c r="G23" s="10" t="s">
        <v>26</v>
      </c>
      <c r="H23" s="10" t="s">
        <v>27</v>
      </c>
      <c r="I23" s="13" t="s">
        <v>28</v>
      </c>
      <c r="J23" s="14" t="s">
        <v>29</v>
      </c>
      <c r="K23" s="14" t="e">
        <f>VLOOKUP(VALUE($B23),'[1]đơn vị thực tập'!$C$3:$AE$1000,9,0)</f>
        <v>#N/A</v>
      </c>
      <c r="L23" s="14" t="e">
        <f>VLOOKUP(VALUE($B23),'[1]đơn vị thực tập'!$C$3:$AE$1000,20,0)</f>
        <v>#N/A</v>
      </c>
      <c r="M23" s="14" t="e">
        <f>VLOOKUP(VALUE($B23),'[1]đơn vị thực tập'!$C$3:$AE$1000,21,0)</f>
        <v>#N/A</v>
      </c>
      <c r="N23" s="14" t="e">
        <f>VLOOKUP(VALUE($B23),'[1]đơn vị thực tập'!$C$3:$AE$1000,18,0)</f>
        <v>#N/A</v>
      </c>
      <c r="O23" s="14" t="e">
        <f>VLOOKUP(VALUE($B23),'[1]đơn vị thực tập'!$C$3:$AE$1000,13,0)</f>
        <v>#N/A</v>
      </c>
      <c r="P23" s="18" t="e">
        <f>VLOOKUP(VALUE(B23),'[1]tạm xét'!$A$7:$R$1001,13,0)</f>
        <v>#N/A</v>
      </c>
      <c r="Q23" s="14" t="e">
        <f>VLOOKUP(VALUE(B23),'[1]tạm xét'!$A$7:$R$1001,11,0)</f>
        <v>#N/A</v>
      </c>
      <c r="R23" s="14" t="e">
        <f>VLOOKUP(VALUE(B23),'[1]tạm xét'!$A$7:$R$1001,18,0)</f>
        <v>#N/A</v>
      </c>
      <c r="S23" s="14"/>
      <c r="T23" s="14"/>
      <c r="U23" s="14"/>
      <c r="V23" s="14"/>
    </row>
    <row r="24" spans="1:22" s="15" customFormat="1" x14ac:dyDescent="0.25">
      <c r="A24" s="10">
        <f t="shared" si="0"/>
        <v>18</v>
      </c>
      <c r="B24" s="10" t="s">
        <v>87</v>
      </c>
      <c r="C24" s="11" t="s">
        <v>88</v>
      </c>
      <c r="D24" s="11" t="s">
        <v>89</v>
      </c>
      <c r="E24" s="12">
        <v>37607</v>
      </c>
      <c r="F24" s="10" t="s">
        <v>25</v>
      </c>
      <c r="G24" s="10" t="s">
        <v>26</v>
      </c>
      <c r="H24" s="10" t="s">
        <v>27</v>
      </c>
      <c r="I24" s="13" t="s">
        <v>28</v>
      </c>
      <c r="J24" s="14" t="s">
        <v>29</v>
      </c>
      <c r="K24" s="14" t="str">
        <f>VLOOKUP(VALUE($B24),'[1]đơn vị thực tập'!$C$3:$AE$1000,9,0)</f>
        <v>Premier Village Danang Resort</v>
      </c>
      <c r="L24" s="14" t="str">
        <f>VLOOKUP(VALUE($B24),'[1]đơn vị thực tập'!$C$3:$AE$1000,20,0)</f>
        <v>DUYỆT</v>
      </c>
      <c r="M24" s="14" t="str">
        <f>VLOOKUP(VALUE($B24),'[1]đơn vị thực tập'!$C$3:$AE$1000,21,0)</f>
        <v>27/12/2023</v>
      </c>
      <c r="N24" s="14">
        <f>VLOOKUP(VALUE($B24),'[1]đơn vị thực tập'!$C$3:$AE$1000,18,0)</f>
        <v>45536</v>
      </c>
      <c r="O24" s="14" t="str">
        <f>VLOOKUP(VALUE($B24),'[1]đơn vị thực tập'!$C$3:$AE$1000,13,0)</f>
        <v>Tiền sảnh</v>
      </c>
      <c r="P24" s="18">
        <f>VLOOKUP(VALUE(B24),'[1]tạm xét'!$A$7:$R$1001,13,0)</f>
        <v>0</v>
      </c>
      <c r="Q24" s="14">
        <f>VLOOKUP(VALUE(B24),'[1]tạm xét'!$A$7:$R$1001,11,0)</f>
        <v>3.29</v>
      </c>
      <c r="R24" s="14" t="str">
        <f>VLOOKUP(VALUE(B24),'[1]TỔNG XÉT KHÓA LUẬN'!$B$14:$O$97,14,0)</f>
        <v>CHUYÊN ĐỀ</v>
      </c>
      <c r="S24" s="14" t="s">
        <v>30</v>
      </c>
      <c r="T24" s="14" t="str">
        <f>VLOOKUP($S24,'[1]THÔNG TIN GVHD'!$D$3:$P$25,11,0)</f>
        <v>0702605664</v>
      </c>
      <c r="U24" s="14" t="str">
        <f>VLOOKUP($S24,'[1]THÔNG TIN GVHD'!$D$3:$P$25,12,0)</f>
        <v>huynhlthuylinh@dtu-hti.edu.vn</v>
      </c>
      <c r="V24" s="14">
        <f>VLOOKUP($S24,'[1]THÔNG TIN GVHD'!$D$3:$P$25,13,0)</f>
        <v>0</v>
      </c>
    </row>
    <row r="25" spans="1:22" s="15" customFormat="1" x14ac:dyDescent="0.25">
      <c r="A25" s="10">
        <f t="shared" si="0"/>
        <v>19</v>
      </c>
      <c r="B25" s="10" t="s">
        <v>90</v>
      </c>
      <c r="C25" s="11" t="s">
        <v>91</v>
      </c>
      <c r="D25" s="11" t="s">
        <v>92</v>
      </c>
      <c r="E25" s="12">
        <v>37413</v>
      </c>
      <c r="F25" s="10" t="s">
        <v>25</v>
      </c>
      <c r="G25" s="10" t="s">
        <v>26</v>
      </c>
      <c r="H25" s="10" t="s">
        <v>27</v>
      </c>
      <c r="I25" s="13" t="s">
        <v>28</v>
      </c>
      <c r="J25" s="14" t="s">
        <v>29</v>
      </c>
      <c r="K25" s="14" t="str">
        <f>VLOOKUP(VALUE($B25),'[1]đơn vị thực tập'!$C$3:$AE$1000,9,0)</f>
        <v>Four Points by Sheraton Danang</v>
      </c>
      <c r="L25" s="14" t="str">
        <f>VLOOKUP(VALUE($B25),'[1]đơn vị thực tập'!$C$3:$AE$1000,20,0)</f>
        <v>DUYỆT</v>
      </c>
      <c r="M25" s="14" t="str">
        <f>VLOOKUP(VALUE($B25),'[1]đơn vị thực tập'!$C$3:$AE$1000,21,0)</f>
        <v>25/12/2023</v>
      </c>
      <c r="N25" s="14" t="str">
        <f>VLOOKUP(VALUE($B25),'[1]đơn vị thực tập'!$C$3:$AE$1000,18,0)</f>
        <v>23/12</v>
      </c>
      <c r="O25" s="14" t="str">
        <f>VLOOKUP(VALUE($B25),'[1]đơn vị thực tập'!$C$3:$AE$1000,13,0)</f>
        <v>Tiền sảnh</v>
      </c>
      <c r="P25" s="18">
        <f>VLOOKUP(VALUE(B25),'[1]tạm xét'!$A$7:$R$1001,13,0)</f>
        <v>0</v>
      </c>
      <c r="Q25" s="14">
        <f>VLOOKUP(VALUE(B25),'[1]tạm xét'!$A$7:$R$1001,11,0)</f>
        <v>3.49</v>
      </c>
      <c r="R25" s="14" t="str">
        <f>VLOOKUP(VALUE(B25),'[1]TỔNG XÉT KHÓA LUẬN'!$B$14:$O$97,14,0)</f>
        <v>CHUYÊN ĐỀ</v>
      </c>
      <c r="S25" s="14" t="s">
        <v>73</v>
      </c>
      <c r="T25" s="14" t="str">
        <f>VLOOKUP($S25,'[1]THÔNG TIN GVHD'!$D$3:$P$25,11,0)</f>
        <v>0935 141614</v>
      </c>
      <c r="U25" s="14" t="str">
        <f>VLOOKUP($S25,'[1]THÔNG TIN GVHD'!$D$3:$P$25,12,0)</f>
        <v>phamthoangdung@duytan.edu.vn</v>
      </c>
      <c r="V25" s="14">
        <f>VLOOKUP($S25,'[1]THÔNG TIN GVHD'!$D$3:$P$25,13,0)</f>
        <v>0</v>
      </c>
    </row>
    <row r="26" spans="1:22" s="15" customFormat="1" x14ac:dyDescent="0.25">
      <c r="A26" s="10">
        <f t="shared" si="0"/>
        <v>20</v>
      </c>
      <c r="B26" s="10" t="s">
        <v>93</v>
      </c>
      <c r="C26" s="11" t="s">
        <v>94</v>
      </c>
      <c r="D26" s="11" t="s">
        <v>92</v>
      </c>
      <c r="E26" s="12">
        <v>37205</v>
      </c>
      <c r="F26" s="10" t="s">
        <v>25</v>
      </c>
      <c r="G26" s="10" t="s">
        <v>26</v>
      </c>
      <c r="H26" s="10" t="s">
        <v>27</v>
      </c>
      <c r="I26" s="13" t="s">
        <v>28</v>
      </c>
      <c r="J26" s="14" t="s">
        <v>29</v>
      </c>
      <c r="K26" s="14" t="str">
        <f>VLOOKUP(VALUE($B26),'[1]đơn vị thực tập'!$C$3:$AE$1000,9,0)</f>
        <v>Four Points by Sheraton Danang</v>
      </c>
      <c r="L26" s="14" t="str">
        <f>VLOOKUP(VALUE($B26),'[1]đơn vị thực tập'!$C$3:$AE$1000,20,0)</f>
        <v>DUYỆT</v>
      </c>
      <c r="M26" s="14" t="str">
        <f>VLOOKUP(VALUE($B26),'[1]đơn vị thực tập'!$C$3:$AE$1000,21,0)</f>
        <v>18/12/2023</v>
      </c>
      <c r="N26" s="14" t="str">
        <f>VLOOKUP(VALUE($B26),'[1]đơn vị thực tập'!$C$3:$AE$1000,18,0)</f>
        <v>23/12</v>
      </c>
      <c r="O26" s="14" t="str">
        <f>VLOOKUP(VALUE($B26),'[1]đơn vị thực tập'!$C$3:$AE$1000,13,0)</f>
        <v>Tiền sảnh</v>
      </c>
      <c r="P26" s="18">
        <f>VLOOKUP(VALUE(B26),'[1]tạm xét'!$A$7:$R$1001,13,0)</f>
        <v>0</v>
      </c>
      <c r="Q26" s="14">
        <f>VLOOKUP(VALUE(B26),'[1]tạm xét'!$A$7:$R$1001,11,0)</f>
        <v>3.16</v>
      </c>
      <c r="R26" s="14" t="str">
        <f>VLOOKUP(VALUE(B26),'[1]tạm xét'!$A$7:$R$1001,18,0)</f>
        <v>CHUYÊN ĐỀ</v>
      </c>
      <c r="S26" s="14" t="s">
        <v>30</v>
      </c>
      <c r="T26" s="14" t="str">
        <f>VLOOKUP($S26,'[1]THÔNG TIN GVHD'!$D$3:$P$25,11,0)</f>
        <v>0702605664</v>
      </c>
      <c r="U26" s="14" t="str">
        <f>VLOOKUP($S26,'[1]THÔNG TIN GVHD'!$D$3:$P$25,12,0)</f>
        <v>huynhlthuylinh@dtu-hti.edu.vn</v>
      </c>
      <c r="V26" s="14">
        <f>VLOOKUP($S26,'[1]THÔNG TIN GVHD'!$D$3:$P$25,13,0)</f>
        <v>0</v>
      </c>
    </row>
    <row r="27" spans="1:22" s="15" customFormat="1" x14ac:dyDescent="0.25">
      <c r="A27" s="10">
        <f t="shared" si="0"/>
        <v>21</v>
      </c>
      <c r="B27" s="10" t="s">
        <v>95</v>
      </c>
      <c r="C27" s="11" t="s">
        <v>96</v>
      </c>
      <c r="D27" s="11" t="s">
        <v>97</v>
      </c>
      <c r="E27" s="12">
        <v>37391</v>
      </c>
      <c r="F27" s="10" t="s">
        <v>25</v>
      </c>
      <c r="G27" s="10" t="s">
        <v>26</v>
      </c>
      <c r="H27" s="10" t="s">
        <v>27</v>
      </c>
      <c r="I27" s="13" t="s">
        <v>28</v>
      </c>
      <c r="J27" s="14" t="s">
        <v>29</v>
      </c>
      <c r="K27" s="14" t="str">
        <f>VLOOKUP(VALUE($B27),'[1]đơn vị thực tập'!$C$3:$AE$1000,9,0)</f>
        <v>Pullman Danang Beach Resort</v>
      </c>
      <c r="L27" s="14" t="str">
        <f>VLOOKUP(VALUE($B27),'[1]đơn vị thực tập'!$C$3:$AE$1000,20,0)</f>
        <v>DUYỆT</v>
      </c>
      <c r="M27" s="14" t="str">
        <f>VLOOKUP(VALUE($B27),'[1]đơn vị thực tập'!$C$3:$AE$1000,21,0)</f>
        <v>27/12/2023</v>
      </c>
      <c r="N27" s="14" t="str">
        <f>VLOOKUP(VALUE($B27),'[1]đơn vị thực tập'!$C$3:$AE$1000,18,0)</f>
        <v>30/12</v>
      </c>
      <c r="O27" s="14" t="str">
        <f>VLOOKUP(VALUE($B27),'[1]đơn vị thực tập'!$C$3:$AE$1000,13,0)</f>
        <v>Buồng phòng</v>
      </c>
      <c r="P27" s="18">
        <f>VLOOKUP(VALUE(B27),'[1]tạm xét'!$A$7:$R$1001,13,0)</f>
        <v>0</v>
      </c>
      <c r="Q27" s="14">
        <f>VLOOKUP(VALUE(B27),'[1]tạm xét'!$A$7:$R$1001,11,0)</f>
        <v>3.46</v>
      </c>
      <c r="R27" s="14" t="str">
        <f>VLOOKUP(VALUE(B27),'[1]TỔNG XÉT KHÓA LUẬN'!$B$14:$O$97,14,0)</f>
        <v>CHUYÊN ĐỀ</v>
      </c>
      <c r="S27" s="14" t="s">
        <v>83</v>
      </c>
      <c r="T27" s="14" t="str">
        <f>VLOOKUP($S27,'[1]THÔNG TIN GVHD'!$D$3:$P$25,11,0)</f>
        <v>0938290678</v>
      </c>
      <c r="U27" s="14" t="str">
        <f>VLOOKUP($S27,'[1]THÔNG TIN GVHD'!$D$3:$P$25,12,0)</f>
        <v>phamtthuthuy2@dtu-hti.edu.vn</v>
      </c>
      <c r="V27" s="14" t="str">
        <f>VLOOKUP($S27,'[1]THÔNG TIN GVHD'!$D$3:$P$25,13,0)</f>
        <v>https://zalo.me/g/odmhvs684?fbclid=IwAR354AdjFYPfyhwEa3vHYlf5Ev9Iji7RPvr31ossfbKkGeDGm0e1ZVqBD5E</v>
      </c>
    </row>
    <row r="28" spans="1:22" s="15" customFormat="1" x14ac:dyDescent="0.25">
      <c r="A28" s="10">
        <f t="shared" si="0"/>
        <v>22</v>
      </c>
      <c r="B28" s="10" t="s">
        <v>98</v>
      </c>
      <c r="C28" s="11" t="s">
        <v>99</v>
      </c>
      <c r="D28" s="11" t="s">
        <v>100</v>
      </c>
      <c r="E28" s="12">
        <v>37604</v>
      </c>
      <c r="F28" s="10" t="s">
        <v>25</v>
      </c>
      <c r="G28" s="10" t="s">
        <v>26</v>
      </c>
      <c r="H28" s="10" t="s">
        <v>27</v>
      </c>
      <c r="I28" s="13" t="s">
        <v>28</v>
      </c>
      <c r="J28" s="14" t="s">
        <v>29</v>
      </c>
      <c r="K28" s="14" t="str">
        <f>VLOOKUP(VALUE($B28),'[1]đơn vị thực tập'!$C$3:$AE$1000,9,0)</f>
        <v>Pullman Danang Beach Resort</v>
      </c>
      <c r="L28" s="14" t="str">
        <f>VLOOKUP(VALUE($B28),'[1]đơn vị thực tập'!$C$3:$AE$1000,20,0)</f>
        <v>DUYỆT</v>
      </c>
      <c r="M28" s="14" t="str">
        <f>VLOOKUP(VALUE($B28),'[1]đơn vị thực tập'!$C$3:$AE$1000,21,0)</f>
        <v>18/12/2023</v>
      </c>
      <c r="N28" s="14" t="str">
        <f>VLOOKUP(VALUE($B28),'[1]đơn vị thực tập'!$C$3:$AE$1000,18,0)</f>
        <v>29/12</v>
      </c>
      <c r="O28" s="14" t="str">
        <f>VLOOKUP(VALUE($B28),'[1]đơn vị thực tập'!$C$3:$AE$1000,13,0)</f>
        <v>Tiền sảnh</v>
      </c>
      <c r="P28" s="18">
        <f>VLOOKUP(VALUE(B28),'[1]tạm xét'!$A$7:$R$1001,13,0)</f>
        <v>0</v>
      </c>
      <c r="Q28" s="14">
        <f>VLOOKUP(VALUE(B28),'[1]tạm xét'!$A$7:$R$1001,11,0)</f>
        <v>3.44</v>
      </c>
      <c r="R28" s="14" t="str">
        <f>VLOOKUP(VALUE(B28),'[1]TỔNG XÉT KHÓA LUẬN'!$B$14:$O$97,14,0)</f>
        <v>CHUYÊN ĐỀ</v>
      </c>
      <c r="S28" s="14" t="s">
        <v>54</v>
      </c>
      <c r="T28" s="14" t="str">
        <f>VLOOKUP($S28,'[1]THÔNG TIN GVHD'!$D$3:$P$25,11,0)</f>
        <v>0905767997</v>
      </c>
      <c r="U28" s="14" t="str">
        <f>VLOOKUP($S28,'[1]THÔNG TIN GVHD'!$D$3:$P$25,12,0)</f>
        <v>voduchieu@dtu-hti.edu.vn</v>
      </c>
      <c r="V28" s="14">
        <f>VLOOKUP($S28,'[1]THÔNG TIN GVHD'!$D$3:$P$25,13,0)</f>
        <v>0</v>
      </c>
    </row>
    <row r="29" spans="1:22" s="15" customFormat="1" x14ac:dyDescent="0.25">
      <c r="A29" s="10">
        <f t="shared" si="0"/>
        <v>23</v>
      </c>
      <c r="B29" s="10" t="s">
        <v>101</v>
      </c>
      <c r="C29" s="11" t="s">
        <v>102</v>
      </c>
      <c r="D29" s="11" t="s">
        <v>103</v>
      </c>
      <c r="E29" s="12">
        <v>37411</v>
      </c>
      <c r="F29" s="10" t="s">
        <v>25</v>
      </c>
      <c r="G29" s="10" t="s">
        <v>26</v>
      </c>
      <c r="H29" s="10" t="s">
        <v>27</v>
      </c>
      <c r="I29" s="13" t="s">
        <v>28</v>
      </c>
      <c r="J29" s="14" t="s">
        <v>29</v>
      </c>
      <c r="K29" s="14" t="e">
        <f>VLOOKUP(VALUE($B29),'[1]đơn vị thực tập'!$C$3:$AE$1000,9,0)</f>
        <v>#N/A</v>
      </c>
      <c r="L29" s="14" t="e">
        <f>VLOOKUP(VALUE($B29),'[1]đơn vị thực tập'!$C$3:$AE$1000,20,0)</f>
        <v>#N/A</v>
      </c>
      <c r="M29" s="14" t="e">
        <f>VLOOKUP(VALUE($B29),'[1]đơn vị thực tập'!$C$3:$AE$1000,21,0)</f>
        <v>#N/A</v>
      </c>
      <c r="N29" s="14" t="e">
        <f>VLOOKUP(VALUE($B29),'[1]đơn vị thực tập'!$C$3:$AE$1000,18,0)</f>
        <v>#N/A</v>
      </c>
      <c r="O29" s="14" t="e">
        <f>VLOOKUP(VALUE($B29),'[1]đơn vị thực tập'!$C$3:$AE$1000,13,0)</f>
        <v>#N/A</v>
      </c>
      <c r="P29" s="18" t="e">
        <f>VLOOKUP(VALUE(B29),'[1]tạm xét'!$A$7:$R$1001,13,0)</f>
        <v>#N/A</v>
      </c>
      <c r="Q29" s="14" t="e">
        <f>VLOOKUP(VALUE(B29),'[1]tạm xét'!$A$7:$R$1001,11,0)</f>
        <v>#N/A</v>
      </c>
      <c r="R29" s="14" t="e">
        <f>VLOOKUP(VALUE(B29),'[1]tạm xét'!$A$7:$R$1001,18,0)</f>
        <v>#N/A</v>
      </c>
      <c r="S29" s="14"/>
      <c r="T29" s="14"/>
      <c r="U29" s="14"/>
      <c r="V29" s="14"/>
    </row>
    <row r="30" spans="1:22" s="15" customFormat="1" x14ac:dyDescent="0.25">
      <c r="A30" s="10">
        <f t="shared" si="0"/>
        <v>24</v>
      </c>
      <c r="B30" s="10" t="s">
        <v>104</v>
      </c>
      <c r="C30" s="11" t="s">
        <v>105</v>
      </c>
      <c r="D30" s="11" t="s">
        <v>106</v>
      </c>
      <c r="E30" s="12">
        <v>37372</v>
      </c>
      <c r="F30" s="10" t="s">
        <v>25</v>
      </c>
      <c r="G30" s="10" t="s">
        <v>26</v>
      </c>
      <c r="H30" s="10" t="s">
        <v>27</v>
      </c>
      <c r="I30" s="13" t="s">
        <v>28</v>
      </c>
      <c r="J30" s="14" t="s">
        <v>29</v>
      </c>
      <c r="K30" s="14" t="str">
        <f>VLOOKUP(VALUE($B30),'[1]đơn vị thực tập'!$C$3:$AE$1000,9,0)</f>
        <v>Khách sạn Shilla Monogram Quangnam Danang</v>
      </c>
      <c r="L30" s="14" t="str">
        <f>VLOOKUP(VALUE($B30),'[1]đơn vị thực tập'!$C$3:$AE$1000,20,0)</f>
        <v>DUYỆT</v>
      </c>
      <c r="M30" s="14">
        <f>VLOOKUP(VALUE($B30),'[1]đơn vị thực tập'!$C$3:$AE$1000,21,0)</f>
        <v>45413</v>
      </c>
      <c r="N30" s="14" t="str">
        <f>VLOOKUP(VALUE($B30),'[1]đơn vị thực tập'!$C$3:$AE$1000,18,0)</f>
        <v>16/1</v>
      </c>
      <c r="O30" s="14" t="str">
        <f>VLOOKUP(VALUE($B30),'[1]đơn vị thực tập'!$C$3:$AE$1000,13,0)</f>
        <v>Tiền sảnh</v>
      </c>
      <c r="P30" s="18">
        <f>VLOOKUP(VALUE(B30),'[1]tạm xét'!$A$7:$R$1001,13,0)</f>
        <v>0</v>
      </c>
      <c r="Q30" s="14">
        <f>VLOOKUP(VALUE(B30),'[1]tạm xét'!$A$7:$R$1001,11,0)</f>
        <v>3.47</v>
      </c>
      <c r="R30" s="14" t="str">
        <f>VLOOKUP(VALUE(B30),'[1]TỔNG XÉT KHÓA LUẬN'!$B$14:$O$97,14,0)</f>
        <v>CHUYÊN ĐỀ</v>
      </c>
      <c r="S30" s="14" t="s">
        <v>107</v>
      </c>
      <c r="T30" s="14" t="str">
        <f>VLOOKUP($S30,'[1]THÔNG TIN GVHD'!$D$3:$P$25,11,0)</f>
        <v>0905767050</v>
      </c>
      <c r="U30" s="14" t="str">
        <f>VLOOKUP($S30,'[1]THÔNG TIN GVHD'!$D$3:$P$25,12,0)</f>
        <v>maithithuong@dtu-hti.edu.vn</v>
      </c>
      <c r="V30" s="14" t="str">
        <f>VLOOKUP($S30,'[1]THÔNG TIN GVHD'!$D$3:$P$25,13,0)</f>
        <v>https://zalo.me/g/aznodq506</v>
      </c>
    </row>
    <row r="31" spans="1:22" s="15" customFormat="1" x14ac:dyDescent="0.25">
      <c r="A31" s="10">
        <f t="shared" si="0"/>
        <v>25</v>
      </c>
      <c r="B31" s="10" t="s">
        <v>108</v>
      </c>
      <c r="C31" s="11" t="s">
        <v>109</v>
      </c>
      <c r="D31" s="11" t="s">
        <v>110</v>
      </c>
      <c r="E31" s="12">
        <v>37271</v>
      </c>
      <c r="F31" s="10" t="s">
        <v>25</v>
      </c>
      <c r="G31" s="10" t="s">
        <v>26</v>
      </c>
      <c r="H31" s="10" t="s">
        <v>27</v>
      </c>
      <c r="I31" s="13" t="s">
        <v>28</v>
      </c>
      <c r="J31" s="14" t="s">
        <v>29</v>
      </c>
      <c r="K31" s="14" t="str">
        <f>VLOOKUP(VALUE($B31),'[1]đơn vị thực tập'!$C$3:$AE$1000,9,0)</f>
        <v>Premier Village Danang Resort</v>
      </c>
      <c r="L31" s="14" t="str">
        <f>VLOOKUP(VALUE($B31),'[1]đơn vị thực tập'!$C$3:$AE$1000,20,0)</f>
        <v>DUYỆT</v>
      </c>
      <c r="M31" s="14">
        <f>VLOOKUP(VALUE($B31),'[1]đơn vị thực tập'!$C$3:$AE$1000,21,0)</f>
        <v>45566</v>
      </c>
      <c r="N31" s="14">
        <f>VLOOKUP(VALUE($B31),'[1]đơn vị thực tập'!$C$3:$AE$1000,18,0)</f>
        <v>45566</v>
      </c>
      <c r="O31" s="14" t="str">
        <f>VLOOKUP(VALUE($B31),'[1]đơn vị thực tập'!$C$3:$AE$1000,13,0)</f>
        <v>Buồng phòng</v>
      </c>
      <c r="P31" s="18">
        <f>VLOOKUP(VALUE(B31),'[1]tạm xét'!$A$7:$R$1001,13,0)</f>
        <v>2.34375E-2</v>
      </c>
      <c r="Q31" s="14">
        <f>VLOOKUP(VALUE(B31),'[1]tạm xét'!$A$7:$R$1001,11,0)</f>
        <v>2.72</v>
      </c>
      <c r="R31" s="14" t="str">
        <f>VLOOKUP(VALUE(B31),'[1]tạm xét'!$A$7:$R$1001,18,0)</f>
        <v>CHUYÊN ĐỀ</v>
      </c>
      <c r="S31" s="14" t="s">
        <v>83</v>
      </c>
      <c r="T31" s="14" t="str">
        <f>VLOOKUP($S31,'[1]THÔNG TIN GVHD'!$D$3:$P$25,11,0)</f>
        <v>0938290678</v>
      </c>
      <c r="U31" s="14" t="str">
        <f>VLOOKUP($S31,'[1]THÔNG TIN GVHD'!$D$3:$P$25,12,0)</f>
        <v>phamtthuthuy2@dtu-hti.edu.vn</v>
      </c>
      <c r="V31" s="14" t="str">
        <f>VLOOKUP($S31,'[1]THÔNG TIN GVHD'!$D$3:$P$25,13,0)</f>
        <v>https://zalo.me/g/odmhvs684?fbclid=IwAR354AdjFYPfyhwEa3vHYlf5Ev9Iji7RPvr31ossfbKkGeDGm0e1ZVqBD5E</v>
      </c>
    </row>
    <row r="32" spans="1:22" s="15" customFormat="1" x14ac:dyDescent="0.25">
      <c r="A32" s="10">
        <f t="shared" si="0"/>
        <v>26</v>
      </c>
      <c r="B32" s="10" t="s">
        <v>111</v>
      </c>
      <c r="C32" s="11" t="s">
        <v>112</v>
      </c>
      <c r="D32" s="11" t="s">
        <v>113</v>
      </c>
      <c r="E32" s="12">
        <v>37264</v>
      </c>
      <c r="F32" s="10" t="s">
        <v>34</v>
      </c>
      <c r="G32" s="10" t="s">
        <v>26</v>
      </c>
      <c r="H32" s="10" t="s">
        <v>27</v>
      </c>
      <c r="I32" s="13" t="s">
        <v>28</v>
      </c>
      <c r="J32" s="14" t="s">
        <v>29</v>
      </c>
      <c r="K32" s="14" t="e">
        <f>VLOOKUP(VALUE($B32),'[1]đơn vị thực tập'!$C$3:$AE$1000,9,0)</f>
        <v>#N/A</v>
      </c>
      <c r="L32" s="14" t="e">
        <f>VLOOKUP(VALUE($B32),'[1]đơn vị thực tập'!$C$3:$AE$1000,20,0)</f>
        <v>#N/A</v>
      </c>
      <c r="M32" s="14" t="e">
        <f>VLOOKUP(VALUE($B32),'[1]đơn vị thực tập'!$C$3:$AE$1000,21,0)</f>
        <v>#N/A</v>
      </c>
      <c r="N32" s="14" t="e">
        <f>VLOOKUP(VALUE($B32),'[1]đơn vị thực tập'!$C$3:$AE$1000,18,0)</f>
        <v>#N/A</v>
      </c>
      <c r="O32" s="14" t="e">
        <f>VLOOKUP(VALUE($B32),'[1]đơn vị thực tập'!$C$3:$AE$1000,13,0)</f>
        <v>#N/A</v>
      </c>
      <c r="P32" s="18">
        <f>VLOOKUP(VALUE(B32),'[1]tạm xét'!$A$7:$R$1001,13,0)</f>
        <v>7.03125E-2</v>
      </c>
      <c r="Q32" s="14">
        <f>VLOOKUP(VALUE(B32),'[1]tạm xét'!$A$7:$R$1001,11,0)</f>
        <v>2.92</v>
      </c>
      <c r="R32" s="14" t="str">
        <f>VLOOKUP(VALUE(B32),'[1]tạm xét'!$A$7:$R$1001,18,0)</f>
        <v>KHÔNG ĐỦ ĐIỀU KIỆN THỰC TẬP</v>
      </c>
      <c r="S32" s="14"/>
      <c r="T32" s="14"/>
      <c r="U32" s="14"/>
      <c r="V32" s="14"/>
    </row>
    <row r="33" spans="1:22" s="15" customFormat="1" x14ac:dyDescent="0.25">
      <c r="A33" s="10">
        <f t="shared" si="0"/>
        <v>27</v>
      </c>
      <c r="B33" s="10" t="s">
        <v>114</v>
      </c>
      <c r="C33" s="11" t="s">
        <v>115</v>
      </c>
      <c r="D33" s="11" t="s">
        <v>116</v>
      </c>
      <c r="E33" s="12">
        <v>37519</v>
      </c>
      <c r="F33" s="10" t="s">
        <v>25</v>
      </c>
      <c r="G33" s="10" t="s">
        <v>26</v>
      </c>
      <c r="H33" s="10" t="s">
        <v>117</v>
      </c>
      <c r="I33" s="13" t="s">
        <v>118</v>
      </c>
      <c r="J33" s="14" t="s">
        <v>29</v>
      </c>
      <c r="K33" s="14" t="str">
        <f>VLOOKUP(VALUE($B33),'[1]đơn vị thực tập'!$C$3:$AE$1000,9,0)</f>
        <v>Four Points by Sheraton Danang</v>
      </c>
      <c r="L33" s="14" t="str">
        <f>VLOOKUP(VALUE($B33),'[1]đơn vị thực tập'!$C$3:$AE$1000,20,0)</f>
        <v>DUYỆT</v>
      </c>
      <c r="M33" s="14" t="str">
        <f>VLOOKUP(VALUE($B33),'[1]đơn vị thực tập'!$C$3:$AE$1000,21,0)</f>
        <v>18/12/2023</v>
      </c>
      <c r="N33" s="14" t="str">
        <f>VLOOKUP(VALUE($B33),'[1]đơn vị thực tập'!$C$3:$AE$1000,18,0)</f>
        <v>23/12</v>
      </c>
      <c r="O33" s="14" t="str">
        <f>VLOOKUP(VALUE($B33),'[1]đơn vị thực tập'!$C$3:$AE$1000,13,0)</f>
        <v>Lễ tân Spa</v>
      </c>
      <c r="P33" s="18">
        <f>VLOOKUP(VALUE(B33),'[1]tạm xét'!$A$7:$R$1001,13,0)</f>
        <v>2.34375E-2</v>
      </c>
      <c r="Q33" s="14">
        <f>VLOOKUP(VALUE(B33),'[1]tạm xét'!$A$7:$R$1001,11,0)</f>
        <v>3.05</v>
      </c>
      <c r="R33" s="14" t="str">
        <f>VLOOKUP(VALUE(B33),'[1]tạm xét'!$A$7:$R$1001,18,0)</f>
        <v>CHUYÊN ĐỀ</v>
      </c>
      <c r="S33" s="14" t="s">
        <v>30</v>
      </c>
      <c r="T33" s="14" t="str">
        <f>VLOOKUP($S33,'[1]THÔNG TIN GVHD'!$D$3:$P$25,11,0)</f>
        <v>0702605664</v>
      </c>
      <c r="U33" s="14" t="str">
        <f>VLOOKUP($S33,'[1]THÔNG TIN GVHD'!$D$3:$P$25,12,0)</f>
        <v>huynhlthuylinh@dtu-hti.edu.vn</v>
      </c>
      <c r="V33" s="14">
        <f>VLOOKUP($S33,'[1]THÔNG TIN GVHD'!$D$3:$P$25,13,0)</f>
        <v>0</v>
      </c>
    </row>
    <row r="34" spans="1:22" s="15" customFormat="1" x14ac:dyDescent="0.25">
      <c r="A34" s="10">
        <f t="shared" si="0"/>
        <v>28</v>
      </c>
      <c r="B34" s="10" t="s">
        <v>119</v>
      </c>
      <c r="C34" s="11" t="s">
        <v>120</v>
      </c>
      <c r="D34" s="11" t="s">
        <v>121</v>
      </c>
      <c r="E34" s="12">
        <v>37340</v>
      </c>
      <c r="F34" s="10" t="s">
        <v>25</v>
      </c>
      <c r="G34" s="10" t="s">
        <v>26</v>
      </c>
      <c r="H34" s="10" t="s">
        <v>117</v>
      </c>
      <c r="I34" s="13" t="s">
        <v>118</v>
      </c>
      <c r="J34" s="14" t="s">
        <v>29</v>
      </c>
      <c r="K34" s="14" t="str">
        <f>VLOOKUP(VALUE($B34),'[1]đơn vị thực tập'!$C$3:$AE$1000,9,0)</f>
        <v>Four Points by Sheraton Danang</v>
      </c>
      <c r="L34" s="14" t="str">
        <f>VLOOKUP(VALUE($B34),'[1]đơn vị thực tập'!$C$3:$AE$1000,20,0)</f>
        <v>DUYỆT</v>
      </c>
      <c r="M34" s="14" t="str">
        <f>VLOOKUP(VALUE($B34),'[1]đơn vị thực tập'!$C$3:$AE$1000,21,0)</f>
        <v>18/12/2023</v>
      </c>
      <c r="N34" s="14" t="str">
        <f>VLOOKUP(VALUE($B34),'[1]đơn vị thực tập'!$C$3:$AE$1000,18,0)</f>
        <v>23/12</v>
      </c>
      <c r="O34" s="14" t="str">
        <f>VLOOKUP(VALUE($B34),'[1]đơn vị thực tập'!$C$3:$AE$1000,13,0)</f>
        <v>Tiền sảnh</v>
      </c>
      <c r="P34" s="18">
        <f>VLOOKUP(VALUE(B34),'[1]tạm xét'!$A$7:$R$1001,13,0)</f>
        <v>2.34375E-2</v>
      </c>
      <c r="Q34" s="14">
        <f>VLOOKUP(VALUE(B34),'[1]tạm xét'!$A$7:$R$1001,11,0)</f>
        <v>3.89</v>
      </c>
      <c r="R34" s="14" t="str">
        <f>VLOOKUP(VALUE(B34),'[1]tạm xét'!$A$7:$R$1001,18,0)</f>
        <v>CHUYÊN ĐỀ</v>
      </c>
      <c r="S34" s="14" t="s">
        <v>73</v>
      </c>
      <c r="T34" s="14" t="str">
        <f>VLOOKUP($S34,'[1]THÔNG TIN GVHD'!$D$3:$P$25,11,0)</f>
        <v>0935 141614</v>
      </c>
      <c r="U34" s="14" t="str">
        <f>VLOOKUP($S34,'[1]THÔNG TIN GVHD'!$D$3:$P$25,12,0)</f>
        <v>phamthoangdung@duytan.edu.vn</v>
      </c>
      <c r="V34" s="14">
        <f>VLOOKUP($S34,'[1]THÔNG TIN GVHD'!$D$3:$P$25,13,0)</f>
        <v>0</v>
      </c>
    </row>
    <row r="35" spans="1:22" s="15" customFormat="1" x14ac:dyDescent="0.25">
      <c r="A35" s="10">
        <f t="shared" si="0"/>
        <v>29</v>
      </c>
      <c r="B35" s="10" t="s">
        <v>122</v>
      </c>
      <c r="C35" s="11" t="s">
        <v>123</v>
      </c>
      <c r="D35" s="11" t="s">
        <v>121</v>
      </c>
      <c r="E35" s="12">
        <v>37541</v>
      </c>
      <c r="F35" s="10" t="s">
        <v>25</v>
      </c>
      <c r="G35" s="10" t="s">
        <v>26</v>
      </c>
      <c r="H35" s="10" t="s">
        <v>117</v>
      </c>
      <c r="I35" s="13" t="s">
        <v>118</v>
      </c>
      <c r="J35" s="14" t="s">
        <v>29</v>
      </c>
      <c r="K35" s="14" t="e">
        <f>VLOOKUP(VALUE($B35),'[1]đơn vị thực tập'!$C$3:$AE$1000,9,0)</f>
        <v>#N/A</v>
      </c>
      <c r="L35" s="14" t="e">
        <f>VLOOKUP(VALUE($B35),'[1]đơn vị thực tập'!$C$3:$AE$1000,20,0)</f>
        <v>#N/A</v>
      </c>
      <c r="M35" s="14" t="e">
        <f>VLOOKUP(VALUE($B35),'[1]đơn vị thực tập'!$C$3:$AE$1000,21,0)</f>
        <v>#N/A</v>
      </c>
      <c r="N35" s="14" t="e">
        <f>VLOOKUP(VALUE($B35),'[1]đơn vị thực tập'!$C$3:$AE$1000,18,0)</f>
        <v>#N/A</v>
      </c>
      <c r="O35" s="14" t="e">
        <f>VLOOKUP(VALUE($B35),'[1]đơn vị thực tập'!$C$3:$AE$1000,13,0)</f>
        <v>#N/A</v>
      </c>
      <c r="P35" s="18">
        <f>VLOOKUP(VALUE(B35),'[1]tạm xét'!$A$7:$R$1001,13,0)</f>
        <v>0.171875</v>
      </c>
      <c r="Q35" s="14">
        <f>VLOOKUP(VALUE(B35),'[1]tạm xét'!$A$7:$R$1001,11,0)</f>
        <v>2.02</v>
      </c>
      <c r="R35" s="14" t="str">
        <f>VLOOKUP(VALUE(B35),'[1]tạm xét'!$A$7:$R$1001,18,0)</f>
        <v>KHÔNG ĐỦ ĐIỀU KIỆN THỰC TẬP</v>
      </c>
      <c r="S35" s="14"/>
      <c r="T35" s="14"/>
      <c r="U35" s="14"/>
      <c r="V35" s="14"/>
    </row>
    <row r="36" spans="1:22" s="15" customFormat="1" x14ac:dyDescent="0.25">
      <c r="A36" s="10">
        <f t="shared" si="0"/>
        <v>30</v>
      </c>
      <c r="B36" s="10" t="s">
        <v>124</v>
      </c>
      <c r="C36" s="11" t="s">
        <v>125</v>
      </c>
      <c r="D36" s="11" t="s">
        <v>126</v>
      </c>
      <c r="E36" s="12">
        <v>37353</v>
      </c>
      <c r="F36" s="10" t="s">
        <v>25</v>
      </c>
      <c r="G36" s="10" t="s">
        <v>26</v>
      </c>
      <c r="H36" s="10" t="s">
        <v>117</v>
      </c>
      <c r="I36" s="13" t="s">
        <v>118</v>
      </c>
      <c r="J36" s="14" t="s">
        <v>29</v>
      </c>
      <c r="K36" s="14" t="str">
        <f>VLOOKUP(VALUE($B36),'[1]đơn vị thực tập'!$C$3:$AE$1000,9,0)</f>
        <v>Pullman Danang Beach Resort</v>
      </c>
      <c r="L36" s="14" t="str">
        <f>VLOOKUP(VALUE($B36),'[1]đơn vị thực tập'!$C$3:$AE$1000,20,0)</f>
        <v>DUYỆT</v>
      </c>
      <c r="M36" s="14" t="str">
        <f>VLOOKUP(VALUE($B36),'[1]đơn vị thực tập'!$C$3:$AE$1000,21,0)</f>
        <v>18/12/2023</v>
      </c>
      <c r="N36" s="14" t="str">
        <f>VLOOKUP(VALUE($B36),'[1]đơn vị thực tập'!$C$3:$AE$1000,18,0)</f>
        <v>21/12</v>
      </c>
      <c r="O36" s="14" t="str">
        <f>VLOOKUP(VALUE($B36),'[1]đơn vị thực tập'!$C$3:$AE$1000,13,0)</f>
        <v>Nhà hàng</v>
      </c>
      <c r="P36" s="18">
        <f>VLOOKUP(VALUE(B36),'[1]tạm xét'!$A$7:$R$1001,13,0)</f>
        <v>3.125E-2</v>
      </c>
      <c r="Q36" s="14">
        <f>VLOOKUP(VALUE(B36),'[1]tạm xét'!$A$7:$R$1001,11,0)</f>
        <v>3.2</v>
      </c>
      <c r="R36" s="14" t="str">
        <f>VLOOKUP(VALUE(B36),'[1]tạm xét'!$A$7:$R$1001,18,0)</f>
        <v>CHUYÊN ĐỀ</v>
      </c>
      <c r="S36" s="14" t="s">
        <v>65</v>
      </c>
      <c r="T36" s="14" t="str">
        <f>VLOOKUP($S36,'[1]THÔNG TIN GVHD'!$D$3:$P$25,11,0)</f>
        <v>0906 029 602</v>
      </c>
      <c r="U36" s="14" t="str">
        <f>VLOOKUP($S36,'[1]THÔNG TIN GVHD'!$D$3:$P$25,12,0)</f>
        <v>tranhoanganh@dtu-hti.edu.vn</v>
      </c>
      <c r="V36" s="14">
        <f>VLOOKUP($S36,'[1]THÔNG TIN GVHD'!$D$3:$P$25,13,0)</f>
        <v>0</v>
      </c>
    </row>
    <row r="37" spans="1:22" s="15" customFormat="1" x14ac:dyDescent="0.25">
      <c r="A37" s="10">
        <f t="shared" si="0"/>
        <v>31</v>
      </c>
      <c r="B37" s="10" t="s">
        <v>127</v>
      </c>
      <c r="C37" s="11" t="s">
        <v>128</v>
      </c>
      <c r="D37" s="11" t="s">
        <v>129</v>
      </c>
      <c r="E37" s="12">
        <v>36299</v>
      </c>
      <c r="F37" s="10" t="s">
        <v>25</v>
      </c>
      <c r="G37" s="10" t="s">
        <v>26</v>
      </c>
      <c r="H37" s="10" t="s">
        <v>117</v>
      </c>
      <c r="I37" s="13" t="s">
        <v>118</v>
      </c>
      <c r="J37" s="14" t="s">
        <v>29</v>
      </c>
      <c r="K37" s="14" t="e">
        <f>VLOOKUP(VALUE($B37),'[1]đơn vị thực tập'!$C$3:$AE$1000,9,0)</f>
        <v>#N/A</v>
      </c>
      <c r="L37" s="14" t="e">
        <f>VLOOKUP(VALUE($B37),'[1]đơn vị thực tập'!$C$3:$AE$1000,20,0)</f>
        <v>#N/A</v>
      </c>
      <c r="M37" s="14" t="e">
        <f>VLOOKUP(VALUE($B37),'[1]đơn vị thực tập'!$C$3:$AE$1000,21,0)</f>
        <v>#N/A</v>
      </c>
      <c r="N37" s="14" t="e">
        <f>VLOOKUP(VALUE($B37),'[1]đơn vị thực tập'!$C$3:$AE$1000,18,0)</f>
        <v>#N/A</v>
      </c>
      <c r="O37" s="14" t="e">
        <f>VLOOKUP(VALUE($B37),'[1]đơn vị thực tập'!$C$3:$AE$1000,13,0)</f>
        <v>#N/A</v>
      </c>
      <c r="P37" s="18">
        <f>VLOOKUP(VALUE(B37),'[1]tạm xét'!$A$7:$R$1001,13,0)</f>
        <v>4.7619047619047616E-2</v>
      </c>
      <c r="Q37" s="14">
        <f>VLOOKUP(VALUE(B37),'[1]tạm xét'!$A$7:$R$1001,11,0)</f>
        <v>2.46</v>
      </c>
      <c r="R37" s="14" t="str">
        <f>VLOOKUP(VALUE(B37),'[1]tạm xét'!$A$7:$R$1001,18,0)</f>
        <v>CHUYÊN ĐỀ</v>
      </c>
      <c r="S37" s="14"/>
      <c r="T37" s="14"/>
      <c r="U37" s="14"/>
      <c r="V37" s="14"/>
    </row>
    <row r="38" spans="1:22" s="15" customFormat="1" x14ac:dyDescent="0.25">
      <c r="A38" s="10">
        <f t="shared" si="0"/>
        <v>32</v>
      </c>
      <c r="B38" s="10" t="s">
        <v>130</v>
      </c>
      <c r="C38" s="11" t="s">
        <v>131</v>
      </c>
      <c r="D38" s="11" t="s">
        <v>132</v>
      </c>
      <c r="E38" s="12">
        <v>36574</v>
      </c>
      <c r="F38" s="10" t="s">
        <v>34</v>
      </c>
      <c r="G38" s="10" t="s">
        <v>26</v>
      </c>
      <c r="H38" s="10" t="s">
        <v>117</v>
      </c>
      <c r="I38" s="13" t="s">
        <v>118</v>
      </c>
      <c r="J38" s="14" t="s">
        <v>29</v>
      </c>
      <c r="K38" s="14" t="e">
        <f>VLOOKUP(VALUE($B38),'[1]đơn vị thực tập'!$C$3:$AE$1000,9,0)</f>
        <v>#N/A</v>
      </c>
      <c r="L38" s="14" t="e">
        <f>VLOOKUP(VALUE($B38),'[1]đơn vị thực tập'!$C$3:$AE$1000,20,0)</f>
        <v>#N/A</v>
      </c>
      <c r="M38" s="14" t="e">
        <f>VLOOKUP(VALUE($B38),'[1]đơn vị thực tập'!$C$3:$AE$1000,21,0)</f>
        <v>#N/A</v>
      </c>
      <c r="N38" s="14" t="e">
        <f>VLOOKUP(VALUE($B38),'[1]đơn vị thực tập'!$C$3:$AE$1000,18,0)</f>
        <v>#N/A</v>
      </c>
      <c r="O38" s="14" t="e">
        <f>VLOOKUP(VALUE($B38),'[1]đơn vị thực tập'!$C$3:$AE$1000,13,0)</f>
        <v>#N/A</v>
      </c>
      <c r="P38" s="18">
        <f>VLOOKUP(VALUE(B38),'[1]tạm xét'!$A$7:$R$1001,13,0)</f>
        <v>0.3984375</v>
      </c>
      <c r="Q38" s="14">
        <f>VLOOKUP(VALUE(B38),'[1]tạm xét'!$A$7:$R$1001,11,0)</f>
        <v>1.57</v>
      </c>
      <c r="R38" s="14" t="str">
        <f>VLOOKUP(VALUE(B38),'[1]tạm xét'!$A$7:$R$1001,18,0)</f>
        <v>KHÔNG ĐỦ ĐIỀU KIỆN THỰC TẬP</v>
      </c>
      <c r="S38" s="14"/>
      <c r="T38" s="14"/>
      <c r="U38" s="14"/>
      <c r="V38" s="14"/>
    </row>
    <row r="39" spans="1:22" s="15" customFormat="1" x14ac:dyDescent="0.25">
      <c r="A39" s="10">
        <f t="shared" si="0"/>
        <v>33</v>
      </c>
      <c r="B39" s="10" t="s">
        <v>133</v>
      </c>
      <c r="C39" s="11" t="s">
        <v>134</v>
      </c>
      <c r="D39" s="11" t="s">
        <v>135</v>
      </c>
      <c r="E39" s="12">
        <v>37127</v>
      </c>
      <c r="F39" s="10" t="s">
        <v>25</v>
      </c>
      <c r="G39" s="10" t="s">
        <v>26</v>
      </c>
      <c r="H39" s="10" t="s">
        <v>117</v>
      </c>
      <c r="I39" s="13" t="s">
        <v>118</v>
      </c>
      <c r="J39" s="14" t="s">
        <v>29</v>
      </c>
      <c r="K39" s="14" t="str">
        <f>VLOOKUP(VALUE($B39),'[1]đơn vị thực tập'!$C$3:$AE$1000,9,0)</f>
        <v>Altara Suites</v>
      </c>
      <c r="L39" s="14" t="str">
        <f>VLOOKUP(VALUE($B39),'[1]đơn vị thực tập'!$C$3:$AE$1000,20,0)</f>
        <v>DUYỆT</v>
      </c>
      <c r="M39" s="14" t="str">
        <f>VLOOKUP(VALUE($B39),'[1]đơn vị thực tập'!$C$3:$AE$1000,21,0)</f>
        <v>21/1/2024</v>
      </c>
      <c r="N39" s="14" t="str">
        <f>VLOOKUP(VALUE($B39),'[1]đơn vị thực tập'!$C$3:$AE$1000,18,0)</f>
        <v>21/1</v>
      </c>
      <c r="O39" s="14" t="str">
        <f>VLOOKUP(VALUE($B39),'[1]đơn vị thực tập'!$C$3:$AE$1000,13,0)</f>
        <v>Nhà hàng</v>
      </c>
      <c r="P39" s="18">
        <f>VLOOKUP(VALUE(B39),'[1]tạm xét'!$A$7:$R$1001,13,0)</f>
        <v>0</v>
      </c>
      <c r="Q39" s="14">
        <f>VLOOKUP(VALUE(B39),'[1]tạm xét'!$A$7:$R$1001,11,0)</f>
        <v>3.21</v>
      </c>
      <c r="R39" s="14" t="str">
        <f>VLOOKUP(VALUE(B39),'[1]TỔNG XÉT KHÓA LUẬN'!$B$14:$O$97,14,0)</f>
        <v>CHUYÊN ĐỀ</v>
      </c>
      <c r="S39" s="14" t="s">
        <v>35</v>
      </c>
      <c r="T39" s="14" t="str">
        <f>VLOOKUP($S39,'[1]THÔNG TIN GVHD'!$D$3:$P$25,11,0)</f>
        <v>0355072844</v>
      </c>
      <c r="U39" s="14" t="str">
        <f>VLOOKUP($S39,'[1]THÔNG TIN GVHD'!$D$3:$P$25,12,0)</f>
        <v>Ngotthanhnga@dtu-hti.edu.vn</v>
      </c>
      <c r="V39" s="14">
        <f>VLOOKUP($S39,'[1]THÔNG TIN GVHD'!$D$3:$P$25,13,0)</f>
        <v>0</v>
      </c>
    </row>
    <row r="40" spans="1:22" s="15" customFormat="1" x14ac:dyDescent="0.25">
      <c r="A40" s="10">
        <f t="shared" si="0"/>
        <v>34</v>
      </c>
      <c r="B40" s="10" t="s">
        <v>136</v>
      </c>
      <c r="C40" s="11" t="s">
        <v>137</v>
      </c>
      <c r="D40" s="11" t="s">
        <v>138</v>
      </c>
      <c r="E40" s="12">
        <v>37361</v>
      </c>
      <c r="F40" s="10" t="s">
        <v>25</v>
      </c>
      <c r="G40" s="10" t="s">
        <v>26</v>
      </c>
      <c r="H40" s="10" t="s">
        <v>117</v>
      </c>
      <c r="I40" s="13" t="s">
        <v>118</v>
      </c>
      <c r="J40" s="14" t="s">
        <v>29</v>
      </c>
      <c r="K40" s="14" t="str">
        <f>VLOOKUP(VALUE($B40),'[1]đơn vị thực tập'!$C$3:$AE$1000,9,0)</f>
        <v>Premier Village Danang Resort</v>
      </c>
      <c r="L40" s="14" t="str">
        <f>VLOOKUP(VALUE($B40),'[1]đơn vị thực tập'!$C$3:$AE$1000,20,0)</f>
        <v>DUYỆT</v>
      </c>
      <c r="M40" s="14">
        <f>VLOOKUP(VALUE($B40),'[1]đơn vị thực tập'!$C$3:$AE$1000,21,0)</f>
        <v>45536</v>
      </c>
      <c r="N40" s="14">
        <f>VLOOKUP(VALUE($B40),'[1]đơn vị thực tập'!$C$3:$AE$1000,18,0)</f>
        <v>45536</v>
      </c>
      <c r="O40" s="14" t="str">
        <f>VLOOKUP(VALUE($B40),'[1]đơn vị thực tập'!$C$3:$AE$1000,13,0)</f>
        <v>Buồng phòng</v>
      </c>
      <c r="P40" s="18">
        <f>VLOOKUP(VALUE(B40),'[1]tạm xét'!$A$7:$R$1001,13,0)</f>
        <v>0</v>
      </c>
      <c r="Q40" s="14">
        <f>VLOOKUP(VALUE(B40),'[1]tạm xét'!$A$7:$R$1001,11,0)</f>
        <v>2.4500000000000002</v>
      </c>
      <c r="R40" s="14" t="str">
        <f>VLOOKUP(VALUE(B40),'[1]tạm xét'!$A$7:$R$1001,18,0)</f>
        <v>CHUYÊN ĐỀ</v>
      </c>
      <c r="S40" s="14" t="s">
        <v>83</v>
      </c>
      <c r="T40" s="14" t="str">
        <f>VLOOKUP($S40,'[1]THÔNG TIN GVHD'!$D$3:$P$25,11,0)</f>
        <v>0938290678</v>
      </c>
      <c r="U40" s="14" t="str">
        <f>VLOOKUP($S40,'[1]THÔNG TIN GVHD'!$D$3:$P$25,12,0)</f>
        <v>phamtthuthuy2@dtu-hti.edu.vn</v>
      </c>
      <c r="V40" s="14" t="str">
        <f>VLOOKUP($S40,'[1]THÔNG TIN GVHD'!$D$3:$P$25,13,0)</f>
        <v>https://zalo.me/g/odmhvs684?fbclid=IwAR354AdjFYPfyhwEa3vHYlf5Ev9Iji7RPvr31ossfbKkGeDGm0e1ZVqBD5E</v>
      </c>
    </row>
    <row r="41" spans="1:22" s="15" customFormat="1" x14ac:dyDescent="0.25">
      <c r="A41" s="10">
        <f t="shared" si="0"/>
        <v>35</v>
      </c>
      <c r="B41" s="10" t="s">
        <v>139</v>
      </c>
      <c r="C41" s="11" t="s">
        <v>140</v>
      </c>
      <c r="D41" s="11" t="s">
        <v>44</v>
      </c>
      <c r="E41" s="12">
        <v>37331</v>
      </c>
      <c r="F41" s="10" t="s">
        <v>25</v>
      </c>
      <c r="G41" s="10" t="s">
        <v>26</v>
      </c>
      <c r="H41" s="10" t="s">
        <v>117</v>
      </c>
      <c r="I41" s="13" t="s">
        <v>118</v>
      </c>
      <c r="J41" s="14" t="s">
        <v>29</v>
      </c>
      <c r="K41" s="14" t="str">
        <f>VLOOKUP(VALUE($B41),'[1]đơn vị thực tập'!$C$3:$AE$1000,9,0)</f>
        <v>Four Points by Sheraton Danang</v>
      </c>
      <c r="L41" s="14" t="str">
        <f>VLOOKUP(VALUE($B41),'[1]đơn vị thực tập'!$C$3:$AE$1000,20,0)</f>
        <v>DUYỆT</v>
      </c>
      <c r="M41" s="14" t="str">
        <f>VLOOKUP(VALUE($B41),'[1]đơn vị thực tập'!$C$3:$AE$1000,21,0)</f>
        <v>18/12/2023</v>
      </c>
      <c r="N41" s="14">
        <f>VLOOKUP(VALUE($B41),'[1]đơn vị thực tập'!$C$3:$AE$1000,18,0)</f>
        <v>45505</v>
      </c>
      <c r="O41" s="14" t="str">
        <f>VLOOKUP(VALUE($B41),'[1]đơn vị thực tập'!$C$3:$AE$1000,13,0)</f>
        <v>Nhà hàng</v>
      </c>
      <c r="P41" s="18">
        <f>VLOOKUP(VALUE(B41),'[1]tạm xét'!$A$7:$R$1001,13,0)</f>
        <v>7.8125E-3</v>
      </c>
      <c r="Q41" s="14">
        <f>VLOOKUP(VALUE(B41),'[1]tạm xét'!$A$7:$R$1001,11,0)</f>
        <v>2.95</v>
      </c>
      <c r="R41" s="14" t="str">
        <f>VLOOKUP(VALUE(B41),'[1]tạm xét'!$A$7:$R$1001,18,0)</f>
        <v>CHUYÊN ĐỀ</v>
      </c>
      <c r="S41" s="14" t="s">
        <v>35</v>
      </c>
      <c r="T41" s="14" t="str">
        <f>VLOOKUP($S41,'[1]THÔNG TIN GVHD'!$D$3:$P$25,11,0)</f>
        <v>0355072844</v>
      </c>
      <c r="U41" s="14" t="str">
        <f>VLOOKUP($S41,'[1]THÔNG TIN GVHD'!$D$3:$P$25,12,0)</f>
        <v>Ngotthanhnga@dtu-hti.edu.vn</v>
      </c>
      <c r="V41" s="14">
        <f>VLOOKUP($S41,'[1]THÔNG TIN GVHD'!$D$3:$P$25,13,0)</f>
        <v>0</v>
      </c>
    </row>
    <row r="42" spans="1:22" s="15" customFormat="1" x14ac:dyDescent="0.25">
      <c r="A42" s="10">
        <f t="shared" si="0"/>
        <v>36</v>
      </c>
      <c r="B42" s="10" t="s">
        <v>141</v>
      </c>
      <c r="C42" s="11" t="s">
        <v>142</v>
      </c>
      <c r="D42" s="11" t="s">
        <v>143</v>
      </c>
      <c r="E42" s="12">
        <v>37227</v>
      </c>
      <c r="F42" s="10" t="s">
        <v>34</v>
      </c>
      <c r="G42" s="10" t="s">
        <v>26</v>
      </c>
      <c r="H42" s="10" t="s">
        <v>117</v>
      </c>
      <c r="I42" s="13" t="s">
        <v>118</v>
      </c>
      <c r="J42" s="14" t="s">
        <v>29</v>
      </c>
      <c r="K42" s="14" t="e">
        <f>VLOOKUP(VALUE($B42),'[1]đơn vị thực tập'!$C$3:$AE$1000,9,0)</f>
        <v>#N/A</v>
      </c>
      <c r="L42" s="14" t="e">
        <f>VLOOKUP(VALUE($B42),'[1]đơn vị thực tập'!$C$3:$AE$1000,20,0)</f>
        <v>#N/A</v>
      </c>
      <c r="M42" s="14" t="e">
        <f>VLOOKUP(VALUE($B42),'[1]đơn vị thực tập'!$C$3:$AE$1000,21,0)</f>
        <v>#N/A</v>
      </c>
      <c r="N42" s="14" t="e">
        <f>VLOOKUP(VALUE($B42),'[1]đơn vị thực tập'!$C$3:$AE$1000,18,0)</f>
        <v>#N/A</v>
      </c>
      <c r="O42" s="14" t="e">
        <f>VLOOKUP(VALUE($B42),'[1]đơn vị thực tập'!$C$3:$AE$1000,13,0)</f>
        <v>#N/A</v>
      </c>
      <c r="P42" s="18">
        <f>VLOOKUP(VALUE(B42),'[1]tạm xét'!$A$7:$R$1001,13,0)</f>
        <v>1.5625E-2</v>
      </c>
      <c r="Q42" s="14">
        <f>VLOOKUP(VALUE(B42),'[1]tạm xét'!$A$7:$R$1001,11,0)</f>
        <v>2.91</v>
      </c>
      <c r="R42" s="14" t="str">
        <f>VLOOKUP(VALUE(B42),'[1]tạm xét'!$A$7:$R$1001,18,0)</f>
        <v>KHÔNG ĐỦ ĐIỀU KIỆN THỰC TẬP</v>
      </c>
      <c r="S42" s="14"/>
      <c r="T42" s="14"/>
      <c r="U42" s="14"/>
      <c r="V42" s="14"/>
    </row>
    <row r="43" spans="1:22" s="15" customFormat="1" x14ac:dyDescent="0.25">
      <c r="A43" s="10">
        <f t="shared" si="0"/>
        <v>37</v>
      </c>
      <c r="B43" s="10" t="s">
        <v>144</v>
      </c>
      <c r="C43" s="11" t="s">
        <v>145</v>
      </c>
      <c r="D43" s="11" t="s">
        <v>146</v>
      </c>
      <c r="E43" s="12">
        <v>36285</v>
      </c>
      <c r="F43" s="10" t="s">
        <v>25</v>
      </c>
      <c r="G43" s="10" t="s">
        <v>26</v>
      </c>
      <c r="H43" s="10" t="s">
        <v>117</v>
      </c>
      <c r="I43" s="13" t="s">
        <v>118</v>
      </c>
      <c r="J43" s="14" t="s">
        <v>29</v>
      </c>
      <c r="K43" s="14" t="e">
        <f>VLOOKUP(VALUE($B43),'[1]đơn vị thực tập'!$C$3:$AE$1000,9,0)</f>
        <v>#N/A</v>
      </c>
      <c r="L43" s="14" t="e">
        <f>VLOOKUP(VALUE($B43),'[1]đơn vị thực tập'!$C$3:$AE$1000,20,0)</f>
        <v>#N/A</v>
      </c>
      <c r="M43" s="14" t="e">
        <f>VLOOKUP(VALUE($B43),'[1]đơn vị thực tập'!$C$3:$AE$1000,21,0)</f>
        <v>#N/A</v>
      </c>
      <c r="N43" s="14" t="e">
        <f>VLOOKUP(VALUE($B43),'[1]đơn vị thực tập'!$C$3:$AE$1000,18,0)</f>
        <v>#N/A</v>
      </c>
      <c r="O43" s="14" t="e">
        <f>VLOOKUP(VALUE($B43),'[1]đơn vị thực tập'!$C$3:$AE$1000,13,0)</f>
        <v>#N/A</v>
      </c>
      <c r="P43" s="18" t="e">
        <f>VLOOKUP(VALUE(B43),'[1]tạm xét'!$A$7:$R$1001,13,0)</f>
        <v>#N/A</v>
      </c>
      <c r="Q43" s="14" t="e">
        <f>VLOOKUP(VALUE(B43),'[1]tạm xét'!$A$7:$R$1001,11,0)</f>
        <v>#N/A</v>
      </c>
      <c r="R43" s="14" t="e">
        <f>VLOOKUP(VALUE(B43),'[1]tạm xét'!$A$7:$R$1001,18,0)</f>
        <v>#N/A</v>
      </c>
      <c r="S43" s="14"/>
      <c r="T43" s="14"/>
      <c r="U43" s="14"/>
      <c r="V43" s="14"/>
    </row>
    <row r="44" spans="1:22" s="15" customFormat="1" x14ac:dyDescent="0.25">
      <c r="A44" s="10">
        <f t="shared" si="0"/>
        <v>38</v>
      </c>
      <c r="B44" s="10" t="s">
        <v>147</v>
      </c>
      <c r="C44" s="11" t="s">
        <v>148</v>
      </c>
      <c r="D44" s="11" t="s">
        <v>149</v>
      </c>
      <c r="E44" s="12">
        <v>36940</v>
      </c>
      <c r="F44" s="10" t="s">
        <v>25</v>
      </c>
      <c r="G44" s="10" t="s">
        <v>26</v>
      </c>
      <c r="H44" s="10" t="s">
        <v>117</v>
      </c>
      <c r="I44" s="13" t="s">
        <v>118</v>
      </c>
      <c r="J44" s="14" t="s">
        <v>29</v>
      </c>
      <c r="K44" s="14" t="e">
        <f>VLOOKUP(VALUE($B44),'[1]đơn vị thực tập'!$C$3:$AE$1000,9,0)</f>
        <v>#N/A</v>
      </c>
      <c r="L44" s="14" t="e">
        <f>VLOOKUP(VALUE($B44),'[1]đơn vị thực tập'!$C$3:$AE$1000,20,0)</f>
        <v>#N/A</v>
      </c>
      <c r="M44" s="14" t="e">
        <f>VLOOKUP(VALUE($B44),'[1]đơn vị thực tập'!$C$3:$AE$1000,21,0)</f>
        <v>#N/A</v>
      </c>
      <c r="N44" s="14" t="e">
        <f>VLOOKUP(VALUE($B44),'[1]đơn vị thực tập'!$C$3:$AE$1000,18,0)</f>
        <v>#N/A</v>
      </c>
      <c r="O44" s="14" t="e">
        <f>VLOOKUP(VALUE($B44),'[1]đơn vị thực tập'!$C$3:$AE$1000,13,0)</f>
        <v>#N/A</v>
      </c>
      <c r="P44" s="18">
        <f>VLOOKUP(VALUE(B44),'[1]tạm xét'!$A$7:$R$1001,13,0)</f>
        <v>0</v>
      </c>
      <c r="Q44" s="14">
        <f>VLOOKUP(VALUE(B44),'[1]tạm xét'!$A$7:$R$1001,11,0)</f>
        <v>3.04</v>
      </c>
      <c r="R44" s="14" t="str">
        <f>VLOOKUP(VALUE(B44),'[1]tạm xét'!$A$7:$R$1001,18,0)</f>
        <v>CHUYÊN ĐỀ</v>
      </c>
      <c r="S44" s="14"/>
      <c r="T44" s="14"/>
      <c r="U44" s="14"/>
      <c r="V44" s="14"/>
    </row>
    <row r="45" spans="1:22" s="15" customFormat="1" x14ac:dyDescent="0.25">
      <c r="A45" s="10">
        <f t="shared" si="0"/>
        <v>39</v>
      </c>
      <c r="B45" s="10" t="s">
        <v>150</v>
      </c>
      <c r="C45" s="11" t="s">
        <v>151</v>
      </c>
      <c r="D45" s="11" t="s">
        <v>152</v>
      </c>
      <c r="E45" s="12">
        <v>37504</v>
      </c>
      <c r="F45" s="10" t="s">
        <v>25</v>
      </c>
      <c r="G45" s="10" t="s">
        <v>26</v>
      </c>
      <c r="H45" s="10" t="s">
        <v>117</v>
      </c>
      <c r="I45" s="13" t="s">
        <v>118</v>
      </c>
      <c r="J45" s="14" t="s">
        <v>29</v>
      </c>
      <c r="K45" s="14" t="str">
        <f>VLOOKUP(VALUE($B45),'[1]đơn vị thực tập'!$C$3:$AE$1000,9,0)</f>
        <v>Pullman Danang Beach Resort</v>
      </c>
      <c r="L45" s="14" t="str">
        <f>VLOOKUP(VALUE($B45),'[1]đơn vị thực tập'!$C$3:$AE$1000,20,0)</f>
        <v>DUYỆT</v>
      </c>
      <c r="M45" s="14" t="str">
        <f>VLOOKUP(VALUE($B45),'[1]đơn vị thực tập'!$C$3:$AE$1000,21,0)</f>
        <v>28/12/2023</v>
      </c>
      <c r="N45" s="14" t="str">
        <f>VLOOKUP(VALUE($B45),'[1]đơn vị thực tập'!$C$3:$AE$1000,18,0)</f>
        <v>16/1</v>
      </c>
      <c r="O45" s="14" t="str">
        <f>VLOOKUP(VALUE($B45),'[1]đơn vị thực tập'!$C$3:$AE$1000,13,0)</f>
        <v>Nhà hàng</v>
      </c>
      <c r="P45" s="18">
        <f>VLOOKUP(VALUE(B45),'[1]tạm xét'!$A$7:$R$1001,13,0)</f>
        <v>0</v>
      </c>
      <c r="Q45" s="14">
        <f>VLOOKUP(VALUE(B45),'[1]tạm xét'!$A$7:$R$1001,11,0)</f>
        <v>2.66</v>
      </c>
      <c r="R45" s="14" t="str">
        <f>VLOOKUP(VALUE(B45),'[1]tạm xét'!$A$7:$R$1001,18,0)</f>
        <v>CHUYÊN ĐỀ</v>
      </c>
      <c r="S45" s="14" t="s">
        <v>65</v>
      </c>
      <c r="T45" s="14" t="str">
        <f>VLOOKUP($S45,'[1]THÔNG TIN GVHD'!$D$3:$P$25,11,0)</f>
        <v>0906 029 602</v>
      </c>
      <c r="U45" s="14" t="str">
        <f>VLOOKUP($S45,'[1]THÔNG TIN GVHD'!$D$3:$P$25,12,0)</f>
        <v>tranhoanganh@dtu-hti.edu.vn</v>
      </c>
      <c r="V45" s="14">
        <f>VLOOKUP($S45,'[1]THÔNG TIN GVHD'!$D$3:$P$25,13,0)</f>
        <v>0</v>
      </c>
    </row>
    <row r="46" spans="1:22" s="15" customFormat="1" x14ac:dyDescent="0.25">
      <c r="A46" s="10">
        <f t="shared" si="0"/>
        <v>40</v>
      </c>
      <c r="B46" s="10" t="s">
        <v>153</v>
      </c>
      <c r="C46" s="11" t="s">
        <v>154</v>
      </c>
      <c r="D46" s="11" t="s">
        <v>155</v>
      </c>
      <c r="E46" s="12">
        <v>37510</v>
      </c>
      <c r="F46" s="10" t="s">
        <v>25</v>
      </c>
      <c r="G46" s="10" t="s">
        <v>26</v>
      </c>
      <c r="H46" s="10" t="s">
        <v>117</v>
      </c>
      <c r="I46" s="13" t="s">
        <v>118</v>
      </c>
      <c r="J46" s="14" t="s">
        <v>29</v>
      </c>
      <c r="K46" s="14" t="e">
        <f>VLOOKUP(VALUE($B46),'[1]đơn vị thực tập'!$C$3:$AE$1000,9,0)</f>
        <v>#N/A</v>
      </c>
      <c r="L46" s="14" t="e">
        <f>VLOOKUP(VALUE($B46),'[1]đơn vị thực tập'!$C$3:$AE$1000,20,0)</f>
        <v>#N/A</v>
      </c>
      <c r="M46" s="14" t="e">
        <f>VLOOKUP(VALUE($B46),'[1]đơn vị thực tập'!$C$3:$AE$1000,21,0)</f>
        <v>#N/A</v>
      </c>
      <c r="N46" s="14" t="e">
        <f>VLOOKUP(VALUE($B46),'[1]đơn vị thực tập'!$C$3:$AE$1000,18,0)</f>
        <v>#N/A</v>
      </c>
      <c r="O46" s="14" t="e">
        <f>VLOOKUP(VALUE($B46),'[1]đơn vị thực tập'!$C$3:$AE$1000,13,0)</f>
        <v>#N/A</v>
      </c>
      <c r="P46" s="18">
        <f>VLOOKUP(VALUE(B46),'[1]tạm xét'!$A$7:$R$1001,13,0)</f>
        <v>0.1953125</v>
      </c>
      <c r="Q46" s="14">
        <f>VLOOKUP(VALUE(B46),'[1]tạm xét'!$A$7:$R$1001,11,0)</f>
        <v>1.98</v>
      </c>
      <c r="R46" s="14" t="str">
        <f>VLOOKUP(VALUE(B46),'[1]tạm xét'!$A$7:$R$1001,18,0)</f>
        <v>KHÔNG ĐỦ ĐIỀU KIỆN THỰC TẬP</v>
      </c>
      <c r="S46" s="14"/>
      <c r="T46" s="14"/>
      <c r="U46" s="14"/>
      <c r="V46" s="14"/>
    </row>
    <row r="47" spans="1:22" s="15" customFormat="1" x14ac:dyDescent="0.25">
      <c r="A47" s="10">
        <f t="shared" si="0"/>
        <v>41</v>
      </c>
      <c r="B47" s="10" t="s">
        <v>156</v>
      </c>
      <c r="C47" s="11" t="s">
        <v>157</v>
      </c>
      <c r="D47" s="11" t="s">
        <v>64</v>
      </c>
      <c r="E47" s="12">
        <v>37173</v>
      </c>
      <c r="F47" s="10" t="s">
        <v>34</v>
      </c>
      <c r="G47" s="10" t="s">
        <v>26</v>
      </c>
      <c r="H47" s="10" t="s">
        <v>117</v>
      </c>
      <c r="I47" s="13" t="s">
        <v>118</v>
      </c>
      <c r="J47" s="14" t="s">
        <v>29</v>
      </c>
      <c r="K47" s="14" t="e">
        <f>VLOOKUP(VALUE($B47),'[1]đơn vị thực tập'!$C$3:$AE$1000,9,0)</f>
        <v>#N/A</v>
      </c>
      <c r="L47" s="14" t="e">
        <f>VLOOKUP(VALUE($B47),'[1]đơn vị thực tập'!$C$3:$AE$1000,20,0)</f>
        <v>#N/A</v>
      </c>
      <c r="M47" s="14" t="e">
        <f>VLOOKUP(VALUE($B47),'[1]đơn vị thực tập'!$C$3:$AE$1000,21,0)</f>
        <v>#N/A</v>
      </c>
      <c r="N47" s="14" t="e">
        <f>VLOOKUP(VALUE($B47),'[1]đơn vị thực tập'!$C$3:$AE$1000,18,0)</f>
        <v>#N/A</v>
      </c>
      <c r="O47" s="14" t="e">
        <f>VLOOKUP(VALUE($B47),'[1]đơn vị thực tập'!$C$3:$AE$1000,13,0)</f>
        <v>#N/A</v>
      </c>
      <c r="P47" s="18">
        <f>VLOOKUP(VALUE(B47),'[1]tạm xét'!$A$7:$R$1001,13,0)</f>
        <v>0.421875</v>
      </c>
      <c r="Q47" s="14">
        <f>VLOOKUP(VALUE(B47),'[1]tạm xét'!$A$7:$R$1001,11,0)</f>
        <v>1.48</v>
      </c>
      <c r="R47" s="14" t="str">
        <f>VLOOKUP(VALUE(B47),'[1]tạm xét'!$A$7:$R$1001,18,0)</f>
        <v>KHÔNG ĐỦ ĐIỀU KIỆN THỰC TẬP</v>
      </c>
      <c r="S47" s="14"/>
      <c r="T47" s="14"/>
      <c r="U47" s="14"/>
      <c r="V47" s="14"/>
    </row>
    <row r="48" spans="1:22" s="15" customFormat="1" x14ac:dyDescent="0.25">
      <c r="A48" s="10">
        <f t="shared" si="0"/>
        <v>42</v>
      </c>
      <c r="B48" s="10" t="s">
        <v>158</v>
      </c>
      <c r="C48" s="11" t="s">
        <v>159</v>
      </c>
      <c r="D48" s="11" t="s">
        <v>64</v>
      </c>
      <c r="E48" s="12">
        <v>37249</v>
      </c>
      <c r="F48" s="10" t="s">
        <v>25</v>
      </c>
      <c r="G48" s="10" t="s">
        <v>26</v>
      </c>
      <c r="H48" s="10" t="s">
        <v>117</v>
      </c>
      <c r="I48" s="13" t="s">
        <v>118</v>
      </c>
      <c r="J48" s="14" t="s">
        <v>29</v>
      </c>
      <c r="K48" s="14" t="e">
        <f>VLOOKUP(VALUE($B48),'[1]đơn vị thực tập'!$C$3:$AE$1000,9,0)</f>
        <v>#N/A</v>
      </c>
      <c r="L48" s="14" t="e">
        <f>VLOOKUP(VALUE($B48),'[1]đơn vị thực tập'!$C$3:$AE$1000,20,0)</f>
        <v>#N/A</v>
      </c>
      <c r="M48" s="14" t="e">
        <f>VLOOKUP(VALUE($B48),'[1]đơn vị thực tập'!$C$3:$AE$1000,21,0)</f>
        <v>#N/A</v>
      </c>
      <c r="N48" s="14" t="e">
        <f>VLOOKUP(VALUE($B48),'[1]đơn vị thực tập'!$C$3:$AE$1000,18,0)</f>
        <v>#N/A</v>
      </c>
      <c r="O48" s="14" t="e">
        <f>VLOOKUP(VALUE($B48),'[1]đơn vị thực tập'!$C$3:$AE$1000,13,0)</f>
        <v>#N/A</v>
      </c>
      <c r="P48" s="18">
        <f>VLOOKUP(VALUE(B48),'[1]tạm xét'!$A$7:$R$1001,13,0)</f>
        <v>0.1640625</v>
      </c>
      <c r="Q48" s="14">
        <f>VLOOKUP(VALUE(B48),'[1]tạm xét'!$A$7:$R$1001,11,0)</f>
        <v>2.0099999999999998</v>
      </c>
      <c r="R48" s="14" t="str">
        <f>VLOOKUP(VALUE(B48),'[1]tạm xét'!$A$7:$R$1001,18,0)</f>
        <v>KHÔNG ĐỦ ĐIỀU KIỆN THỰC TẬP</v>
      </c>
      <c r="S48" s="14"/>
      <c r="T48" s="14"/>
      <c r="U48" s="14"/>
      <c r="V48" s="14"/>
    </row>
    <row r="49" spans="1:22" s="15" customFormat="1" x14ac:dyDescent="0.25">
      <c r="A49" s="10">
        <f t="shared" si="0"/>
        <v>43</v>
      </c>
      <c r="B49" s="10" t="s">
        <v>160</v>
      </c>
      <c r="C49" s="11" t="s">
        <v>161</v>
      </c>
      <c r="D49" s="11" t="s">
        <v>92</v>
      </c>
      <c r="E49" s="12">
        <v>37274</v>
      </c>
      <c r="F49" s="10" t="s">
        <v>25</v>
      </c>
      <c r="G49" s="10" t="s">
        <v>26</v>
      </c>
      <c r="H49" s="10" t="s">
        <v>117</v>
      </c>
      <c r="I49" s="13" t="s">
        <v>118</v>
      </c>
      <c r="J49" s="14" t="s">
        <v>29</v>
      </c>
      <c r="K49" s="14" t="str">
        <f>VLOOKUP(VALUE($B49),'[1]đơn vị thực tập'!$C$3:$AE$1000,9,0)</f>
        <v>Premier Village Danang Resort</v>
      </c>
      <c r="L49" s="14" t="str">
        <f>VLOOKUP(VALUE($B49),'[1]đơn vị thực tập'!$C$3:$AE$1000,20,0)</f>
        <v>DUYỆT</v>
      </c>
      <c r="M49" s="14" t="str">
        <f>VLOOKUP(VALUE($B49),'[1]đơn vị thực tập'!$C$3:$AE$1000,21,0)</f>
        <v>25/12/2023</v>
      </c>
      <c r="N49" s="14" t="str">
        <f>VLOOKUP(VALUE($B49),'[1]đơn vị thực tập'!$C$3:$AE$1000,18,0)</f>
        <v>25/1</v>
      </c>
      <c r="O49" s="14" t="str">
        <f>VLOOKUP(VALUE($B49),'[1]đơn vị thực tập'!$C$3:$AE$1000,13,0)</f>
        <v>Nhà hàng</v>
      </c>
      <c r="P49" s="18">
        <f>VLOOKUP(VALUE(B49),'[1]tạm xét'!$A$7:$R$1001,13,0)</f>
        <v>0</v>
      </c>
      <c r="Q49" s="14">
        <f>VLOOKUP(VALUE(B49),'[1]tạm xét'!$A$7:$R$1001,11,0)</f>
        <v>3.48</v>
      </c>
      <c r="R49" s="14" t="str">
        <f>VLOOKUP(VALUE(B49),'[1]TỔNG XÉT KHÓA LUẬN'!$B$14:$O$97,14,0)</f>
        <v>CHUYÊN ĐỀ</v>
      </c>
      <c r="S49" s="14" t="s">
        <v>162</v>
      </c>
      <c r="T49" s="14" t="str">
        <f>VLOOKUP($S49,'[1]THÔNG TIN GVHD'!$D$3:$P$25,11,0)</f>
        <v>0327892117</v>
      </c>
      <c r="U49" s="14" t="str">
        <f>VLOOKUP($S49,'[1]THÔNG TIN GVHD'!$D$3:$P$25,12,0)</f>
        <v>dangtthuytrang3@dtu-hti.edu.vn</v>
      </c>
      <c r="V49" s="14"/>
    </row>
    <row r="50" spans="1:22" s="15" customFormat="1" x14ac:dyDescent="0.25">
      <c r="A50" s="10">
        <f t="shared" si="0"/>
        <v>44</v>
      </c>
      <c r="B50" s="10" t="s">
        <v>163</v>
      </c>
      <c r="C50" s="11" t="s">
        <v>164</v>
      </c>
      <c r="D50" s="11" t="s">
        <v>165</v>
      </c>
      <c r="E50" s="12">
        <v>37351</v>
      </c>
      <c r="F50" s="10" t="s">
        <v>25</v>
      </c>
      <c r="G50" s="10" t="s">
        <v>26</v>
      </c>
      <c r="H50" s="10" t="s">
        <v>117</v>
      </c>
      <c r="I50" s="13" t="s">
        <v>118</v>
      </c>
      <c r="J50" s="14" t="s">
        <v>29</v>
      </c>
      <c r="K50" s="14" t="str">
        <f>VLOOKUP(VALUE($B50),'[1]đơn vị thực tập'!$C$3:$AE$1000,9,0)</f>
        <v>Four Points by Sheraton Danang</v>
      </c>
      <c r="L50" s="14" t="str">
        <f>VLOOKUP(VALUE($B50),'[1]đơn vị thực tập'!$C$3:$AE$1000,20,0)</f>
        <v>DUYỆT</v>
      </c>
      <c r="M50" s="14" t="str">
        <f>VLOOKUP(VALUE($B50),'[1]đơn vị thực tập'!$C$3:$AE$1000,21,0)</f>
        <v>18/12/2023</v>
      </c>
      <c r="N50" s="14" t="str">
        <f>VLOOKUP(VALUE($B50),'[1]đơn vị thực tập'!$C$3:$AE$1000,18,0)</f>
        <v>21/12</v>
      </c>
      <c r="O50" s="14" t="str">
        <f>VLOOKUP(VALUE($B50),'[1]đơn vị thực tập'!$C$3:$AE$1000,13,0)</f>
        <v>Nhà hàng</v>
      </c>
      <c r="P50" s="18">
        <f>VLOOKUP(VALUE(B50),'[1]tạm xét'!$A$7:$R$1001,13,0)</f>
        <v>3.125E-2</v>
      </c>
      <c r="Q50" s="14">
        <f>VLOOKUP(VALUE(B50),'[1]tạm xét'!$A$7:$R$1001,11,0)</f>
        <v>3.02</v>
      </c>
      <c r="R50" s="14" t="str">
        <f>VLOOKUP(VALUE(B50),'[1]tạm xét'!$A$7:$R$1001,18,0)</f>
        <v>CHUYÊN ĐỀ</v>
      </c>
      <c r="S50" s="14" t="s">
        <v>35</v>
      </c>
      <c r="T50" s="14" t="str">
        <f>VLOOKUP($S50,'[1]THÔNG TIN GVHD'!$D$3:$P$25,11,0)</f>
        <v>0355072844</v>
      </c>
      <c r="U50" s="14" t="str">
        <f>VLOOKUP($S50,'[1]THÔNG TIN GVHD'!$D$3:$P$25,12,0)</f>
        <v>Ngotthanhnga@dtu-hti.edu.vn</v>
      </c>
      <c r="V50" s="14">
        <f>VLOOKUP($S50,'[1]THÔNG TIN GVHD'!$D$3:$P$25,13,0)</f>
        <v>0</v>
      </c>
    </row>
    <row r="51" spans="1:22" s="15" customFormat="1" x14ac:dyDescent="0.25">
      <c r="A51" s="10">
        <f t="shared" si="0"/>
        <v>45</v>
      </c>
      <c r="B51" s="10" t="s">
        <v>166</v>
      </c>
      <c r="C51" s="11" t="s">
        <v>167</v>
      </c>
      <c r="D51" s="11" t="s">
        <v>168</v>
      </c>
      <c r="E51" s="12">
        <v>37348</v>
      </c>
      <c r="F51" s="10" t="s">
        <v>25</v>
      </c>
      <c r="G51" s="10" t="s">
        <v>26</v>
      </c>
      <c r="H51" s="10" t="s">
        <v>117</v>
      </c>
      <c r="I51" s="13" t="s">
        <v>118</v>
      </c>
      <c r="J51" s="14" t="s">
        <v>29</v>
      </c>
      <c r="K51" s="14" t="str">
        <f>VLOOKUP(VALUE($B51),'[1]đơn vị thực tập'!$C$3:$AE$1000,9,0)</f>
        <v>Pullman Danang Beach Resort</v>
      </c>
      <c r="L51" s="14" t="str">
        <f>VLOOKUP(VALUE($B51),'[1]đơn vị thực tập'!$C$3:$AE$1000,20,0)</f>
        <v>DUYỆT</v>
      </c>
      <c r="M51" s="14" t="str">
        <f>VLOOKUP(VALUE($B51),'[1]đơn vị thực tập'!$C$3:$AE$1000,21,0)</f>
        <v>28/12/2023</v>
      </c>
      <c r="N51" s="14" t="str">
        <f>VLOOKUP(VALUE($B51),'[1]đơn vị thực tập'!$C$3:$AE$1000,18,0)</f>
        <v>16/1</v>
      </c>
      <c r="O51" s="14" t="str">
        <f>VLOOKUP(VALUE($B51),'[1]đơn vị thực tập'!$C$3:$AE$1000,13,0)</f>
        <v>Nhà hàng</v>
      </c>
      <c r="P51" s="18">
        <f>VLOOKUP(VALUE(B51),'[1]tạm xét'!$A$7:$R$1001,13,0)</f>
        <v>7.8125E-3</v>
      </c>
      <c r="Q51" s="14">
        <f>VLOOKUP(VALUE(B51),'[1]tạm xét'!$A$7:$R$1001,11,0)</f>
        <v>2.78</v>
      </c>
      <c r="R51" s="14" t="str">
        <f>VLOOKUP(VALUE(B51),'[1]tạm xét'!$A$7:$R$1001,18,0)</f>
        <v>CHUYÊN ĐỀ</v>
      </c>
      <c r="S51" s="14" t="s">
        <v>65</v>
      </c>
      <c r="T51" s="14" t="str">
        <f>VLOOKUP($S51,'[1]THÔNG TIN GVHD'!$D$3:$P$25,11,0)</f>
        <v>0906 029 602</v>
      </c>
      <c r="U51" s="14" t="str">
        <f>VLOOKUP($S51,'[1]THÔNG TIN GVHD'!$D$3:$P$25,12,0)</f>
        <v>tranhoanganh@dtu-hti.edu.vn</v>
      </c>
      <c r="V51" s="14">
        <f>VLOOKUP($S51,'[1]THÔNG TIN GVHD'!$D$3:$P$25,13,0)</f>
        <v>0</v>
      </c>
    </row>
    <row r="52" spans="1:22" s="15" customFormat="1" x14ac:dyDescent="0.25">
      <c r="A52" s="10">
        <f t="shared" si="0"/>
        <v>46</v>
      </c>
      <c r="B52" s="10" t="s">
        <v>169</v>
      </c>
      <c r="C52" s="11" t="s">
        <v>170</v>
      </c>
      <c r="D52" s="11" t="s">
        <v>168</v>
      </c>
      <c r="E52" s="12">
        <v>37292</v>
      </c>
      <c r="F52" s="10" t="s">
        <v>25</v>
      </c>
      <c r="G52" s="10" t="s">
        <v>26</v>
      </c>
      <c r="H52" s="10" t="s">
        <v>117</v>
      </c>
      <c r="I52" s="13" t="s">
        <v>118</v>
      </c>
      <c r="J52" s="14" t="s">
        <v>29</v>
      </c>
      <c r="K52" s="14" t="str">
        <f>VLOOKUP(VALUE($B52),'[1]đơn vị thực tập'!$C$3:$AE$1000,9,0)</f>
        <v>Four Points by Sheraton Danang</v>
      </c>
      <c r="L52" s="14" t="str">
        <f>VLOOKUP(VALUE($B52),'[1]đơn vị thực tập'!$C$3:$AE$1000,20,0)</f>
        <v>DUYỆT</v>
      </c>
      <c r="M52" s="14" t="str">
        <f>VLOOKUP(VALUE($B52),'[1]đơn vị thực tập'!$C$3:$AE$1000,21,0)</f>
        <v>25/12/2023</v>
      </c>
      <c r="N52" s="14" t="str">
        <f>VLOOKUP(VALUE($B52),'[1]đơn vị thực tập'!$C$3:$AE$1000,18,0)</f>
        <v>21/12</v>
      </c>
      <c r="O52" s="14" t="str">
        <f>VLOOKUP(VALUE($B52),'[1]đơn vị thực tập'!$C$3:$AE$1000,13,0)</f>
        <v>Nhà hàng</v>
      </c>
      <c r="P52" s="18">
        <f>VLOOKUP(VALUE(B52),'[1]tạm xét'!$A$7:$R$1001,13,0)</f>
        <v>7.8125E-3</v>
      </c>
      <c r="Q52" s="14">
        <f>VLOOKUP(VALUE(B52),'[1]tạm xét'!$A$7:$R$1001,11,0)</f>
        <v>3.14</v>
      </c>
      <c r="R52" s="14" t="str">
        <f>VLOOKUP(VALUE(B52),'[1]tạm xét'!$A$7:$R$1001,18,0)</f>
        <v>CHUYÊN ĐỀ</v>
      </c>
      <c r="S52" s="14" t="s">
        <v>35</v>
      </c>
      <c r="T52" s="14" t="str">
        <f>VLOOKUP($S52,'[1]THÔNG TIN GVHD'!$D$3:$P$25,11,0)</f>
        <v>0355072844</v>
      </c>
      <c r="U52" s="14" t="str">
        <f>VLOOKUP($S52,'[1]THÔNG TIN GVHD'!$D$3:$P$25,12,0)</f>
        <v>Ngotthanhnga@dtu-hti.edu.vn</v>
      </c>
      <c r="V52" s="14">
        <f>VLOOKUP($S52,'[1]THÔNG TIN GVHD'!$D$3:$P$25,13,0)</f>
        <v>0</v>
      </c>
    </row>
    <row r="53" spans="1:22" s="15" customFormat="1" x14ac:dyDescent="0.25">
      <c r="A53" s="10">
        <f t="shared" si="0"/>
        <v>47</v>
      </c>
      <c r="B53" s="10" t="s">
        <v>171</v>
      </c>
      <c r="C53" s="11" t="s">
        <v>172</v>
      </c>
      <c r="D53" s="11" t="s">
        <v>173</v>
      </c>
      <c r="E53" s="12">
        <v>37259</v>
      </c>
      <c r="F53" s="10" t="s">
        <v>34</v>
      </c>
      <c r="G53" s="10" t="s">
        <v>26</v>
      </c>
      <c r="H53" s="10" t="s">
        <v>117</v>
      </c>
      <c r="I53" s="13" t="s">
        <v>118</v>
      </c>
      <c r="J53" s="14" t="s">
        <v>29</v>
      </c>
      <c r="K53" s="14" t="str">
        <f>VLOOKUP(VALUE($B53),'[1]đơn vị thực tập'!$C$3:$AE$1000,10,0)</f>
        <v>CÔNG TY CỔ PHẦN DỊCH VỤ CÁP TREO BÀ NÀ</v>
      </c>
      <c r="L53" s="14" t="str">
        <f>VLOOKUP(VALUE($B53),'[1]đơn vị thực tập'!$C$3:$AE$1000,20,0)</f>
        <v>DUYỆT</v>
      </c>
      <c r="M53" s="14" t="str">
        <f>VLOOKUP(VALUE($B53),'[1]đơn vị thực tập'!$C$3:$AE$1000,21,0)</f>
        <v>26/1/2024</v>
      </c>
      <c r="N53" s="14" t="str">
        <f>VLOOKUP(VALUE($B53),'[1]đơn vị thực tập'!$C$3:$AE$1000,18,0)</f>
        <v>26/1</v>
      </c>
      <c r="O53" s="14" t="str">
        <f>VLOOKUP(VALUE($B53),'[1]đơn vị thực tập'!$C$3:$AE$1000,14,0)</f>
        <v>Bộ phận giải trí</v>
      </c>
      <c r="P53" s="18">
        <f>VLOOKUP(VALUE(B53),'[1]tạm xét'!$A$7:$R$1001,13,0)</f>
        <v>2.34375E-2</v>
      </c>
      <c r="Q53" s="14">
        <f>VLOOKUP(VALUE(B53),'[1]tạm xét'!$A$7:$R$1001,11,0)</f>
        <v>2.86</v>
      </c>
      <c r="R53" s="14" t="str">
        <f>VLOOKUP(VALUE(B53),'[1]tạm xét'!$A$7:$R$1001,18,0)</f>
        <v>CHUYÊN ĐỀ</v>
      </c>
      <c r="S53" s="14" t="s">
        <v>30</v>
      </c>
      <c r="T53" s="14" t="str">
        <f>VLOOKUP($S53,'[1]THÔNG TIN GVHD'!$D$3:$P$25,11,0)</f>
        <v>0702605664</v>
      </c>
      <c r="U53" s="14" t="str">
        <f>VLOOKUP($S53,'[1]THÔNG TIN GVHD'!$D$3:$P$25,12,0)</f>
        <v>huynhlthuylinh@dtu-hti.edu.vn</v>
      </c>
      <c r="V53" s="14">
        <f>VLOOKUP($S53,'[1]THÔNG TIN GVHD'!$D$3:$P$25,13,0)</f>
        <v>0</v>
      </c>
    </row>
    <row r="54" spans="1:22" s="15" customFormat="1" x14ac:dyDescent="0.25">
      <c r="A54" s="10">
        <f t="shared" si="0"/>
        <v>48</v>
      </c>
      <c r="B54" s="10" t="s">
        <v>174</v>
      </c>
      <c r="C54" s="11" t="s">
        <v>175</v>
      </c>
      <c r="D54" s="11" t="s">
        <v>176</v>
      </c>
      <c r="E54" s="12">
        <v>37272</v>
      </c>
      <c r="F54" s="10" t="s">
        <v>34</v>
      </c>
      <c r="G54" s="10" t="s">
        <v>26</v>
      </c>
      <c r="H54" s="10" t="s">
        <v>117</v>
      </c>
      <c r="I54" s="13" t="s">
        <v>118</v>
      </c>
      <c r="J54" s="14" t="s">
        <v>29</v>
      </c>
      <c r="K54" s="14" t="str">
        <f>VLOOKUP(VALUE($B54),'[1]đơn vị thực tập'!$C$3:$AE$1000,9,0)</f>
        <v>Four Points by Sheraton Danang</v>
      </c>
      <c r="L54" s="14" t="str">
        <f>VLOOKUP(VALUE($B54),'[1]đơn vị thực tập'!$C$3:$AE$1000,20,0)</f>
        <v>DUYỆT</v>
      </c>
      <c r="M54" s="14" t="str">
        <f>VLOOKUP(VALUE($B54),'[1]đơn vị thực tập'!$C$3:$AE$1000,21,0)</f>
        <v>18/12/2023</v>
      </c>
      <c r="N54" s="14" t="str">
        <f>VLOOKUP(VALUE($B54),'[1]đơn vị thực tập'!$C$3:$AE$1000,18,0)</f>
        <v>23/12</v>
      </c>
      <c r="O54" s="14" t="str">
        <f>VLOOKUP(VALUE($B54),'[1]đơn vị thực tập'!$C$3:$AE$1000,13,0)</f>
        <v>Tiền sảnh</v>
      </c>
      <c r="P54" s="18">
        <f>VLOOKUP(VALUE(B54),'[1]tạm xét'!$A$7:$R$1001,13,0)</f>
        <v>2.34375E-2</v>
      </c>
      <c r="Q54" s="14">
        <f>VLOOKUP(VALUE(B54),'[1]tạm xét'!$A$7:$R$1001,11,0)</f>
        <v>2.85</v>
      </c>
      <c r="R54" s="14" t="str">
        <f>VLOOKUP(VALUE(B54),'[1]tạm xét'!$A$7:$R$1001,18,0)</f>
        <v>CHUYÊN ĐỀ</v>
      </c>
      <c r="S54" s="14" t="s">
        <v>30</v>
      </c>
      <c r="T54" s="14" t="str">
        <f>VLOOKUP($S54,'[1]THÔNG TIN GVHD'!$D$3:$P$25,11,0)</f>
        <v>0702605664</v>
      </c>
      <c r="U54" s="14" t="str">
        <f>VLOOKUP($S54,'[1]THÔNG TIN GVHD'!$D$3:$P$25,12,0)</f>
        <v>huynhlthuylinh@dtu-hti.edu.vn</v>
      </c>
      <c r="V54" s="14">
        <f>VLOOKUP($S54,'[1]THÔNG TIN GVHD'!$D$3:$P$25,13,0)</f>
        <v>0</v>
      </c>
    </row>
    <row r="55" spans="1:22" s="15" customFormat="1" x14ac:dyDescent="0.25">
      <c r="A55" s="10">
        <f t="shared" si="0"/>
        <v>49</v>
      </c>
      <c r="B55" s="10" t="s">
        <v>177</v>
      </c>
      <c r="C55" s="11" t="s">
        <v>178</v>
      </c>
      <c r="D55" s="11" t="s">
        <v>179</v>
      </c>
      <c r="E55" s="12">
        <v>36999</v>
      </c>
      <c r="F55" s="10" t="s">
        <v>25</v>
      </c>
      <c r="G55" s="10" t="s">
        <v>26</v>
      </c>
      <c r="H55" s="10" t="s">
        <v>180</v>
      </c>
      <c r="I55" s="13" t="s">
        <v>181</v>
      </c>
      <c r="J55" s="14" t="s">
        <v>29</v>
      </c>
      <c r="K55" s="14" t="str">
        <f>VLOOKUP(VALUE($B55),'[1]đơn vị thực tập'!$C$3:$AE$1000,9,0)</f>
        <v>INTERCONTINENTAL DANANG SUN PENINSULA RESORT</v>
      </c>
      <c r="L55" s="14" t="str">
        <f>VLOOKUP(VALUE($B55),'[1]đơn vị thực tập'!$C$3:$AE$1000,20,0)</f>
        <v>DUYỆT</v>
      </c>
      <c r="M55" s="14" t="str">
        <f>VLOOKUP(VALUE($B55),'[1]đơn vị thực tập'!$C$3:$AE$1000,21,0)</f>
        <v>27/12/2023</v>
      </c>
      <c r="N55" s="14" t="str">
        <f>VLOOKUP(VALUE($B55),'[1]đơn vị thực tập'!$C$3:$AE$1000,18,0)</f>
        <v>18/1</v>
      </c>
      <c r="O55" s="14" t="str">
        <f>VLOOKUP(VALUE($B55),'[1]đơn vị thực tập'!$C$3:$AE$1000,13,0)</f>
        <v>Nhà hàng</v>
      </c>
      <c r="P55" s="18">
        <f>VLOOKUP(VALUE(B55),'[1]tạm xét'!$A$7:$R$1001,13,0)</f>
        <v>0</v>
      </c>
      <c r="Q55" s="14">
        <f>VLOOKUP(VALUE(B55),'[1]tạm xét'!$A$7:$R$1001,11,0)</f>
        <v>3.39</v>
      </c>
      <c r="R55" s="14" t="str">
        <f>VLOOKUP(VALUE(B55),'[1]TỔNG XÉT KHÓA LUẬN'!$B$14:$O$97,14,0)</f>
        <v>CHUYÊN ĐỀ</v>
      </c>
      <c r="S55" s="14" t="s">
        <v>83</v>
      </c>
      <c r="T55" s="14" t="str">
        <f>VLOOKUP($S55,'[1]THÔNG TIN GVHD'!$D$3:$P$25,11,0)</f>
        <v>0938290678</v>
      </c>
      <c r="U55" s="14" t="str">
        <f>VLOOKUP($S55,'[1]THÔNG TIN GVHD'!$D$3:$P$25,12,0)</f>
        <v>phamtthuthuy2@dtu-hti.edu.vn</v>
      </c>
      <c r="V55" s="14" t="str">
        <f>VLOOKUP($S55,'[1]THÔNG TIN GVHD'!$D$3:$P$25,13,0)</f>
        <v>https://zalo.me/g/odmhvs684?fbclid=IwAR354AdjFYPfyhwEa3vHYlf5Ev9Iji7RPvr31ossfbKkGeDGm0e1ZVqBD5E</v>
      </c>
    </row>
    <row r="56" spans="1:22" s="15" customFormat="1" x14ac:dyDescent="0.25">
      <c r="A56" s="10">
        <f t="shared" si="0"/>
        <v>50</v>
      </c>
      <c r="B56" s="10" t="s">
        <v>182</v>
      </c>
      <c r="C56" s="11" t="s">
        <v>183</v>
      </c>
      <c r="D56" s="11" t="s">
        <v>33</v>
      </c>
      <c r="E56" s="12">
        <v>37247</v>
      </c>
      <c r="F56" s="10" t="s">
        <v>34</v>
      </c>
      <c r="G56" s="10" t="s">
        <v>26</v>
      </c>
      <c r="H56" s="10" t="s">
        <v>180</v>
      </c>
      <c r="I56" s="13" t="s">
        <v>181</v>
      </c>
      <c r="J56" s="14" t="s">
        <v>29</v>
      </c>
      <c r="K56" s="14" t="e">
        <f>VLOOKUP(VALUE($B56),'[1]đơn vị thực tập'!$C$3:$AE$1000,9,0)</f>
        <v>#N/A</v>
      </c>
      <c r="L56" s="14" t="e">
        <f>VLOOKUP(VALUE($B56),'[1]đơn vị thực tập'!$C$3:$AE$1000,20,0)</f>
        <v>#N/A</v>
      </c>
      <c r="M56" s="14" t="e">
        <f>VLOOKUP(VALUE($B56),'[1]đơn vị thực tập'!$C$3:$AE$1000,21,0)</f>
        <v>#N/A</v>
      </c>
      <c r="N56" s="14" t="e">
        <f>VLOOKUP(VALUE($B56),'[1]đơn vị thực tập'!$C$3:$AE$1000,18,0)</f>
        <v>#N/A</v>
      </c>
      <c r="O56" s="14" t="e">
        <f>VLOOKUP(VALUE($B56),'[1]đơn vị thực tập'!$C$3:$AE$1000,13,0)</f>
        <v>#N/A</v>
      </c>
      <c r="P56" s="18">
        <f>VLOOKUP(VALUE(B56),'[1]tạm xét'!$A$7:$R$1001,13,0)</f>
        <v>0.125</v>
      </c>
      <c r="Q56" s="14">
        <f>VLOOKUP(VALUE(B56),'[1]tạm xét'!$A$7:$R$1001,11,0)</f>
        <v>2.66</v>
      </c>
      <c r="R56" s="14" t="str">
        <f>VLOOKUP(VALUE(B56),'[1]tạm xét'!$A$7:$R$1001,18,0)</f>
        <v>KHÔNG ĐỦ ĐIỀU KIỆN THỰC TẬP</v>
      </c>
      <c r="S56" s="14"/>
      <c r="T56" s="14"/>
      <c r="U56" s="14"/>
      <c r="V56" s="14"/>
    </row>
    <row r="57" spans="1:22" s="15" customFormat="1" x14ac:dyDescent="0.25">
      <c r="A57" s="10">
        <f t="shared" si="0"/>
        <v>51</v>
      </c>
      <c r="B57" s="10" t="s">
        <v>184</v>
      </c>
      <c r="C57" s="11" t="s">
        <v>185</v>
      </c>
      <c r="D57" s="11" t="s">
        <v>186</v>
      </c>
      <c r="E57" s="12">
        <v>37537</v>
      </c>
      <c r="F57" s="10" t="s">
        <v>25</v>
      </c>
      <c r="G57" s="10" t="s">
        <v>26</v>
      </c>
      <c r="H57" s="10" t="s">
        <v>180</v>
      </c>
      <c r="I57" s="13" t="s">
        <v>181</v>
      </c>
      <c r="J57" s="14" t="s">
        <v>29</v>
      </c>
      <c r="K57" s="14" t="str">
        <f>VLOOKUP(VALUE($B57),'[1]đơn vị thực tập'!$C$3:$AE$1000,9,0)</f>
        <v>Pullman Danang Beach Resort</v>
      </c>
      <c r="L57" s="14" t="str">
        <f>VLOOKUP(VALUE($B57),'[1]đơn vị thực tập'!$C$3:$AE$1000,20,0)</f>
        <v>DUYỆT</v>
      </c>
      <c r="M57" s="14" t="str">
        <f>VLOOKUP(VALUE($B57),'[1]đơn vị thực tập'!$C$3:$AE$1000,21,0)</f>
        <v>25/12/2023</v>
      </c>
      <c r="N57" s="14" t="str">
        <f>VLOOKUP(VALUE($B57),'[1]đơn vị thực tập'!$C$3:$AE$1000,18,0)</f>
        <v>21/12</v>
      </c>
      <c r="O57" s="14" t="str">
        <f>VLOOKUP(VALUE($B57),'[1]đơn vị thực tập'!$C$3:$AE$1000,13,0)</f>
        <v>Nhà hàng</v>
      </c>
      <c r="P57" s="18">
        <f>VLOOKUP(VALUE(B57),'[1]tạm xét'!$A$7:$R$1001,13,0)</f>
        <v>0</v>
      </c>
      <c r="Q57" s="14">
        <f>VLOOKUP(VALUE(B57),'[1]tạm xét'!$A$7:$R$1001,11,0)</f>
        <v>3.27</v>
      </c>
      <c r="R57" s="14" t="str">
        <f>VLOOKUP(VALUE(B57),'[1]TỔNG XÉT KHÓA LUẬN'!$B$14:$O$97,14,0)</f>
        <v>CHUYÊN ĐỀ</v>
      </c>
      <c r="S57" s="14" t="s">
        <v>65</v>
      </c>
      <c r="T57" s="14" t="str">
        <f>VLOOKUP($S57,'[1]THÔNG TIN GVHD'!$D$3:$P$25,11,0)</f>
        <v>0906 029 602</v>
      </c>
      <c r="U57" s="14" t="str">
        <f>VLOOKUP($S57,'[1]THÔNG TIN GVHD'!$D$3:$P$25,12,0)</f>
        <v>tranhoanganh@dtu-hti.edu.vn</v>
      </c>
      <c r="V57" s="14">
        <f>VLOOKUP($S57,'[1]THÔNG TIN GVHD'!$D$3:$P$25,13,0)</f>
        <v>0</v>
      </c>
    </row>
    <row r="58" spans="1:22" s="15" customFormat="1" x14ac:dyDescent="0.25">
      <c r="A58" s="10">
        <f t="shared" si="0"/>
        <v>52</v>
      </c>
      <c r="B58" s="10" t="s">
        <v>187</v>
      </c>
      <c r="C58" s="11" t="s">
        <v>188</v>
      </c>
      <c r="D58" s="11" t="s">
        <v>149</v>
      </c>
      <c r="E58" s="12">
        <v>37417</v>
      </c>
      <c r="F58" s="10" t="s">
        <v>34</v>
      </c>
      <c r="G58" s="10" t="s">
        <v>26</v>
      </c>
      <c r="H58" s="10" t="s">
        <v>180</v>
      </c>
      <c r="I58" s="13" t="s">
        <v>181</v>
      </c>
      <c r="J58" s="14" t="s">
        <v>29</v>
      </c>
      <c r="K58" s="14" t="str">
        <f>VLOOKUP(VALUE($B58),'[1]đơn vị thực tập'!$C$3:$AE$1000,9,0)</f>
        <v>Công ty cổ phần dịch vụ cáp treo Bà Nà</v>
      </c>
      <c r="L58" s="14" t="str">
        <f>VLOOKUP(VALUE($B58),'[1]đơn vị thực tập'!$C$3:$AE$1000,20,0)</f>
        <v>DUYỆT</v>
      </c>
      <c r="M58" s="14" t="str">
        <f>VLOOKUP(VALUE($B58),'[1]đơn vị thực tập'!$C$3:$AE$1000,21,0)</f>
        <v>25/12/2023</v>
      </c>
      <c r="N58" s="14" t="str">
        <f>VLOOKUP(VALUE($B58),'[1]đơn vị thực tập'!$C$3:$AE$1000,18,0)</f>
        <v>23/12</v>
      </c>
      <c r="O58" s="14" t="str">
        <f>VLOOKUP(VALUE($B58),'[1]đơn vị thực tập'!$C$3:$AE$1000,13,0)</f>
        <v>Nhà hàng</v>
      </c>
      <c r="P58" s="18">
        <f>VLOOKUP(VALUE(B58),'[1]tạm xét'!$A$7:$R$1001,13,0)</f>
        <v>0</v>
      </c>
      <c r="Q58" s="14">
        <f>VLOOKUP(VALUE(B58),'[1]tạm xét'!$A$7:$R$1001,11,0)</f>
        <v>3.27</v>
      </c>
      <c r="R58" s="14" t="str">
        <f>VLOOKUP(VALUE(B58),'[1]TỔNG XÉT KHÓA LUẬN'!$B$14:$O$97,14,0)</f>
        <v>CHUYÊN ĐỀ</v>
      </c>
      <c r="S58" s="14" t="s">
        <v>162</v>
      </c>
      <c r="T58" s="14" t="str">
        <f>VLOOKUP($S58,'[1]THÔNG TIN GVHD'!$D$3:$P$25,11,0)</f>
        <v>0327892117</v>
      </c>
      <c r="U58" s="14" t="str">
        <f>VLOOKUP($S58,'[1]THÔNG TIN GVHD'!$D$3:$P$25,12,0)</f>
        <v>dangtthuytrang3@dtu-hti.edu.vn</v>
      </c>
      <c r="V58" s="14">
        <f>VLOOKUP($S58,'[1]THÔNG TIN GVHD'!$D$3:$P$25,13,0)</f>
        <v>0</v>
      </c>
    </row>
    <row r="59" spans="1:22" s="15" customFormat="1" x14ac:dyDescent="0.25">
      <c r="A59" s="10">
        <f t="shared" si="0"/>
        <v>53</v>
      </c>
      <c r="B59" s="10" t="s">
        <v>189</v>
      </c>
      <c r="C59" s="11" t="s">
        <v>88</v>
      </c>
      <c r="D59" s="11" t="s">
        <v>190</v>
      </c>
      <c r="E59" s="12">
        <v>36526</v>
      </c>
      <c r="F59" s="10" t="s">
        <v>25</v>
      </c>
      <c r="G59" s="10" t="s">
        <v>26</v>
      </c>
      <c r="H59" s="10" t="s">
        <v>180</v>
      </c>
      <c r="I59" s="13" t="s">
        <v>181</v>
      </c>
      <c r="J59" s="14" t="s">
        <v>29</v>
      </c>
      <c r="K59" s="14" t="str">
        <f>VLOOKUP(VALUE($B59),'[1]đơn vị thực tập'!$C$3:$AE$1000,9,0)</f>
        <v>Premier Village Danang Resort</v>
      </c>
      <c r="L59" s="14" t="str">
        <f>VLOOKUP(VALUE($B59),'[1]đơn vị thực tập'!$C$3:$AE$1000,20,0)</f>
        <v>DUYỆT</v>
      </c>
      <c r="M59" s="14" t="str">
        <f>VLOOKUP(VALUE($B59),'[1]đơn vị thực tập'!$C$3:$AE$1000,21,0)</f>
        <v>25/12/2023</v>
      </c>
      <c r="N59" s="14" t="str">
        <f>VLOOKUP(VALUE($B59),'[1]đơn vị thực tập'!$C$3:$AE$1000,18,0)</f>
        <v>21/12</v>
      </c>
      <c r="O59" s="14" t="str">
        <f>VLOOKUP(VALUE($B59),'[1]đơn vị thực tập'!$C$3:$AE$1000,13,0)</f>
        <v>Tiền sảnh</v>
      </c>
      <c r="P59" s="18">
        <f>VLOOKUP(VALUE(B59),'[1]tạm xét'!$A$7:$R$1001,13,0)</f>
        <v>0</v>
      </c>
      <c r="Q59" s="14">
        <f>VLOOKUP(VALUE(B59),'[1]tạm xét'!$A$7:$R$1001,11,0)</f>
        <v>3.7</v>
      </c>
      <c r="R59" s="14" t="str">
        <f>VLOOKUP(VALUE(B59),'[1]TỔNG XÉT KHÓA LUẬN'!$B$14:$O$97,14,0)</f>
        <v>CHUYÊN ĐỀ</v>
      </c>
      <c r="S59" s="14" t="s">
        <v>69</v>
      </c>
      <c r="T59" s="14" t="str">
        <f>VLOOKUP($S59,'[1]THÔNG TIN GVHD'!$D$3:$P$25,11,0)</f>
        <v>0905 874 626</v>
      </c>
      <c r="U59" s="14" t="str">
        <f>VLOOKUP($S59,'[1]THÔNG TIN GVHD'!$D$3:$P$25,12,0)</f>
        <v>hosminhtai@dtu-hti.edu.vn</v>
      </c>
      <c r="V59" s="14">
        <f>VLOOKUP($S59,'[1]THÔNG TIN GVHD'!$D$3:$P$25,13,0)</f>
        <v>0</v>
      </c>
    </row>
    <row r="60" spans="1:22" s="15" customFormat="1" x14ac:dyDescent="0.25">
      <c r="A60" s="10">
        <f t="shared" si="0"/>
        <v>54</v>
      </c>
      <c r="B60" s="10" t="s">
        <v>191</v>
      </c>
      <c r="C60" s="11" t="s">
        <v>192</v>
      </c>
      <c r="D60" s="11" t="s">
        <v>193</v>
      </c>
      <c r="E60" s="12">
        <v>36960</v>
      </c>
      <c r="F60" s="10" t="s">
        <v>25</v>
      </c>
      <c r="G60" s="10" t="s">
        <v>26</v>
      </c>
      <c r="H60" s="10" t="s">
        <v>180</v>
      </c>
      <c r="I60" s="13" t="s">
        <v>181</v>
      </c>
      <c r="J60" s="14" t="s">
        <v>29</v>
      </c>
      <c r="K60" s="14" t="e">
        <f>VLOOKUP(VALUE($B60),'[1]đơn vị thực tập'!$C$3:$AE$1000,9,0)</f>
        <v>#N/A</v>
      </c>
      <c r="L60" s="14" t="e">
        <f>VLOOKUP(VALUE($B60),'[1]đơn vị thực tập'!$C$3:$AE$1000,20,0)</f>
        <v>#N/A</v>
      </c>
      <c r="M60" s="14" t="e">
        <f>VLOOKUP(VALUE($B60),'[1]đơn vị thực tập'!$C$3:$AE$1000,21,0)</f>
        <v>#N/A</v>
      </c>
      <c r="N60" s="14" t="e">
        <f>VLOOKUP(VALUE($B60),'[1]đơn vị thực tập'!$C$3:$AE$1000,18,0)</f>
        <v>#N/A</v>
      </c>
      <c r="O60" s="14" t="e">
        <f>VLOOKUP(VALUE($B60),'[1]đơn vị thực tập'!$C$3:$AE$1000,13,0)</f>
        <v>#N/A</v>
      </c>
      <c r="P60" s="18">
        <f>VLOOKUP(VALUE(B60),'[1]tạm xét'!$A$7:$R$1001,13,0)</f>
        <v>0.1328125</v>
      </c>
      <c r="Q60" s="14">
        <f>VLOOKUP(VALUE(B60),'[1]tạm xét'!$A$7:$R$1001,11,0)</f>
        <v>3.66</v>
      </c>
      <c r="R60" s="14" t="str">
        <f>VLOOKUP(VALUE(B60),'[1]tạm xét'!$A$7:$R$1001,18,0)</f>
        <v>KHÔNG ĐỦ ĐIỀU KIỆN THỰC TẬP</v>
      </c>
      <c r="S60" s="14"/>
      <c r="T60" s="14"/>
      <c r="U60" s="14"/>
      <c r="V60" s="14"/>
    </row>
    <row r="61" spans="1:22" s="15" customFormat="1" x14ac:dyDescent="0.25">
      <c r="A61" s="10">
        <f t="shared" si="0"/>
        <v>55</v>
      </c>
      <c r="B61" s="10" t="s">
        <v>194</v>
      </c>
      <c r="C61" s="11" t="s">
        <v>195</v>
      </c>
      <c r="D61" s="11" t="s">
        <v>57</v>
      </c>
      <c r="E61" s="12">
        <v>37351</v>
      </c>
      <c r="F61" s="10" t="s">
        <v>25</v>
      </c>
      <c r="G61" s="10" t="s">
        <v>26</v>
      </c>
      <c r="H61" s="10" t="s">
        <v>180</v>
      </c>
      <c r="I61" s="13" t="s">
        <v>181</v>
      </c>
      <c r="J61" s="14" t="s">
        <v>29</v>
      </c>
      <c r="K61" s="14" t="str">
        <f>VLOOKUP(VALUE($B61),'[1]đơn vị thực tập'!$C$3:$AE$1000,9,0)</f>
        <v>Almanity Hoi An Resort &amp; Spa</v>
      </c>
      <c r="L61" s="14" t="str">
        <f>VLOOKUP(VALUE($B61),'[1]đơn vị thực tập'!$C$3:$AE$1000,20,0)</f>
        <v>DUYỆT</v>
      </c>
      <c r="M61" s="14" t="str">
        <f>VLOOKUP(VALUE($B61),'[1]đơn vị thực tập'!$C$3:$AE$1000,21,0)</f>
        <v>28/12/2023</v>
      </c>
      <c r="N61" s="14" t="str">
        <f>VLOOKUP(VALUE($B61),'[1]đơn vị thực tập'!$C$3:$AE$1000,18,0)</f>
        <v>22/1</v>
      </c>
      <c r="O61" s="14" t="str">
        <f>VLOOKUP(VALUE($B61),'[1]đơn vị thực tập'!$C$3:$AE$1000,13,0)</f>
        <v>Tiền sảnh</v>
      </c>
      <c r="P61" s="18">
        <f>VLOOKUP(VALUE(B61),'[1]tạm xét'!$A$7:$R$1001,13,0)</f>
        <v>0</v>
      </c>
      <c r="Q61" s="14">
        <f>VLOOKUP(VALUE(B61),'[1]tạm xét'!$A$7:$R$1001,11,0)</f>
        <v>2.91</v>
      </c>
      <c r="R61" s="14" t="str">
        <f>VLOOKUP(VALUE(B61),'[1]tạm xét'!$A$7:$R$1001,18,0)</f>
        <v>CHUYÊN ĐỀ</v>
      </c>
      <c r="S61" s="14" t="s">
        <v>162</v>
      </c>
      <c r="T61" s="14" t="str">
        <f>VLOOKUP($S61,'[1]THÔNG TIN GVHD'!$D$3:$P$25,11,0)</f>
        <v>0327892117</v>
      </c>
      <c r="U61" s="14" t="str">
        <f>VLOOKUP($S61,'[1]THÔNG TIN GVHD'!$D$3:$P$25,12,0)</f>
        <v>dangtthuytrang3@dtu-hti.edu.vn</v>
      </c>
      <c r="V61" s="14">
        <f>VLOOKUP($S61,'[1]THÔNG TIN GVHD'!$D$3:$P$25,13,0)</f>
        <v>0</v>
      </c>
    </row>
    <row r="62" spans="1:22" s="15" customFormat="1" x14ac:dyDescent="0.25">
      <c r="A62" s="10">
        <f t="shared" si="0"/>
        <v>56</v>
      </c>
      <c r="B62" s="10" t="s">
        <v>196</v>
      </c>
      <c r="C62" s="11" t="s">
        <v>197</v>
      </c>
      <c r="D62" s="11" t="s">
        <v>198</v>
      </c>
      <c r="E62" s="12">
        <v>37494</v>
      </c>
      <c r="F62" s="10" t="s">
        <v>25</v>
      </c>
      <c r="G62" s="10" t="s">
        <v>26</v>
      </c>
      <c r="H62" s="10" t="s">
        <v>180</v>
      </c>
      <c r="I62" s="13" t="s">
        <v>181</v>
      </c>
      <c r="J62" s="14" t="s">
        <v>29</v>
      </c>
      <c r="K62" s="14" t="str">
        <f>VLOOKUP(VALUE($B62),'[1]đơn vị thực tập'!$C$3:$AE$1000,9,0)</f>
        <v>Novotel DaNang Premier Han River</v>
      </c>
      <c r="L62" s="14" t="str">
        <f>VLOOKUP(VALUE($B62),'[1]đơn vị thực tập'!$C$3:$AE$1000,20,0)</f>
        <v>DUYỆT</v>
      </c>
      <c r="M62" s="14" t="str">
        <f>VLOOKUP(VALUE($B62),'[1]đơn vị thực tập'!$C$3:$AE$1000,21,0)</f>
        <v>23/1/2024</v>
      </c>
      <c r="N62" s="14" t="str">
        <f>VLOOKUP(VALUE($B62),'[1]đơn vị thực tập'!$C$3:$AE$1000,18,0)</f>
        <v>23/1</v>
      </c>
      <c r="O62" s="14" t="str">
        <f>VLOOKUP(VALUE($B62),'[1]đơn vị thực tập'!$C$3:$AE$1000,13,0)</f>
        <v>Tiền sảnh</v>
      </c>
      <c r="P62" s="18">
        <f>VLOOKUP(VALUE(B62),'[1]tạm xét'!$A$7:$R$1001,13,0)</f>
        <v>0</v>
      </c>
      <c r="Q62" s="14">
        <f>VLOOKUP(VALUE(B62),'[1]tạm xét'!$A$7:$R$1001,11,0)</f>
        <v>3.03</v>
      </c>
      <c r="R62" s="14" t="str">
        <f>VLOOKUP(VALUE(B62),'[1]tạm xét'!$A$7:$R$1001,18,0)</f>
        <v>CHUYÊN ĐỀ</v>
      </c>
      <c r="S62" s="14" t="s">
        <v>162</v>
      </c>
      <c r="T62" s="14" t="str">
        <f>VLOOKUP($S62,'[1]THÔNG TIN GVHD'!$D$3:$P$25,11,0)</f>
        <v>0327892117</v>
      </c>
      <c r="U62" s="14" t="str">
        <f>VLOOKUP($S62,'[1]THÔNG TIN GVHD'!$D$3:$P$25,12,0)</f>
        <v>dangtthuytrang3@dtu-hti.edu.vn</v>
      </c>
      <c r="V62" s="14">
        <f>VLOOKUP($S62,'[1]THÔNG TIN GVHD'!$D$3:$P$25,13,0)</f>
        <v>0</v>
      </c>
    </row>
    <row r="63" spans="1:22" s="15" customFormat="1" x14ac:dyDescent="0.25">
      <c r="A63" s="10">
        <f t="shared" si="0"/>
        <v>57</v>
      </c>
      <c r="B63" s="10" t="s">
        <v>199</v>
      </c>
      <c r="C63" s="11" t="s">
        <v>200</v>
      </c>
      <c r="D63" s="11" t="s">
        <v>201</v>
      </c>
      <c r="E63" s="12">
        <v>37350</v>
      </c>
      <c r="F63" s="10" t="s">
        <v>25</v>
      </c>
      <c r="G63" s="10" t="s">
        <v>26</v>
      </c>
      <c r="H63" s="10" t="s">
        <v>180</v>
      </c>
      <c r="I63" s="13" t="s">
        <v>181</v>
      </c>
      <c r="J63" s="14" t="s">
        <v>29</v>
      </c>
      <c r="K63" s="14" t="e">
        <f>VLOOKUP(VALUE($B63),'[1]đơn vị thực tập'!$C$3:$AE$1000,9,0)</f>
        <v>#N/A</v>
      </c>
      <c r="L63" s="14" t="e">
        <f>VLOOKUP(VALUE($B63),'[1]đơn vị thực tập'!$C$3:$AE$1000,20,0)</f>
        <v>#N/A</v>
      </c>
      <c r="M63" s="14" t="e">
        <f>VLOOKUP(VALUE($B63),'[1]đơn vị thực tập'!$C$3:$AE$1000,21,0)</f>
        <v>#N/A</v>
      </c>
      <c r="N63" s="14" t="e">
        <f>VLOOKUP(VALUE($B63),'[1]đơn vị thực tập'!$C$3:$AE$1000,18,0)</f>
        <v>#N/A</v>
      </c>
      <c r="O63" s="14" t="e">
        <f>VLOOKUP(VALUE($B63),'[1]đơn vị thực tập'!$C$3:$AE$1000,13,0)</f>
        <v>#N/A</v>
      </c>
      <c r="P63" s="18">
        <f>VLOOKUP(VALUE(B63),'[1]tạm xét'!$A$7:$R$1001,13,0)</f>
        <v>2.34375E-2</v>
      </c>
      <c r="Q63" s="14">
        <f>VLOOKUP(VALUE(B63),'[1]tạm xét'!$A$7:$R$1001,11,0)</f>
        <v>2.86</v>
      </c>
      <c r="R63" s="14" t="str">
        <f>VLOOKUP(VALUE(B63),'[1]tạm xét'!$A$7:$R$1001,18,0)</f>
        <v>CHUYÊN ĐỀ</v>
      </c>
      <c r="S63" s="14"/>
      <c r="T63" s="14"/>
      <c r="U63" s="14"/>
      <c r="V63" s="14"/>
    </row>
    <row r="64" spans="1:22" s="15" customFormat="1" x14ac:dyDescent="0.25">
      <c r="A64" s="10">
        <f t="shared" si="0"/>
        <v>58</v>
      </c>
      <c r="B64" s="10" t="s">
        <v>202</v>
      </c>
      <c r="C64" s="11" t="s">
        <v>203</v>
      </c>
      <c r="D64" s="11" t="s">
        <v>82</v>
      </c>
      <c r="E64" s="12">
        <v>36982</v>
      </c>
      <c r="F64" s="10" t="s">
        <v>25</v>
      </c>
      <c r="G64" s="10" t="s">
        <v>26</v>
      </c>
      <c r="H64" s="10" t="s">
        <v>180</v>
      </c>
      <c r="I64" s="13" t="s">
        <v>181</v>
      </c>
      <c r="J64" s="14" t="s">
        <v>29</v>
      </c>
      <c r="K64" s="14" t="e">
        <f>VLOOKUP(VALUE($B64),'[1]đơn vị thực tập'!$C$3:$AE$1000,9,0)</f>
        <v>#N/A</v>
      </c>
      <c r="L64" s="14" t="e">
        <f>VLOOKUP(VALUE($B64),'[1]đơn vị thực tập'!$C$3:$AE$1000,20,0)</f>
        <v>#N/A</v>
      </c>
      <c r="M64" s="14" t="e">
        <f>VLOOKUP(VALUE($B64),'[1]đơn vị thực tập'!$C$3:$AE$1000,21,0)</f>
        <v>#N/A</v>
      </c>
      <c r="N64" s="14" t="e">
        <f>VLOOKUP(VALUE($B64),'[1]đơn vị thực tập'!$C$3:$AE$1000,18,0)</f>
        <v>#N/A</v>
      </c>
      <c r="O64" s="14" t="e">
        <f>VLOOKUP(VALUE($B64),'[1]đơn vị thực tập'!$C$3:$AE$1000,13,0)</f>
        <v>#N/A</v>
      </c>
      <c r="P64" s="18">
        <f>VLOOKUP(VALUE(B64),'[1]tạm xét'!$A$7:$R$1001,13,0)</f>
        <v>4.6875E-2</v>
      </c>
      <c r="Q64" s="14">
        <f>VLOOKUP(VALUE(B64),'[1]tạm xét'!$A$7:$R$1001,11,0)</f>
        <v>2.89</v>
      </c>
      <c r="R64" s="14" t="str">
        <f>VLOOKUP(VALUE(B64),'[1]tạm xét'!$A$7:$R$1001,18,0)</f>
        <v>CHUYÊN ĐỀ</v>
      </c>
      <c r="S64" s="14"/>
      <c r="T64" s="14"/>
      <c r="U64" s="14"/>
      <c r="V64" s="14"/>
    </row>
    <row r="65" spans="1:22" s="15" customFormat="1" x14ac:dyDescent="0.25">
      <c r="A65" s="10">
        <f t="shared" si="0"/>
        <v>59</v>
      </c>
      <c r="B65" s="10" t="s">
        <v>204</v>
      </c>
      <c r="C65" s="11" t="s">
        <v>205</v>
      </c>
      <c r="D65" s="11" t="s">
        <v>86</v>
      </c>
      <c r="E65" s="12">
        <v>37076</v>
      </c>
      <c r="F65" s="10" t="s">
        <v>34</v>
      </c>
      <c r="G65" s="10" t="s">
        <v>26</v>
      </c>
      <c r="H65" s="10" t="s">
        <v>180</v>
      </c>
      <c r="I65" s="13" t="s">
        <v>181</v>
      </c>
      <c r="J65" s="14" t="s">
        <v>29</v>
      </c>
      <c r="K65" s="14" t="str">
        <f>VLOOKUP(VALUE($B65),'[1]đơn vị thực tập'!$C$3:$AE$1000,9,0)</f>
        <v>Công ty cổ phần dịch vụ cáp treo Bà Nà</v>
      </c>
      <c r="L65" s="14" t="str">
        <f>VLOOKUP(VALUE($B65),'[1]đơn vị thực tập'!$C$3:$AE$1000,20,0)</f>
        <v>DUYỆT</v>
      </c>
      <c r="M65" s="14" t="str">
        <f>VLOOKUP(VALUE($B65),'[1]đơn vị thực tập'!$C$3:$AE$1000,21,0)</f>
        <v>25/12/2023</v>
      </c>
      <c r="N65" s="14" t="str">
        <f>VLOOKUP(VALUE($B65),'[1]đơn vị thực tập'!$C$3:$AE$1000,18,0)</f>
        <v>23/12</v>
      </c>
      <c r="O65" s="14" t="str">
        <f>VLOOKUP(VALUE($B65),'[1]đơn vị thực tập'!$C$3:$AE$1000,13,0)</f>
        <v>Giải trí</v>
      </c>
      <c r="P65" s="18">
        <f>VLOOKUP(VALUE(B65),'[1]tạm xét'!$A$7:$R$1001,13,0)</f>
        <v>0</v>
      </c>
      <c r="Q65" s="14">
        <f>VLOOKUP(VALUE(B65),'[1]tạm xét'!$A$7:$R$1001,11,0)</f>
        <v>3.07</v>
      </c>
      <c r="R65" s="14" t="str">
        <f>VLOOKUP(VALUE(B65),'[1]tạm xét'!$A$7:$R$1001,18,0)</f>
        <v>CHUYÊN ĐỀ</v>
      </c>
      <c r="S65" s="14" t="s">
        <v>30</v>
      </c>
      <c r="T65" s="14" t="str">
        <f>VLOOKUP($S65,'[1]THÔNG TIN GVHD'!$D$3:$P$25,11,0)</f>
        <v>0702605664</v>
      </c>
      <c r="U65" s="14" t="str">
        <f>VLOOKUP($S65,'[1]THÔNG TIN GVHD'!$D$3:$P$25,12,0)</f>
        <v>huynhlthuylinh@dtu-hti.edu.vn</v>
      </c>
      <c r="V65" s="14">
        <f>VLOOKUP($S65,'[1]THÔNG TIN GVHD'!$D$3:$P$25,13,0)</f>
        <v>0</v>
      </c>
    </row>
    <row r="66" spans="1:22" s="15" customFormat="1" x14ac:dyDescent="0.25">
      <c r="A66" s="10">
        <f t="shared" si="0"/>
        <v>60</v>
      </c>
      <c r="B66" s="10" t="s">
        <v>206</v>
      </c>
      <c r="C66" s="11" t="s">
        <v>207</v>
      </c>
      <c r="D66" s="11" t="s">
        <v>208</v>
      </c>
      <c r="E66" s="12">
        <v>36969</v>
      </c>
      <c r="F66" s="10" t="s">
        <v>34</v>
      </c>
      <c r="G66" s="10" t="s">
        <v>26</v>
      </c>
      <c r="H66" s="10" t="s">
        <v>180</v>
      </c>
      <c r="I66" s="13" t="s">
        <v>181</v>
      </c>
      <c r="J66" s="14" t="s">
        <v>29</v>
      </c>
      <c r="K66" s="14" t="e">
        <f>VLOOKUP(VALUE($B66),'[1]đơn vị thực tập'!$C$3:$AE$1000,9,0)</f>
        <v>#N/A</v>
      </c>
      <c r="L66" s="14" t="e">
        <f>VLOOKUP(VALUE($B66),'[1]đơn vị thực tập'!$C$3:$AE$1000,20,0)</f>
        <v>#N/A</v>
      </c>
      <c r="M66" s="14" t="e">
        <f>VLOOKUP(VALUE($B66),'[1]đơn vị thực tập'!$C$3:$AE$1000,21,0)</f>
        <v>#N/A</v>
      </c>
      <c r="N66" s="14" t="e">
        <f>VLOOKUP(VALUE($B66),'[1]đơn vị thực tập'!$C$3:$AE$1000,18,0)</f>
        <v>#N/A</v>
      </c>
      <c r="O66" s="14" t="e">
        <f>VLOOKUP(VALUE($B66),'[1]đơn vị thực tập'!$C$3:$AE$1000,13,0)</f>
        <v>#N/A</v>
      </c>
      <c r="P66" s="18">
        <f>VLOOKUP(VALUE(B66),'[1]tạm xét'!$A$7:$R$1001,13,0)</f>
        <v>0.30158730158730157</v>
      </c>
      <c r="Q66" s="14">
        <f>VLOOKUP(VALUE(B66),'[1]tạm xét'!$A$7:$R$1001,11,0)</f>
        <v>2.5499999999999998</v>
      </c>
      <c r="R66" s="14" t="str">
        <f>VLOOKUP(VALUE(B66),'[1]tạm xét'!$A$7:$R$1001,18,0)</f>
        <v>KHÔNG ĐỦ ĐIỀU KIỆN THỰC TẬP</v>
      </c>
      <c r="S66" s="14"/>
      <c r="T66" s="14"/>
      <c r="U66" s="14"/>
      <c r="V66" s="14"/>
    </row>
    <row r="67" spans="1:22" s="15" customFormat="1" x14ac:dyDescent="0.25">
      <c r="A67" s="10">
        <f t="shared" si="0"/>
        <v>61</v>
      </c>
      <c r="B67" s="10" t="s">
        <v>209</v>
      </c>
      <c r="C67" s="11" t="s">
        <v>210</v>
      </c>
      <c r="D67" s="11" t="s">
        <v>211</v>
      </c>
      <c r="E67" s="12">
        <v>37421</v>
      </c>
      <c r="F67" s="10" t="s">
        <v>25</v>
      </c>
      <c r="G67" s="10" t="s">
        <v>26</v>
      </c>
      <c r="H67" s="10" t="s">
        <v>180</v>
      </c>
      <c r="I67" s="13" t="s">
        <v>181</v>
      </c>
      <c r="J67" s="14" t="s">
        <v>29</v>
      </c>
      <c r="K67" s="14" t="str">
        <f>VLOOKUP(VALUE($B67),'[1]đơn vị thực tập'!$C$3:$AE$1000,9,0)</f>
        <v>Công ty cổ phần dịch vụ cáp treo Bà Nà</v>
      </c>
      <c r="L67" s="14" t="str">
        <f>VLOOKUP(VALUE($B67),'[1]đơn vị thực tập'!$C$3:$AE$1000,20,0)</f>
        <v>DUYỆT</v>
      </c>
      <c r="M67" s="14" t="str">
        <f>VLOOKUP(VALUE($B67),'[1]đơn vị thực tập'!$C$3:$AE$1000,21,0)</f>
        <v>25/12/2023</v>
      </c>
      <c r="N67" s="14" t="str">
        <f>VLOOKUP(VALUE($B67),'[1]đơn vị thực tập'!$C$3:$AE$1000,18,0)</f>
        <v>23/12</v>
      </c>
      <c r="O67" s="14" t="str">
        <f>VLOOKUP(VALUE($B67),'[1]đơn vị thực tập'!$C$3:$AE$1000,13,0)</f>
        <v>Văn phòng ban ẩm thực</v>
      </c>
      <c r="P67" s="18">
        <f>VLOOKUP(VALUE(B67),'[1]tạm xét'!$A$7:$R$1001,13,0)</f>
        <v>0</v>
      </c>
      <c r="Q67" s="14">
        <f>VLOOKUP(VALUE(B67),'[1]tạm xét'!$A$7:$R$1001,11,0)</f>
        <v>3.12</v>
      </c>
      <c r="R67" s="14" t="str">
        <f>VLOOKUP(VALUE(B67),'[1]tạm xét'!$A$7:$R$1001,18,0)</f>
        <v>CHUYÊN ĐỀ</v>
      </c>
      <c r="S67" s="14" t="s">
        <v>162</v>
      </c>
      <c r="T67" s="14" t="str">
        <f>VLOOKUP($S67,'[1]THÔNG TIN GVHD'!$D$3:$P$25,11,0)</f>
        <v>0327892117</v>
      </c>
      <c r="U67" s="14" t="str">
        <f>VLOOKUP($S67,'[1]THÔNG TIN GVHD'!$D$3:$P$25,12,0)</f>
        <v>dangtthuytrang3@dtu-hti.edu.vn</v>
      </c>
      <c r="V67" s="14">
        <f>VLOOKUP($S67,'[1]THÔNG TIN GVHD'!$D$3:$P$25,13,0)</f>
        <v>0</v>
      </c>
    </row>
    <row r="68" spans="1:22" s="15" customFormat="1" x14ac:dyDescent="0.25">
      <c r="A68" s="10">
        <f t="shared" si="0"/>
        <v>62</v>
      </c>
      <c r="B68" s="10" t="s">
        <v>212</v>
      </c>
      <c r="C68" s="11" t="s">
        <v>213</v>
      </c>
      <c r="D68" s="11" t="s">
        <v>100</v>
      </c>
      <c r="E68" s="12">
        <v>37494</v>
      </c>
      <c r="F68" s="10" t="s">
        <v>25</v>
      </c>
      <c r="G68" s="10" t="s">
        <v>26</v>
      </c>
      <c r="H68" s="10" t="s">
        <v>180</v>
      </c>
      <c r="I68" s="13" t="s">
        <v>181</v>
      </c>
      <c r="J68" s="14" t="s">
        <v>29</v>
      </c>
      <c r="K68" s="14" t="str">
        <f>VLOOKUP(VALUE($B68),'[1]đơn vị thực tập'!$C$3:$AE$1000,9,0)</f>
        <v>Almanity Hoi An Resort &amp; Spa</v>
      </c>
      <c r="L68" s="14" t="str">
        <f>VLOOKUP(VALUE($B68),'[1]đơn vị thực tập'!$C$3:$AE$1000,20,0)</f>
        <v>DUYỆT</v>
      </c>
      <c r="M68" s="14" t="str">
        <f>VLOOKUP(VALUE($B68),'[1]đơn vị thực tập'!$C$3:$AE$1000,21,0)</f>
        <v>22/1/2024</v>
      </c>
      <c r="N68" s="14" t="str">
        <f>VLOOKUP(VALUE($B68),'[1]đơn vị thực tập'!$C$3:$AE$1000,18,0)</f>
        <v>22/1</v>
      </c>
      <c r="O68" s="14" t="str">
        <f>VLOOKUP(VALUE($B68),'[1]đơn vị thực tập'!$C$3:$AE$1000,13,0)</f>
        <v>Tiền sảnh</v>
      </c>
      <c r="P68" s="18">
        <f>VLOOKUP(VALUE(B68),'[1]tạm xét'!$A$7:$R$1001,13,0)</f>
        <v>2.34375E-2</v>
      </c>
      <c r="Q68" s="14">
        <f>VLOOKUP(VALUE(B68),'[1]tạm xét'!$A$7:$R$1001,11,0)</f>
        <v>2.99</v>
      </c>
      <c r="R68" s="14" t="str">
        <f>VLOOKUP(VALUE(B68),'[1]tạm xét'!$A$7:$R$1001,18,0)</f>
        <v>CHUYÊN ĐỀ</v>
      </c>
      <c r="S68" s="14" t="s">
        <v>162</v>
      </c>
      <c r="T68" s="14" t="str">
        <f>VLOOKUP($S68,'[1]THÔNG TIN GVHD'!$D$3:$P$25,11,0)</f>
        <v>0327892117</v>
      </c>
      <c r="U68" s="14" t="str">
        <f>VLOOKUP($S68,'[1]THÔNG TIN GVHD'!$D$3:$P$25,12,0)</f>
        <v>dangtthuytrang3@dtu-hti.edu.vn</v>
      </c>
      <c r="V68" s="14">
        <f>VLOOKUP($S68,'[1]THÔNG TIN GVHD'!$D$3:$P$25,13,0)</f>
        <v>0</v>
      </c>
    </row>
    <row r="69" spans="1:22" s="15" customFormat="1" x14ac:dyDescent="0.25">
      <c r="A69" s="10">
        <f t="shared" si="0"/>
        <v>63</v>
      </c>
      <c r="B69" s="10" t="s">
        <v>214</v>
      </c>
      <c r="C69" s="11" t="s">
        <v>215</v>
      </c>
      <c r="D69" s="11" t="s">
        <v>216</v>
      </c>
      <c r="E69" s="12">
        <v>37378</v>
      </c>
      <c r="F69" s="10" t="s">
        <v>25</v>
      </c>
      <c r="G69" s="10" t="s">
        <v>26</v>
      </c>
      <c r="H69" s="10" t="s">
        <v>180</v>
      </c>
      <c r="I69" s="13" t="s">
        <v>181</v>
      </c>
      <c r="J69" s="14" t="s">
        <v>29</v>
      </c>
      <c r="K69" s="14" t="str">
        <f>VLOOKUP(VALUE($B69),'[1]đơn vị thực tập'!$C$3:$AE$1000,9,0)</f>
        <v>Pullman Danang Beach Resort</v>
      </c>
      <c r="L69" s="14" t="str">
        <f>VLOOKUP(VALUE($B69),'[1]đơn vị thực tập'!$C$3:$AE$1000,20,0)</f>
        <v>DUYỆT</v>
      </c>
      <c r="M69" s="14" t="str">
        <f>VLOOKUP(VALUE($B69),'[1]đơn vị thực tập'!$C$3:$AE$1000,21,0)</f>
        <v>25/12/2023</v>
      </c>
      <c r="N69" s="14" t="str">
        <f>VLOOKUP(VALUE($B69),'[1]đơn vị thực tập'!$C$3:$AE$1000,18,0)</f>
        <v>21/12</v>
      </c>
      <c r="O69" s="14" t="str">
        <f>VLOOKUP(VALUE($B69),'[1]đơn vị thực tập'!$C$3:$AE$1000,13,0)</f>
        <v>Tiền sảnh</v>
      </c>
      <c r="P69" s="18">
        <f>VLOOKUP(VALUE(B69),'[1]tạm xét'!$A$7:$R$1001,13,0)</f>
        <v>0</v>
      </c>
      <c r="Q69" s="14">
        <f>VLOOKUP(VALUE(B69),'[1]tạm xét'!$A$7:$R$1001,11,0)</f>
        <v>3.6</v>
      </c>
      <c r="R69" s="14" t="str">
        <f>VLOOKUP(VALUE(B69),'[1]TỔNG XÉT KHÓA LUẬN'!$B$14:$O$97,14,0)</f>
        <v>KHÓA LUẬN</v>
      </c>
      <c r="S69" s="14" t="s">
        <v>73</v>
      </c>
      <c r="T69" s="14" t="str">
        <f>VLOOKUP($S69,'[1]THÔNG TIN GVHD'!$D$3:$P$25,11,0)</f>
        <v>0935 141614</v>
      </c>
      <c r="U69" s="14" t="str">
        <f>VLOOKUP($S69,'[1]THÔNG TIN GVHD'!$D$3:$P$25,12,0)</f>
        <v>phamthoangdung@duytan.edu.vn</v>
      </c>
      <c r="V69" s="14">
        <f>VLOOKUP($S69,'[1]THÔNG TIN GVHD'!$D$3:$P$25,13,0)</f>
        <v>0</v>
      </c>
    </row>
    <row r="70" spans="1:22" s="15" customFormat="1" x14ac:dyDescent="0.25">
      <c r="A70" s="10">
        <f t="shared" si="0"/>
        <v>64</v>
      </c>
      <c r="B70" s="10" t="s">
        <v>217</v>
      </c>
      <c r="C70" s="11" t="s">
        <v>218</v>
      </c>
      <c r="D70" s="11" t="s">
        <v>219</v>
      </c>
      <c r="E70" s="12">
        <v>36681</v>
      </c>
      <c r="F70" s="10" t="s">
        <v>25</v>
      </c>
      <c r="G70" s="10" t="s">
        <v>26</v>
      </c>
      <c r="H70" s="10" t="s">
        <v>180</v>
      </c>
      <c r="I70" s="13" t="s">
        <v>181</v>
      </c>
      <c r="J70" s="14" t="s">
        <v>29</v>
      </c>
      <c r="K70" s="14" t="str">
        <f>VLOOKUP(VALUE($B70),'[1]đơn vị thực tập'!$C$3:$AE$1000,9,0)</f>
        <v>Premier Village Danang Resort</v>
      </c>
      <c r="L70" s="14" t="str">
        <f>VLOOKUP(VALUE($B70),'[1]đơn vị thực tập'!$C$3:$AE$1000,20,0)</f>
        <v>DUYỆT</v>
      </c>
      <c r="M70" s="14" t="str">
        <f>VLOOKUP(VALUE($B70),'[1]đơn vị thực tập'!$C$3:$AE$1000,21,0)</f>
        <v>26/12/2023</v>
      </c>
      <c r="N70" s="14" t="str">
        <f>VLOOKUP(VALUE($B70),'[1]đơn vị thực tập'!$C$3:$AE$1000,18,0)</f>
        <v>27/12</v>
      </c>
      <c r="O70" s="14" t="str">
        <f>VLOOKUP(VALUE($B70),'[1]đơn vị thực tập'!$C$3:$AE$1000,13,0)</f>
        <v>Ẩm Thực</v>
      </c>
      <c r="P70" s="18">
        <f>VLOOKUP(VALUE(B70),'[1]tạm xét'!$A$7:$R$1001,13,0)</f>
        <v>0</v>
      </c>
      <c r="Q70" s="14">
        <f>VLOOKUP(VALUE(B70),'[1]tạm xét'!$A$7:$R$1001,11,0)</f>
        <v>3.51</v>
      </c>
      <c r="R70" s="14" t="str">
        <f>VLOOKUP(VALUE(B70),'[1]TỔNG XÉT KHÓA LUẬN'!$B$14:$O$97,14,0)</f>
        <v>CHUYÊN ĐỀ</v>
      </c>
      <c r="S70" s="14" t="s">
        <v>58</v>
      </c>
      <c r="T70" s="14" t="str">
        <f>VLOOKUP($S70,'[1]THÔNG TIN GVHD'!$D$3:$P$25,11,0)</f>
        <v>0905938748</v>
      </c>
      <c r="U70" s="14" t="str">
        <f>VLOOKUP($S70,'[1]THÔNG TIN GVHD'!$D$3:$P$25,12,0)</f>
        <v>duongtxuandieu@dtu-hti.edu.vn</v>
      </c>
      <c r="V70" s="14">
        <f>VLOOKUP($S70,'[1]THÔNG TIN GVHD'!$D$3:$P$25,13,0)</f>
        <v>0</v>
      </c>
    </row>
    <row r="71" spans="1:22" s="15" customFormat="1" x14ac:dyDescent="0.25">
      <c r="A71" s="10">
        <f t="shared" si="0"/>
        <v>65</v>
      </c>
      <c r="B71" s="10" t="s">
        <v>220</v>
      </c>
      <c r="C71" s="11" t="s">
        <v>167</v>
      </c>
      <c r="D71" s="11" t="s">
        <v>168</v>
      </c>
      <c r="E71" s="12">
        <v>36544</v>
      </c>
      <c r="F71" s="10" t="s">
        <v>25</v>
      </c>
      <c r="G71" s="10" t="s">
        <v>26</v>
      </c>
      <c r="H71" s="10" t="s">
        <v>180</v>
      </c>
      <c r="I71" s="13" t="s">
        <v>181</v>
      </c>
      <c r="J71" s="14" t="s">
        <v>29</v>
      </c>
      <c r="K71" s="14" t="e">
        <f>VLOOKUP(VALUE($B71),'[1]đơn vị thực tập'!$C$3:$AE$1000,9,0)</f>
        <v>#N/A</v>
      </c>
      <c r="L71" s="14" t="e">
        <f>VLOOKUP(VALUE($B71),'[1]đơn vị thực tập'!$C$3:$AE$1000,20,0)</f>
        <v>#N/A</v>
      </c>
      <c r="M71" s="14" t="e">
        <f>VLOOKUP(VALUE($B71),'[1]đơn vị thực tập'!$C$3:$AE$1000,21,0)</f>
        <v>#N/A</v>
      </c>
      <c r="N71" s="14" t="e">
        <f>VLOOKUP(VALUE($B71),'[1]đơn vị thực tập'!$C$3:$AE$1000,18,0)</f>
        <v>#N/A</v>
      </c>
      <c r="O71" s="14" t="e">
        <f>VLOOKUP(VALUE($B71),'[1]đơn vị thực tập'!$C$3:$AE$1000,13,0)</f>
        <v>#N/A</v>
      </c>
      <c r="P71" s="18">
        <f>VLOOKUP(VALUE(B71),'[1]tạm xét'!$A$7:$R$1001,13,0)</f>
        <v>7.03125E-2</v>
      </c>
      <c r="Q71" s="14">
        <f>VLOOKUP(VALUE(B71),'[1]tạm xét'!$A$7:$R$1001,11,0)</f>
        <v>2.2599999999999998</v>
      </c>
      <c r="R71" s="14" t="str">
        <f>VLOOKUP(VALUE(B71),'[1]tạm xét'!$A$7:$R$1001,18,0)</f>
        <v>KHÔNG ĐỦ ĐIỀU KIỆN THỰC TẬP</v>
      </c>
      <c r="S71" s="14"/>
      <c r="T71" s="14"/>
      <c r="U71" s="14"/>
      <c r="V71" s="14"/>
    </row>
    <row r="72" spans="1:22" s="15" customFormat="1" x14ac:dyDescent="0.25">
      <c r="A72" s="10">
        <f t="shared" si="0"/>
        <v>66</v>
      </c>
      <c r="B72" s="10" t="s">
        <v>221</v>
      </c>
      <c r="C72" s="11" t="s">
        <v>167</v>
      </c>
      <c r="D72" s="11" t="s">
        <v>168</v>
      </c>
      <c r="E72" s="12">
        <v>37086</v>
      </c>
      <c r="F72" s="10" t="s">
        <v>25</v>
      </c>
      <c r="G72" s="10" t="s">
        <v>26</v>
      </c>
      <c r="H72" s="10" t="s">
        <v>180</v>
      </c>
      <c r="I72" s="13" t="s">
        <v>181</v>
      </c>
      <c r="J72" s="14" t="s">
        <v>29</v>
      </c>
      <c r="K72" s="14" t="str">
        <f>VLOOKUP(VALUE($B72),'[1]đơn vị thực tập'!$C$3:$AE$1000,9,0)</f>
        <v>Pullman Danang Beach Resort</v>
      </c>
      <c r="L72" s="14" t="str">
        <f>VLOOKUP(VALUE($B72),'[1]đơn vị thực tập'!$C$3:$AE$1000,20,0)</f>
        <v>DUYỆT</v>
      </c>
      <c r="M72" s="14" t="str">
        <f>VLOOKUP(VALUE($B72),'[1]đơn vị thực tập'!$C$3:$AE$1000,21,0)</f>
        <v>25/12/2023</v>
      </c>
      <c r="N72" s="14" t="str">
        <f>VLOOKUP(VALUE($B72),'[1]đơn vị thực tập'!$C$3:$AE$1000,18,0)</f>
        <v>21/12</v>
      </c>
      <c r="O72" s="14" t="str">
        <f>VLOOKUP(VALUE($B72),'[1]đơn vị thực tập'!$C$3:$AE$1000,13,0)</f>
        <v>Nhà hàng</v>
      </c>
      <c r="P72" s="18">
        <f>VLOOKUP(VALUE(B72),'[1]tạm xét'!$A$7:$R$1001,13,0)</f>
        <v>0</v>
      </c>
      <c r="Q72" s="14">
        <f>VLOOKUP(VALUE(B72),'[1]tạm xét'!$A$7:$R$1001,11,0)</f>
        <v>3.78</v>
      </c>
      <c r="R72" s="14" t="str">
        <f>VLOOKUP(VALUE(B72),'[1]TỔNG XÉT KHÓA LUẬN'!$B$14:$O$97,14,0)</f>
        <v>KHÓA LUẬN</v>
      </c>
      <c r="S72" s="14" t="s">
        <v>65</v>
      </c>
      <c r="T72" s="14" t="str">
        <f>VLOOKUP($S72,'[1]THÔNG TIN GVHD'!$D$3:$P$25,11,0)</f>
        <v>0906 029 602</v>
      </c>
      <c r="U72" s="14" t="str">
        <f>VLOOKUP($S72,'[1]THÔNG TIN GVHD'!$D$3:$P$25,12,0)</f>
        <v>tranhoanganh@dtu-hti.edu.vn</v>
      </c>
      <c r="V72" s="14">
        <f>VLOOKUP($S72,'[1]THÔNG TIN GVHD'!$D$3:$P$25,13,0)</f>
        <v>0</v>
      </c>
    </row>
    <row r="73" spans="1:22" s="15" customFormat="1" x14ac:dyDescent="0.25">
      <c r="A73" s="10">
        <f t="shared" ref="A73:A136" si="1">A72+1</f>
        <v>67</v>
      </c>
      <c r="B73" s="10" t="s">
        <v>222</v>
      </c>
      <c r="C73" s="11" t="s">
        <v>223</v>
      </c>
      <c r="D73" s="11" t="s">
        <v>224</v>
      </c>
      <c r="E73" s="12">
        <v>36947</v>
      </c>
      <c r="F73" s="10" t="s">
        <v>25</v>
      </c>
      <c r="G73" s="10" t="s">
        <v>26</v>
      </c>
      <c r="H73" s="10" t="s">
        <v>180</v>
      </c>
      <c r="I73" s="13" t="s">
        <v>181</v>
      </c>
      <c r="J73" s="14" t="s">
        <v>29</v>
      </c>
      <c r="K73" s="14" t="e">
        <f>VLOOKUP(VALUE($B73),'[1]đơn vị thực tập'!$C$3:$AE$1000,9,0)</f>
        <v>#N/A</v>
      </c>
      <c r="L73" s="14" t="e">
        <f>VLOOKUP(VALUE($B73),'[1]đơn vị thực tập'!$C$3:$AE$1000,20,0)</f>
        <v>#N/A</v>
      </c>
      <c r="M73" s="14" t="e">
        <f>VLOOKUP(VALUE($B73),'[1]đơn vị thực tập'!$C$3:$AE$1000,21,0)</f>
        <v>#N/A</v>
      </c>
      <c r="N73" s="14" t="e">
        <f>VLOOKUP(VALUE($B73),'[1]đơn vị thực tập'!$C$3:$AE$1000,18,0)</f>
        <v>#N/A</v>
      </c>
      <c r="O73" s="14" t="e">
        <f>VLOOKUP(VALUE($B73),'[1]đơn vị thực tập'!$C$3:$AE$1000,13,0)</f>
        <v>#N/A</v>
      </c>
      <c r="P73" s="18" t="e">
        <f>VLOOKUP(VALUE(B73),'[1]tạm xét'!$A$7:$R$1001,13,0)</f>
        <v>#N/A</v>
      </c>
      <c r="Q73" s="14" t="e">
        <f>VLOOKUP(VALUE(B73),'[1]tạm xét'!$A$7:$R$1001,11,0)</f>
        <v>#N/A</v>
      </c>
      <c r="R73" s="14" t="e">
        <f>VLOOKUP(VALUE(B73),'[1]tạm xét'!$A$7:$R$1001,18,0)</f>
        <v>#N/A</v>
      </c>
      <c r="S73" s="14"/>
      <c r="T73" s="14"/>
      <c r="U73" s="14"/>
      <c r="V73" s="14"/>
    </row>
    <row r="74" spans="1:22" s="15" customFormat="1" x14ac:dyDescent="0.25">
      <c r="A74" s="10">
        <f t="shared" si="1"/>
        <v>68</v>
      </c>
      <c r="B74" s="10" t="s">
        <v>225</v>
      </c>
      <c r="C74" s="11" t="s">
        <v>226</v>
      </c>
      <c r="D74" s="11" t="s">
        <v>227</v>
      </c>
      <c r="E74" s="12">
        <v>37437</v>
      </c>
      <c r="F74" s="10" t="s">
        <v>25</v>
      </c>
      <c r="G74" s="10" t="s">
        <v>26</v>
      </c>
      <c r="H74" s="10" t="s">
        <v>180</v>
      </c>
      <c r="I74" s="13" t="s">
        <v>181</v>
      </c>
      <c r="J74" s="14" t="s">
        <v>29</v>
      </c>
      <c r="K74" s="14" t="str">
        <f>VLOOKUP(VALUE($B74),'[1]đơn vị thực tập'!$C$3:$AE$1000,9,0)</f>
        <v>Pullman Danang Beach Resort</v>
      </c>
      <c r="L74" s="14" t="str">
        <f>VLOOKUP(VALUE($B74),'[1]đơn vị thực tập'!$C$3:$AE$1000,20,0)</f>
        <v>DUYỆT</v>
      </c>
      <c r="M74" s="14" t="str">
        <f>VLOOKUP(VALUE($B74),'[1]đơn vị thực tập'!$C$3:$AE$1000,21,0)</f>
        <v>25/12/2023</v>
      </c>
      <c r="N74" s="14" t="str">
        <f>VLOOKUP(VALUE($B74),'[1]đơn vị thực tập'!$C$3:$AE$1000,18,0)</f>
        <v>21/12</v>
      </c>
      <c r="O74" s="14" t="str">
        <f>VLOOKUP(VALUE($B74),'[1]đơn vị thực tập'!$C$3:$AE$1000,13,0)</f>
        <v>Nhà hàng</v>
      </c>
      <c r="P74" s="18">
        <f>VLOOKUP(VALUE(B74),'[1]tạm xét'!$A$7:$R$1001,13,0)</f>
        <v>0</v>
      </c>
      <c r="Q74" s="14">
        <f>VLOOKUP(VALUE(B74),'[1]tạm xét'!$A$7:$R$1001,11,0)</f>
        <v>3.01</v>
      </c>
      <c r="R74" s="14" t="str">
        <f>VLOOKUP(VALUE(B74),'[1]tạm xét'!$A$7:$R$1001,18,0)</f>
        <v>CHUYÊN ĐỀ</v>
      </c>
      <c r="S74" s="14" t="s">
        <v>65</v>
      </c>
      <c r="T74" s="14" t="str">
        <f>VLOOKUP($S74,'[1]THÔNG TIN GVHD'!$D$3:$P$25,11,0)</f>
        <v>0906 029 602</v>
      </c>
      <c r="U74" s="14" t="str">
        <f>VLOOKUP($S74,'[1]THÔNG TIN GVHD'!$D$3:$P$25,12,0)</f>
        <v>tranhoanganh@dtu-hti.edu.vn</v>
      </c>
      <c r="V74" s="14">
        <f>VLOOKUP($S74,'[1]THÔNG TIN GVHD'!$D$3:$P$25,13,0)</f>
        <v>0</v>
      </c>
    </row>
    <row r="75" spans="1:22" s="15" customFormat="1" x14ac:dyDescent="0.25">
      <c r="A75" s="10">
        <f t="shared" si="1"/>
        <v>69</v>
      </c>
      <c r="B75" s="10" t="s">
        <v>228</v>
      </c>
      <c r="C75" s="11" t="s">
        <v>229</v>
      </c>
      <c r="D75" s="11" t="s">
        <v>230</v>
      </c>
      <c r="E75" s="12">
        <v>37377</v>
      </c>
      <c r="F75" s="10" t="s">
        <v>25</v>
      </c>
      <c r="G75" s="10" t="s">
        <v>26</v>
      </c>
      <c r="H75" s="10" t="s">
        <v>180</v>
      </c>
      <c r="I75" s="13" t="s">
        <v>181</v>
      </c>
      <c r="J75" s="14" t="s">
        <v>29</v>
      </c>
      <c r="K75" s="14" t="str">
        <f>VLOOKUP(VALUE($B75),'[1]đơn vị thực tập'!$C$3:$AE$1000,9,0)</f>
        <v>Pullman Danang Beach Resort</v>
      </c>
      <c r="L75" s="14" t="str">
        <f>VLOOKUP(VALUE($B75),'[1]đơn vị thực tập'!$C$3:$AE$1000,20,0)</f>
        <v>DUYỆT</v>
      </c>
      <c r="M75" s="14" t="str">
        <f>VLOOKUP(VALUE($B75),'[1]đơn vị thực tập'!$C$3:$AE$1000,21,0)</f>
        <v>27/12/2023</v>
      </c>
      <c r="N75" s="14" t="str">
        <f>VLOOKUP(VALUE($B75),'[1]đơn vị thực tập'!$C$3:$AE$1000,18,0)</f>
        <v>22/1</v>
      </c>
      <c r="O75" s="14" t="str">
        <f>VLOOKUP(VALUE($B75),'[1]đơn vị thực tập'!$C$3:$AE$1000,13,0)</f>
        <v>Nhà hàng</v>
      </c>
      <c r="P75" s="18">
        <f>VLOOKUP(VALUE(B75),'[1]tạm xét'!$A$7:$R$1001,13,0)</f>
        <v>0</v>
      </c>
      <c r="Q75" s="14">
        <f>VLOOKUP(VALUE(B75),'[1]tạm xét'!$A$7:$R$1001,11,0)</f>
        <v>3.09</v>
      </c>
      <c r="R75" s="14" t="str">
        <f>VLOOKUP(VALUE(B75),'[1]tạm xét'!$A$7:$R$1001,18,0)</f>
        <v>CHUYÊN ĐỀ</v>
      </c>
      <c r="S75" s="14" t="s">
        <v>65</v>
      </c>
      <c r="T75" s="14" t="str">
        <f>VLOOKUP($S75,'[1]THÔNG TIN GVHD'!$D$3:$P$25,11,0)</f>
        <v>0906 029 602</v>
      </c>
      <c r="U75" s="14" t="str">
        <f>VLOOKUP($S75,'[1]THÔNG TIN GVHD'!$D$3:$P$25,12,0)</f>
        <v>tranhoanganh@dtu-hti.edu.vn</v>
      </c>
      <c r="V75" s="14">
        <f>VLOOKUP($S75,'[1]THÔNG TIN GVHD'!$D$3:$P$25,13,0)</f>
        <v>0</v>
      </c>
    </row>
    <row r="76" spans="1:22" s="15" customFormat="1" x14ac:dyDescent="0.25">
      <c r="A76" s="10">
        <f t="shared" si="1"/>
        <v>70</v>
      </c>
      <c r="B76" s="10" t="s">
        <v>231</v>
      </c>
      <c r="C76" s="11" t="s">
        <v>232</v>
      </c>
      <c r="D76" s="11" t="s">
        <v>233</v>
      </c>
      <c r="E76" s="12">
        <v>36528</v>
      </c>
      <c r="F76" s="10" t="s">
        <v>25</v>
      </c>
      <c r="G76" s="10" t="s">
        <v>26</v>
      </c>
      <c r="H76" s="10" t="s">
        <v>180</v>
      </c>
      <c r="I76" s="13" t="s">
        <v>181</v>
      </c>
      <c r="J76" s="14" t="s">
        <v>29</v>
      </c>
      <c r="K76" s="14" t="e">
        <f>VLOOKUP(VALUE($B76),'[1]đơn vị thực tập'!$C$3:$AE$1000,9,0)</f>
        <v>#N/A</v>
      </c>
      <c r="L76" s="14" t="e">
        <f>VLOOKUP(VALUE($B76),'[1]đơn vị thực tập'!$C$3:$AE$1000,20,0)</f>
        <v>#N/A</v>
      </c>
      <c r="M76" s="14" t="e">
        <f>VLOOKUP(VALUE($B76),'[1]đơn vị thực tập'!$C$3:$AE$1000,21,0)</f>
        <v>#N/A</v>
      </c>
      <c r="N76" s="14" t="e">
        <f>VLOOKUP(VALUE($B76),'[1]đơn vị thực tập'!$C$3:$AE$1000,18,0)</f>
        <v>#N/A</v>
      </c>
      <c r="O76" s="14" t="e">
        <f>VLOOKUP(VALUE($B76),'[1]đơn vị thực tập'!$C$3:$AE$1000,13,0)</f>
        <v>#N/A</v>
      </c>
      <c r="P76" s="18">
        <f>VLOOKUP(VALUE(B76),'[1]tạm xét'!$A$7:$R$1001,13,0)</f>
        <v>0.23015873015873015</v>
      </c>
      <c r="Q76" s="14">
        <f>VLOOKUP(VALUE(B76),'[1]tạm xét'!$A$7:$R$1001,11,0)</f>
        <v>2.14</v>
      </c>
      <c r="R76" s="14" t="str">
        <f>VLOOKUP(VALUE(B76),'[1]tạm xét'!$A$7:$R$1001,18,0)</f>
        <v>KHÔNG ĐỦ ĐIỀU KIỆN THỰC TẬP</v>
      </c>
      <c r="S76" s="14"/>
      <c r="T76" s="14"/>
      <c r="U76" s="14"/>
      <c r="V76" s="14"/>
    </row>
    <row r="77" spans="1:22" s="15" customFormat="1" x14ac:dyDescent="0.25">
      <c r="A77" s="10">
        <f t="shared" si="1"/>
        <v>71</v>
      </c>
      <c r="B77" s="10" t="s">
        <v>234</v>
      </c>
      <c r="C77" s="11" t="s">
        <v>235</v>
      </c>
      <c r="D77" s="11" t="s">
        <v>236</v>
      </c>
      <c r="E77" s="12">
        <v>37452</v>
      </c>
      <c r="F77" s="10" t="s">
        <v>34</v>
      </c>
      <c r="G77" s="10" t="s">
        <v>26</v>
      </c>
      <c r="H77" s="10" t="s">
        <v>180</v>
      </c>
      <c r="I77" s="13" t="s">
        <v>181</v>
      </c>
      <c r="J77" s="14" t="s">
        <v>29</v>
      </c>
      <c r="K77" s="14" t="str">
        <f>VLOOKUP(VALUE($B77),'[1]đơn vị thực tập'!$C$3:$AE$1000,9,0)</f>
        <v>Công ty cổ phần dịch vụ cáp treo Bà Nà</v>
      </c>
      <c r="L77" s="14" t="str">
        <f>VLOOKUP(VALUE($B77),'[1]đơn vị thực tập'!$C$3:$AE$1000,20,0)</f>
        <v>DUYỆT</v>
      </c>
      <c r="M77" s="14" t="str">
        <f>VLOOKUP(VALUE($B77),'[1]đơn vị thực tập'!$C$3:$AE$1000,21,0)</f>
        <v>25/12/2023</v>
      </c>
      <c r="N77" s="14" t="str">
        <f>VLOOKUP(VALUE($B77),'[1]đơn vị thực tập'!$C$3:$AE$1000,18,0)</f>
        <v>23/12</v>
      </c>
      <c r="O77" s="14" t="str">
        <f>VLOOKUP(VALUE($B77),'[1]đơn vị thực tập'!$C$3:$AE$1000,13,0)</f>
        <v>Nhà hàng</v>
      </c>
      <c r="P77" s="18">
        <f>VLOOKUP(VALUE(B77),'[1]tạm xét'!$A$7:$R$1001,13,0)</f>
        <v>0</v>
      </c>
      <c r="Q77" s="14">
        <f>VLOOKUP(VALUE(B77),'[1]tạm xét'!$A$7:$R$1001,11,0)</f>
        <v>3.6</v>
      </c>
      <c r="R77" s="14" t="str">
        <f>VLOOKUP(VALUE(B77),'[1]TỔNG XÉT KHÓA LUẬN'!$B$14:$O$97,14,0)</f>
        <v>KHÓA LUẬN</v>
      </c>
      <c r="S77" s="14" t="s">
        <v>65</v>
      </c>
      <c r="T77" s="14" t="str">
        <f>VLOOKUP($S77,'[1]THÔNG TIN GVHD'!$D$3:$P$25,11,0)</f>
        <v>0906 029 602</v>
      </c>
      <c r="U77" s="14" t="str">
        <f>VLOOKUP($S77,'[1]THÔNG TIN GVHD'!$D$3:$P$25,12,0)</f>
        <v>tranhoanganh@dtu-hti.edu.vn</v>
      </c>
      <c r="V77" s="14">
        <f>VLOOKUP($S77,'[1]THÔNG TIN GVHD'!$D$3:$P$25,13,0)</f>
        <v>0</v>
      </c>
    </row>
    <row r="78" spans="1:22" s="15" customFormat="1" x14ac:dyDescent="0.25">
      <c r="A78" s="10">
        <f t="shared" si="1"/>
        <v>72</v>
      </c>
      <c r="B78" s="10" t="s">
        <v>237</v>
      </c>
      <c r="C78" s="11" t="s">
        <v>238</v>
      </c>
      <c r="D78" s="11" t="s">
        <v>24</v>
      </c>
      <c r="E78" s="12">
        <v>37600</v>
      </c>
      <c r="F78" s="10" t="s">
        <v>25</v>
      </c>
      <c r="G78" s="10" t="s">
        <v>26</v>
      </c>
      <c r="H78" s="10" t="s">
        <v>239</v>
      </c>
      <c r="I78" s="13" t="s">
        <v>240</v>
      </c>
      <c r="J78" s="14" t="s">
        <v>29</v>
      </c>
      <c r="K78" s="14" t="str">
        <f>VLOOKUP(VALUE($B78),'[1]đơn vị thực tập'!$C$3:$AE$1000,9,0)</f>
        <v>New World Phú Quốc Resort</v>
      </c>
      <c r="L78" s="14" t="str">
        <f>VLOOKUP(VALUE($B78),'[1]đơn vị thực tập'!$C$3:$AE$1000,20,0)</f>
        <v>DUYỆT</v>
      </c>
      <c r="M78" s="14" t="str">
        <f>VLOOKUP(VALUE($B78),'[1]đơn vị thực tập'!$C$3:$AE$1000,21,0)</f>
        <v>25/12/2023</v>
      </c>
      <c r="N78" s="14" t="str">
        <f>VLOOKUP(VALUE($B78),'[1]đơn vị thực tập'!$C$3:$AE$1000,18,0)</f>
        <v>25/1</v>
      </c>
      <c r="O78" s="14" t="str">
        <f>VLOOKUP(VALUE($B78),'[1]đơn vị thực tập'!$C$3:$AE$1000,13,0)</f>
        <v>Nhà hàng</v>
      </c>
      <c r="P78" s="18">
        <f>VLOOKUP(VALUE(B78),'[1]tạm xét'!$A$7:$R$1001,13,0)</f>
        <v>0</v>
      </c>
      <c r="Q78" s="14">
        <f>VLOOKUP(VALUE(B78),'[1]tạm xét'!$A$7:$R$1001,11,0)</f>
        <v>2.86</v>
      </c>
      <c r="R78" s="14" t="str">
        <f>VLOOKUP(VALUE(B78),'[1]tạm xét'!$A$7:$R$1001,18,0)</f>
        <v>CHUYÊN ĐỀ</v>
      </c>
      <c r="S78" s="14" t="s">
        <v>65</v>
      </c>
      <c r="T78" s="14" t="str">
        <f>VLOOKUP($S78,'[1]THÔNG TIN GVHD'!$D$3:$P$25,11,0)</f>
        <v>0906 029 602</v>
      </c>
      <c r="U78" s="14" t="str">
        <f>VLOOKUP($S78,'[1]THÔNG TIN GVHD'!$D$3:$P$25,12,0)</f>
        <v>tranhoanganh@dtu-hti.edu.vn</v>
      </c>
      <c r="V78" s="14">
        <f>VLOOKUP($S78,'[1]THÔNG TIN GVHD'!$D$3:$P$25,13,0)</f>
        <v>0</v>
      </c>
    </row>
    <row r="79" spans="1:22" s="15" customFormat="1" x14ac:dyDescent="0.25">
      <c r="A79" s="10">
        <f t="shared" si="1"/>
        <v>73</v>
      </c>
      <c r="B79" s="10" t="s">
        <v>241</v>
      </c>
      <c r="C79" s="11" t="s">
        <v>242</v>
      </c>
      <c r="D79" s="11" t="s">
        <v>243</v>
      </c>
      <c r="E79" s="12">
        <v>37134</v>
      </c>
      <c r="F79" s="10" t="s">
        <v>25</v>
      </c>
      <c r="G79" s="10" t="s">
        <v>26</v>
      </c>
      <c r="H79" s="10" t="s">
        <v>239</v>
      </c>
      <c r="I79" s="13" t="s">
        <v>240</v>
      </c>
      <c r="J79" s="14" t="s">
        <v>29</v>
      </c>
      <c r="K79" s="14" t="str">
        <f>VLOOKUP(VALUE($B79),'[1]đơn vị thực tập'!$C$3:$AE$1000,9,0)</f>
        <v>Sheraton Grand Danang resort and Convention Center</v>
      </c>
      <c r="L79" s="14" t="str">
        <f>VLOOKUP(VALUE($B79),'[1]đơn vị thực tập'!$C$3:$AE$1000,20,0)</f>
        <v>DUYỆT</v>
      </c>
      <c r="M79" s="14" t="str">
        <f>VLOOKUP(VALUE($B79),'[1]đơn vị thực tập'!$C$3:$AE$1000,21,0)</f>
        <v>26/12/2023</v>
      </c>
      <c r="N79" s="14" t="str">
        <f>VLOOKUP(VALUE($B79),'[1]đơn vị thực tập'!$C$3:$AE$1000,18,0)</f>
        <v>26/12</v>
      </c>
      <c r="O79" s="14" t="str">
        <f>VLOOKUP(VALUE($B79),'[1]đơn vị thực tập'!$C$3:$AE$1000,13,0)</f>
        <v>Nhà hàng</v>
      </c>
      <c r="P79" s="18">
        <f>VLOOKUP(VALUE(B79),'[1]tạm xét'!$A$7:$R$1001,13,0)</f>
        <v>0</v>
      </c>
      <c r="Q79" s="14">
        <f>VLOOKUP(VALUE(B79),'[1]tạm xét'!$A$7:$R$1001,11,0)</f>
        <v>3.39</v>
      </c>
      <c r="R79" s="14" t="str">
        <f>VLOOKUP(VALUE(B79),'[1]TỔNG XÉT KHÓA LUẬN'!$B$14:$O$97,14,0)</f>
        <v>CHUYÊN ĐỀ</v>
      </c>
      <c r="S79" s="14" t="s">
        <v>244</v>
      </c>
      <c r="T79" s="14" t="str">
        <f>VLOOKUP($S79,'[1]THÔNG TIN GVHD'!$D$3:$P$25,11,0)</f>
        <v>034.838.9062</v>
      </c>
      <c r="U79" s="14" t="str">
        <f>VLOOKUP($S79,'[1]THÔNG TIN GVHD'!$D$3:$P$25,12,0)</f>
        <v>honghaiphan0102@gmail.com</v>
      </c>
      <c r="V79" s="14" t="str">
        <f>VLOOKUP($S79,'[1]THÔNG TIN GVHD'!$D$3:$P$25,13,0)</f>
        <v>https://zalo.me/g/abtrkl228</v>
      </c>
    </row>
    <row r="80" spans="1:22" s="15" customFormat="1" x14ac:dyDescent="0.25">
      <c r="A80" s="10">
        <f t="shared" si="1"/>
        <v>74</v>
      </c>
      <c r="B80" s="10" t="s">
        <v>245</v>
      </c>
      <c r="C80" s="11" t="s">
        <v>246</v>
      </c>
      <c r="D80" s="11" t="s">
        <v>129</v>
      </c>
      <c r="E80" s="12">
        <v>37555</v>
      </c>
      <c r="F80" s="10" t="s">
        <v>25</v>
      </c>
      <c r="G80" s="10" t="s">
        <v>26</v>
      </c>
      <c r="H80" s="10" t="s">
        <v>239</v>
      </c>
      <c r="I80" s="13" t="s">
        <v>240</v>
      </c>
      <c r="J80" s="14" t="s">
        <v>29</v>
      </c>
      <c r="K80" s="14" t="e">
        <f>VLOOKUP(VALUE($B80),'[1]đơn vị thực tập'!$C$3:$AE$1000,9,0)</f>
        <v>#N/A</v>
      </c>
      <c r="L80" s="14" t="e">
        <f>VLOOKUP(VALUE($B80),'[1]đơn vị thực tập'!$C$3:$AE$1000,20,0)</f>
        <v>#N/A</v>
      </c>
      <c r="M80" s="14" t="e">
        <f>VLOOKUP(VALUE($B80),'[1]đơn vị thực tập'!$C$3:$AE$1000,21,0)</f>
        <v>#N/A</v>
      </c>
      <c r="N80" s="14" t="e">
        <f>VLOOKUP(VALUE($B80),'[1]đơn vị thực tập'!$C$3:$AE$1000,18,0)</f>
        <v>#N/A</v>
      </c>
      <c r="O80" s="14" t="e">
        <f>VLOOKUP(VALUE($B80),'[1]đơn vị thực tập'!$C$3:$AE$1000,13,0)</f>
        <v>#N/A</v>
      </c>
      <c r="P80" s="18">
        <f>VLOOKUP(VALUE(B80),'[1]tạm xét'!$A$7:$R$1001,13,0)</f>
        <v>1.5625E-2</v>
      </c>
      <c r="Q80" s="14">
        <f>VLOOKUP(VALUE(B80),'[1]tạm xét'!$A$7:$R$1001,11,0)</f>
        <v>2.67</v>
      </c>
      <c r="R80" s="14" t="str">
        <f>VLOOKUP(VALUE(B80),'[1]tạm xét'!$A$7:$R$1001,18,0)</f>
        <v>KHÔNG ĐỦ ĐIỀU KIỆN THỰC TẬP</v>
      </c>
      <c r="S80" s="14"/>
      <c r="T80" s="14"/>
      <c r="U80" s="14"/>
      <c r="V80" s="14"/>
    </row>
    <row r="81" spans="1:22" s="15" customFormat="1" x14ac:dyDescent="0.25">
      <c r="A81" s="10">
        <f t="shared" si="1"/>
        <v>75</v>
      </c>
      <c r="B81" s="10" t="s">
        <v>247</v>
      </c>
      <c r="C81" s="11" t="s">
        <v>248</v>
      </c>
      <c r="D81" s="11" t="s">
        <v>249</v>
      </c>
      <c r="E81" s="12">
        <v>37316</v>
      </c>
      <c r="F81" s="10" t="s">
        <v>25</v>
      </c>
      <c r="G81" s="10" t="s">
        <v>26</v>
      </c>
      <c r="H81" s="10" t="s">
        <v>239</v>
      </c>
      <c r="I81" s="13" t="s">
        <v>240</v>
      </c>
      <c r="J81" s="14" t="s">
        <v>29</v>
      </c>
      <c r="K81" s="14" t="str">
        <f>VLOOKUP(VALUE($B81),'[1]đơn vị thực tập'!$C$3:$AE$1000,9,0)</f>
        <v>New World Phu Quoc Resort</v>
      </c>
      <c r="L81" s="14" t="str">
        <f>VLOOKUP(VALUE($B81),'[1]đơn vị thực tập'!$C$3:$AE$1000,20,0)</f>
        <v>DUYỆT</v>
      </c>
      <c r="M81" s="14" t="str">
        <f>VLOOKUP(VALUE($B81),'[1]đơn vị thực tập'!$C$3:$AE$1000,21,0)</f>
        <v>27/12/2023</v>
      </c>
      <c r="N81" s="14" t="str">
        <f>VLOOKUP(VALUE($B81),'[1]đơn vị thực tập'!$C$3:$AE$1000,18,0)</f>
        <v>25/1</v>
      </c>
      <c r="O81" s="14" t="str">
        <f>VLOOKUP(VALUE($B81),'[1]đơn vị thực tập'!$C$3:$AE$1000,13,0)</f>
        <v>Nhà hàng</v>
      </c>
      <c r="P81" s="18">
        <f>VLOOKUP(VALUE(B81),'[1]tạm xét'!$A$7:$R$1001,13,0)</f>
        <v>0</v>
      </c>
      <c r="Q81" s="14">
        <f>VLOOKUP(VALUE(B81),'[1]tạm xét'!$A$7:$R$1001,11,0)</f>
        <v>3.64</v>
      </c>
      <c r="R81" s="14" t="str">
        <f>VLOOKUP(VALUE(B81),'[1]TỔNG XÉT KHÓA LUẬN'!$B$14:$O$97,14,0)</f>
        <v>CHUYÊN ĐỀ</v>
      </c>
      <c r="S81" s="14" t="s">
        <v>65</v>
      </c>
      <c r="T81" s="14" t="str">
        <f>VLOOKUP($S81,'[1]THÔNG TIN GVHD'!$D$3:$P$25,11,0)</f>
        <v>0906 029 602</v>
      </c>
      <c r="U81" s="14" t="str">
        <f>VLOOKUP($S81,'[1]THÔNG TIN GVHD'!$D$3:$P$25,12,0)</f>
        <v>tranhoanganh@dtu-hti.edu.vn</v>
      </c>
      <c r="V81" s="14">
        <f>VLOOKUP($S81,'[1]THÔNG TIN GVHD'!$D$3:$P$25,13,0)</f>
        <v>0</v>
      </c>
    </row>
    <row r="82" spans="1:22" s="15" customFormat="1" x14ac:dyDescent="0.25">
      <c r="A82" s="10">
        <f t="shared" si="1"/>
        <v>76</v>
      </c>
      <c r="B82" s="10" t="s">
        <v>250</v>
      </c>
      <c r="C82" s="11" t="s">
        <v>251</v>
      </c>
      <c r="D82" s="11" t="s">
        <v>41</v>
      </c>
      <c r="E82" s="12">
        <v>37513</v>
      </c>
      <c r="F82" s="10" t="s">
        <v>34</v>
      </c>
      <c r="G82" s="10" t="s">
        <v>26</v>
      </c>
      <c r="H82" s="10" t="s">
        <v>239</v>
      </c>
      <c r="I82" s="13" t="s">
        <v>240</v>
      </c>
      <c r="J82" s="14" t="s">
        <v>29</v>
      </c>
      <c r="K82" s="14" t="e">
        <f>VLOOKUP(VALUE($B82),'[1]đơn vị thực tập'!$C$3:$AE$1000,9,0)</f>
        <v>#N/A</v>
      </c>
      <c r="L82" s="14" t="e">
        <f>VLOOKUP(VALUE($B82),'[1]đơn vị thực tập'!$C$3:$AE$1000,20,0)</f>
        <v>#N/A</v>
      </c>
      <c r="M82" s="14" t="e">
        <f>VLOOKUP(VALUE($B82),'[1]đơn vị thực tập'!$C$3:$AE$1000,21,0)</f>
        <v>#N/A</v>
      </c>
      <c r="N82" s="14" t="e">
        <f>VLOOKUP(VALUE($B82),'[1]đơn vị thực tập'!$C$3:$AE$1000,18,0)</f>
        <v>#N/A</v>
      </c>
      <c r="O82" s="14" t="e">
        <f>VLOOKUP(VALUE($B82),'[1]đơn vị thực tập'!$C$3:$AE$1000,13,0)</f>
        <v>#N/A</v>
      </c>
      <c r="P82" s="18">
        <f>VLOOKUP(VALUE(B82),'[1]tạm xét'!$A$7:$R$1001,13,0)</f>
        <v>0.24409448818897639</v>
      </c>
      <c r="Q82" s="14">
        <f>VLOOKUP(VALUE(B82),'[1]tạm xét'!$A$7:$R$1001,11,0)</f>
        <v>1.84</v>
      </c>
      <c r="R82" s="14" t="str">
        <f>VLOOKUP(VALUE(B82),'[1]tạm xét'!$A$7:$R$1001,18,0)</f>
        <v>KHÔNG ĐỦ ĐIỀU KIỆN THỰC TẬP</v>
      </c>
      <c r="S82" s="14"/>
      <c r="T82" s="14"/>
      <c r="U82" s="14"/>
      <c r="V82" s="14"/>
    </row>
    <row r="83" spans="1:22" s="15" customFormat="1" x14ac:dyDescent="0.25">
      <c r="A83" s="10">
        <f t="shared" si="1"/>
        <v>77</v>
      </c>
      <c r="B83" s="10" t="s">
        <v>252</v>
      </c>
      <c r="C83" s="11" t="s">
        <v>253</v>
      </c>
      <c r="D83" s="11" t="s">
        <v>41</v>
      </c>
      <c r="E83" s="12">
        <v>37564</v>
      </c>
      <c r="F83" s="10" t="s">
        <v>34</v>
      </c>
      <c r="G83" s="10" t="s">
        <v>26</v>
      </c>
      <c r="H83" s="10" t="s">
        <v>239</v>
      </c>
      <c r="I83" s="13" t="s">
        <v>240</v>
      </c>
      <c r="J83" s="14" t="s">
        <v>29</v>
      </c>
      <c r="K83" s="14" t="e">
        <f>VLOOKUP(VALUE($B83),'[1]đơn vị thực tập'!$C$3:$AE$1000,9,0)</f>
        <v>#N/A</v>
      </c>
      <c r="L83" s="14" t="e">
        <f>VLOOKUP(VALUE($B83),'[1]đơn vị thực tập'!$C$3:$AE$1000,20,0)</f>
        <v>#N/A</v>
      </c>
      <c r="M83" s="14" t="e">
        <f>VLOOKUP(VALUE($B83),'[1]đơn vị thực tập'!$C$3:$AE$1000,21,0)</f>
        <v>#N/A</v>
      </c>
      <c r="N83" s="14" t="e">
        <f>VLOOKUP(VALUE($B83),'[1]đơn vị thực tập'!$C$3:$AE$1000,18,0)</f>
        <v>#N/A</v>
      </c>
      <c r="O83" s="14" t="e">
        <f>VLOOKUP(VALUE($B83),'[1]đơn vị thực tập'!$C$3:$AE$1000,13,0)</f>
        <v>#N/A</v>
      </c>
      <c r="P83" s="18">
        <f>VLOOKUP(VALUE(B83),'[1]tạm xét'!$A$7:$R$1001,13,0)</f>
        <v>0.1484375</v>
      </c>
      <c r="Q83" s="14">
        <f>VLOOKUP(VALUE(B83),'[1]tạm xét'!$A$7:$R$1001,11,0)</f>
        <v>2.02</v>
      </c>
      <c r="R83" s="14" t="str">
        <f>VLOOKUP(VALUE(B83),'[1]tạm xét'!$A$7:$R$1001,18,0)</f>
        <v>KHÔNG ĐỦ ĐIỀU KIỆN THỰC TẬP</v>
      </c>
      <c r="S83" s="14"/>
      <c r="T83" s="14"/>
      <c r="U83" s="14"/>
      <c r="V83" s="14"/>
    </row>
    <row r="84" spans="1:22" s="15" customFormat="1" x14ac:dyDescent="0.25">
      <c r="A84" s="10">
        <f t="shared" si="1"/>
        <v>78</v>
      </c>
      <c r="B84" s="10" t="s">
        <v>254</v>
      </c>
      <c r="C84" s="11" t="s">
        <v>255</v>
      </c>
      <c r="D84" s="11" t="s">
        <v>44</v>
      </c>
      <c r="E84" s="12">
        <v>37272</v>
      </c>
      <c r="F84" s="10" t="s">
        <v>25</v>
      </c>
      <c r="G84" s="10" t="s">
        <v>26</v>
      </c>
      <c r="H84" s="10" t="s">
        <v>239</v>
      </c>
      <c r="I84" s="13" t="s">
        <v>240</v>
      </c>
      <c r="J84" s="14" t="s">
        <v>29</v>
      </c>
      <c r="K84" s="14" t="e">
        <f>VLOOKUP(VALUE($B84),'[1]đơn vị thực tập'!$C$3:$AE$1000,9,0)</f>
        <v>#N/A</v>
      </c>
      <c r="L84" s="14" t="e">
        <f>VLOOKUP(VALUE($B84),'[1]đơn vị thực tập'!$C$3:$AE$1000,20,0)</f>
        <v>#N/A</v>
      </c>
      <c r="M84" s="14" t="e">
        <f>VLOOKUP(VALUE($B84),'[1]đơn vị thực tập'!$C$3:$AE$1000,21,0)</f>
        <v>#N/A</v>
      </c>
      <c r="N84" s="14" t="e">
        <f>VLOOKUP(VALUE($B84),'[1]đơn vị thực tập'!$C$3:$AE$1000,18,0)</f>
        <v>#N/A</v>
      </c>
      <c r="O84" s="14" t="e">
        <f>VLOOKUP(VALUE($B84),'[1]đơn vị thực tập'!$C$3:$AE$1000,13,0)</f>
        <v>#N/A</v>
      </c>
      <c r="P84" s="18">
        <f>VLOOKUP(VALUE(B84),'[1]tạm xét'!$A$7:$R$1001,13,0)</f>
        <v>0</v>
      </c>
      <c r="Q84" s="14">
        <f>VLOOKUP(VALUE(B84),'[1]tạm xét'!$A$7:$R$1001,11,0)</f>
        <v>3.32</v>
      </c>
      <c r="R84" s="14" t="str">
        <f>VLOOKUP(VALUE(B84),'[1]TỔNG XÉT KHÓA LUẬN'!$B$14:$O$97,14,0)</f>
        <v>CHUYÊN ĐỀ</v>
      </c>
      <c r="S84" s="14"/>
      <c r="T84" s="14"/>
      <c r="U84" s="14"/>
      <c r="V84" s="14"/>
    </row>
    <row r="85" spans="1:22" s="15" customFormat="1" x14ac:dyDescent="0.25">
      <c r="A85" s="10">
        <f t="shared" si="1"/>
        <v>79</v>
      </c>
      <c r="B85" s="10" t="s">
        <v>256</v>
      </c>
      <c r="C85" s="11" t="s">
        <v>257</v>
      </c>
      <c r="D85" s="11" t="s">
        <v>258</v>
      </c>
      <c r="E85" s="12">
        <v>37493</v>
      </c>
      <c r="F85" s="10" t="s">
        <v>25</v>
      </c>
      <c r="G85" s="10" t="s">
        <v>26</v>
      </c>
      <c r="H85" s="10" t="s">
        <v>239</v>
      </c>
      <c r="I85" s="13" t="s">
        <v>240</v>
      </c>
      <c r="J85" s="14" t="s">
        <v>29</v>
      </c>
      <c r="K85" s="14" t="str">
        <f>VLOOKUP(VALUE($B85),'[1]đơn vị thực tập'!$C$3:$AE$1000,9,0)</f>
        <v>Công ty Cổ phần dịch vụ cáp treo bà nà</v>
      </c>
      <c r="L85" s="14" t="str">
        <f>VLOOKUP(VALUE($B85),'[1]đơn vị thực tập'!$C$3:$AE$1000,20,0)</f>
        <v>DUYỆT</v>
      </c>
      <c r="M85" s="14" t="str">
        <f>VLOOKUP(VALUE($B85),'[1]đơn vị thực tập'!$C$3:$AE$1000,21,0)</f>
        <v>25/12/2023</v>
      </c>
      <c r="N85" s="14" t="str">
        <f>VLOOKUP(VALUE($B85),'[1]đơn vị thực tập'!$C$3:$AE$1000,18,0)</f>
        <v>25/12</v>
      </c>
      <c r="O85" s="14" t="str">
        <f>VLOOKUP(VALUE($B85),'[1]đơn vị thực tập'!$C$3:$AE$1000,13,0)</f>
        <v>Phòng vé</v>
      </c>
      <c r="P85" s="18">
        <f>VLOOKUP(VALUE(B85),'[1]tạm xét'!$A$7:$R$1001,13,0)</f>
        <v>0</v>
      </c>
      <c r="Q85" s="14">
        <f>VLOOKUP(VALUE(B85),'[1]tạm xét'!$A$7:$R$1001,11,0)</f>
        <v>3.37</v>
      </c>
      <c r="R85" s="14" t="str">
        <f>VLOOKUP(VALUE(B85),'[1]TỔNG XÉT KHÓA LUẬN'!$B$14:$O$97,14,0)</f>
        <v>CHUYÊN ĐỀ</v>
      </c>
      <c r="S85" s="14" t="s">
        <v>30</v>
      </c>
      <c r="T85" s="14" t="str">
        <f>VLOOKUP($S85,'[1]THÔNG TIN GVHD'!$D$3:$P$25,11,0)</f>
        <v>0702605664</v>
      </c>
      <c r="U85" s="14" t="str">
        <f>VLOOKUP($S85,'[1]THÔNG TIN GVHD'!$D$3:$P$25,12,0)</f>
        <v>huynhlthuylinh@dtu-hti.edu.vn</v>
      </c>
      <c r="V85" s="14">
        <f>VLOOKUP($S85,'[1]THÔNG TIN GVHD'!$D$3:$P$25,13,0)</f>
        <v>0</v>
      </c>
    </row>
    <row r="86" spans="1:22" s="15" customFormat="1" x14ac:dyDescent="0.25">
      <c r="A86" s="10">
        <f t="shared" si="1"/>
        <v>80</v>
      </c>
      <c r="B86" s="10" t="s">
        <v>259</v>
      </c>
      <c r="C86" s="11" t="s">
        <v>260</v>
      </c>
      <c r="D86" s="11" t="s">
        <v>149</v>
      </c>
      <c r="E86" s="12">
        <v>37524</v>
      </c>
      <c r="F86" s="10" t="s">
        <v>34</v>
      </c>
      <c r="G86" s="10" t="s">
        <v>26</v>
      </c>
      <c r="H86" s="10" t="s">
        <v>239</v>
      </c>
      <c r="I86" s="13" t="s">
        <v>240</v>
      </c>
      <c r="J86" s="14" t="s">
        <v>29</v>
      </c>
      <c r="K86" s="14" t="e">
        <f>VLOOKUP(VALUE($B86),'[1]đơn vị thực tập'!$C$3:$AE$1000,9,0)</f>
        <v>#N/A</v>
      </c>
      <c r="L86" s="14" t="e">
        <f>VLOOKUP(VALUE($B86),'[1]đơn vị thực tập'!$C$3:$AE$1000,20,0)</f>
        <v>#N/A</v>
      </c>
      <c r="M86" s="14" t="e">
        <f>VLOOKUP(VALUE($B86),'[1]đơn vị thực tập'!$C$3:$AE$1000,21,0)</f>
        <v>#N/A</v>
      </c>
      <c r="N86" s="14" t="e">
        <f>VLOOKUP(VALUE($B86),'[1]đơn vị thực tập'!$C$3:$AE$1000,18,0)</f>
        <v>#N/A</v>
      </c>
      <c r="O86" s="14" t="e">
        <f>VLOOKUP(VALUE($B86),'[1]đơn vị thực tập'!$C$3:$AE$1000,13,0)</f>
        <v>#N/A</v>
      </c>
      <c r="P86" s="18">
        <f>VLOOKUP(VALUE(B86),'[1]tạm xét'!$A$7:$R$1001,13,0)</f>
        <v>0.140625</v>
      </c>
      <c r="Q86" s="14">
        <f>VLOOKUP(VALUE(B86),'[1]tạm xét'!$A$7:$R$1001,11,0)</f>
        <v>2.35</v>
      </c>
      <c r="R86" s="14" t="str">
        <f>VLOOKUP(VALUE(B86),'[1]tạm xét'!$A$7:$R$1001,18,0)</f>
        <v>KHÔNG ĐỦ ĐIỀU KIỆN THỰC TẬP</v>
      </c>
      <c r="S86" s="14"/>
      <c r="T86" s="14"/>
      <c r="U86" s="14"/>
      <c r="V86" s="14"/>
    </row>
    <row r="87" spans="1:22" s="15" customFormat="1" x14ac:dyDescent="0.25">
      <c r="A87" s="10">
        <f t="shared" si="1"/>
        <v>81</v>
      </c>
      <c r="B87" s="10" t="s">
        <v>261</v>
      </c>
      <c r="C87" s="11" t="s">
        <v>262</v>
      </c>
      <c r="D87" s="11" t="s">
        <v>263</v>
      </c>
      <c r="E87" s="12">
        <v>37432</v>
      </c>
      <c r="F87" s="10" t="s">
        <v>25</v>
      </c>
      <c r="G87" s="10" t="s">
        <v>26</v>
      </c>
      <c r="H87" s="10" t="s">
        <v>239</v>
      </c>
      <c r="I87" s="13" t="s">
        <v>240</v>
      </c>
      <c r="J87" s="14" t="s">
        <v>29</v>
      </c>
      <c r="K87" s="14" t="e">
        <f>VLOOKUP(VALUE($B87),'[1]đơn vị thực tập'!$C$3:$AE$1000,9,0)</f>
        <v>#N/A</v>
      </c>
      <c r="L87" s="14" t="e">
        <f>VLOOKUP(VALUE($B87),'[1]đơn vị thực tập'!$C$3:$AE$1000,20,0)</f>
        <v>#N/A</v>
      </c>
      <c r="M87" s="14" t="e">
        <f>VLOOKUP(VALUE($B87),'[1]đơn vị thực tập'!$C$3:$AE$1000,21,0)</f>
        <v>#N/A</v>
      </c>
      <c r="N87" s="14" t="e">
        <f>VLOOKUP(VALUE($B87),'[1]đơn vị thực tập'!$C$3:$AE$1000,18,0)</f>
        <v>#N/A</v>
      </c>
      <c r="O87" s="14" t="e">
        <f>VLOOKUP(VALUE($B87),'[1]đơn vị thực tập'!$C$3:$AE$1000,13,0)</f>
        <v>#N/A</v>
      </c>
      <c r="P87" s="18">
        <f>VLOOKUP(VALUE(B87),'[1]tạm xét'!$A$7:$R$1001,13,0)</f>
        <v>7.03125E-2</v>
      </c>
      <c r="Q87" s="14">
        <f>VLOOKUP(VALUE(B87),'[1]tạm xét'!$A$7:$R$1001,11,0)</f>
        <v>2.46</v>
      </c>
      <c r="R87" s="14" t="str">
        <f>VLOOKUP(VALUE(B87),'[1]tạm xét'!$A$7:$R$1001,18,0)</f>
        <v>KHÔNG ĐỦ ĐIỀU KIỆN THỰC TẬP</v>
      </c>
      <c r="S87" s="14"/>
      <c r="T87" s="14"/>
      <c r="U87" s="14"/>
      <c r="V87" s="14"/>
    </row>
    <row r="88" spans="1:22" s="15" customFormat="1" x14ac:dyDescent="0.25">
      <c r="A88" s="10">
        <f t="shared" si="1"/>
        <v>82</v>
      </c>
      <c r="B88" s="10" t="s">
        <v>264</v>
      </c>
      <c r="C88" s="11" t="s">
        <v>265</v>
      </c>
      <c r="D88" s="11" t="s">
        <v>266</v>
      </c>
      <c r="E88" s="12">
        <v>37376</v>
      </c>
      <c r="F88" s="10" t="s">
        <v>34</v>
      </c>
      <c r="G88" s="10" t="s">
        <v>26</v>
      </c>
      <c r="H88" s="10" t="s">
        <v>239</v>
      </c>
      <c r="I88" s="13" t="s">
        <v>240</v>
      </c>
      <c r="J88" s="14" t="s">
        <v>29</v>
      </c>
      <c r="K88" s="14" t="e">
        <f>VLOOKUP(VALUE($B88),'[1]đơn vị thực tập'!$C$3:$AE$1000,9,0)</f>
        <v>#N/A</v>
      </c>
      <c r="L88" s="14" t="e">
        <f>VLOOKUP(VALUE($B88),'[1]đơn vị thực tập'!$C$3:$AE$1000,20,0)</f>
        <v>#N/A</v>
      </c>
      <c r="M88" s="14" t="e">
        <f>VLOOKUP(VALUE($B88),'[1]đơn vị thực tập'!$C$3:$AE$1000,21,0)</f>
        <v>#N/A</v>
      </c>
      <c r="N88" s="14" t="e">
        <f>VLOOKUP(VALUE($B88),'[1]đơn vị thực tập'!$C$3:$AE$1000,18,0)</f>
        <v>#N/A</v>
      </c>
      <c r="O88" s="14" t="e">
        <f>VLOOKUP(VALUE($B88),'[1]đơn vị thực tập'!$C$3:$AE$1000,13,0)</f>
        <v>#N/A</v>
      </c>
      <c r="P88" s="18">
        <f>VLOOKUP(VALUE(B88),'[1]tạm xét'!$A$7:$R$1001,13,0)</f>
        <v>5.46875E-2</v>
      </c>
      <c r="Q88" s="14">
        <f>VLOOKUP(VALUE(B88),'[1]tạm xét'!$A$7:$R$1001,11,0)</f>
        <v>2.4300000000000002</v>
      </c>
      <c r="R88" s="14" t="str">
        <f>VLOOKUP(VALUE(B88),'[1]tạm xét'!$A$7:$R$1001,18,0)</f>
        <v>KHÔNG ĐỦ ĐIỀU KIỆN THỰC TẬP</v>
      </c>
      <c r="S88" s="14"/>
      <c r="T88" s="14"/>
      <c r="U88" s="14"/>
      <c r="V88" s="14"/>
    </row>
    <row r="89" spans="1:22" s="15" customFormat="1" x14ac:dyDescent="0.25">
      <c r="A89" s="10">
        <f t="shared" si="1"/>
        <v>83</v>
      </c>
      <c r="B89" s="10" t="s">
        <v>267</v>
      </c>
      <c r="C89" s="11" t="s">
        <v>268</v>
      </c>
      <c r="D89" s="11" t="s">
        <v>34</v>
      </c>
      <c r="E89" s="12">
        <v>37374</v>
      </c>
      <c r="F89" s="10" t="s">
        <v>34</v>
      </c>
      <c r="G89" s="10" t="s">
        <v>26</v>
      </c>
      <c r="H89" s="10" t="s">
        <v>239</v>
      </c>
      <c r="I89" s="13" t="s">
        <v>240</v>
      </c>
      <c r="J89" s="14" t="s">
        <v>29</v>
      </c>
      <c r="K89" s="14" t="e">
        <f>VLOOKUP(VALUE($B89),'[1]đơn vị thực tập'!$C$3:$AE$1000,9,0)</f>
        <v>#N/A</v>
      </c>
      <c r="L89" s="14" t="e">
        <f>VLOOKUP(VALUE($B89),'[1]đơn vị thực tập'!$C$3:$AE$1000,20,0)</f>
        <v>#N/A</v>
      </c>
      <c r="M89" s="14" t="e">
        <f>VLOOKUP(VALUE($B89),'[1]đơn vị thực tập'!$C$3:$AE$1000,21,0)</f>
        <v>#N/A</v>
      </c>
      <c r="N89" s="14" t="e">
        <f>VLOOKUP(VALUE($B89),'[1]đơn vị thực tập'!$C$3:$AE$1000,18,0)</f>
        <v>#N/A</v>
      </c>
      <c r="O89" s="14" t="e">
        <f>VLOOKUP(VALUE($B89),'[1]đơn vị thực tập'!$C$3:$AE$1000,13,0)</f>
        <v>#N/A</v>
      </c>
      <c r="P89" s="18">
        <f>VLOOKUP(VALUE(B89),'[1]tạm xét'!$A$7:$R$1001,13,0)</f>
        <v>0.5078125</v>
      </c>
      <c r="Q89" s="14">
        <f>VLOOKUP(VALUE(B89),'[1]tạm xét'!$A$7:$R$1001,11,0)</f>
        <v>1.08</v>
      </c>
      <c r="R89" s="14" t="str">
        <f>VLOOKUP(VALUE(B89),'[1]tạm xét'!$A$7:$R$1001,18,0)</f>
        <v>KHÔNG ĐỦ ĐIỀU KIỆN THỰC TẬP</v>
      </c>
      <c r="S89" s="14"/>
      <c r="T89" s="14"/>
      <c r="U89" s="14"/>
      <c r="V89" s="14"/>
    </row>
    <row r="90" spans="1:22" s="15" customFormat="1" x14ac:dyDescent="0.25">
      <c r="A90" s="10">
        <f t="shared" si="1"/>
        <v>84</v>
      </c>
      <c r="B90" s="10" t="s">
        <v>269</v>
      </c>
      <c r="C90" s="11" t="s">
        <v>270</v>
      </c>
      <c r="D90" s="11" t="s">
        <v>271</v>
      </c>
      <c r="E90" s="12">
        <v>37510</v>
      </c>
      <c r="F90" s="10" t="s">
        <v>25</v>
      </c>
      <c r="G90" s="10" t="s">
        <v>26</v>
      </c>
      <c r="H90" s="10" t="s">
        <v>239</v>
      </c>
      <c r="I90" s="13" t="s">
        <v>240</v>
      </c>
      <c r="J90" s="14" t="s">
        <v>29</v>
      </c>
      <c r="K90" s="14" t="str">
        <f>VLOOKUP(VALUE($B90),'[1]đơn vị thực tập'!$C$3:$AE$1000,9,0)</f>
        <v>Sun World Ba Na Hills</v>
      </c>
      <c r="L90" s="14" t="str">
        <f>VLOOKUP(VALUE($B90),'[1]đơn vị thực tập'!$C$3:$AE$1000,20,0)</f>
        <v>DUYỆT</v>
      </c>
      <c r="M90" s="14" t="str">
        <f>VLOOKUP(VALUE($B90),'[1]đơn vị thực tập'!$C$3:$AE$1000,21,0)</f>
        <v>25/12/2023</v>
      </c>
      <c r="N90" s="14" t="str">
        <f>VLOOKUP(VALUE($B90),'[1]đơn vị thực tập'!$C$3:$AE$1000,18,0)</f>
        <v>25/12</v>
      </c>
      <c r="O90" s="14" t="str">
        <f>VLOOKUP(VALUE($B90),'[1]đơn vị thực tập'!$C$3:$AE$1000,13,0)</f>
        <v>Bộ phận hành chính</v>
      </c>
      <c r="P90" s="18">
        <f>VLOOKUP(VALUE(B90),'[1]tạm xét'!$A$7:$R$1001,13,0)</f>
        <v>0</v>
      </c>
      <c r="Q90" s="14">
        <f>VLOOKUP(VALUE(B90),'[1]tạm xét'!$A$7:$R$1001,11,0)</f>
        <v>3.79</v>
      </c>
      <c r="R90" s="14" t="str">
        <f>VLOOKUP(VALUE(B90),'[1]TỔNG XÉT KHÓA LUẬN'!$B$14:$O$97,14,0)</f>
        <v>CHUYÊN ĐỀ</v>
      </c>
      <c r="S90" s="14" t="s">
        <v>69</v>
      </c>
      <c r="T90" s="14" t="str">
        <f>VLOOKUP($S90,'[1]THÔNG TIN GVHD'!$D$3:$P$25,11,0)</f>
        <v>0905 874 626</v>
      </c>
      <c r="U90" s="14" t="str">
        <f>VLOOKUP($S90,'[1]THÔNG TIN GVHD'!$D$3:$P$25,12,0)</f>
        <v>hosminhtai@dtu-hti.edu.vn</v>
      </c>
      <c r="V90" s="14">
        <f>VLOOKUP($S90,'[1]THÔNG TIN GVHD'!$D$3:$P$25,13,0)</f>
        <v>0</v>
      </c>
    </row>
    <row r="91" spans="1:22" s="15" customFormat="1" x14ac:dyDescent="0.25">
      <c r="A91" s="10">
        <f t="shared" si="1"/>
        <v>85</v>
      </c>
      <c r="B91" s="10" t="s">
        <v>272</v>
      </c>
      <c r="C91" s="11" t="s">
        <v>273</v>
      </c>
      <c r="D91" s="11" t="s">
        <v>274</v>
      </c>
      <c r="E91" s="12">
        <v>37408</v>
      </c>
      <c r="F91" s="10" t="s">
        <v>25</v>
      </c>
      <c r="G91" s="10" t="s">
        <v>26</v>
      </c>
      <c r="H91" s="10" t="s">
        <v>239</v>
      </c>
      <c r="I91" s="13" t="s">
        <v>240</v>
      </c>
      <c r="J91" s="14" t="s">
        <v>29</v>
      </c>
      <c r="K91" s="14" t="e">
        <f>VLOOKUP(VALUE($B91),'[1]đơn vị thực tập'!$C$3:$AE$1000,9,0)</f>
        <v>#N/A</v>
      </c>
      <c r="L91" s="14" t="e">
        <f>VLOOKUP(VALUE($B91),'[1]đơn vị thực tập'!$C$3:$AE$1000,20,0)</f>
        <v>#N/A</v>
      </c>
      <c r="M91" s="14" t="e">
        <f>VLOOKUP(VALUE($B91),'[1]đơn vị thực tập'!$C$3:$AE$1000,21,0)</f>
        <v>#N/A</v>
      </c>
      <c r="N91" s="14" t="e">
        <f>VLOOKUP(VALUE($B91),'[1]đơn vị thực tập'!$C$3:$AE$1000,18,0)</f>
        <v>#N/A</v>
      </c>
      <c r="O91" s="14" t="e">
        <f>VLOOKUP(VALUE($B91),'[1]đơn vị thực tập'!$C$3:$AE$1000,13,0)</f>
        <v>#N/A</v>
      </c>
      <c r="P91" s="18">
        <f>VLOOKUP(VALUE(B91),'[1]tạm xét'!$A$7:$R$1001,13,0)</f>
        <v>2.34375E-2</v>
      </c>
      <c r="Q91" s="14">
        <f>VLOOKUP(VALUE(B91),'[1]tạm xét'!$A$7:$R$1001,11,0)</f>
        <v>2.54</v>
      </c>
      <c r="R91" s="14" t="str">
        <f>VLOOKUP(VALUE(B91),'[1]tạm xét'!$A$7:$R$1001,18,0)</f>
        <v>CHUYÊN ĐỀ</v>
      </c>
      <c r="S91" s="14"/>
      <c r="T91" s="14"/>
      <c r="U91" s="14"/>
      <c r="V91" s="14"/>
    </row>
    <row r="92" spans="1:22" s="15" customFormat="1" x14ac:dyDescent="0.25">
      <c r="A92" s="10">
        <f t="shared" si="1"/>
        <v>86</v>
      </c>
      <c r="B92" s="10" t="s">
        <v>275</v>
      </c>
      <c r="C92" s="11" t="s">
        <v>276</v>
      </c>
      <c r="D92" s="11" t="s">
        <v>82</v>
      </c>
      <c r="E92" s="12">
        <v>37351</v>
      </c>
      <c r="F92" s="10" t="s">
        <v>25</v>
      </c>
      <c r="G92" s="10" t="s">
        <v>26</v>
      </c>
      <c r="H92" s="10" t="s">
        <v>239</v>
      </c>
      <c r="I92" s="13" t="s">
        <v>240</v>
      </c>
      <c r="J92" s="14" t="s">
        <v>29</v>
      </c>
      <c r="K92" s="14" t="e">
        <f>VLOOKUP(VALUE($B92),'[1]đơn vị thực tập'!$C$3:$AE$1000,9,0)</f>
        <v>#N/A</v>
      </c>
      <c r="L92" s="14" t="e">
        <f>VLOOKUP(VALUE($B92),'[1]đơn vị thực tập'!$C$3:$AE$1000,20,0)</f>
        <v>#N/A</v>
      </c>
      <c r="M92" s="14" t="e">
        <f>VLOOKUP(VALUE($B92),'[1]đơn vị thực tập'!$C$3:$AE$1000,21,0)</f>
        <v>#N/A</v>
      </c>
      <c r="N92" s="14" t="e">
        <f>VLOOKUP(VALUE($B92),'[1]đơn vị thực tập'!$C$3:$AE$1000,18,0)</f>
        <v>#N/A</v>
      </c>
      <c r="O92" s="14" t="e">
        <f>VLOOKUP(VALUE($B92),'[1]đơn vị thực tập'!$C$3:$AE$1000,13,0)</f>
        <v>#N/A</v>
      </c>
      <c r="P92" s="18">
        <f>VLOOKUP(VALUE(B92),'[1]tạm xét'!$A$7:$R$1001,13,0)</f>
        <v>0.1328125</v>
      </c>
      <c r="Q92" s="14">
        <f>VLOOKUP(VALUE(B92),'[1]tạm xét'!$A$7:$R$1001,11,0)</f>
        <v>1.94</v>
      </c>
      <c r="R92" s="14" t="str">
        <f>VLOOKUP(VALUE(B92),'[1]tạm xét'!$A$7:$R$1001,18,0)</f>
        <v>KHÔNG ĐỦ ĐIỀU KIỆN THỰC TẬP</v>
      </c>
      <c r="S92" s="14"/>
      <c r="T92" s="14"/>
      <c r="U92" s="14"/>
      <c r="V92" s="14"/>
    </row>
    <row r="93" spans="1:22" s="15" customFormat="1" x14ac:dyDescent="0.25">
      <c r="A93" s="10">
        <f t="shared" si="1"/>
        <v>87</v>
      </c>
      <c r="B93" s="10" t="s">
        <v>277</v>
      </c>
      <c r="C93" s="11" t="s">
        <v>278</v>
      </c>
      <c r="D93" s="11" t="s">
        <v>82</v>
      </c>
      <c r="E93" s="12">
        <v>37466</v>
      </c>
      <c r="F93" s="10" t="s">
        <v>25</v>
      </c>
      <c r="G93" s="10" t="s">
        <v>26</v>
      </c>
      <c r="H93" s="10" t="s">
        <v>239</v>
      </c>
      <c r="I93" s="13" t="s">
        <v>240</v>
      </c>
      <c r="J93" s="14" t="s">
        <v>29</v>
      </c>
      <c r="K93" s="14" t="str">
        <f>VLOOKUP(VALUE($B93),'[1]đơn vị thực tập'!$C$3:$AE$1000,9,0)</f>
        <v>Bà Nà Hills</v>
      </c>
      <c r="L93" s="14" t="str">
        <f>VLOOKUP(VALUE($B93),'[1]đơn vị thực tập'!$C$3:$AE$1000,20,0)</f>
        <v>DUYỆT</v>
      </c>
      <c r="M93" s="14" t="str">
        <f>VLOOKUP(VALUE($B93),'[1]đơn vị thực tập'!$C$3:$AE$1000,21,0)</f>
        <v>25/12/2023</v>
      </c>
      <c r="N93" s="14" t="str">
        <f>VLOOKUP(VALUE($B93),'[1]đơn vị thực tập'!$C$3:$AE$1000,18,0)</f>
        <v>25/12</v>
      </c>
      <c r="O93" s="14" t="str">
        <f>VLOOKUP(VALUE($B93),'[1]đơn vị thực tập'!$C$3:$AE$1000,13,0)</f>
        <v>Thu Ngân</v>
      </c>
      <c r="P93" s="18">
        <f>VLOOKUP(VALUE(B93),'[1]tạm xét'!$A$7:$R$1001,13,0)</f>
        <v>0</v>
      </c>
      <c r="Q93" s="14">
        <f>VLOOKUP(VALUE(B93),'[1]tạm xét'!$A$7:$R$1001,11,0)</f>
        <v>3.08</v>
      </c>
      <c r="R93" s="14" t="str">
        <f>VLOOKUP(VALUE(B93),'[1]tạm xét'!$A$7:$R$1001,18,0)</f>
        <v>CHUYÊN ĐỀ</v>
      </c>
      <c r="S93" s="14" t="s">
        <v>162</v>
      </c>
      <c r="T93" s="14" t="str">
        <f>VLOOKUP($S93,'[1]THÔNG TIN GVHD'!$D$3:$P$25,11,0)</f>
        <v>0327892117</v>
      </c>
      <c r="U93" s="14" t="str">
        <f>VLOOKUP($S93,'[1]THÔNG TIN GVHD'!$D$3:$P$25,12,0)</f>
        <v>dangtthuytrang3@dtu-hti.edu.vn</v>
      </c>
      <c r="V93" s="14">
        <f>VLOOKUP($S93,'[1]THÔNG TIN GVHD'!$D$3:$P$25,13,0)</f>
        <v>0</v>
      </c>
    </row>
    <row r="94" spans="1:22" s="15" customFormat="1" x14ac:dyDescent="0.25">
      <c r="A94" s="10">
        <f t="shared" si="1"/>
        <v>88</v>
      </c>
      <c r="B94" s="10" t="s">
        <v>279</v>
      </c>
      <c r="C94" s="11" t="s">
        <v>253</v>
      </c>
      <c r="D94" s="11" t="s">
        <v>280</v>
      </c>
      <c r="E94" s="12">
        <v>36575</v>
      </c>
      <c r="F94" s="10" t="s">
        <v>34</v>
      </c>
      <c r="G94" s="10" t="s">
        <v>26</v>
      </c>
      <c r="H94" s="10" t="s">
        <v>239</v>
      </c>
      <c r="I94" s="13" t="s">
        <v>240</v>
      </c>
      <c r="J94" s="14" t="s">
        <v>29</v>
      </c>
      <c r="K94" s="14" t="str">
        <f>VLOOKUP(VALUE($B94),'[1]đơn vị thực tập'!$C$3:$AE$1000,9,0)</f>
        <v>The Five Villas and Resort Quangnam Danang</v>
      </c>
      <c r="L94" s="14" t="str">
        <f>VLOOKUP(VALUE($B94),'[1]đơn vị thực tập'!$C$3:$AE$1000,20,0)</f>
        <v>DUYỆT</v>
      </c>
      <c r="M94" s="14" t="str">
        <f>VLOOKUP(VALUE($B94),'[1]đơn vị thực tập'!$C$3:$AE$1000,21,0)</f>
        <v>18/12/2023</v>
      </c>
      <c r="N94" s="14" t="str">
        <f>VLOOKUP(VALUE($B94),'[1]đơn vị thực tập'!$C$3:$AE$1000,18,0)</f>
        <v>15/12</v>
      </c>
      <c r="O94" s="14" t="str">
        <f>VLOOKUP(VALUE($B94),'[1]đơn vị thực tập'!$C$3:$AE$1000,13,0)</f>
        <v>Sales &amp; Marketing</v>
      </c>
      <c r="P94" s="18">
        <f>VLOOKUP(VALUE(B94),'[1]tạm xét'!$A$7:$R$1001,13,0)</f>
        <v>2.34375E-2</v>
      </c>
      <c r="Q94" s="14">
        <f>VLOOKUP(VALUE(B94),'[1]tạm xét'!$A$7:$R$1001,11,0)</f>
        <v>3.39</v>
      </c>
      <c r="R94" s="14" t="str">
        <f>VLOOKUP(VALUE(B94),'[1]tạm xét'!$A$7:$R$1001,18,0)</f>
        <v>CHUYÊN ĐỀ</v>
      </c>
      <c r="S94" s="14" t="s">
        <v>162</v>
      </c>
      <c r="T94" s="14" t="str">
        <f>VLOOKUP($S94,'[1]THÔNG TIN GVHD'!$D$3:$P$25,11,0)</f>
        <v>0327892117</v>
      </c>
      <c r="U94" s="14" t="str">
        <f>VLOOKUP($S94,'[1]THÔNG TIN GVHD'!$D$3:$P$25,12,0)</f>
        <v>dangtthuytrang3@dtu-hti.edu.vn</v>
      </c>
      <c r="V94" s="14">
        <f>VLOOKUP($S94,'[1]THÔNG TIN GVHD'!$D$3:$P$25,13,0)</f>
        <v>0</v>
      </c>
    </row>
    <row r="95" spans="1:22" s="15" customFormat="1" x14ac:dyDescent="0.25">
      <c r="A95" s="10">
        <f t="shared" si="1"/>
        <v>89</v>
      </c>
      <c r="B95" s="10" t="s">
        <v>281</v>
      </c>
      <c r="C95" s="11" t="s">
        <v>282</v>
      </c>
      <c r="D95" s="11" t="s">
        <v>283</v>
      </c>
      <c r="E95" s="12">
        <v>37169</v>
      </c>
      <c r="F95" s="10" t="s">
        <v>25</v>
      </c>
      <c r="G95" s="10" t="s">
        <v>26</v>
      </c>
      <c r="H95" s="10" t="s">
        <v>239</v>
      </c>
      <c r="I95" s="13" t="s">
        <v>240</v>
      </c>
      <c r="J95" s="14" t="s">
        <v>29</v>
      </c>
      <c r="K95" s="14" t="e">
        <f>VLOOKUP(VALUE($B95),'[1]đơn vị thực tập'!$C$3:$AE$1000,9,0)</f>
        <v>#N/A</v>
      </c>
      <c r="L95" s="14" t="e">
        <f>VLOOKUP(VALUE($B95),'[1]đơn vị thực tập'!$C$3:$AE$1000,20,0)</f>
        <v>#N/A</v>
      </c>
      <c r="M95" s="14" t="e">
        <f>VLOOKUP(VALUE($B95),'[1]đơn vị thực tập'!$C$3:$AE$1000,21,0)</f>
        <v>#N/A</v>
      </c>
      <c r="N95" s="14" t="e">
        <f>VLOOKUP(VALUE($B95),'[1]đơn vị thực tập'!$C$3:$AE$1000,18,0)</f>
        <v>#N/A</v>
      </c>
      <c r="O95" s="14" t="e">
        <f>VLOOKUP(VALUE($B95),'[1]đơn vị thực tập'!$C$3:$AE$1000,13,0)</f>
        <v>#N/A</v>
      </c>
      <c r="P95" s="18">
        <f>VLOOKUP(VALUE(B95),'[1]tạm xét'!$A$7:$R$1001,13,0)</f>
        <v>3.90625E-2</v>
      </c>
      <c r="Q95" s="14">
        <f>VLOOKUP(VALUE(B95),'[1]tạm xét'!$A$7:$R$1001,11,0)</f>
        <v>2.64</v>
      </c>
      <c r="R95" s="14" t="str">
        <f>VLOOKUP(VALUE(B95),'[1]tạm xét'!$A$7:$R$1001,18,0)</f>
        <v>KHÔNG ĐỦ ĐIỀU KIỆN THỰC TẬP</v>
      </c>
      <c r="S95" s="14"/>
      <c r="T95" s="14"/>
      <c r="U95" s="14"/>
      <c r="V95" s="14"/>
    </row>
    <row r="96" spans="1:22" s="15" customFormat="1" x14ac:dyDescent="0.25">
      <c r="A96" s="10">
        <f t="shared" si="1"/>
        <v>90</v>
      </c>
      <c r="B96" s="10" t="s">
        <v>284</v>
      </c>
      <c r="C96" s="11" t="s">
        <v>285</v>
      </c>
      <c r="D96" s="11" t="s">
        <v>286</v>
      </c>
      <c r="E96" s="12">
        <v>37615</v>
      </c>
      <c r="F96" s="10" t="s">
        <v>25</v>
      </c>
      <c r="G96" s="10" t="s">
        <v>26</v>
      </c>
      <c r="H96" s="10" t="s">
        <v>239</v>
      </c>
      <c r="I96" s="13" t="s">
        <v>240</v>
      </c>
      <c r="J96" s="14" t="s">
        <v>29</v>
      </c>
      <c r="K96" s="14" t="str">
        <f>VLOOKUP(VALUE($B96),'[1]đơn vị thực tập'!$C$3:$AE$1000,9,0)</f>
        <v>New world Phú Quốc Resort</v>
      </c>
      <c r="L96" s="14" t="str">
        <f>VLOOKUP(VALUE($B96),'[1]đơn vị thực tập'!$C$3:$AE$1000,20,0)</f>
        <v>DUYỆT</v>
      </c>
      <c r="M96" s="14" t="str">
        <f>VLOOKUP(VALUE($B96),'[1]đơn vị thực tập'!$C$3:$AE$1000,21,0)</f>
        <v>25/12/2023</v>
      </c>
      <c r="N96" s="14" t="str">
        <f>VLOOKUP(VALUE($B96),'[1]đơn vị thực tập'!$C$3:$AE$1000,18,0)</f>
        <v>25/1</v>
      </c>
      <c r="O96" s="14" t="str">
        <f>VLOOKUP(VALUE($B96),'[1]đơn vị thực tập'!$C$3:$AE$1000,13,0)</f>
        <v>Nhà hàng</v>
      </c>
      <c r="P96" s="18">
        <f>VLOOKUP(VALUE(B96),'[1]tạm xét'!$A$7:$R$1001,13,0)</f>
        <v>2.34375E-2</v>
      </c>
      <c r="Q96" s="14">
        <f>VLOOKUP(VALUE(B96),'[1]tạm xét'!$A$7:$R$1001,11,0)</f>
        <v>2.5099999999999998</v>
      </c>
      <c r="R96" s="14" t="str">
        <f>VLOOKUP(VALUE(B96),'[1]tạm xét'!$A$7:$R$1001,18,0)</f>
        <v>CHUYÊN ĐỀ</v>
      </c>
      <c r="S96" s="14" t="s">
        <v>65</v>
      </c>
      <c r="T96" s="14" t="str">
        <f>VLOOKUP($S96,'[1]THÔNG TIN GVHD'!$D$3:$P$25,11,0)</f>
        <v>0906 029 602</v>
      </c>
      <c r="U96" s="14" t="str">
        <f>VLOOKUP($S96,'[1]THÔNG TIN GVHD'!$D$3:$P$25,12,0)</f>
        <v>tranhoanganh@dtu-hti.edu.vn</v>
      </c>
      <c r="V96" s="14">
        <f>VLOOKUP($S96,'[1]THÔNG TIN GVHD'!$D$3:$P$25,13,0)</f>
        <v>0</v>
      </c>
    </row>
    <row r="97" spans="1:22" s="15" customFormat="1" x14ac:dyDescent="0.25">
      <c r="A97" s="10">
        <f t="shared" si="1"/>
        <v>91</v>
      </c>
      <c r="B97" s="10" t="s">
        <v>287</v>
      </c>
      <c r="C97" s="11" t="s">
        <v>288</v>
      </c>
      <c r="D97" s="11" t="s">
        <v>289</v>
      </c>
      <c r="E97" s="12">
        <v>37307</v>
      </c>
      <c r="F97" s="10" t="s">
        <v>34</v>
      </c>
      <c r="G97" s="10" t="s">
        <v>26</v>
      </c>
      <c r="H97" s="10" t="s">
        <v>239</v>
      </c>
      <c r="I97" s="13" t="s">
        <v>240</v>
      </c>
      <c r="J97" s="14" t="s">
        <v>29</v>
      </c>
      <c r="K97" s="14" t="e">
        <f>VLOOKUP(VALUE($B97),'[1]đơn vị thực tập'!$C$3:$AE$1000,9,0)</f>
        <v>#N/A</v>
      </c>
      <c r="L97" s="14" t="e">
        <f>VLOOKUP(VALUE($B97),'[1]đơn vị thực tập'!$C$3:$AE$1000,20,0)</f>
        <v>#N/A</v>
      </c>
      <c r="M97" s="14" t="e">
        <f>VLOOKUP(VALUE($B97),'[1]đơn vị thực tập'!$C$3:$AE$1000,21,0)</f>
        <v>#N/A</v>
      </c>
      <c r="N97" s="14" t="e">
        <f>VLOOKUP(VALUE($B97),'[1]đơn vị thực tập'!$C$3:$AE$1000,18,0)</f>
        <v>#N/A</v>
      </c>
      <c r="O97" s="14" t="e">
        <f>VLOOKUP(VALUE($B97),'[1]đơn vị thực tập'!$C$3:$AE$1000,13,0)</f>
        <v>#N/A</v>
      </c>
      <c r="P97" s="18">
        <f>VLOOKUP(VALUE(B97),'[1]tạm xét'!$A$7:$R$1001,13,0)</f>
        <v>3.90625E-2</v>
      </c>
      <c r="Q97" s="14">
        <f>VLOOKUP(VALUE(B97),'[1]tạm xét'!$A$7:$R$1001,11,0)</f>
        <v>2.4500000000000002</v>
      </c>
      <c r="R97" s="14" t="str">
        <f>VLOOKUP(VALUE(B97),'[1]tạm xét'!$A$7:$R$1001,18,0)</f>
        <v>CHUYÊN ĐỀ</v>
      </c>
      <c r="S97" s="14"/>
      <c r="T97" s="14"/>
      <c r="U97" s="14"/>
      <c r="V97" s="14"/>
    </row>
    <row r="98" spans="1:22" s="15" customFormat="1" x14ac:dyDescent="0.25">
      <c r="A98" s="10">
        <f t="shared" si="1"/>
        <v>92</v>
      </c>
      <c r="B98" s="10" t="s">
        <v>290</v>
      </c>
      <c r="C98" s="11" t="s">
        <v>291</v>
      </c>
      <c r="D98" s="11" t="s">
        <v>292</v>
      </c>
      <c r="E98" s="12">
        <v>36928</v>
      </c>
      <c r="F98" s="10" t="s">
        <v>34</v>
      </c>
      <c r="G98" s="10" t="s">
        <v>26</v>
      </c>
      <c r="H98" s="10" t="s">
        <v>239</v>
      </c>
      <c r="I98" s="13" t="s">
        <v>240</v>
      </c>
      <c r="J98" s="14" t="s">
        <v>29</v>
      </c>
      <c r="K98" s="14" t="e">
        <f>VLOOKUP(VALUE($B98),'[1]đơn vị thực tập'!$C$3:$AE$1000,9,0)</f>
        <v>#N/A</v>
      </c>
      <c r="L98" s="14" t="e">
        <f>VLOOKUP(VALUE($B98),'[1]đơn vị thực tập'!$C$3:$AE$1000,20,0)</f>
        <v>#N/A</v>
      </c>
      <c r="M98" s="14" t="e">
        <f>VLOOKUP(VALUE($B98),'[1]đơn vị thực tập'!$C$3:$AE$1000,21,0)</f>
        <v>#N/A</v>
      </c>
      <c r="N98" s="14" t="e">
        <f>VLOOKUP(VALUE($B98),'[1]đơn vị thực tập'!$C$3:$AE$1000,18,0)</f>
        <v>#N/A</v>
      </c>
      <c r="O98" s="14" t="e">
        <f>VLOOKUP(VALUE($B98),'[1]đơn vị thực tập'!$C$3:$AE$1000,13,0)</f>
        <v>#N/A</v>
      </c>
      <c r="P98" s="18">
        <f>VLOOKUP(VALUE(B98),'[1]tạm xét'!$A$7:$R$1001,13,0)</f>
        <v>6.25E-2</v>
      </c>
      <c r="Q98" s="14">
        <f>VLOOKUP(VALUE(B98),'[1]tạm xét'!$A$7:$R$1001,11,0)</f>
        <v>2.74</v>
      </c>
      <c r="R98" s="14" t="str">
        <f>VLOOKUP(VALUE(B98),'[1]tạm xét'!$A$7:$R$1001,18,0)</f>
        <v>KHÔNG ĐỦ ĐIỀU KIỆN THỰC TẬP</v>
      </c>
      <c r="S98" s="14"/>
      <c r="T98" s="14"/>
      <c r="U98" s="14"/>
      <c r="V98" s="14"/>
    </row>
    <row r="99" spans="1:22" s="15" customFormat="1" x14ac:dyDescent="0.25">
      <c r="A99" s="10">
        <f t="shared" si="1"/>
        <v>93</v>
      </c>
      <c r="B99" s="10" t="s">
        <v>293</v>
      </c>
      <c r="C99" s="11" t="s">
        <v>294</v>
      </c>
      <c r="D99" s="11" t="s">
        <v>295</v>
      </c>
      <c r="E99" s="12">
        <v>37436</v>
      </c>
      <c r="F99" s="10" t="s">
        <v>25</v>
      </c>
      <c r="G99" s="10" t="s">
        <v>26</v>
      </c>
      <c r="H99" s="10" t="s">
        <v>239</v>
      </c>
      <c r="I99" s="13" t="s">
        <v>240</v>
      </c>
      <c r="J99" s="14" t="s">
        <v>29</v>
      </c>
      <c r="K99" s="14" t="str">
        <f>VLOOKUP(VALUE($B99),'[1]đơn vị thực tập'!$C$3:$AE$1000,9,0)</f>
        <v>Công ty Cổ phần Dịch vụ Cáp treo Bà Nà</v>
      </c>
      <c r="L99" s="14" t="str">
        <f>VLOOKUP(VALUE($B99),'[1]đơn vị thực tập'!$C$3:$AE$1000,20,0)</f>
        <v>DUYỆT</v>
      </c>
      <c r="M99" s="14" t="str">
        <f>VLOOKUP(VALUE($B99),'[1]đơn vị thực tập'!$C$3:$AE$1000,21,0)</f>
        <v>25/12/2023</v>
      </c>
      <c r="N99" s="14" t="str">
        <f>VLOOKUP(VALUE($B99),'[1]đơn vị thực tập'!$C$3:$AE$1000,18,0)</f>
        <v>23/12</v>
      </c>
      <c r="O99" s="14" t="str">
        <f>VLOOKUP(VALUE($B99),'[1]đơn vị thực tập'!$C$3:$AE$1000,13,0)</f>
        <v>Thu ngân</v>
      </c>
      <c r="P99" s="18">
        <f>VLOOKUP(VALUE(B99),'[1]tạm xét'!$A$7:$R$1001,13,0)</f>
        <v>0</v>
      </c>
      <c r="Q99" s="14">
        <f>VLOOKUP(VALUE(B99),'[1]tạm xét'!$A$7:$R$1001,11,0)</f>
        <v>3.64</v>
      </c>
      <c r="R99" s="14" t="str">
        <f>VLOOKUP(VALUE(B99),'[1]TỔNG XÉT KHÓA LUẬN'!$B$14:$O$97,14,0)</f>
        <v>CHUYÊN ĐỀ</v>
      </c>
      <c r="S99" s="14" t="s">
        <v>69</v>
      </c>
      <c r="T99" s="14" t="str">
        <f>VLOOKUP($S99,'[1]THÔNG TIN GVHD'!$D$3:$P$25,11,0)</f>
        <v>0905 874 626</v>
      </c>
      <c r="U99" s="14" t="str">
        <f>VLOOKUP($S99,'[1]THÔNG TIN GVHD'!$D$3:$P$25,12,0)</f>
        <v>hosminhtai@dtu-hti.edu.vn</v>
      </c>
      <c r="V99" s="14">
        <f>VLOOKUP($S99,'[1]THÔNG TIN GVHD'!$D$3:$P$25,13,0)</f>
        <v>0</v>
      </c>
    </row>
    <row r="100" spans="1:22" s="15" customFormat="1" x14ac:dyDescent="0.25">
      <c r="A100" s="10">
        <f t="shared" si="1"/>
        <v>94</v>
      </c>
      <c r="B100" s="10" t="s">
        <v>296</v>
      </c>
      <c r="C100" s="11" t="s">
        <v>297</v>
      </c>
      <c r="D100" s="11" t="s">
        <v>298</v>
      </c>
      <c r="E100" s="12">
        <v>37435</v>
      </c>
      <c r="F100" s="10" t="s">
        <v>25</v>
      </c>
      <c r="G100" s="10" t="s">
        <v>26</v>
      </c>
      <c r="H100" s="10" t="s">
        <v>239</v>
      </c>
      <c r="I100" s="13" t="s">
        <v>240</v>
      </c>
      <c r="J100" s="14" t="s">
        <v>29</v>
      </c>
      <c r="K100" s="14" t="e">
        <f>VLOOKUP(VALUE($B100),'[1]đơn vị thực tập'!$C$3:$AE$1000,9,0)</f>
        <v>#N/A</v>
      </c>
      <c r="L100" s="14" t="e">
        <f>VLOOKUP(VALUE($B100),'[1]đơn vị thực tập'!$C$3:$AE$1000,20,0)</f>
        <v>#N/A</v>
      </c>
      <c r="M100" s="14" t="e">
        <f>VLOOKUP(VALUE($B100),'[1]đơn vị thực tập'!$C$3:$AE$1000,21,0)</f>
        <v>#N/A</v>
      </c>
      <c r="N100" s="14" t="e">
        <f>VLOOKUP(VALUE($B100),'[1]đơn vị thực tập'!$C$3:$AE$1000,18,0)</f>
        <v>#N/A</v>
      </c>
      <c r="O100" s="14" t="e">
        <f>VLOOKUP(VALUE($B100),'[1]đơn vị thực tập'!$C$3:$AE$1000,13,0)</f>
        <v>#N/A</v>
      </c>
      <c r="P100" s="18">
        <f>VLOOKUP(VALUE(B100),'[1]tạm xét'!$A$7:$R$1001,13,0)</f>
        <v>0</v>
      </c>
      <c r="Q100" s="14">
        <f>VLOOKUP(VALUE(B100),'[1]tạm xét'!$A$7:$R$1001,11,0)</f>
        <v>2.78</v>
      </c>
      <c r="R100" s="14" t="str">
        <f>VLOOKUP(VALUE(B100),'[1]tạm xét'!$A$7:$R$1001,18,0)</f>
        <v>CHUYÊN ĐỀ</v>
      </c>
      <c r="S100" s="14"/>
      <c r="T100" s="14"/>
      <c r="U100" s="14"/>
      <c r="V100" s="14"/>
    </row>
    <row r="101" spans="1:22" s="15" customFormat="1" x14ac:dyDescent="0.25">
      <c r="A101" s="10">
        <f t="shared" si="1"/>
        <v>95</v>
      </c>
      <c r="B101" s="10" t="s">
        <v>299</v>
      </c>
      <c r="C101" s="11" t="s">
        <v>300</v>
      </c>
      <c r="D101" s="11" t="s">
        <v>301</v>
      </c>
      <c r="E101" s="12">
        <v>37537</v>
      </c>
      <c r="F101" s="10" t="s">
        <v>34</v>
      </c>
      <c r="G101" s="10" t="s">
        <v>302</v>
      </c>
      <c r="H101" s="10" t="s">
        <v>303</v>
      </c>
      <c r="I101" s="13" t="s">
        <v>304</v>
      </c>
      <c r="J101" s="14" t="s">
        <v>305</v>
      </c>
      <c r="K101" s="14" t="str">
        <f>VLOOKUP(VALUE($B101),'[1]đơn vị thực tập'!$C$3:$AE$1000,9,0)</f>
        <v>Sheraton Grand Danang resort and Convention Center</v>
      </c>
      <c r="L101" s="14">
        <f>VLOOKUP(VALUE($B101),'[1]đơn vị thực tập'!$C$3:$AE$1000,20,0)</f>
        <v>0</v>
      </c>
      <c r="M101" s="14">
        <f>VLOOKUP(VALUE($B101),'[1]đơn vị thực tập'!$C$3:$AE$1000,21,0)</f>
        <v>0</v>
      </c>
      <c r="N101" s="14">
        <f>VLOOKUP(VALUE($B101),'[1]đơn vị thực tập'!$C$3:$AE$1000,18,0)</f>
        <v>0</v>
      </c>
      <c r="O101" s="14" t="str">
        <f>VLOOKUP(VALUE($B101),'[1]đơn vị thực tập'!$C$3:$AE$1000,13,0)</f>
        <v>Nhà hàng</v>
      </c>
      <c r="P101" s="18">
        <f>VLOOKUP(VALUE(B101),'[1]tạm xét'!$A$7:$R$1001,13,0)</f>
        <v>3.0769230769230771E-2</v>
      </c>
      <c r="Q101" s="14">
        <f>VLOOKUP(VALUE(B101),'[1]tạm xét'!$A$7:$R$1001,11,0)</f>
        <v>2.69</v>
      </c>
      <c r="R101" s="14" t="str">
        <f>VLOOKUP(VALUE(B101),'[1]tạm xét'!$A$7:$R$1001,18,0)</f>
        <v>KHÓA LUẬN</v>
      </c>
      <c r="S101" s="14"/>
      <c r="T101" s="14"/>
      <c r="U101" s="14"/>
      <c r="V101" s="14"/>
    </row>
    <row r="102" spans="1:22" s="15" customFormat="1" x14ac:dyDescent="0.25">
      <c r="A102" s="10">
        <f t="shared" si="1"/>
        <v>96</v>
      </c>
      <c r="B102" s="10" t="s">
        <v>306</v>
      </c>
      <c r="C102" s="11" t="s">
        <v>307</v>
      </c>
      <c r="D102" s="11" t="s">
        <v>263</v>
      </c>
      <c r="E102" s="12">
        <v>37550</v>
      </c>
      <c r="F102" s="10" t="s">
        <v>25</v>
      </c>
      <c r="G102" s="10" t="s">
        <v>302</v>
      </c>
      <c r="H102" s="10" t="s">
        <v>303</v>
      </c>
      <c r="I102" s="13" t="s">
        <v>304</v>
      </c>
      <c r="J102" s="14" t="s">
        <v>305</v>
      </c>
      <c r="K102" s="14" t="e">
        <f>VLOOKUP(VALUE($B102),'[1]đơn vị thực tập'!$C$3:$AE$1000,9,0)</f>
        <v>#N/A</v>
      </c>
      <c r="L102" s="14" t="e">
        <f>VLOOKUP(VALUE($B102),'[1]đơn vị thực tập'!$C$3:$AE$1000,20,0)</f>
        <v>#N/A</v>
      </c>
      <c r="M102" s="14" t="e">
        <f>VLOOKUP(VALUE($B102),'[1]đơn vị thực tập'!$C$3:$AE$1000,21,0)</f>
        <v>#N/A</v>
      </c>
      <c r="N102" s="14" t="e">
        <f>VLOOKUP(VALUE($B102),'[1]đơn vị thực tập'!$C$3:$AE$1000,18,0)</f>
        <v>#N/A</v>
      </c>
      <c r="O102" s="14" t="e">
        <f>VLOOKUP(VALUE($B102),'[1]đơn vị thực tập'!$C$3:$AE$1000,13,0)</f>
        <v>#N/A</v>
      </c>
      <c r="P102" s="18">
        <f>VLOOKUP(VALUE(B102),'[1]tạm xét'!$A$7:$R$1001,13,0)</f>
        <v>7.8125E-2</v>
      </c>
      <c r="Q102" s="14">
        <f>VLOOKUP(VALUE(B102),'[1]tạm xét'!$A$7:$R$1001,11,0)</f>
        <v>2.69</v>
      </c>
      <c r="R102" s="14" t="str">
        <f>VLOOKUP(VALUE(B102),'[1]tạm xét'!$A$7:$R$1001,18,0)</f>
        <v>KHÔNG ĐỦ ĐIỀU KIỆN THỰC TẬP</v>
      </c>
      <c r="S102" s="14"/>
      <c r="T102" s="14"/>
      <c r="U102" s="14"/>
      <c r="V102" s="14"/>
    </row>
    <row r="103" spans="1:22" s="15" customFormat="1" x14ac:dyDescent="0.25">
      <c r="A103" s="10">
        <f t="shared" si="1"/>
        <v>97</v>
      </c>
      <c r="B103" s="10" t="s">
        <v>308</v>
      </c>
      <c r="C103" s="11" t="s">
        <v>309</v>
      </c>
      <c r="D103" s="11" t="s">
        <v>310</v>
      </c>
      <c r="E103" s="12">
        <v>37486</v>
      </c>
      <c r="F103" s="10" t="s">
        <v>25</v>
      </c>
      <c r="G103" s="10" t="s">
        <v>302</v>
      </c>
      <c r="H103" s="10" t="s">
        <v>303</v>
      </c>
      <c r="I103" s="13" t="s">
        <v>304</v>
      </c>
      <c r="J103" s="14" t="s">
        <v>305</v>
      </c>
      <c r="K103" s="14" t="str">
        <f>VLOOKUP(VALUE($B103),'[1]đơn vị thực tập'!$C$3:$AE$1000,9,0)</f>
        <v>Sheraton Grand Danang resort and Convention Center</v>
      </c>
      <c r="L103" s="14" t="str">
        <f>VLOOKUP(VALUE($B103),'[1]đơn vị thực tập'!$C$3:$AE$1000,20,0)</f>
        <v>DUYỆT</v>
      </c>
      <c r="M103" s="14">
        <f>VLOOKUP(VALUE($B103),'[1]đơn vị thực tập'!$C$3:$AE$1000,21,0)</f>
        <v>45597</v>
      </c>
      <c r="N103" s="14" t="str">
        <f>VLOOKUP(VALUE($B103),'[1]đơn vị thực tập'!$C$3:$AE$1000,18,0)</f>
        <v>19/1</v>
      </c>
      <c r="O103" s="14" t="str">
        <f>VLOOKUP(VALUE($B103),'[1]đơn vị thực tập'!$C$3:$AE$1000,13,0)</f>
        <v>Nhà hàng</v>
      </c>
      <c r="P103" s="18">
        <f>VLOOKUP(VALUE(B103),'[1]tạm xét'!$A$7:$R$1001,13,0)</f>
        <v>0</v>
      </c>
      <c r="Q103" s="14">
        <f>VLOOKUP(VALUE(B103),'[1]tạm xét'!$A$7:$R$1001,11,0)</f>
        <v>3.61</v>
      </c>
      <c r="R103" s="14" t="str">
        <f>VLOOKUP(VALUE(B103),'[1]tạm xét'!$A$7:$R$1001,18,0)</f>
        <v>KHÓA LUẬN</v>
      </c>
      <c r="S103" s="14" t="s">
        <v>58</v>
      </c>
      <c r="T103" s="14" t="str">
        <f>VLOOKUP($S103,'[1]THÔNG TIN GVHD'!$D$3:$P$25,11,0)</f>
        <v>0905938748</v>
      </c>
      <c r="U103" s="14" t="str">
        <f>VLOOKUP($S103,'[1]THÔNG TIN GVHD'!$D$3:$P$25,12,0)</f>
        <v>duongtxuandieu@dtu-hti.edu.vn</v>
      </c>
      <c r="V103" s="14">
        <f>VLOOKUP($S103,'[1]THÔNG TIN GVHD'!$D$3:$P$25,13,0)</f>
        <v>0</v>
      </c>
    </row>
    <row r="104" spans="1:22" s="15" customFormat="1" x14ac:dyDescent="0.25">
      <c r="A104" s="10">
        <f t="shared" si="1"/>
        <v>98</v>
      </c>
      <c r="B104" s="10" t="s">
        <v>311</v>
      </c>
      <c r="C104" s="11" t="s">
        <v>312</v>
      </c>
      <c r="D104" s="11" t="s">
        <v>313</v>
      </c>
      <c r="E104" s="12">
        <v>37471</v>
      </c>
      <c r="F104" s="10" t="s">
        <v>34</v>
      </c>
      <c r="G104" s="10" t="s">
        <v>302</v>
      </c>
      <c r="H104" s="10" t="s">
        <v>303</v>
      </c>
      <c r="I104" s="13" t="s">
        <v>304</v>
      </c>
      <c r="J104" s="14" t="s">
        <v>305</v>
      </c>
      <c r="K104" s="14" t="str">
        <f>VLOOKUP(VALUE($B104),'[1]đơn vị thực tập'!$C$3:$AE$1000,9,0)</f>
        <v>Four Points by Sheraton Danang</v>
      </c>
      <c r="L104" s="14" t="str">
        <f>VLOOKUP(VALUE($B104),'[1]đơn vị thực tập'!$C$3:$AE$1000,20,0)</f>
        <v>DUYỆT</v>
      </c>
      <c r="M104" s="14" t="str">
        <f>VLOOKUP(VALUE($B104),'[1]đơn vị thực tập'!$C$3:$AE$1000,21,0)</f>
        <v>18/12/2023</v>
      </c>
      <c r="N104" s="14">
        <f>VLOOKUP(VALUE($B104),'[1]đơn vị thực tập'!$C$3:$AE$1000,18,0)</f>
        <v>0</v>
      </c>
      <c r="O104" s="14" t="str">
        <f>VLOOKUP(VALUE($B104),'[1]đơn vị thực tập'!$C$3:$AE$1000,13,0)</f>
        <v>Nhà hàng</v>
      </c>
      <c r="P104" s="18">
        <f>VLOOKUP(VALUE(B104),'[1]tạm xét'!$A$7:$R$1001,13,0)</f>
        <v>0</v>
      </c>
      <c r="Q104" s="14">
        <f>VLOOKUP(VALUE(B104),'[1]tạm xét'!$A$7:$R$1001,11,0)</f>
        <v>2.54</v>
      </c>
      <c r="R104" s="14" t="str">
        <f>VLOOKUP(VALUE(B104),'[1]tạm xét'!$A$7:$R$1001,18,0)</f>
        <v>KHÓA LUẬN</v>
      </c>
      <c r="S104" s="14"/>
      <c r="T104" s="14"/>
      <c r="U104" s="14"/>
      <c r="V104" s="14"/>
    </row>
    <row r="105" spans="1:22" s="15" customFormat="1" x14ac:dyDescent="0.25">
      <c r="A105" s="10">
        <f t="shared" si="1"/>
        <v>99</v>
      </c>
      <c r="B105" s="10" t="s">
        <v>314</v>
      </c>
      <c r="C105" s="11" t="s">
        <v>315</v>
      </c>
      <c r="D105" s="11" t="s">
        <v>316</v>
      </c>
      <c r="E105" s="12">
        <v>37325</v>
      </c>
      <c r="F105" s="10" t="s">
        <v>25</v>
      </c>
      <c r="G105" s="10" t="s">
        <v>302</v>
      </c>
      <c r="H105" s="10" t="s">
        <v>303</v>
      </c>
      <c r="I105" s="13" t="s">
        <v>304</v>
      </c>
      <c r="J105" s="14" t="s">
        <v>305</v>
      </c>
      <c r="K105" s="14" t="str">
        <f>VLOOKUP(VALUE($B105),'[1]đơn vị thực tập'!$C$3:$AE$1000,9,0)</f>
        <v>Pullman Danang Beach Resort</v>
      </c>
      <c r="L105" s="14" t="str">
        <f>VLOOKUP(VALUE($B105),'[1]đơn vị thực tập'!$C$3:$AE$1000,20,0)</f>
        <v>DUYỆT</v>
      </c>
      <c r="M105" s="14" t="str">
        <f>VLOOKUP(VALUE($B105),'[1]đơn vị thực tập'!$C$3:$AE$1000,21,0)</f>
        <v>28/12/2023</v>
      </c>
      <c r="N105" s="14" t="str">
        <f>VLOOKUP(VALUE($B105),'[1]đơn vị thực tập'!$C$3:$AE$1000,18,0)</f>
        <v>18/1</v>
      </c>
      <c r="O105" s="14" t="str">
        <f>VLOOKUP(VALUE($B105),'[1]đơn vị thực tập'!$C$3:$AE$1000,13,0)</f>
        <v>Nhà hàng</v>
      </c>
      <c r="P105" s="18">
        <f>VLOOKUP(VALUE(B105),'[1]tạm xét'!$A$7:$R$1001,13,0)</f>
        <v>0</v>
      </c>
      <c r="Q105" s="14">
        <f>VLOOKUP(VALUE(B105),'[1]tạm xét'!$A$7:$R$1001,11,0)</f>
        <v>3.84</v>
      </c>
      <c r="R105" s="14" t="str">
        <f>VLOOKUP(VALUE(B105),'[1]tạm xét'!$A$7:$R$1001,18,0)</f>
        <v>KHÓA LUẬN</v>
      </c>
      <c r="S105" s="14" t="s">
        <v>58</v>
      </c>
      <c r="T105" s="14" t="str">
        <f>VLOOKUP($S105,'[1]THÔNG TIN GVHD'!$D$3:$P$25,11,0)</f>
        <v>0905938748</v>
      </c>
      <c r="U105" s="14" t="str">
        <f>VLOOKUP($S105,'[1]THÔNG TIN GVHD'!$D$3:$P$25,12,0)</f>
        <v>duongtxuandieu@dtu-hti.edu.vn</v>
      </c>
      <c r="V105" s="14">
        <f>VLOOKUP($S105,'[1]THÔNG TIN GVHD'!$D$3:$P$25,13,0)</f>
        <v>0</v>
      </c>
    </row>
    <row r="106" spans="1:22" s="15" customFormat="1" x14ac:dyDescent="0.25">
      <c r="A106" s="10">
        <f t="shared" si="1"/>
        <v>100</v>
      </c>
      <c r="B106" s="10" t="s">
        <v>317</v>
      </c>
      <c r="C106" s="11" t="s">
        <v>318</v>
      </c>
      <c r="D106" s="11" t="s">
        <v>319</v>
      </c>
      <c r="E106" s="12">
        <v>37529</v>
      </c>
      <c r="F106" s="10" t="s">
        <v>34</v>
      </c>
      <c r="G106" s="10" t="s">
        <v>302</v>
      </c>
      <c r="H106" s="10" t="s">
        <v>303</v>
      </c>
      <c r="I106" s="13" t="s">
        <v>304</v>
      </c>
      <c r="J106" s="14" t="s">
        <v>305</v>
      </c>
      <c r="K106" s="14" t="str">
        <f>VLOOKUP(VALUE($B106),'[1]đơn vị thực tập'!$C$3:$AE$1000,9,0)</f>
        <v>Sheraton Grand Danang resort and Convention Center</v>
      </c>
      <c r="L106" s="14">
        <f>VLOOKUP(VALUE($B106),'[1]đơn vị thực tập'!$C$3:$AE$1000,20,0)</f>
        <v>0</v>
      </c>
      <c r="M106" s="14">
        <f>VLOOKUP(VALUE($B106),'[1]đơn vị thực tập'!$C$3:$AE$1000,21,0)</f>
        <v>0</v>
      </c>
      <c r="N106" s="14">
        <f>VLOOKUP(VALUE($B106),'[1]đơn vị thực tập'!$C$3:$AE$1000,18,0)</f>
        <v>0</v>
      </c>
      <c r="O106" s="14" t="str">
        <f>VLOOKUP(VALUE($B106),'[1]đơn vị thực tập'!$C$3:$AE$1000,13,0)</f>
        <v>Nhà hàng</v>
      </c>
      <c r="P106" s="18">
        <f>VLOOKUP(VALUE(B106),'[1]tạm xét'!$A$7:$R$1001,13,0)</f>
        <v>4.6153846153846156E-2</v>
      </c>
      <c r="Q106" s="14">
        <f>VLOOKUP(VALUE(B106),'[1]tạm xét'!$A$7:$R$1001,11,0)</f>
        <v>2.27</v>
      </c>
      <c r="R106" s="14" t="str">
        <f>VLOOKUP(VALUE(B106),'[1]tạm xét'!$A$7:$R$1001,18,0)</f>
        <v>KHÓA LUẬN</v>
      </c>
      <c r="S106" s="14"/>
      <c r="T106" s="14"/>
      <c r="U106" s="14"/>
      <c r="V106" s="14"/>
    </row>
    <row r="107" spans="1:22" s="15" customFormat="1" x14ac:dyDescent="0.25">
      <c r="A107" s="10">
        <f t="shared" si="1"/>
        <v>101</v>
      </c>
      <c r="B107" s="10" t="s">
        <v>320</v>
      </c>
      <c r="C107" s="11" t="s">
        <v>321</v>
      </c>
      <c r="D107" s="11" t="s">
        <v>322</v>
      </c>
      <c r="E107" s="12">
        <v>37597</v>
      </c>
      <c r="F107" s="10" t="s">
        <v>34</v>
      </c>
      <c r="G107" s="10" t="s">
        <v>302</v>
      </c>
      <c r="H107" s="10" t="s">
        <v>303</v>
      </c>
      <c r="I107" s="13" t="s">
        <v>304</v>
      </c>
      <c r="J107" s="14" t="s">
        <v>305</v>
      </c>
      <c r="K107" s="14" t="e">
        <f>VLOOKUP(VALUE($B107),'[1]đơn vị thực tập'!$C$3:$AE$1000,9,0)</f>
        <v>#N/A</v>
      </c>
      <c r="L107" s="14" t="e">
        <f>VLOOKUP(VALUE($B107),'[1]đơn vị thực tập'!$C$3:$AE$1000,20,0)</f>
        <v>#N/A</v>
      </c>
      <c r="M107" s="14" t="e">
        <f>VLOOKUP(VALUE($B107),'[1]đơn vị thực tập'!$C$3:$AE$1000,21,0)</f>
        <v>#N/A</v>
      </c>
      <c r="N107" s="14" t="e">
        <f>VLOOKUP(VALUE($B107),'[1]đơn vị thực tập'!$C$3:$AE$1000,18,0)</f>
        <v>#N/A</v>
      </c>
      <c r="O107" s="14" t="e">
        <f>VLOOKUP(VALUE($B107),'[1]đơn vị thực tập'!$C$3:$AE$1000,13,0)</f>
        <v>#N/A</v>
      </c>
      <c r="P107" s="18">
        <f>VLOOKUP(VALUE(B107),'[1]tạm xét'!$A$7:$R$1001,13,0)</f>
        <v>0.18461538461538463</v>
      </c>
      <c r="Q107" s="14">
        <f>VLOOKUP(VALUE(B107),'[1]tạm xét'!$A$7:$R$1001,11,0)</f>
        <v>2.0699999999999998</v>
      </c>
      <c r="R107" s="14" t="str">
        <f>VLOOKUP(VALUE(B107),'[1]tạm xét'!$A$7:$R$1001,18,0)</f>
        <v>KHÔNG ĐỦ ĐIỀU KIỆN THỰC TẬP</v>
      </c>
      <c r="S107" s="14"/>
      <c r="T107" s="14"/>
      <c r="U107" s="14"/>
      <c r="V107" s="14"/>
    </row>
    <row r="108" spans="1:22" s="15" customFormat="1" x14ac:dyDescent="0.25">
      <c r="A108" s="10">
        <f t="shared" si="1"/>
        <v>102</v>
      </c>
      <c r="B108" s="10" t="s">
        <v>323</v>
      </c>
      <c r="C108" s="11" t="s">
        <v>324</v>
      </c>
      <c r="D108" s="11" t="s">
        <v>216</v>
      </c>
      <c r="E108" s="12">
        <v>37308</v>
      </c>
      <c r="F108" s="10" t="s">
        <v>34</v>
      </c>
      <c r="G108" s="10" t="s">
        <v>302</v>
      </c>
      <c r="H108" s="10" t="s">
        <v>303</v>
      </c>
      <c r="I108" s="13" t="s">
        <v>304</v>
      </c>
      <c r="J108" s="14" t="s">
        <v>305</v>
      </c>
      <c r="K108" s="14" t="str">
        <f>VLOOKUP(VALUE($B108),'[1]đơn vị thực tập'!$C$3:$AE$1000,9,0)</f>
        <v>Sheraton Grand Danang resort and Convention Center</v>
      </c>
      <c r="L108" s="14" t="str">
        <f>VLOOKUP(VALUE($B108),'[1]đơn vị thực tập'!$C$3:$AE$1000,20,0)</f>
        <v>DUYỆT</v>
      </c>
      <c r="M108" s="14">
        <f>VLOOKUP(VALUE($B108),'[1]đơn vị thực tập'!$C$3:$AE$1000,21,0)</f>
        <v>45383</v>
      </c>
      <c r="N108" s="14" t="str">
        <f>VLOOKUP(VALUE($B108),'[1]đơn vị thực tập'!$C$3:$AE$1000,18,0)</f>
        <v>13/1</v>
      </c>
      <c r="O108" s="14" t="str">
        <f>VLOOKUP(VALUE($B108),'[1]đơn vị thực tập'!$C$3:$AE$1000,13,0)</f>
        <v>Nhà hàng</v>
      </c>
      <c r="P108" s="18">
        <f>VLOOKUP(VALUE(B108),'[1]tạm xét'!$A$7:$R$1001,13,0)</f>
        <v>2.3076923076923078E-2</v>
      </c>
      <c r="Q108" s="14">
        <f>VLOOKUP(VALUE(B108),'[1]tạm xét'!$A$7:$R$1001,11,0)</f>
        <v>3.57</v>
      </c>
      <c r="R108" s="14" t="str">
        <f>VLOOKUP(VALUE(B108),'[1]tạm xét'!$A$7:$R$1001,18,0)</f>
        <v>KHÓA LUẬN</v>
      </c>
      <c r="S108" s="14" t="s">
        <v>58</v>
      </c>
      <c r="T108" s="14" t="str">
        <f>VLOOKUP($S108,'[1]THÔNG TIN GVHD'!$D$3:$P$25,11,0)</f>
        <v>0905938748</v>
      </c>
      <c r="U108" s="14" t="str">
        <f>VLOOKUP($S108,'[1]THÔNG TIN GVHD'!$D$3:$P$25,12,0)</f>
        <v>duongtxuandieu@dtu-hti.edu.vn</v>
      </c>
      <c r="V108" s="14">
        <f>VLOOKUP($S108,'[1]THÔNG TIN GVHD'!$D$3:$P$25,13,0)</f>
        <v>0</v>
      </c>
    </row>
    <row r="109" spans="1:22" s="15" customFormat="1" x14ac:dyDescent="0.25">
      <c r="A109" s="10">
        <f t="shared" si="1"/>
        <v>103</v>
      </c>
      <c r="B109" s="10" t="s">
        <v>325</v>
      </c>
      <c r="C109" s="11" t="s">
        <v>326</v>
      </c>
      <c r="D109" s="11" t="s">
        <v>327</v>
      </c>
      <c r="E109" s="12">
        <v>37524</v>
      </c>
      <c r="F109" s="10" t="s">
        <v>25</v>
      </c>
      <c r="G109" s="10" t="s">
        <v>302</v>
      </c>
      <c r="H109" s="10" t="s">
        <v>303</v>
      </c>
      <c r="I109" s="13" t="s">
        <v>304</v>
      </c>
      <c r="J109" s="14" t="s">
        <v>305</v>
      </c>
      <c r="K109" s="14" t="str">
        <f>VLOOKUP(VALUE($B109),'[1]đơn vị thực tập'!$C$3:$AE$1000,9,0)</f>
        <v>Pullman Danang Beach Resort</v>
      </c>
      <c r="L109" s="14" t="str">
        <f>VLOOKUP(VALUE($B109),'[1]đơn vị thực tập'!$C$3:$AE$1000,20,0)</f>
        <v>DUYỆT</v>
      </c>
      <c r="M109" s="14" t="str">
        <f>VLOOKUP(VALUE($B109),'[1]đơn vị thực tập'!$C$3:$AE$1000,21,0)</f>
        <v>28/12/2023</v>
      </c>
      <c r="N109" s="14">
        <f>VLOOKUP(VALUE($B109),'[1]đơn vị thực tập'!$C$3:$AE$1000,18,0)</f>
        <v>45597</v>
      </c>
      <c r="O109" s="14" t="str">
        <f>VLOOKUP(VALUE($B109),'[1]đơn vị thực tập'!$C$3:$AE$1000,13,0)</f>
        <v>Nhà hàng</v>
      </c>
      <c r="P109" s="18">
        <f>VLOOKUP(VALUE(B109),'[1]tạm xét'!$A$7:$R$1001,13,0)</f>
        <v>0</v>
      </c>
      <c r="Q109" s="14">
        <f>VLOOKUP(VALUE(B109),'[1]tạm xét'!$A$7:$R$1001,11,0)</f>
        <v>3.23</v>
      </c>
      <c r="R109" s="14" t="str">
        <f>VLOOKUP(VALUE(B109),'[1]tạm xét'!$A$7:$R$1001,18,0)</f>
        <v>KHÓA LUẬN</v>
      </c>
      <c r="S109" s="14" t="s">
        <v>58</v>
      </c>
      <c r="T109" s="14" t="str">
        <f>VLOOKUP($S109,'[1]THÔNG TIN GVHD'!$D$3:$P$25,11,0)</f>
        <v>0905938748</v>
      </c>
      <c r="U109" s="14" t="str">
        <f>VLOOKUP($S109,'[1]THÔNG TIN GVHD'!$D$3:$P$25,12,0)</f>
        <v>duongtxuandieu@dtu-hti.edu.vn</v>
      </c>
      <c r="V109" s="14">
        <f>VLOOKUP($S109,'[1]THÔNG TIN GVHD'!$D$3:$P$25,13,0)</f>
        <v>0</v>
      </c>
    </row>
    <row r="110" spans="1:22" s="15" customFormat="1" x14ac:dyDescent="0.25">
      <c r="A110" s="10">
        <f t="shared" si="1"/>
        <v>104</v>
      </c>
      <c r="B110" s="10" t="s">
        <v>328</v>
      </c>
      <c r="C110" s="11" t="s">
        <v>329</v>
      </c>
      <c r="D110" s="11" t="s">
        <v>330</v>
      </c>
      <c r="E110" s="12">
        <v>36931</v>
      </c>
      <c r="F110" s="10" t="s">
        <v>34</v>
      </c>
      <c r="G110" s="10" t="s">
        <v>331</v>
      </c>
      <c r="H110" s="10" t="s">
        <v>332</v>
      </c>
      <c r="I110" s="13" t="s">
        <v>333</v>
      </c>
      <c r="J110" s="14" t="s">
        <v>334</v>
      </c>
      <c r="K110" s="14" t="e">
        <f>VLOOKUP(VALUE($B110),'[1]đơn vị thực tập'!$C$3:$AE$1000,9,0)</f>
        <v>#N/A</v>
      </c>
      <c r="L110" s="14" t="e">
        <f>VLOOKUP(VALUE($B110),'[1]đơn vị thực tập'!$C$3:$AE$1000,20,0)</f>
        <v>#N/A</v>
      </c>
      <c r="M110" s="14" t="e">
        <f>VLOOKUP(VALUE($B110),'[1]đơn vị thực tập'!$C$3:$AE$1000,21,0)</f>
        <v>#N/A</v>
      </c>
      <c r="N110" s="14" t="e">
        <f>VLOOKUP(VALUE($B110),'[1]đơn vị thực tập'!$C$3:$AE$1000,18,0)</f>
        <v>#N/A</v>
      </c>
      <c r="O110" s="14" t="e">
        <f>VLOOKUP(VALUE($B110),'[1]đơn vị thực tập'!$C$3:$AE$1000,13,0)</f>
        <v>#N/A</v>
      </c>
      <c r="P110" s="18" t="e">
        <f>VLOOKUP(VALUE(B110),'[1]tạm xét'!$A$7:$R$1001,13,0)</f>
        <v>#N/A</v>
      </c>
      <c r="Q110" s="14" t="e">
        <f>VLOOKUP(VALUE(B110),'[1]tạm xét'!$A$7:$R$1001,11,0)</f>
        <v>#N/A</v>
      </c>
      <c r="R110" s="14" t="e">
        <f>VLOOKUP(VALUE(B110),'[1]tạm xét'!$A$7:$R$1001,18,0)</f>
        <v>#N/A</v>
      </c>
      <c r="S110" s="14"/>
      <c r="T110" s="14"/>
      <c r="U110" s="14"/>
      <c r="V110" s="14"/>
    </row>
    <row r="111" spans="1:22" s="15" customFormat="1" x14ac:dyDescent="0.25">
      <c r="A111" s="10">
        <f t="shared" si="1"/>
        <v>105</v>
      </c>
      <c r="B111" s="10" t="s">
        <v>335</v>
      </c>
      <c r="C111" s="11" t="s">
        <v>336</v>
      </c>
      <c r="D111" s="11" t="s">
        <v>33</v>
      </c>
      <c r="E111" s="12">
        <v>37518</v>
      </c>
      <c r="F111" s="10" t="s">
        <v>34</v>
      </c>
      <c r="G111" s="10" t="s">
        <v>331</v>
      </c>
      <c r="H111" s="10" t="s">
        <v>332</v>
      </c>
      <c r="I111" s="13" t="s">
        <v>333</v>
      </c>
      <c r="J111" s="14" t="s">
        <v>334</v>
      </c>
      <c r="K111" s="14" t="str">
        <f>VLOOKUP(VALUE($B111),'[1]đơn vị thực tập'!$C$3:$AE$1000,9,0)</f>
        <v>Royal Lotus Hotel Danang</v>
      </c>
      <c r="L111" s="14" t="str">
        <f>VLOOKUP(VALUE($B111),'[1]đơn vị thực tập'!$C$3:$AE$1000,20,0)</f>
        <v>DUYỆT</v>
      </c>
      <c r="M111" s="14" t="str">
        <f>VLOOKUP(VALUE($B111),'[1]đơn vị thực tập'!$C$3:$AE$1000,21,0)</f>
        <v>28/12/2023</v>
      </c>
      <c r="N111" s="14" t="str">
        <f>VLOOKUP(VALUE($B111),'[1]đơn vị thực tập'!$C$3:$AE$1000,18,0)</f>
        <v>28/12</v>
      </c>
      <c r="O111" s="14" t="str">
        <f>VLOOKUP(VALUE($B111),'[1]đơn vị thực tập'!$C$3:$AE$1000,13,0)</f>
        <v>Buồng phòng</v>
      </c>
      <c r="P111" s="18">
        <f>VLOOKUP(VALUE(B111),'[1]tạm xét'!$A$7:$R$1001,13,0)</f>
        <v>0.04</v>
      </c>
      <c r="Q111" s="14">
        <f>VLOOKUP(VALUE(B111),'[1]tạm xét'!$A$7:$R$1001,11,0)</f>
        <v>3.29</v>
      </c>
      <c r="R111" s="14" t="str">
        <f>VLOOKUP(VALUE(B111),'[1]tạm xét'!$A$7:$R$1001,18,0)</f>
        <v>CHUYÊN ĐỀ</v>
      </c>
      <c r="S111" s="14" t="s">
        <v>337</v>
      </c>
      <c r="T111" s="14" t="str">
        <f>VLOOKUP($S111,'[1]THÔNG TIN GVHD'!$D$3:$P$25,11,0)</f>
        <v>0396.153.687</v>
      </c>
      <c r="U111" s="14" t="str">
        <f>VLOOKUP($S111,'[1]THÔNG TIN GVHD'!$D$3:$P$25,12,0)</f>
        <v>nguyentminhthu@dtu-hti.edu.vn</v>
      </c>
      <c r="V111" s="14">
        <f>VLOOKUP($S111,'[1]THÔNG TIN GVHD'!$D$3:$P$25,13,0)</f>
        <v>0</v>
      </c>
    </row>
    <row r="112" spans="1:22" s="15" customFormat="1" x14ac:dyDescent="0.25">
      <c r="A112" s="10">
        <f t="shared" si="1"/>
        <v>106</v>
      </c>
      <c r="B112" s="10" t="s">
        <v>338</v>
      </c>
      <c r="C112" s="11" t="s">
        <v>339</v>
      </c>
      <c r="D112" s="11" t="s">
        <v>340</v>
      </c>
      <c r="E112" s="12">
        <v>37489</v>
      </c>
      <c r="F112" s="10" t="s">
        <v>25</v>
      </c>
      <c r="G112" s="10" t="s">
        <v>331</v>
      </c>
      <c r="H112" s="10" t="s">
        <v>332</v>
      </c>
      <c r="I112" s="13" t="s">
        <v>333</v>
      </c>
      <c r="J112" s="14" t="s">
        <v>334</v>
      </c>
      <c r="K112" s="14" t="e">
        <f>VLOOKUP(VALUE($B112),'[1]đơn vị thực tập'!$C$3:$AE$1000,9,0)</f>
        <v>#N/A</v>
      </c>
      <c r="L112" s="14" t="e">
        <f>VLOOKUP(VALUE($B112),'[1]đơn vị thực tập'!$C$3:$AE$1000,20,0)</f>
        <v>#N/A</v>
      </c>
      <c r="M112" s="14" t="e">
        <f>VLOOKUP(VALUE($B112),'[1]đơn vị thực tập'!$C$3:$AE$1000,21,0)</f>
        <v>#N/A</v>
      </c>
      <c r="N112" s="14" t="e">
        <f>VLOOKUP(VALUE($B112),'[1]đơn vị thực tập'!$C$3:$AE$1000,18,0)</f>
        <v>#N/A</v>
      </c>
      <c r="O112" s="14" t="e">
        <f>VLOOKUP(VALUE($B112),'[1]đơn vị thực tập'!$C$3:$AE$1000,13,0)</f>
        <v>#N/A</v>
      </c>
      <c r="P112" s="18">
        <f>VLOOKUP(VALUE(B112),'[1]tạm xét'!$A$7:$R$1001,13,0)</f>
        <v>0</v>
      </c>
      <c r="Q112" s="14">
        <f>VLOOKUP(VALUE(B112),'[1]tạm xét'!$A$7:$R$1001,11,0)</f>
        <v>3.74</v>
      </c>
      <c r="R112" s="14" t="str">
        <f>VLOOKUP(VALUE(B112),'[1]TỔNG XÉT KHÓA LUẬN'!$B$14:$O$97,14,0)</f>
        <v>KHÓA LUẬN</v>
      </c>
      <c r="S112" s="14"/>
      <c r="T112" s="14"/>
      <c r="U112" s="14"/>
      <c r="V112" s="14"/>
    </row>
    <row r="113" spans="1:22" s="15" customFormat="1" x14ac:dyDescent="0.25">
      <c r="A113" s="10">
        <f t="shared" si="1"/>
        <v>107</v>
      </c>
      <c r="B113" s="10" t="s">
        <v>341</v>
      </c>
      <c r="C113" s="11" t="s">
        <v>342</v>
      </c>
      <c r="D113" s="11" t="s">
        <v>249</v>
      </c>
      <c r="E113" s="12">
        <v>37439</v>
      </c>
      <c r="F113" s="10" t="s">
        <v>25</v>
      </c>
      <c r="G113" s="10" t="s">
        <v>331</v>
      </c>
      <c r="H113" s="10" t="s">
        <v>332</v>
      </c>
      <c r="I113" s="13" t="s">
        <v>333</v>
      </c>
      <c r="J113" s="14" t="s">
        <v>334</v>
      </c>
      <c r="K113" s="14" t="e">
        <f>VLOOKUP(VALUE($B113),'[1]đơn vị thực tập'!$C$3:$AE$1000,9,0)</f>
        <v>#N/A</v>
      </c>
      <c r="L113" s="14" t="e">
        <f>VLOOKUP(VALUE($B113),'[1]đơn vị thực tập'!$C$3:$AE$1000,20,0)</f>
        <v>#N/A</v>
      </c>
      <c r="M113" s="14" t="e">
        <f>VLOOKUP(VALUE($B113),'[1]đơn vị thực tập'!$C$3:$AE$1000,21,0)</f>
        <v>#N/A</v>
      </c>
      <c r="N113" s="14" t="e">
        <f>VLOOKUP(VALUE($B113),'[1]đơn vị thực tập'!$C$3:$AE$1000,18,0)</f>
        <v>#N/A</v>
      </c>
      <c r="O113" s="14" t="e">
        <f>VLOOKUP(VALUE($B113),'[1]đơn vị thực tập'!$C$3:$AE$1000,13,0)</f>
        <v>#N/A</v>
      </c>
      <c r="P113" s="18">
        <f>VLOOKUP(VALUE(B113),'[1]tạm xét'!$A$7:$R$1001,13,0)</f>
        <v>3.2000000000000001E-2</v>
      </c>
      <c r="Q113" s="14">
        <f>VLOOKUP(VALUE(B113),'[1]tạm xét'!$A$7:$R$1001,11,0)</f>
        <v>3.09</v>
      </c>
      <c r="R113" s="14" t="str">
        <f>VLOOKUP(VALUE(B113),'[1]tạm xét'!$A$7:$R$1001,18,0)</f>
        <v>CHUYÊN ĐỀ</v>
      </c>
      <c r="S113" s="14"/>
      <c r="T113" s="14"/>
      <c r="U113" s="14"/>
      <c r="V113" s="14"/>
    </row>
    <row r="114" spans="1:22" s="15" customFormat="1" x14ac:dyDescent="0.25">
      <c r="A114" s="10">
        <f t="shared" si="1"/>
        <v>108</v>
      </c>
      <c r="B114" s="10" t="s">
        <v>343</v>
      </c>
      <c r="C114" s="11" t="s">
        <v>344</v>
      </c>
      <c r="D114" s="11" t="s">
        <v>345</v>
      </c>
      <c r="E114" s="12">
        <v>37446</v>
      </c>
      <c r="F114" s="10" t="s">
        <v>25</v>
      </c>
      <c r="G114" s="10" t="s">
        <v>331</v>
      </c>
      <c r="H114" s="10" t="s">
        <v>332</v>
      </c>
      <c r="I114" s="13" t="s">
        <v>333</v>
      </c>
      <c r="J114" s="14" t="s">
        <v>334</v>
      </c>
      <c r="K114" s="14" t="str">
        <f>VLOOKUP(VALUE($B114),'[1]đơn vị thực tập'!$C$3:$AE$1000,9,0)</f>
        <v>Novotel DaNang Premier Han River</v>
      </c>
      <c r="L114" s="14" t="str">
        <f>VLOOKUP(VALUE($B114),'[1]đơn vị thực tập'!$C$3:$AE$1000,20,0)</f>
        <v>DUYỆT</v>
      </c>
      <c r="M114" s="14" t="str">
        <f>VLOOKUP(VALUE($B114),'[1]đơn vị thực tập'!$C$3:$AE$1000,21,0)</f>
        <v>25/1/2024</v>
      </c>
      <c r="N114" s="14" t="str">
        <f>VLOOKUP(VALUE($B114),'[1]đơn vị thực tập'!$C$3:$AE$1000,18,0)</f>
        <v>24/1</v>
      </c>
      <c r="O114" s="14" t="str">
        <f>VLOOKUP(VALUE($B114),'[1]đơn vị thực tập'!$C$3:$AE$1000,13,0)</f>
        <v>Tiền sảnh</v>
      </c>
      <c r="P114" s="18">
        <f>VLOOKUP(VALUE(B114),'[1]tạm xét'!$A$7:$R$1001,13,0)</f>
        <v>2.4E-2</v>
      </c>
      <c r="Q114" s="14">
        <f>VLOOKUP(VALUE(B114),'[1]tạm xét'!$A$7:$R$1001,11,0)</f>
        <v>3.76</v>
      </c>
      <c r="R114" s="14" t="str">
        <f>VLOOKUP(VALUE(B114),'[1]tạm xét'!$A$7:$R$1001,18,0)</f>
        <v>CHUYÊN ĐỀ</v>
      </c>
      <c r="S114" s="14" t="s">
        <v>83</v>
      </c>
      <c r="T114" s="14" t="str">
        <f>VLOOKUP($S114,'[1]THÔNG TIN GVHD'!$D$3:$P$25,11,0)</f>
        <v>0938290678</v>
      </c>
      <c r="U114" s="14" t="str">
        <f>VLOOKUP($S114,'[1]THÔNG TIN GVHD'!$D$3:$P$25,12,0)</f>
        <v>phamtthuthuy2@dtu-hti.edu.vn</v>
      </c>
      <c r="V114" s="14" t="str">
        <f>VLOOKUP($S114,'[1]THÔNG TIN GVHD'!$D$3:$P$25,13,0)</f>
        <v>https://zalo.me/g/odmhvs684?fbclid=IwAR354AdjFYPfyhwEa3vHYlf5Ev9Iji7RPvr31ossfbKkGeDGm0e1ZVqBD5E</v>
      </c>
    </row>
    <row r="115" spans="1:22" s="15" customFormat="1" x14ac:dyDescent="0.25">
      <c r="A115" s="10">
        <f t="shared" si="1"/>
        <v>109</v>
      </c>
      <c r="B115" s="10" t="s">
        <v>346</v>
      </c>
      <c r="C115" s="11" t="s">
        <v>347</v>
      </c>
      <c r="D115" s="11" t="s">
        <v>143</v>
      </c>
      <c r="E115" s="12">
        <v>37598</v>
      </c>
      <c r="F115" s="10" t="s">
        <v>34</v>
      </c>
      <c r="G115" s="10" t="s">
        <v>331</v>
      </c>
      <c r="H115" s="10" t="s">
        <v>332</v>
      </c>
      <c r="I115" s="13" t="s">
        <v>333</v>
      </c>
      <c r="J115" s="14" t="s">
        <v>334</v>
      </c>
      <c r="K115" s="14" t="e">
        <f>VLOOKUP(VALUE($B115),'[1]đơn vị thực tập'!$C$3:$AE$1000,9,0)</f>
        <v>#N/A</v>
      </c>
      <c r="L115" s="14" t="e">
        <f>VLOOKUP(VALUE($B115),'[1]đơn vị thực tập'!$C$3:$AE$1000,20,0)</f>
        <v>#N/A</v>
      </c>
      <c r="M115" s="14" t="e">
        <f>VLOOKUP(VALUE($B115),'[1]đơn vị thực tập'!$C$3:$AE$1000,21,0)</f>
        <v>#N/A</v>
      </c>
      <c r="N115" s="14" t="e">
        <f>VLOOKUP(VALUE($B115),'[1]đơn vị thực tập'!$C$3:$AE$1000,18,0)</f>
        <v>#N/A</v>
      </c>
      <c r="O115" s="14" t="e">
        <f>VLOOKUP(VALUE($B115),'[1]đơn vị thực tập'!$C$3:$AE$1000,13,0)</f>
        <v>#N/A</v>
      </c>
      <c r="P115" s="18">
        <f>VLOOKUP(VALUE(B115),'[1]tạm xét'!$A$7:$R$1001,13,0)</f>
        <v>0.37903225806451613</v>
      </c>
      <c r="Q115" s="14">
        <f>VLOOKUP(VALUE(B115),'[1]tạm xét'!$A$7:$R$1001,11,0)</f>
        <v>1.56</v>
      </c>
      <c r="R115" s="14" t="str">
        <f>VLOOKUP(VALUE(B115),'[1]tạm xét'!$A$7:$R$1001,18,0)</f>
        <v>KHÔNG ĐỦ ĐIỀU KIỆN THỰC TẬP</v>
      </c>
      <c r="S115" s="14"/>
      <c r="T115" s="14"/>
      <c r="U115" s="14"/>
      <c r="V115" s="14"/>
    </row>
    <row r="116" spans="1:22" s="15" customFormat="1" x14ac:dyDescent="0.25">
      <c r="A116" s="10">
        <f t="shared" si="1"/>
        <v>110</v>
      </c>
      <c r="B116" s="10" t="s">
        <v>348</v>
      </c>
      <c r="C116" s="11" t="s">
        <v>349</v>
      </c>
      <c r="D116" s="11" t="s">
        <v>350</v>
      </c>
      <c r="E116" s="12">
        <v>37438</v>
      </c>
      <c r="F116" s="10" t="s">
        <v>34</v>
      </c>
      <c r="G116" s="10" t="s">
        <v>331</v>
      </c>
      <c r="H116" s="10" t="s">
        <v>332</v>
      </c>
      <c r="I116" s="13" t="s">
        <v>333</v>
      </c>
      <c r="J116" s="14" t="s">
        <v>334</v>
      </c>
      <c r="K116" s="14" t="str">
        <f>VLOOKUP(VALUE($B116),'[1]đơn vị thực tập'!$C$3:$AE$1000,9,0)</f>
        <v>Stay Hotel</v>
      </c>
      <c r="L116" s="14" t="str">
        <f>VLOOKUP(VALUE($B116),'[1]đơn vị thực tập'!$C$3:$AE$1000,20,0)</f>
        <v>DUYỆT</v>
      </c>
      <c r="M116" s="14" t="str">
        <f>VLOOKUP(VALUE($B116),'[1]đơn vị thực tập'!$C$3:$AE$1000,21,0)</f>
        <v>25/1/2024</v>
      </c>
      <c r="N116" s="14" t="str">
        <f>VLOOKUP(VALUE($B116),'[1]đơn vị thực tập'!$C$3:$AE$1000,18,0)</f>
        <v>25/1</v>
      </c>
      <c r="O116" s="14" t="str">
        <f>VLOOKUP(VALUE($B116),'[1]đơn vị thực tập'!$C$3:$AE$1000,13,0)</f>
        <v>Buồng phòng</v>
      </c>
      <c r="P116" s="18">
        <f>VLOOKUP(VALUE(B116),'[1]tạm xét'!$A$7:$R$1001,13,0)</f>
        <v>3.968253968253968E-2</v>
      </c>
      <c r="Q116" s="14">
        <f>VLOOKUP(VALUE(B116),'[1]tạm xét'!$A$7:$R$1001,11,0)</f>
        <v>2.86</v>
      </c>
      <c r="R116" s="14" t="str">
        <f>VLOOKUP(VALUE(B116),'[1]tạm xét'!$A$7:$R$1001,18,0)</f>
        <v>CHUYÊN ĐỀ</v>
      </c>
      <c r="S116" s="14" t="s">
        <v>107</v>
      </c>
      <c r="T116" s="14" t="str">
        <f>VLOOKUP($S116,'[1]THÔNG TIN GVHD'!$D$3:$P$25,11,0)</f>
        <v>0905767050</v>
      </c>
      <c r="U116" s="14" t="str">
        <f>VLOOKUP($S116,'[1]THÔNG TIN GVHD'!$D$3:$P$25,12,0)</f>
        <v>maithithuong@dtu-hti.edu.vn</v>
      </c>
      <c r="V116" s="14" t="str">
        <f>VLOOKUP($S116,'[1]THÔNG TIN GVHD'!$D$3:$P$25,13,0)</f>
        <v>https://zalo.me/g/aznodq506</v>
      </c>
    </row>
    <row r="117" spans="1:22" s="15" customFormat="1" x14ac:dyDescent="0.25">
      <c r="A117" s="10">
        <f t="shared" si="1"/>
        <v>111</v>
      </c>
      <c r="B117" s="10" t="s">
        <v>351</v>
      </c>
      <c r="C117" s="11" t="s">
        <v>352</v>
      </c>
      <c r="D117" s="11" t="s">
        <v>353</v>
      </c>
      <c r="E117" s="12">
        <v>37495</v>
      </c>
      <c r="F117" s="10" t="s">
        <v>25</v>
      </c>
      <c r="G117" s="10" t="s">
        <v>331</v>
      </c>
      <c r="H117" s="10" t="s">
        <v>332</v>
      </c>
      <c r="I117" s="13" t="s">
        <v>333</v>
      </c>
      <c r="J117" s="14" t="s">
        <v>334</v>
      </c>
      <c r="K117" s="14" t="str">
        <f>VLOOKUP(VALUE($B117),'[1]đơn vị thực tập'!$C$3:$AE$1000,9,0)</f>
        <v>DLG Hotel DaNang</v>
      </c>
      <c r="L117" s="14" t="str">
        <f>VLOOKUP(VALUE($B117),'[1]đơn vị thực tập'!$C$3:$AE$1000,20,0)</f>
        <v>DUYỆT</v>
      </c>
      <c r="M117" s="14" t="str">
        <f>VLOOKUP(VALUE($B117),'[1]đơn vị thực tập'!$C$3:$AE$1000,21,0)</f>
        <v>15/1/2024</v>
      </c>
      <c r="N117" s="14" t="str">
        <f>VLOOKUP(VALUE($B117),'[1]đơn vị thực tập'!$C$3:$AE$1000,18,0)</f>
        <v>15/1</v>
      </c>
      <c r="O117" s="14" t="str">
        <f>VLOOKUP(VALUE($B117),'[1]đơn vị thực tập'!$C$3:$AE$1000,13,0)</f>
        <v>Buồng phòng</v>
      </c>
      <c r="P117" s="18">
        <f>VLOOKUP(VALUE(B117),'[1]tạm xét'!$A$7:$R$1001,13,0)</f>
        <v>2.4193548387096774E-2</v>
      </c>
      <c r="Q117" s="14">
        <f>VLOOKUP(VALUE(B117),'[1]tạm xét'!$A$7:$R$1001,11,0)</f>
        <v>3.24</v>
      </c>
      <c r="R117" s="14" t="str">
        <f>VLOOKUP(VALUE(B117),'[1]tạm xét'!$A$7:$R$1001,18,0)</f>
        <v>CHUYÊN ĐỀ</v>
      </c>
      <c r="S117" s="14" t="s">
        <v>354</v>
      </c>
      <c r="T117" s="14" t="str">
        <f>VLOOKUP($S117,'[1]THÔNG TIN GVHD'!$D$3:$P$25,11,0)</f>
        <v>0935336716</v>
      </c>
      <c r="U117" s="14" t="str">
        <f>VLOOKUP($S117,'[1]THÔNG TIN GVHD'!$D$3:$P$25,12,0)</f>
        <v>hominhphuc@dtu-hti.edu.vn</v>
      </c>
      <c r="V117" s="14">
        <f>VLOOKUP($S117,'[1]THÔNG TIN GVHD'!$D$3:$P$25,13,0)</f>
        <v>0</v>
      </c>
    </row>
    <row r="118" spans="1:22" s="15" customFormat="1" x14ac:dyDescent="0.25">
      <c r="A118" s="10">
        <f t="shared" si="1"/>
        <v>112</v>
      </c>
      <c r="B118" s="10" t="s">
        <v>355</v>
      </c>
      <c r="C118" s="11" t="s">
        <v>356</v>
      </c>
      <c r="D118" s="11" t="s">
        <v>353</v>
      </c>
      <c r="E118" s="12">
        <v>37565</v>
      </c>
      <c r="F118" s="10" t="s">
        <v>25</v>
      </c>
      <c r="G118" s="10" t="s">
        <v>331</v>
      </c>
      <c r="H118" s="10" t="s">
        <v>332</v>
      </c>
      <c r="I118" s="13" t="s">
        <v>333</v>
      </c>
      <c r="J118" s="14" t="s">
        <v>334</v>
      </c>
      <c r="K118" s="14" t="str">
        <f>VLOOKUP(VALUE($B118),'[1]đơn vị thực tập'!$C$3:$AE$1000,9,0)</f>
        <v>Stay Hotel</v>
      </c>
      <c r="L118" s="14" t="str">
        <f>VLOOKUP(VALUE($B118),'[1]đơn vị thực tập'!$C$3:$AE$1000,20,0)</f>
        <v>DUYỆT</v>
      </c>
      <c r="M118" s="14" t="str">
        <f>VLOOKUP(VALUE($B118),'[1]đơn vị thực tập'!$C$3:$AE$1000,21,0)</f>
        <v>27/1/2024</v>
      </c>
      <c r="N118" s="14" t="str">
        <f>VLOOKUP(VALUE($B118),'[1]đơn vị thực tập'!$C$3:$AE$1000,18,0)</f>
        <v>27/1</v>
      </c>
      <c r="O118" s="14" t="str">
        <f>VLOOKUP(VALUE($B118),'[1]đơn vị thực tập'!$C$3:$AE$1000,13,0)</f>
        <v>Nhà hàng</v>
      </c>
      <c r="P118" s="18">
        <f>VLOOKUP(VALUE(B118),'[1]tạm xét'!$A$7:$R$1001,13,0)</f>
        <v>4.0322580645161289E-2</v>
      </c>
      <c r="Q118" s="14">
        <f>VLOOKUP(VALUE(B118),'[1]tạm xét'!$A$7:$R$1001,11,0)</f>
        <v>2.94</v>
      </c>
      <c r="R118" s="14" t="str">
        <f>VLOOKUP(VALUE(B118),'[1]tạm xét'!$A$7:$R$1001,18,0)</f>
        <v>CHUYÊN ĐỀ</v>
      </c>
      <c r="S118" s="14" t="s">
        <v>162</v>
      </c>
      <c r="T118" s="14" t="str">
        <f>VLOOKUP($S118,'[1]THÔNG TIN GVHD'!$D$3:$P$25,11,0)</f>
        <v>0327892117</v>
      </c>
      <c r="U118" s="14" t="str">
        <f>VLOOKUP($S118,'[1]THÔNG TIN GVHD'!$D$3:$P$25,12,0)</f>
        <v>dangtthuytrang3@dtu-hti.edu.vn</v>
      </c>
      <c r="V118" s="14">
        <f>VLOOKUP($S118,'[1]THÔNG TIN GVHD'!$D$3:$P$25,13,0)</f>
        <v>0</v>
      </c>
    </row>
    <row r="119" spans="1:22" s="15" customFormat="1" x14ac:dyDescent="0.25">
      <c r="A119" s="10">
        <f t="shared" si="1"/>
        <v>113</v>
      </c>
      <c r="B119" s="10" t="s">
        <v>357</v>
      </c>
      <c r="C119" s="11" t="s">
        <v>358</v>
      </c>
      <c r="D119" s="11" t="s">
        <v>359</v>
      </c>
      <c r="E119" s="12">
        <v>37413</v>
      </c>
      <c r="F119" s="10" t="s">
        <v>34</v>
      </c>
      <c r="G119" s="10" t="s">
        <v>331</v>
      </c>
      <c r="H119" s="10" t="s">
        <v>332</v>
      </c>
      <c r="I119" s="13" t="s">
        <v>333</v>
      </c>
      <c r="J119" s="14" t="s">
        <v>334</v>
      </c>
      <c r="K119" s="14" t="e">
        <f>VLOOKUP(VALUE($B119),'[1]đơn vị thực tập'!$C$3:$AE$1000,9,0)</f>
        <v>#N/A</v>
      </c>
      <c r="L119" s="14" t="e">
        <f>VLOOKUP(VALUE($B119),'[1]đơn vị thực tập'!$C$3:$AE$1000,20,0)</f>
        <v>#N/A</v>
      </c>
      <c r="M119" s="14" t="e">
        <f>VLOOKUP(VALUE($B119),'[1]đơn vị thực tập'!$C$3:$AE$1000,21,0)</f>
        <v>#N/A</v>
      </c>
      <c r="N119" s="14" t="e">
        <f>VLOOKUP(VALUE($B119),'[1]đơn vị thực tập'!$C$3:$AE$1000,18,0)</f>
        <v>#N/A</v>
      </c>
      <c r="O119" s="14" t="e">
        <f>VLOOKUP(VALUE($B119),'[1]đơn vị thực tập'!$C$3:$AE$1000,13,0)</f>
        <v>#N/A</v>
      </c>
      <c r="P119" s="18">
        <f>VLOOKUP(VALUE(B119),'[1]tạm xét'!$A$7:$R$1001,13,0)</f>
        <v>0.13821138211382114</v>
      </c>
      <c r="Q119" s="14">
        <f>VLOOKUP(VALUE(B119),'[1]tạm xét'!$A$7:$R$1001,11,0)</f>
        <v>1.99</v>
      </c>
      <c r="R119" s="14" t="str">
        <f>VLOOKUP(VALUE(B119),'[1]tạm xét'!$A$7:$R$1001,18,0)</f>
        <v>KHÔNG ĐỦ ĐIỀU KIỆN THỰC TẬP</v>
      </c>
      <c r="S119" s="14"/>
      <c r="T119" s="14"/>
      <c r="U119" s="14"/>
      <c r="V119" s="14"/>
    </row>
    <row r="120" spans="1:22" s="15" customFormat="1" x14ac:dyDescent="0.25">
      <c r="A120" s="10">
        <f t="shared" si="1"/>
        <v>114</v>
      </c>
      <c r="B120" s="10" t="s">
        <v>360</v>
      </c>
      <c r="C120" s="11" t="s">
        <v>361</v>
      </c>
      <c r="D120" s="11" t="s">
        <v>362</v>
      </c>
      <c r="E120" s="12">
        <v>37541</v>
      </c>
      <c r="F120" s="10" t="s">
        <v>25</v>
      </c>
      <c r="G120" s="10" t="s">
        <v>331</v>
      </c>
      <c r="H120" s="10" t="s">
        <v>332</v>
      </c>
      <c r="I120" s="13" t="s">
        <v>333</v>
      </c>
      <c r="J120" s="14" t="s">
        <v>334</v>
      </c>
      <c r="K120" s="14" t="str">
        <f>VLOOKUP(VALUE($B120),'[1]đơn vị thực tập'!$C$3:$AE$1000,9,0)</f>
        <v>Minh Toàn Galaxy Hotel Đà Nẵng</v>
      </c>
      <c r="L120" s="14" t="str">
        <f>VLOOKUP(VALUE($B120),'[1]đơn vị thực tập'!$C$3:$AE$1000,20,0)</f>
        <v>DUYỆT</v>
      </c>
      <c r="M120" s="14" t="str">
        <f>VLOOKUP(VALUE($B120),'[1]đơn vị thực tập'!$C$3:$AE$1000,21,0)</f>
        <v>23/1/2024</v>
      </c>
      <c r="N120" s="14" t="str">
        <f>VLOOKUP(VALUE($B120),'[1]đơn vị thực tập'!$C$3:$AE$1000,18,0)</f>
        <v>22/1</v>
      </c>
      <c r="O120" s="14" t="str">
        <f>VLOOKUP(VALUE($B120),'[1]đơn vị thực tập'!$C$3:$AE$1000,13,0)</f>
        <v>Nhà hàng</v>
      </c>
      <c r="P120" s="18">
        <f>VLOOKUP(VALUE(B120),'[1]tạm xét'!$A$7:$R$1001,13,0)</f>
        <v>0</v>
      </c>
      <c r="Q120" s="14">
        <f>VLOOKUP(VALUE(B120),'[1]tạm xét'!$A$7:$R$1001,11,0)</f>
        <v>3.45</v>
      </c>
      <c r="R120" s="14" t="str">
        <f>VLOOKUP(VALUE(B120),'[1]TỔNG XÉT KHÓA LUẬN'!$B$14:$O$97,14,0)</f>
        <v>CHUYÊN ĐỀ</v>
      </c>
      <c r="S120" s="14" t="s">
        <v>58</v>
      </c>
      <c r="T120" s="14" t="str">
        <f>VLOOKUP($S120,'[1]THÔNG TIN GVHD'!$D$3:$P$25,11,0)</f>
        <v>0905938748</v>
      </c>
      <c r="U120" s="14" t="str">
        <f>VLOOKUP($S120,'[1]THÔNG TIN GVHD'!$D$3:$P$25,12,0)</f>
        <v>duongtxuandieu@dtu-hti.edu.vn</v>
      </c>
      <c r="V120" s="14">
        <f>VLOOKUP($S120,'[1]THÔNG TIN GVHD'!$D$3:$P$25,13,0)</f>
        <v>0</v>
      </c>
    </row>
    <row r="121" spans="1:22" s="15" customFormat="1" x14ac:dyDescent="0.25">
      <c r="A121" s="10">
        <f t="shared" si="1"/>
        <v>115</v>
      </c>
      <c r="B121" s="10" t="s">
        <v>363</v>
      </c>
      <c r="C121" s="11" t="s">
        <v>364</v>
      </c>
      <c r="D121" s="11" t="s">
        <v>190</v>
      </c>
      <c r="E121" s="12">
        <v>37263</v>
      </c>
      <c r="F121" s="10" t="s">
        <v>25</v>
      </c>
      <c r="G121" s="10" t="s">
        <v>331</v>
      </c>
      <c r="H121" s="10" t="s">
        <v>332</v>
      </c>
      <c r="I121" s="13" t="s">
        <v>333</v>
      </c>
      <c r="J121" s="14" t="s">
        <v>334</v>
      </c>
      <c r="K121" s="14" t="e">
        <f>VLOOKUP(VALUE($B121),'[1]đơn vị thực tập'!$C$3:$AE$1000,9,0)</f>
        <v>#N/A</v>
      </c>
      <c r="L121" s="14" t="e">
        <f>VLOOKUP(VALUE($B121),'[1]đơn vị thực tập'!$C$3:$AE$1000,20,0)</f>
        <v>#N/A</v>
      </c>
      <c r="M121" s="14" t="e">
        <f>VLOOKUP(VALUE($B121),'[1]đơn vị thực tập'!$C$3:$AE$1000,21,0)</f>
        <v>#N/A</v>
      </c>
      <c r="N121" s="14" t="e">
        <f>VLOOKUP(VALUE($B121),'[1]đơn vị thực tập'!$C$3:$AE$1000,18,0)</f>
        <v>#N/A</v>
      </c>
      <c r="O121" s="14" t="e">
        <f>VLOOKUP(VALUE($B121),'[1]đơn vị thực tập'!$C$3:$AE$1000,13,0)</f>
        <v>#N/A</v>
      </c>
      <c r="P121" s="18">
        <f>VLOOKUP(VALUE(B121),'[1]tạm xét'!$A$7:$R$1001,13,0)</f>
        <v>1.6E-2</v>
      </c>
      <c r="Q121" s="14">
        <f>VLOOKUP(VALUE(B121),'[1]tạm xét'!$A$7:$R$1001,11,0)</f>
        <v>2.83</v>
      </c>
      <c r="R121" s="14" t="str">
        <f>VLOOKUP(VALUE(B121),'[1]tạm xét'!$A$7:$R$1001,18,0)</f>
        <v>CHUYÊN ĐỀ</v>
      </c>
      <c r="S121" s="14"/>
      <c r="T121" s="14"/>
      <c r="U121" s="14"/>
      <c r="V121" s="14"/>
    </row>
    <row r="122" spans="1:22" s="15" customFormat="1" x14ac:dyDescent="0.25">
      <c r="A122" s="10">
        <f t="shared" si="1"/>
        <v>116</v>
      </c>
      <c r="B122" s="10" t="s">
        <v>365</v>
      </c>
      <c r="C122" s="11" t="s">
        <v>366</v>
      </c>
      <c r="D122" s="11" t="s">
        <v>367</v>
      </c>
      <c r="E122" s="12">
        <v>37325</v>
      </c>
      <c r="F122" s="10" t="s">
        <v>34</v>
      </c>
      <c r="G122" s="10" t="s">
        <v>331</v>
      </c>
      <c r="H122" s="10" t="s">
        <v>332</v>
      </c>
      <c r="I122" s="13" t="s">
        <v>333</v>
      </c>
      <c r="J122" s="14" t="s">
        <v>334</v>
      </c>
      <c r="K122" s="14" t="e">
        <f>VLOOKUP(VALUE($B122),'[1]đơn vị thực tập'!$C$3:$AE$1000,9,0)</f>
        <v>#N/A</v>
      </c>
      <c r="L122" s="14" t="e">
        <f>VLOOKUP(VALUE($B122),'[1]đơn vị thực tập'!$C$3:$AE$1000,20,0)</f>
        <v>#N/A</v>
      </c>
      <c r="M122" s="14" t="e">
        <f>VLOOKUP(VALUE($B122),'[1]đơn vị thực tập'!$C$3:$AE$1000,21,0)</f>
        <v>#N/A</v>
      </c>
      <c r="N122" s="14" t="e">
        <f>VLOOKUP(VALUE($B122),'[1]đơn vị thực tập'!$C$3:$AE$1000,18,0)</f>
        <v>#N/A</v>
      </c>
      <c r="O122" s="14" t="e">
        <f>VLOOKUP(VALUE($B122),'[1]đơn vị thực tập'!$C$3:$AE$1000,13,0)</f>
        <v>#N/A</v>
      </c>
      <c r="P122" s="18">
        <f>VLOOKUP(VALUE(B122),'[1]tạm xét'!$A$7:$R$1001,13,0)</f>
        <v>0.08</v>
      </c>
      <c r="Q122" s="14">
        <f>VLOOKUP(VALUE(B122),'[1]tạm xét'!$A$7:$R$1001,11,0)</f>
        <v>2.31</v>
      </c>
      <c r="R122" s="14" t="str">
        <f>VLOOKUP(VALUE(B122),'[1]tạm xét'!$A$7:$R$1001,18,0)</f>
        <v>KHÔNG ĐỦ ĐIỀU KIỆN THỰC TẬP</v>
      </c>
      <c r="S122" s="14"/>
      <c r="T122" s="14"/>
      <c r="U122" s="14"/>
      <c r="V122" s="14"/>
    </row>
    <row r="123" spans="1:22" s="15" customFormat="1" x14ac:dyDescent="0.25">
      <c r="A123" s="10">
        <f t="shared" si="1"/>
        <v>117</v>
      </c>
      <c r="B123" s="10" t="s">
        <v>368</v>
      </c>
      <c r="C123" s="11" t="s">
        <v>369</v>
      </c>
      <c r="D123" s="11" t="s">
        <v>53</v>
      </c>
      <c r="E123" s="12">
        <v>37349</v>
      </c>
      <c r="F123" s="10" t="s">
        <v>25</v>
      </c>
      <c r="G123" s="10" t="s">
        <v>331</v>
      </c>
      <c r="H123" s="10" t="s">
        <v>332</v>
      </c>
      <c r="I123" s="13" t="s">
        <v>333</v>
      </c>
      <c r="J123" s="14" t="s">
        <v>334</v>
      </c>
      <c r="K123" s="14" t="str">
        <f>VLOOKUP(VALUE($B123),'[1]đơn vị thực tập'!$C$3:$AE$1000,9,0)</f>
        <v>DLG Hotel DaNang</v>
      </c>
      <c r="L123" s="14" t="str">
        <f>VLOOKUP(VALUE($B123),'[1]đơn vị thực tập'!$C$3:$AE$1000,20,0)</f>
        <v>DUYỆT</v>
      </c>
      <c r="M123" s="14">
        <f>VLOOKUP(VALUE($B123),'[1]đơn vị thực tập'!$C$3:$AE$1000,21,0)</f>
        <v>45413</v>
      </c>
      <c r="N123" s="14">
        <f>VLOOKUP(VALUE($B123),'[1]đơn vị thực tập'!$C$3:$AE$1000,18,0)</f>
        <v>45505</v>
      </c>
      <c r="O123" s="14" t="str">
        <f>VLOOKUP(VALUE($B123),'[1]đơn vị thực tập'!$C$3:$AE$1000,13,0)</f>
        <v>Nhà hàng</v>
      </c>
      <c r="P123" s="18">
        <f>VLOOKUP(VALUE(B123),'[1]tạm xét'!$A$7:$R$1001,13,0)</f>
        <v>2.3809523809523808E-2</v>
      </c>
      <c r="Q123" s="14">
        <f>VLOOKUP(VALUE(B123),'[1]tạm xét'!$A$7:$R$1001,11,0)</f>
        <v>3.67</v>
      </c>
      <c r="R123" s="14" t="str">
        <f>VLOOKUP(VALUE(B123),'[1]tạm xét'!$A$7:$R$1001,18,0)</f>
        <v>CHUYÊN ĐỀ</v>
      </c>
      <c r="S123" s="14" t="s">
        <v>54</v>
      </c>
      <c r="T123" s="14" t="str">
        <f>VLOOKUP($S123,'[1]THÔNG TIN GVHD'!$D$3:$P$25,11,0)</f>
        <v>0905767997</v>
      </c>
      <c r="U123" s="14" t="str">
        <f>VLOOKUP($S123,'[1]THÔNG TIN GVHD'!$D$3:$P$25,12,0)</f>
        <v>voduchieu@dtu-hti.edu.vn</v>
      </c>
      <c r="V123" s="14">
        <f>VLOOKUP($S123,'[1]THÔNG TIN GVHD'!$D$3:$P$25,13,0)</f>
        <v>0</v>
      </c>
    </row>
    <row r="124" spans="1:22" s="15" customFormat="1" x14ac:dyDescent="0.25">
      <c r="A124" s="10">
        <f t="shared" si="1"/>
        <v>118</v>
      </c>
      <c r="B124" s="10" t="s">
        <v>370</v>
      </c>
      <c r="C124" s="11" t="s">
        <v>371</v>
      </c>
      <c r="D124" s="11" t="s">
        <v>198</v>
      </c>
      <c r="E124" s="12">
        <v>37319</v>
      </c>
      <c r="F124" s="10" t="s">
        <v>25</v>
      </c>
      <c r="G124" s="10" t="s">
        <v>331</v>
      </c>
      <c r="H124" s="10" t="s">
        <v>332</v>
      </c>
      <c r="I124" s="13" t="s">
        <v>333</v>
      </c>
      <c r="J124" s="14" t="s">
        <v>334</v>
      </c>
      <c r="K124" s="14" t="e">
        <f>VLOOKUP(VALUE($B124),'[1]đơn vị thực tập'!$C$3:$AE$1000,9,0)</f>
        <v>#N/A</v>
      </c>
      <c r="L124" s="14" t="e">
        <f>VLOOKUP(VALUE($B124),'[1]đơn vị thực tập'!$C$3:$AE$1000,20,0)</f>
        <v>#N/A</v>
      </c>
      <c r="M124" s="14" t="e">
        <f>VLOOKUP(VALUE($B124),'[1]đơn vị thực tập'!$C$3:$AE$1000,21,0)</f>
        <v>#N/A</v>
      </c>
      <c r="N124" s="14" t="e">
        <f>VLOOKUP(VALUE($B124),'[1]đơn vị thực tập'!$C$3:$AE$1000,18,0)</f>
        <v>#N/A</v>
      </c>
      <c r="O124" s="14" t="e">
        <f>VLOOKUP(VALUE($B124),'[1]đơn vị thực tập'!$C$3:$AE$1000,13,0)</f>
        <v>#N/A</v>
      </c>
      <c r="P124" s="18">
        <f>VLOOKUP(VALUE(B124),'[1]tạm xét'!$A$7:$R$1001,13,0)</f>
        <v>0</v>
      </c>
      <c r="Q124" s="14">
        <f>VLOOKUP(VALUE(B124),'[1]tạm xét'!$A$7:$R$1001,11,0)</f>
        <v>3.46</v>
      </c>
      <c r="R124" s="14" t="str">
        <f>VLOOKUP(VALUE(B124),'[1]TỔNG XÉT KHÓA LUẬN'!$B$14:$O$97,14,0)</f>
        <v>CHUYÊN ĐỀ</v>
      </c>
      <c r="S124" s="14"/>
      <c r="T124" s="14"/>
      <c r="U124" s="14"/>
      <c r="V124" s="14"/>
    </row>
    <row r="125" spans="1:22" s="15" customFormat="1" x14ac:dyDescent="0.25">
      <c r="A125" s="10">
        <f t="shared" si="1"/>
        <v>119</v>
      </c>
      <c r="B125" s="10" t="s">
        <v>372</v>
      </c>
      <c r="C125" s="11" t="s">
        <v>373</v>
      </c>
      <c r="D125" s="11" t="s">
        <v>198</v>
      </c>
      <c r="E125" s="12">
        <v>37266</v>
      </c>
      <c r="F125" s="10" t="s">
        <v>25</v>
      </c>
      <c r="G125" s="10" t="s">
        <v>331</v>
      </c>
      <c r="H125" s="10" t="s">
        <v>332</v>
      </c>
      <c r="I125" s="13" t="s">
        <v>333</v>
      </c>
      <c r="J125" s="14" t="s">
        <v>334</v>
      </c>
      <c r="K125" s="14" t="str">
        <f>VLOOKUP(VALUE($B125),'[1]đơn vị thực tập'!$C$3:$AE$1000,9,0)</f>
        <v>Le Sands Oceanfront Da Nang Hotel</v>
      </c>
      <c r="L125" s="14" t="str">
        <f>VLOOKUP(VALUE($B125),'[1]đơn vị thực tập'!$C$3:$AE$1000,20,0)</f>
        <v>DUYỆT</v>
      </c>
      <c r="M125" s="14" t="str">
        <f>VLOOKUP(VALUE($B125),'[1]đơn vị thực tập'!$C$3:$AE$1000,21,0)</f>
        <v>27/12/2023</v>
      </c>
      <c r="N125" s="14" t="str">
        <f>VLOOKUP(VALUE($B125),'[1]đơn vị thực tập'!$C$3:$AE$1000,18,0)</f>
        <v>28/12</v>
      </c>
      <c r="O125" s="14" t="str">
        <f>VLOOKUP(VALUE($B125),'[1]đơn vị thực tập'!$C$3:$AE$1000,13,0)</f>
        <v>Buồng phòng</v>
      </c>
      <c r="P125" s="18">
        <f>VLOOKUP(VALUE(B125),'[1]tạm xét'!$A$7:$R$1001,13,0)</f>
        <v>5.6000000000000001E-2</v>
      </c>
      <c r="Q125" s="14">
        <f>VLOOKUP(VALUE(B125),'[1]tạm xét'!$A$7:$R$1001,11,0)</f>
        <v>3.34</v>
      </c>
      <c r="R125" s="14" t="str">
        <f>VLOOKUP(VALUE(B125),'[1]tạm xét'!$A$7:$R$1001,18,0)</f>
        <v>KHÔNG ĐỦ ĐIỀU KIỆN THỰC TẬP</v>
      </c>
      <c r="S125" s="14" t="s">
        <v>83</v>
      </c>
      <c r="T125" s="14" t="str">
        <f>VLOOKUP($S125,'[1]THÔNG TIN GVHD'!$D$3:$P$25,11,0)</f>
        <v>0938290678</v>
      </c>
      <c r="U125" s="14" t="str">
        <f>VLOOKUP($S125,'[1]THÔNG TIN GVHD'!$D$3:$P$25,12,0)</f>
        <v>phamtthuthuy2@dtu-hti.edu.vn</v>
      </c>
      <c r="V125" s="14" t="str">
        <f>VLOOKUP($S125,'[1]THÔNG TIN GVHD'!$D$3:$P$25,13,0)</f>
        <v>https://zalo.me/g/odmhvs684?fbclid=IwAR354AdjFYPfyhwEa3vHYlf5Ev9Iji7RPvr31ossfbKkGeDGm0e1ZVqBD5E</v>
      </c>
    </row>
    <row r="126" spans="1:22" s="15" customFormat="1" x14ac:dyDescent="0.25">
      <c r="A126" s="10">
        <f t="shared" si="1"/>
        <v>120</v>
      </c>
      <c r="B126" s="10" t="s">
        <v>374</v>
      </c>
      <c r="C126" s="11" t="s">
        <v>375</v>
      </c>
      <c r="D126" s="11" t="s">
        <v>155</v>
      </c>
      <c r="E126" s="12">
        <v>37546</v>
      </c>
      <c r="F126" s="10" t="s">
        <v>25</v>
      </c>
      <c r="G126" s="10" t="s">
        <v>331</v>
      </c>
      <c r="H126" s="10" t="s">
        <v>332</v>
      </c>
      <c r="I126" s="13" t="s">
        <v>333</v>
      </c>
      <c r="J126" s="14" t="s">
        <v>334</v>
      </c>
      <c r="K126" s="14" t="str">
        <f>VLOOKUP(VALUE($B126),'[1]đơn vị thực tập'!$C$3:$AE$1000,9,0)</f>
        <v>Brilliant Hotel</v>
      </c>
      <c r="L126" s="14" t="str">
        <f>VLOOKUP(VALUE($B126),'[1]đơn vị thực tập'!$C$3:$AE$1000,20,0)</f>
        <v>DUYỆT</v>
      </c>
      <c r="M126" s="14" t="str">
        <f>VLOOKUP(VALUE($B126),'[1]đơn vị thực tập'!$C$3:$AE$1000,21,0)</f>
        <v>15/01/2024</v>
      </c>
      <c r="N126" s="14" t="str">
        <f>VLOOKUP(VALUE($B126),'[1]đơn vị thực tập'!$C$3:$AE$1000,18,0)</f>
        <v>15/1</v>
      </c>
      <c r="O126" s="14" t="str">
        <f>VLOOKUP(VALUE($B126),'[1]đơn vị thực tập'!$C$3:$AE$1000,13,0)</f>
        <v>Nhà hàng</v>
      </c>
      <c r="P126" s="18">
        <f>VLOOKUP(VALUE(B126),'[1]tạm xét'!$A$7:$R$1001,13,0)</f>
        <v>2.3809523809523808E-2</v>
      </c>
      <c r="Q126" s="14">
        <f>VLOOKUP(VALUE(B126),'[1]tạm xét'!$A$7:$R$1001,11,0)</f>
        <v>3.33</v>
      </c>
      <c r="R126" s="14" t="str">
        <f>VLOOKUP(VALUE(B126),'[1]tạm xét'!$A$7:$R$1001,18,0)</f>
        <v>CHUYÊN ĐỀ</v>
      </c>
      <c r="S126" s="14" t="s">
        <v>354</v>
      </c>
      <c r="T126" s="14" t="str">
        <f>VLOOKUP($S126,'[1]THÔNG TIN GVHD'!$D$3:$P$25,11,0)</f>
        <v>0935336716</v>
      </c>
      <c r="U126" s="14" t="str">
        <f>VLOOKUP($S126,'[1]THÔNG TIN GVHD'!$D$3:$P$25,12,0)</f>
        <v>hominhphuc@dtu-hti.edu.vn</v>
      </c>
      <c r="V126" s="14">
        <f>VLOOKUP($S126,'[1]THÔNG TIN GVHD'!$D$3:$P$25,13,0)</f>
        <v>0</v>
      </c>
    </row>
    <row r="127" spans="1:22" s="15" customFormat="1" x14ac:dyDescent="0.25">
      <c r="A127" s="10">
        <f t="shared" si="1"/>
        <v>121</v>
      </c>
      <c r="B127" s="10" t="s">
        <v>376</v>
      </c>
      <c r="C127" s="11" t="s">
        <v>377</v>
      </c>
      <c r="D127" s="11" t="s">
        <v>155</v>
      </c>
      <c r="E127" s="12">
        <v>37074</v>
      </c>
      <c r="F127" s="10" t="s">
        <v>25</v>
      </c>
      <c r="G127" s="10" t="s">
        <v>331</v>
      </c>
      <c r="H127" s="10" t="s">
        <v>332</v>
      </c>
      <c r="I127" s="13" t="s">
        <v>333</v>
      </c>
      <c r="J127" s="14" t="s">
        <v>334</v>
      </c>
      <c r="K127" s="14" t="e">
        <f>VLOOKUP(VALUE($B127),'[1]đơn vị thực tập'!$C$3:$AE$1000,9,0)</f>
        <v>#N/A</v>
      </c>
      <c r="L127" s="14" t="e">
        <f>VLOOKUP(VALUE($B127),'[1]đơn vị thực tập'!$C$3:$AE$1000,20,0)</f>
        <v>#N/A</v>
      </c>
      <c r="M127" s="14" t="e">
        <f>VLOOKUP(VALUE($B127),'[1]đơn vị thực tập'!$C$3:$AE$1000,21,0)</f>
        <v>#N/A</v>
      </c>
      <c r="N127" s="14" t="e">
        <f>VLOOKUP(VALUE($B127),'[1]đơn vị thực tập'!$C$3:$AE$1000,18,0)</f>
        <v>#N/A</v>
      </c>
      <c r="O127" s="14" t="e">
        <f>VLOOKUP(VALUE($B127),'[1]đơn vị thực tập'!$C$3:$AE$1000,13,0)</f>
        <v>#N/A</v>
      </c>
      <c r="P127" s="18">
        <f>VLOOKUP(VALUE(B127),'[1]tạm xét'!$A$7:$R$1001,13,0)</f>
        <v>0.39200000000000002</v>
      </c>
      <c r="Q127" s="14">
        <f>VLOOKUP(VALUE(B127),'[1]tạm xét'!$A$7:$R$1001,11,0)</f>
        <v>1.94</v>
      </c>
      <c r="R127" s="14" t="str">
        <f>VLOOKUP(VALUE(B127),'[1]tạm xét'!$A$7:$R$1001,18,0)</f>
        <v>KHÔNG ĐỦ ĐIỀU KIỆN THỰC TẬP</v>
      </c>
      <c r="S127" s="14"/>
      <c r="T127" s="14"/>
      <c r="U127" s="14"/>
      <c r="V127" s="14"/>
    </row>
    <row r="128" spans="1:22" s="15" customFormat="1" x14ac:dyDescent="0.25">
      <c r="A128" s="10">
        <f t="shared" si="1"/>
        <v>122</v>
      </c>
      <c r="B128" s="10" t="s">
        <v>378</v>
      </c>
      <c r="C128" s="11" t="s">
        <v>379</v>
      </c>
      <c r="D128" s="11" t="s">
        <v>380</v>
      </c>
      <c r="E128" s="12">
        <v>37590</v>
      </c>
      <c r="F128" s="10" t="s">
        <v>25</v>
      </c>
      <c r="G128" s="10" t="s">
        <v>331</v>
      </c>
      <c r="H128" s="10" t="s">
        <v>332</v>
      </c>
      <c r="I128" s="13" t="s">
        <v>333</v>
      </c>
      <c r="J128" s="14" t="s">
        <v>334</v>
      </c>
      <c r="K128" s="14" t="str">
        <f>VLOOKUP(VALUE($B128),'[1]đơn vị thực tập'!$C$3:$AE$1000,9,0)</f>
        <v>Grand Tourane Hotel</v>
      </c>
      <c r="L128" s="14" t="str">
        <f>VLOOKUP(VALUE($B128),'[1]đơn vị thực tập'!$C$3:$AE$1000,20,0)</f>
        <v>DUYỆT</v>
      </c>
      <c r="M128" s="14" t="str">
        <f>VLOOKUP(VALUE($B128),'[1]đơn vị thực tập'!$C$3:$AE$1000,21,0)</f>
        <v>26/1/2024</v>
      </c>
      <c r="N128" s="14" t="str">
        <f>VLOOKUP(VALUE($B128),'[1]đơn vị thực tập'!$C$3:$AE$1000,18,0)</f>
        <v>26/1</v>
      </c>
      <c r="O128" s="14" t="str">
        <f>VLOOKUP(VALUE($B128),'[1]đơn vị thực tập'!$C$3:$AE$1000,13,0)</f>
        <v>Nhà hàng, Buồng phòng</v>
      </c>
      <c r="P128" s="18">
        <f>VLOOKUP(VALUE(B128),'[1]tạm xét'!$A$7:$R$1001,13,0)</f>
        <v>0</v>
      </c>
      <c r="Q128" s="14">
        <f>VLOOKUP(VALUE(B128),'[1]tạm xét'!$A$7:$R$1001,11,0)</f>
        <v>2.96</v>
      </c>
      <c r="R128" s="14" t="str">
        <f>VLOOKUP(VALUE(B128),'[1]tạm xét'!$A$7:$R$1001,18,0)</f>
        <v>CHUYÊN ĐỀ</v>
      </c>
      <c r="S128" s="14" t="s">
        <v>162</v>
      </c>
      <c r="T128" s="14" t="str">
        <f>VLOOKUP($S128,'[1]THÔNG TIN GVHD'!$D$3:$P$25,11,0)</f>
        <v>0327892117</v>
      </c>
      <c r="U128" s="14" t="str">
        <f>VLOOKUP($S128,'[1]THÔNG TIN GVHD'!$D$3:$P$25,12,0)</f>
        <v>dangtthuytrang3@dtu-hti.edu.vn</v>
      </c>
      <c r="V128" s="14">
        <f>VLOOKUP($S128,'[1]THÔNG TIN GVHD'!$D$3:$P$25,13,0)</f>
        <v>0</v>
      </c>
    </row>
    <row r="129" spans="1:22" s="15" customFormat="1" x14ac:dyDescent="0.25">
      <c r="A129" s="10">
        <f t="shared" si="1"/>
        <v>123</v>
      </c>
      <c r="B129" s="10" t="s">
        <v>381</v>
      </c>
      <c r="C129" s="11" t="s">
        <v>382</v>
      </c>
      <c r="D129" s="11" t="s">
        <v>327</v>
      </c>
      <c r="E129" s="12">
        <v>37455</v>
      </c>
      <c r="F129" s="10" t="s">
        <v>25</v>
      </c>
      <c r="G129" s="10" t="s">
        <v>331</v>
      </c>
      <c r="H129" s="10" t="s">
        <v>332</v>
      </c>
      <c r="I129" s="13" t="s">
        <v>333</v>
      </c>
      <c r="J129" s="14" t="s">
        <v>334</v>
      </c>
      <c r="K129" s="14" t="str">
        <f>VLOOKUP(VALUE($B129),'[1]đơn vị thực tập'!$C$3:$AE$1000,9,0)</f>
        <v>Royal Lotus Hotel Danang</v>
      </c>
      <c r="L129" s="14" t="str">
        <f>VLOOKUP(VALUE($B129),'[1]đơn vị thực tập'!$C$3:$AE$1000,20,0)</f>
        <v>DUYỆT</v>
      </c>
      <c r="M129" s="14" t="str">
        <f>VLOOKUP(VALUE($B129),'[1]đơn vị thực tập'!$C$3:$AE$1000,21,0)</f>
        <v>28/12/2023</v>
      </c>
      <c r="N129" s="14" t="str">
        <f>VLOOKUP(VALUE($B129),'[1]đơn vị thực tập'!$C$3:$AE$1000,18,0)</f>
        <v>28/12</v>
      </c>
      <c r="O129" s="14" t="str">
        <f>VLOOKUP(VALUE($B129),'[1]đơn vị thực tập'!$C$3:$AE$1000,13,0)</f>
        <v>Nhà hàng</v>
      </c>
      <c r="P129" s="18">
        <f>VLOOKUP(VALUE(B129),'[1]tạm xét'!$A$7:$R$1001,13,0)</f>
        <v>2.4E-2</v>
      </c>
      <c r="Q129" s="14">
        <f>VLOOKUP(VALUE(B129),'[1]tạm xét'!$A$7:$R$1001,11,0)</f>
        <v>3.46</v>
      </c>
      <c r="R129" s="14" t="str">
        <f>VLOOKUP(VALUE(B129),'[1]tạm xét'!$A$7:$R$1001,18,0)</f>
        <v>CHUYÊN ĐỀ</v>
      </c>
      <c r="S129" s="14" t="s">
        <v>244</v>
      </c>
      <c r="T129" s="14" t="str">
        <f>VLOOKUP($S129,'[1]THÔNG TIN GVHD'!$D$3:$P$25,11,0)</f>
        <v>034.838.9062</v>
      </c>
      <c r="U129" s="14" t="str">
        <f>VLOOKUP($S129,'[1]THÔNG TIN GVHD'!$D$3:$P$25,12,0)</f>
        <v>honghaiphan0102@gmail.com</v>
      </c>
      <c r="V129" s="14" t="str">
        <f>VLOOKUP($S129,'[1]THÔNG TIN GVHD'!$D$3:$P$25,13,0)</f>
        <v>https://zalo.me/g/abtrkl228</v>
      </c>
    </row>
    <row r="130" spans="1:22" s="15" customFormat="1" x14ac:dyDescent="0.25">
      <c r="A130" s="10">
        <f t="shared" si="1"/>
        <v>124</v>
      </c>
      <c r="B130" s="10" t="s">
        <v>383</v>
      </c>
      <c r="C130" s="11" t="s">
        <v>384</v>
      </c>
      <c r="D130" s="11" t="s">
        <v>168</v>
      </c>
      <c r="E130" s="12">
        <v>37210</v>
      </c>
      <c r="F130" s="10" t="s">
        <v>25</v>
      </c>
      <c r="G130" s="10" t="s">
        <v>331</v>
      </c>
      <c r="H130" s="10" t="s">
        <v>332</v>
      </c>
      <c r="I130" s="13" t="s">
        <v>333</v>
      </c>
      <c r="J130" s="14" t="s">
        <v>334</v>
      </c>
      <c r="K130" s="14" t="e">
        <f>VLOOKUP(VALUE($B130),'[1]đơn vị thực tập'!$C$3:$AE$1000,9,0)</f>
        <v>#N/A</v>
      </c>
      <c r="L130" s="14" t="e">
        <f>VLOOKUP(VALUE($B130),'[1]đơn vị thực tập'!$C$3:$AE$1000,20,0)</f>
        <v>#N/A</v>
      </c>
      <c r="M130" s="14" t="e">
        <f>VLOOKUP(VALUE($B130),'[1]đơn vị thực tập'!$C$3:$AE$1000,21,0)</f>
        <v>#N/A</v>
      </c>
      <c r="N130" s="14" t="e">
        <f>VLOOKUP(VALUE($B130),'[1]đơn vị thực tập'!$C$3:$AE$1000,18,0)</f>
        <v>#N/A</v>
      </c>
      <c r="O130" s="14" t="e">
        <f>VLOOKUP(VALUE($B130),'[1]đơn vị thực tập'!$C$3:$AE$1000,13,0)</f>
        <v>#N/A</v>
      </c>
      <c r="P130" s="18">
        <f>VLOOKUP(VALUE(B130),'[1]tạm xét'!$A$7:$R$1001,13,0)</f>
        <v>0.13821138211382114</v>
      </c>
      <c r="Q130" s="14">
        <f>VLOOKUP(VALUE(B130),'[1]tạm xét'!$A$7:$R$1001,11,0)</f>
        <v>3.15</v>
      </c>
      <c r="R130" s="14" t="str">
        <f>VLOOKUP(VALUE(B130),'[1]tạm xét'!$A$7:$R$1001,18,0)</f>
        <v>KHÔNG ĐỦ ĐIỀU KIỆN THỰC TẬP</v>
      </c>
      <c r="S130" s="14"/>
      <c r="T130" s="14"/>
      <c r="U130" s="14"/>
      <c r="V130" s="14"/>
    </row>
    <row r="131" spans="1:22" s="15" customFormat="1" x14ac:dyDescent="0.25">
      <c r="A131" s="10">
        <f t="shared" si="1"/>
        <v>125</v>
      </c>
      <c r="B131" s="10" t="s">
        <v>385</v>
      </c>
      <c r="C131" s="11" t="s">
        <v>386</v>
      </c>
      <c r="D131" s="11" t="s">
        <v>168</v>
      </c>
      <c r="E131" s="12">
        <v>37101</v>
      </c>
      <c r="F131" s="10" t="s">
        <v>25</v>
      </c>
      <c r="G131" s="10" t="s">
        <v>331</v>
      </c>
      <c r="H131" s="10" t="s">
        <v>332</v>
      </c>
      <c r="I131" s="13" t="s">
        <v>333</v>
      </c>
      <c r="J131" s="14" t="s">
        <v>334</v>
      </c>
      <c r="K131" s="14" t="e">
        <f>VLOOKUP(VALUE($B131),'[1]đơn vị thực tập'!$C$3:$AE$1000,9,0)</f>
        <v>#N/A</v>
      </c>
      <c r="L131" s="14" t="e">
        <f>VLOOKUP(VALUE($B131),'[1]đơn vị thực tập'!$C$3:$AE$1000,20,0)</f>
        <v>#N/A</v>
      </c>
      <c r="M131" s="14" t="e">
        <f>VLOOKUP(VALUE($B131),'[1]đơn vị thực tập'!$C$3:$AE$1000,21,0)</f>
        <v>#N/A</v>
      </c>
      <c r="N131" s="14" t="e">
        <f>VLOOKUP(VALUE($B131),'[1]đơn vị thực tập'!$C$3:$AE$1000,18,0)</f>
        <v>#N/A</v>
      </c>
      <c r="O131" s="14" t="e">
        <f>VLOOKUP(VALUE($B131),'[1]đơn vị thực tập'!$C$3:$AE$1000,13,0)</f>
        <v>#N/A</v>
      </c>
      <c r="P131" s="18" t="e">
        <f>VLOOKUP(VALUE(B131),'[1]tạm xét'!$A$7:$R$1001,13,0)</f>
        <v>#N/A</v>
      </c>
      <c r="Q131" s="14" t="e">
        <f>VLOOKUP(VALUE(B131),'[1]tạm xét'!$A$7:$R$1001,11,0)</f>
        <v>#N/A</v>
      </c>
      <c r="R131" s="14" t="e">
        <f>VLOOKUP(VALUE(B131),'[1]tạm xét'!$A$7:$R$1001,18,0)</f>
        <v>#N/A</v>
      </c>
      <c r="S131" s="14"/>
      <c r="T131" s="14"/>
      <c r="U131" s="14"/>
      <c r="V131" s="14"/>
    </row>
    <row r="132" spans="1:22" s="15" customFormat="1" x14ac:dyDescent="0.25">
      <c r="A132" s="10">
        <f t="shared" si="1"/>
        <v>126</v>
      </c>
      <c r="B132" s="10" t="s">
        <v>387</v>
      </c>
      <c r="C132" s="11" t="s">
        <v>388</v>
      </c>
      <c r="D132" s="11" t="s">
        <v>389</v>
      </c>
      <c r="E132" s="12">
        <v>37482</v>
      </c>
      <c r="F132" s="10" t="s">
        <v>25</v>
      </c>
      <c r="G132" s="10" t="s">
        <v>331</v>
      </c>
      <c r="H132" s="10" t="s">
        <v>332</v>
      </c>
      <c r="I132" s="13" t="s">
        <v>333</v>
      </c>
      <c r="J132" s="14" t="s">
        <v>334</v>
      </c>
      <c r="K132" s="14" t="str">
        <f>VLOOKUP(VALUE($B132),'[1]đơn vị thực tập'!$C$3:$AE$1000,9,0)</f>
        <v>Grand Tourane Hotel</v>
      </c>
      <c r="L132" s="14" t="str">
        <f>VLOOKUP(VALUE($B132),'[1]đơn vị thực tập'!$C$3:$AE$1000,20,0)</f>
        <v>DUYỆT</v>
      </c>
      <c r="M132" s="14" t="str">
        <f>VLOOKUP(VALUE($B132),'[1]đơn vị thực tập'!$C$3:$AE$1000,21,0)</f>
        <v>25/12/2023</v>
      </c>
      <c r="N132" s="14" t="str">
        <f>VLOOKUP(VALUE($B132),'[1]đơn vị thực tập'!$C$3:$AE$1000,18,0)</f>
        <v>21/12</v>
      </c>
      <c r="O132" s="14" t="str">
        <f>VLOOKUP(VALUE($B132),'[1]đơn vị thực tập'!$C$3:$AE$1000,13,0)</f>
        <v>Nhà hàng</v>
      </c>
      <c r="P132" s="18">
        <f>VLOOKUP(VALUE(B132),'[1]tạm xét'!$A$7:$R$1001,13,0)</f>
        <v>4.0322580645161289E-2</v>
      </c>
      <c r="Q132" s="14">
        <f>VLOOKUP(VALUE(B132),'[1]tạm xét'!$A$7:$R$1001,11,0)</f>
        <v>2.89</v>
      </c>
      <c r="R132" s="14" t="str">
        <f>VLOOKUP(VALUE(B132),'[1]tạm xét'!$A$7:$R$1001,18,0)</f>
        <v>CHUYÊN ĐỀ</v>
      </c>
      <c r="S132" s="14" t="s">
        <v>35</v>
      </c>
      <c r="T132" s="14" t="str">
        <f>VLOOKUP($S132,'[1]THÔNG TIN GVHD'!$D$3:$P$25,11,0)</f>
        <v>0355072844</v>
      </c>
      <c r="U132" s="14" t="str">
        <f>VLOOKUP($S132,'[1]THÔNG TIN GVHD'!$D$3:$P$25,12,0)</f>
        <v>Ngotthanhnga@dtu-hti.edu.vn</v>
      </c>
      <c r="V132" s="14">
        <f>VLOOKUP($S132,'[1]THÔNG TIN GVHD'!$D$3:$P$25,13,0)</f>
        <v>0</v>
      </c>
    </row>
    <row r="133" spans="1:22" s="15" customFormat="1" x14ac:dyDescent="0.25">
      <c r="A133" s="10">
        <f t="shared" si="1"/>
        <v>127</v>
      </c>
      <c r="B133" s="10" t="s">
        <v>390</v>
      </c>
      <c r="C133" s="11" t="s">
        <v>391</v>
      </c>
      <c r="D133" s="11" t="s">
        <v>173</v>
      </c>
      <c r="E133" s="12">
        <v>37557</v>
      </c>
      <c r="F133" s="10" t="s">
        <v>25</v>
      </c>
      <c r="G133" s="10" t="s">
        <v>331</v>
      </c>
      <c r="H133" s="10" t="s">
        <v>332</v>
      </c>
      <c r="I133" s="13" t="s">
        <v>333</v>
      </c>
      <c r="J133" s="14" t="s">
        <v>334</v>
      </c>
      <c r="K133" s="14" t="e">
        <f>VLOOKUP(VALUE($B133),'[1]đơn vị thực tập'!$C$3:$AE$1000,9,0)</f>
        <v>#N/A</v>
      </c>
      <c r="L133" s="14" t="e">
        <f>VLOOKUP(VALUE($B133),'[1]đơn vị thực tập'!$C$3:$AE$1000,20,0)</f>
        <v>#N/A</v>
      </c>
      <c r="M133" s="14" t="e">
        <f>VLOOKUP(VALUE($B133),'[1]đơn vị thực tập'!$C$3:$AE$1000,21,0)</f>
        <v>#N/A</v>
      </c>
      <c r="N133" s="14" t="e">
        <f>VLOOKUP(VALUE($B133),'[1]đơn vị thực tập'!$C$3:$AE$1000,18,0)</f>
        <v>#N/A</v>
      </c>
      <c r="O133" s="14" t="e">
        <f>VLOOKUP(VALUE($B133),'[1]đơn vị thực tập'!$C$3:$AE$1000,13,0)</f>
        <v>#N/A</v>
      </c>
      <c r="P133" s="18">
        <f>VLOOKUP(VALUE(B133),'[1]tạm xét'!$A$7:$R$1001,13,0)</f>
        <v>1.6E-2</v>
      </c>
      <c r="Q133" s="14">
        <f>VLOOKUP(VALUE(B133),'[1]tạm xét'!$A$7:$R$1001,11,0)</f>
        <v>2.93</v>
      </c>
      <c r="R133" s="14" t="str">
        <f>VLOOKUP(VALUE(B133),'[1]tạm xét'!$A$7:$R$1001,18,0)</f>
        <v>CHUYÊN ĐỀ</v>
      </c>
      <c r="S133" s="14"/>
      <c r="T133" s="14"/>
      <c r="U133" s="14"/>
      <c r="V133" s="14"/>
    </row>
    <row r="134" spans="1:22" s="15" customFormat="1" x14ac:dyDescent="0.25">
      <c r="A134" s="10">
        <f t="shared" si="1"/>
        <v>128</v>
      </c>
      <c r="B134" s="10" t="s">
        <v>392</v>
      </c>
      <c r="C134" s="11" t="s">
        <v>393</v>
      </c>
      <c r="D134" s="11" t="s">
        <v>289</v>
      </c>
      <c r="E134" s="12">
        <v>37451</v>
      </c>
      <c r="F134" s="10" t="s">
        <v>34</v>
      </c>
      <c r="G134" s="10" t="s">
        <v>331</v>
      </c>
      <c r="H134" s="10" t="s">
        <v>332</v>
      </c>
      <c r="I134" s="13" t="s">
        <v>333</v>
      </c>
      <c r="J134" s="14" t="s">
        <v>334</v>
      </c>
      <c r="K134" s="14" t="str">
        <f>VLOOKUP(VALUE($B134),'[1]đơn vị thực tập'!$C$3:$AE$1000,9,0)</f>
        <v>Le Sands Oceanfront Da Nang Hotel</v>
      </c>
      <c r="L134" s="14" t="str">
        <f>VLOOKUP(VALUE($B134),'[1]đơn vị thực tập'!$C$3:$AE$1000,20,0)</f>
        <v>DUYỆT</v>
      </c>
      <c r="M134" s="14" t="str">
        <f>VLOOKUP(VALUE($B134),'[1]đơn vị thực tập'!$C$3:$AE$1000,21,0)</f>
        <v>29/12/2023</v>
      </c>
      <c r="N134" s="14" t="str">
        <f>VLOOKUP(VALUE($B134),'[1]đơn vị thực tập'!$C$3:$AE$1000,18,0)</f>
        <v>30/12</v>
      </c>
      <c r="O134" s="14" t="str">
        <f>VLOOKUP(VALUE($B134),'[1]đơn vị thực tập'!$C$3:$AE$1000,13,0)</f>
        <v>Buồng phòng</v>
      </c>
      <c r="P134" s="18">
        <f>VLOOKUP(VALUE(B134),'[1]tạm xét'!$A$7:$R$1001,13,0)</f>
        <v>7.1428571428571425E-2</v>
      </c>
      <c r="Q134" s="14">
        <f>VLOOKUP(VALUE(B134),'[1]tạm xét'!$A$7:$R$1001,11,0)</f>
        <v>3.2</v>
      </c>
      <c r="R134" s="14" t="str">
        <f>VLOOKUP(VALUE(B134),'[1]tạm xét'!$A$7:$R$1001,18,0)</f>
        <v>KHÔNG ĐỦ ĐIỀU KIỆN THỰC TẬP</v>
      </c>
      <c r="S134" s="14" t="s">
        <v>83</v>
      </c>
      <c r="T134" s="14" t="str">
        <f>VLOOKUP($S134,'[1]THÔNG TIN GVHD'!$D$3:$P$25,11,0)</f>
        <v>0938290678</v>
      </c>
      <c r="U134" s="14" t="str">
        <f>VLOOKUP($S134,'[1]THÔNG TIN GVHD'!$D$3:$P$25,12,0)</f>
        <v>phamtthuthuy2@dtu-hti.edu.vn</v>
      </c>
      <c r="V134" s="14" t="str">
        <f>VLOOKUP($S134,'[1]THÔNG TIN GVHD'!$D$3:$P$25,13,0)</f>
        <v>https://zalo.me/g/odmhvs684?fbclid=IwAR354AdjFYPfyhwEa3vHYlf5Ev9Iji7RPvr31ossfbKkGeDGm0e1ZVqBD5E</v>
      </c>
    </row>
    <row r="135" spans="1:22" s="15" customFormat="1" x14ac:dyDescent="0.25">
      <c r="A135" s="10">
        <f t="shared" si="1"/>
        <v>129</v>
      </c>
      <c r="B135" s="10" t="s">
        <v>394</v>
      </c>
      <c r="C135" s="11" t="s">
        <v>395</v>
      </c>
      <c r="D135" s="11" t="s">
        <v>227</v>
      </c>
      <c r="E135" s="12">
        <v>37398</v>
      </c>
      <c r="F135" s="10" t="s">
        <v>25</v>
      </c>
      <c r="G135" s="10" t="s">
        <v>331</v>
      </c>
      <c r="H135" s="10" t="s">
        <v>332</v>
      </c>
      <c r="I135" s="13" t="s">
        <v>333</v>
      </c>
      <c r="J135" s="14" t="s">
        <v>334</v>
      </c>
      <c r="K135" s="14" t="str">
        <f>VLOOKUP(VALUE($B135),'[1]đơn vị thực tập'!$C$3:$AE$1000,9,0)</f>
        <v>Le Sands Oceanfront Da Nang Hotel</v>
      </c>
      <c r="L135" s="14" t="str">
        <f>VLOOKUP(VALUE($B135),'[1]đơn vị thực tập'!$C$3:$AE$1000,20,0)</f>
        <v>DUYỆT</v>
      </c>
      <c r="M135" s="14" t="str">
        <f>VLOOKUP(VALUE($B135),'[1]đơn vị thực tập'!$C$3:$AE$1000,21,0)</f>
        <v>27/12/2023</v>
      </c>
      <c r="N135" s="14" t="str">
        <f>VLOOKUP(VALUE($B135),'[1]đơn vị thực tập'!$C$3:$AE$1000,18,0)</f>
        <v>28/12</v>
      </c>
      <c r="O135" s="14" t="str">
        <f>VLOOKUP(VALUE($B135),'[1]đơn vị thực tập'!$C$3:$AE$1000,13,0)</f>
        <v>Buồng phòng</v>
      </c>
      <c r="P135" s="18">
        <f>VLOOKUP(VALUE(B135),'[1]tạm xét'!$A$7:$R$1001,13,0)</f>
        <v>4.7619047619047616E-2</v>
      </c>
      <c r="Q135" s="14">
        <f>VLOOKUP(VALUE(B135),'[1]tạm xét'!$A$7:$R$1001,11,0)</f>
        <v>3.31</v>
      </c>
      <c r="R135" s="14" t="str">
        <f>VLOOKUP(VALUE(B135),'[1]tạm xét'!$A$7:$R$1001,18,0)</f>
        <v>CHUYÊN ĐỀ</v>
      </c>
      <c r="S135" s="14" t="s">
        <v>83</v>
      </c>
      <c r="T135" s="14" t="str">
        <f>VLOOKUP($S135,'[1]THÔNG TIN GVHD'!$D$3:$P$25,11,0)</f>
        <v>0938290678</v>
      </c>
      <c r="U135" s="14" t="str">
        <f>VLOOKUP($S135,'[1]THÔNG TIN GVHD'!$D$3:$P$25,12,0)</f>
        <v>phamtthuthuy2@dtu-hti.edu.vn</v>
      </c>
      <c r="V135" s="14" t="str">
        <f>VLOOKUP($S135,'[1]THÔNG TIN GVHD'!$D$3:$P$25,13,0)</f>
        <v>https://zalo.me/g/odmhvs684?fbclid=IwAR354AdjFYPfyhwEa3vHYlf5Ev9Iji7RPvr31ossfbKkGeDGm0e1ZVqBD5E</v>
      </c>
    </row>
    <row r="136" spans="1:22" s="15" customFormat="1" x14ac:dyDescent="0.25">
      <c r="A136" s="10">
        <f t="shared" si="1"/>
        <v>130</v>
      </c>
      <c r="B136" s="10" t="s">
        <v>396</v>
      </c>
      <c r="C136" s="11" t="s">
        <v>397</v>
      </c>
      <c r="D136" s="11" t="s">
        <v>230</v>
      </c>
      <c r="E136" s="12">
        <v>37600</v>
      </c>
      <c r="F136" s="10" t="s">
        <v>25</v>
      </c>
      <c r="G136" s="10" t="s">
        <v>331</v>
      </c>
      <c r="H136" s="10" t="s">
        <v>332</v>
      </c>
      <c r="I136" s="13" t="s">
        <v>333</v>
      </c>
      <c r="J136" s="14" t="s">
        <v>334</v>
      </c>
      <c r="K136" s="14" t="e">
        <f>VLOOKUP(VALUE($B136),'[1]đơn vị thực tập'!$C$3:$AE$1000,9,0)</f>
        <v>#N/A</v>
      </c>
      <c r="L136" s="14" t="e">
        <f>VLOOKUP(VALUE($B136),'[1]đơn vị thực tập'!$C$3:$AE$1000,20,0)</f>
        <v>#N/A</v>
      </c>
      <c r="M136" s="14" t="e">
        <f>VLOOKUP(VALUE($B136),'[1]đơn vị thực tập'!$C$3:$AE$1000,21,0)</f>
        <v>#N/A</v>
      </c>
      <c r="N136" s="14" t="e">
        <f>VLOOKUP(VALUE($B136),'[1]đơn vị thực tập'!$C$3:$AE$1000,18,0)</f>
        <v>#N/A</v>
      </c>
      <c r="O136" s="14" t="e">
        <f>VLOOKUP(VALUE($B136),'[1]đơn vị thực tập'!$C$3:$AE$1000,13,0)</f>
        <v>#N/A</v>
      </c>
      <c r="P136" s="18">
        <f>VLOOKUP(VALUE(B136),'[1]tạm xét'!$A$7:$R$1001,13,0)</f>
        <v>2.4E-2</v>
      </c>
      <c r="Q136" s="14">
        <f>VLOOKUP(VALUE(B136),'[1]tạm xét'!$A$7:$R$1001,11,0)</f>
        <v>3.03</v>
      </c>
      <c r="R136" s="14" t="str">
        <f>VLOOKUP(VALUE(B136),'[1]tạm xét'!$A$7:$R$1001,18,0)</f>
        <v>CHUYÊN ĐỀ</v>
      </c>
      <c r="S136" s="14"/>
      <c r="T136" s="14"/>
      <c r="U136" s="14"/>
      <c r="V136" s="14"/>
    </row>
    <row r="137" spans="1:22" s="15" customFormat="1" x14ac:dyDescent="0.25">
      <c r="A137" s="10">
        <f t="shared" ref="A137:A200" si="2">A136+1</f>
        <v>131</v>
      </c>
      <c r="B137" s="10" t="s">
        <v>398</v>
      </c>
      <c r="C137" s="11" t="s">
        <v>399</v>
      </c>
      <c r="D137" s="11" t="s">
        <v>233</v>
      </c>
      <c r="E137" s="12">
        <v>37262</v>
      </c>
      <c r="F137" s="10" t="s">
        <v>25</v>
      </c>
      <c r="G137" s="10" t="s">
        <v>331</v>
      </c>
      <c r="H137" s="10" t="s">
        <v>332</v>
      </c>
      <c r="I137" s="13" t="s">
        <v>333</v>
      </c>
      <c r="J137" s="14" t="s">
        <v>334</v>
      </c>
      <c r="K137" s="14" t="str">
        <f>VLOOKUP(VALUE($B137),'[1]đơn vị thực tập'!$C$3:$AE$1000,9,0)</f>
        <v>Le Sands Oceanfront Da Nang Hotel</v>
      </c>
      <c r="L137" s="14" t="str">
        <f>VLOOKUP(VALUE($B137),'[1]đơn vị thực tập'!$C$3:$AE$1000,20,0)</f>
        <v>DUYỆT</v>
      </c>
      <c r="M137" s="14" t="str">
        <f>VLOOKUP(VALUE($B137),'[1]đơn vị thực tập'!$C$3:$AE$1000,21,0)</f>
        <v>27/12/2023</v>
      </c>
      <c r="N137" s="14" t="str">
        <f>VLOOKUP(VALUE($B137),'[1]đơn vị thực tập'!$C$3:$AE$1000,18,0)</f>
        <v>28/12</v>
      </c>
      <c r="O137" s="14" t="str">
        <f>VLOOKUP(VALUE($B137),'[1]đơn vị thực tập'!$C$3:$AE$1000,13,0)</f>
        <v>Buồng phòng</v>
      </c>
      <c r="P137" s="18">
        <f>VLOOKUP(VALUE(B137),'[1]tạm xét'!$A$7:$R$1001,13,0)</f>
        <v>5.6000000000000001E-2</v>
      </c>
      <c r="Q137" s="14">
        <f>VLOOKUP(VALUE(B137),'[1]tạm xét'!$A$7:$R$1001,11,0)</f>
        <v>3.24</v>
      </c>
      <c r="R137" s="14" t="str">
        <f>VLOOKUP(VALUE(B137),'[1]tạm xét'!$A$7:$R$1001,18,0)</f>
        <v>KHÔNG ĐỦ ĐIỀU KIỆN THỰC TẬP</v>
      </c>
      <c r="S137" s="14" t="s">
        <v>83</v>
      </c>
      <c r="T137" s="14" t="str">
        <f>VLOOKUP($S137,'[1]THÔNG TIN GVHD'!$D$3:$P$25,11,0)</f>
        <v>0938290678</v>
      </c>
      <c r="U137" s="14" t="str">
        <f>VLOOKUP($S137,'[1]THÔNG TIN GVHD'!$D$3:$P$25,12,0)</f>
        <v>phamtthuthuy2@dtu-hti.edu.vn</v>
      </c>
      <c r="V137" s="14" t="str">
        <f>VLOOKUP($S137,'[1]THÔNG TIN GVHD'!$D$3:$P$25,13,0)</f>
        <v>https://zalo.me/g/odmhvs684?fbclid=IwAR354AdjFYPfyhwEa3vHYlf5Ev9Iji7RPvr31ossfbKkGeDGm0e1ZVqBD5E</v>
      </c>
    </row>
    <row r="138" spans="1:22" s="15" customFormat="1" x14ac:dyDescent="0.25">
      <c r="A138" s="10">
        <f t="shared" si="2"/>
        <v>132</v>
      </c>
      <c r="B138" s="10" t="s">
        <v>400</v>
      </c>
      <c r="C138" s="11" t="s">
        <v>401</v>
      </c>
      <c r="D138" s="11" t="s">
        <v>295</v>
      </c>
      <c r="E138" s="12">
        <v>37459</v>
      </c>
      <c r="F138" s="10" t="s">
        <v>25</v>
      </c>
      <c r="G138" s="10" t="s">
        <v>331</v>
      </c>
      <c r="H138" s="10" t="s">
        <v>332</v>
      </c>
      <c r="I138" s="13" t="s">
        <v>333</v>
      </c>
      <c r="J138" s="14" t="s">
        <v>334</v>
      </c>
      <c r="K138" s="14" t="str">
        <f>VLOOKUP(VALUE($B138),'[1]đơn vị thực tập'!$C$3:$AE$1000,9,0)</f>
        <v>Diamond Sea Hotel</v>
      </c>
      <c r="L138" s="14" t="str">
        <f>VLOOKUP(VALUE($B138),'[1]đơn vị thực tập'!$C$3:$AE$1000,20,0)</f>
        <v>DUYỆT</v>
      </c>
      <c r="M138" s="14" t="str">
        <f>VLOOKUP(VALUE($B138),'[1]đơn vị thực tập'!$C$3:$AE$1000,21,0)</f>
        <v>28/12/2023</v>
      </c>
      <c r="N138" s="14" t="str">
        <f>VLOOKUP(VALUE($B138),'[1]đơn vị thực tập'!$C$3:$AE$1000,18,0)</f>
        <v>28/12</v>
      </c>
      <c r="O138" s="14" t="str">
        <f>VLOOKUP(VALUE($B138),'[1]đơn vị thực tập'!$C$3:$AE$1000,13,0)</f>
        <v>Nhà hàng</v>
      </c>
      <c r="P138" s="18">
        <f>VLOOKUP(VALUE(B138),'[1]tạm xét'!$A$7:$R$1001,13,0)</f>
        <v>2.4193548387096774E-2</v>
      </c>
      <c r="Q138" s="14">
        <f>VLOOKUP(VALUE(B138),'[1]tạm xét'!$A$7:$R$1001,11,0)</f>
        <v>2.71</v>
      </c>
      <c r="R138" s="14" t="str">
        <f>VLOOKUP(VALUE(B138),'[1]tạm xét'!$A$7:$R$1001,18,0)</f>
        <v>CHUYÊN ĐỀ</v>
      </c>
      <c r="S138" s="14" t="s">
        <v>35</v>
      </c>
      <c r="T138" s="14" t="str">
        <f>VLOOKUP($S138,'[1]THÔNG TIN GVHD'!$D$3:$P$25,11,0)</f>
        <v>0355072844</v>
      </c>
      <c r="U138" s="14" t="str">
        <f>VLOOKUP($S138,'[1]THÔNG TIN GVHD'!$D$3:$P$25,12,0)</f>
        <v>Ngotthanhnga@dtu-hti.edu.vn</v>
      </c>
      <c r="V138" s="14">
        <f>VLOOKUP($S138,'[1]THÔNG TIN GVHD'!$D$3:$P$25,13,0)</f>
        <v>0</v>
      </c>
    </row>
    <row r="139" spans="1:22" s="15" customFormat="1" x14ac:dyDescent="0.25">
      <c r="A139" s="10">
        <f t="shared" si="2"/>
        <v>133</v>
      </c>
      <c r="B139" s="10" t="s">
        <v>402</v>
      </c>
      <c r="C139" s="11" t="s">
        <v>403</v>
      </c>
      <c r="D139" s="11" t="s">
        <v>121</v>
      </c>
      <c r="E139" s="12">
        <v>36754</v>
      </c>
      <c r="F139" s="10" t="s">
        <v>34</v>
      </c>
      <c r="G139" s="10" t="s">
        <v>331</v>
      </c>
      <c r="H139" s="10" t="s">
        <v>404</v>
      </c>
      <c r="I139" s="13" t="s">
        <v>405</v>
      </c>
      <c r="J139" s="14" t="s">
        <v>334</v>
      </c>
      <c r="K139" s="14" t="str">
        <f>VLOOKUP(VALUE($B139),'[1]đơn vị thực tập'!$C$3:$AE$1000,9,0)</f>
        <v>Khách sạn Sài Gòn Morin</v>
      </c>
      <c r="L139" s="14" t="str">
        <f>VLOOKUP(VALUE($B139),'[1]đơn vị thực tập'!$C$3:$AE$1000,20,0)</f>
        <v>DUYỆT</v>
      </c>
      <c r="M139" s="14">
        <f>VLOOKUP(VALUE($B139),'[1]đơn vị thực tập'!$C$3:$AE$1000,21,0)</f>
        <v>45627</v>
      </c>
      <c r="N139" s="14" t="str">
        <f>VLOOKUP(VALUE($B139),'[1]đơn vị thực tập'!$C$3:$AE$1000,18,0)</f>
        <v>22/1</v>
      </c>
      <c r="O139" s="14" t="str">
        <f>VLOOKUP(VALUE($B139),'[1]đơn vị thực tập'!$C$3:$AE$1000,13,0)</f>
        <v>Nhà hàng</v>
      </c>
      <c r="P139" s="18">
        <f>VLOOKUP(VALUE(B139),'[1]tạm xét'!$A$7:$R$1001,13,0)</f>
        <v>2.4E-2</v>
      </c>
      <c r="Q139" s="14">
        <f>VLOOKUP(VALUE(B139),'[1]tạm xét'!$A$7:$R$1001,11,0)</f>
        <v>2.79</v>
      </c>
      <c r="R139" s="14" t="str">
        <f>VLOOKUP(VALUE(B139),'[1]tạm xét'!$A$7:$R$1001,18,0)</f>
        <v>CHUYÊN ĐỀ</v>
      </c>
      <c r="S139" s="14" t="s">
        <v>58</v>
      </c>
      <c r="T139" s="14" t="str">
        <f>VLOOKUP($S139,'[1]THÔNG TIN GVHD'!$D$3:$P$25,11,0)</f>
        <v>0905938748</v>
      </c>
      <c r="U139" s="14" t="str">
        <f>VLOOKUP($S139,'[1]THÔNG TIN GVHD'!$D$3:$P$25,12,0)</f>
        <v>duongtxuandieu@dtu-hti.edu.vn</v>
      </c>
      <c r="V139" s="14">
        <f>VLOOKUP($S139,'[1]THÔNG TIN GVHD'!$D$3:$P$25,13,0)</f>
        <v>0</v>
      </c>
    </row>
    <row r="140" spans="1:22" s="15" customFormat="1" x14ac:dyDescent="0.25">
      <c r="A140" s="10">
        <f t="shared" si="2"/>
        <v>134</v>
      </c>
      <c r="B140" s="10" t="s">
        <v>406</v>
      </c>
      <c r="C140" s="11" t="s">
        <v>407</v>
      </c>
      <c r="D140" s="11" t="s">
        <v>121</v>
      </c>
      <c r="E140" s="12">
        <v>37546</v>
      </c>
      <c r="F140" s="10" t="s">
        <v>25</v>
      </c>
      <c r="G140" s="10" t="s">
        <v>331</v>
      </c>
      <c r="H140" s="10" t="s">
        <v>404</v>
      </c>
      <c r="I140" s="13" t="s">
        <v>405</v>
      </c>
      <c r="J140" s="14" t="s">
        <v>334</v>
      </c>
      <c r="K140" s="14" t="str">
        <f>VLOOKUP(VALUE($B140),'[1]đơn vị thực tập'!$C$3:$AE$1000,9,0)</f>
        <v>Diamond Sea Hotel</v>
      </c>
      <c r="L140" s="14" t="str">
        <f>VLOOKUP(VALUE($B140),'[1]đơn vị thực tập'!$C$3:$AE$1000,20,0)</f>
        <v>DUYỆT</v>
      </c>
      <c r="M140" s="14" t="str">
        <f>VLOOKUP(VALUE($B140),'[1]đơn vị thực tập'!$C$3:$AE$1000,21,0)</f>
        <v>25/12/2023</v>
      </c>
      <c r="N140" s="14" t="str">
        <f>VLOOKUP(VALUE($B140),'[1]đơn vị thực tập'!$C$3:$AE$1000,18,0)</f>
        <v>23/12</v>
      </c>
      <c r="O140" s="14" t="str">
        <f>VLOOKUP(VALUE($B140),'[1]đơn vị thực tập'!$C$3:$AE$1000,13,0)</f>
        <v>Tiền sảnh</v>
      </c>
      <c r="P140" s="18">
        <f>VLOOKUP(VALUE(B140),'[1]tạm xét'!$A$7:$R$1001,13,0)</f>
        <v>1.6129032258064516E-2</v>
      </c>
      <c r="Q140" s="14">
        <f>VLOOKUP(VALUE(B140),'[1]tạm xét'!$A$7:$R$1001,11,0)</f>
        <v>3.71</v>
      </c>
      <c r="R140" s="14" t="str">
        <f>VLOOKUP(VALUE(B140),'[1]tạm xét'!$A$7:$R$1001,18,0)</f>
        <v>CHUYÊN ĐỀ</v>
      </c>
      <c r="S140" s="14" t="s">
        <v>73</v>
      </c>
      <c r="T140" s="14" t="str">
        <f>VLOOKUP($S140,'[1]THÔNG TIN GVHD'!$D$3:$P$25,11,0)</f>
        <v>0935 141614</v>
      </c>
      <c r="U140" s="14" t="str">
        <f>VLOOKUP($S140,'[1]THÔNG TIN GVHD'!$D$3:$P$25,12,0)</f>
        <v>phamthoangdung@duytan.edu.vn</v>
      </c>
      <c r="V140" s="14">
        <f>VLOOKUP($S140,'[1]THÔNG TIN GVHD'!$D$3:$P$25,13,0)</f>
        <v>0</v>
      </c>
    </row>
    <row r="141" spans="1:22" s="15" customFormat="1" x14ac:dyDescent="0.25">
      <c r="A141" s="10">
        <f t="shared" si="2"/>
        <v>135</v>
      </c>
      <c r="B141" s="10" t="s">
        <v>408</v>
      </c>
      <c r="C141" s="11" t="s">
        <v>409</v>
      </c>
      <c r="D141" s="11" t="s">
        <v>33</v>
      </c>
      <c r="E141" s="12">
        <v>37543</v>
      </c>
      <c r="F141" s="10" t="s">
        <v>34</v>
      </c>
      <c r="G141" s="10" t="s">
        <v>331</v>
      </c>
      <c r="H141" s="10" t="s">
        <v>404</v>
      </c>
      <c r="I141" s="13" t="s">
        <v>405</v>
      </c>
      <c r="J141" s="14" t="s">
        <v>334</v>
      </c>
      <c r="K141" s="14" t="e">
        <f>VLOOKUP(VALUE($B141),'[1]đơn vị thực tập'!$C$3:$AE$1000,9,0)</f>
        <v>#N/A</v>
      </c>
      <c r="L141" s="14" t="e">
        <f>VLOOKUP(VALUE($B141),'[1]đơn vị thực tập'!$C$3:$AE$1000,20,0)</f>
        <v>#N/A</v>
      </c>
      <c r="M141" s="14" t="e">
        <f>VLOOKUP(VALUE($B141),'[1]đơn vị thực tập'!$C$3:$AE$1000,21,0)</f>
        <v>#N/A</v>
      </c>
      <c r="N141" s="14" t="e">
        <f>VLOOKUP(VALUE($B141),'[1]đơn vị thực tập'!$C$3:$AE$1000,18,0)</f>
        <v>#N/A</v>
      </c>
      <c r="O141" s="14" t="e">
        <f>VLOOKUP(VALUE($B141),'[1]đơn vị thực tập'!$C$3:$AE$1000,13,0)</f>
        <v>#N/A</v>
      </c>
      <c r="P141" s="18">
        <f>VLOOKUP(VALUE(B141),'[1]tạm xét'!$A$7:$R$1001,13,0)</f>
        <v>0</v>
      </c>
      <c r="Q141" s="14">
        <f>VLOOKUP(VALUE(B141),'[1]tạm xét'!$A$7:$R$1001,11,0)</f>
        <v>2.97</v>
      </c>
      <c r="R141" s="14" t="str">
        <f>VLOOKUP(VALUE(B141),'[1]tạm xét'!$A$7:$R$1001,18,0)</f>
        <v>CHUYÊN ĐỀ</v>
      </c>
      <c r="S141" s="14"/>
      <c r="T141" s="14"/>
      <c r="U141" s="14"/>
      <c r="V141" s="14"/>
    </row>
    <row r="142" spans="1:22" s="15" customFormat="1" x14ac:dyDescent="0.25">
      <c r="A142" s="10">
        <f t="shared" si="2"/>
        <v>136</v>
      </c>
      <c r="B142" s="10" t="s">
        <v>410</v>
      </c>
      <c r="C142" s="11" t="s">
        <v>411</v>
      </c>
      <c r="D142" s="11" t="s">
        <v>412</v>
      </c>
      <c r="E142" s="12">
        <v>37531</v>
      </c>
      <c r="F142" s="10" t="s">
        <v>25</v>
      </c>
      <c r="G142" s="10" t="s">
        <v>331</v>
      </c>
      <c r="H142" s="10" t="s">
        <v>404</v>
      </c>
      <c r="I142" s="13" t="s">
        <v>405</v>
      </c>
      <c r="J142" s="14" t="s">
        <v>334</v>
      </c>
      <c r="K142" s="14" t="str">
        <f>VLOOKUP(VALUE($B142),'[1]đơn vị thực tập'!$C$3:$AE$1000,9,0)</f>
        <v>Sheraton Grand Danang resort and Convention Center</v>
      </c>
      <c r="L142" s="14" t="str">
        <f>VLOOKUP(VALUE($B142),'[1]đơn vị thực tập'!$C$3:$AE$1000,20,0)</f>
        <v>DUYỆT</v>
      </c>
      <c r="M142" s="14" t="str">
        <f>VLOOKUP(VALUE($B142),'[1]đơn vị thực tập'!$C$3:$AE$1000,21,0)</f>
        <v>23/1/2024</v>
      </c>
      <c r="N142" s="14" t="str">
        <f>VLOOKUP(VALUE($B142),'[1]đơn vị thực tập'!$C$3:$AE$1000,18,0)</f>
        <v>22/1</v>
      </c>
      <c r="O142" s="14" t="str">
        <f>VLOOKUP(VALUE($B142),'[1]đơn vị thực tập'!$C$3:$AE$1000,13,0)</f>
        <v>Nhà hàng</v>
      </c>
      <c r="P142" s="18">
        <f>VLOOKUP(VALUE(B142),'[1]tạm xét'!$A$7:$R$1001,13,0)</f>
        <v>1.6129032258064516E-2</v>
      </c>
      <c r="Q142" s="14">
        <f>VLOOKUP(VALUE(B142),'[1]tạm xét'!$A$7:$R$1001,11,0)</f>
        <v>3.42</v>
      </c>
      <c r="R142" s="14" t="str">
        <f>VLOOKUP(VALUE(B142),'[1]tạm xét'!$A$7:$R$1001,18,0)</f>
        <v>CHUYÊN ĐỀ</v>
      </c>
      <c r="S142" s="14" t="s">
        <v>354</v>
      </c>
      <c r="T142" s="14" t="str">
        <f>VLOOKUP($S142,'[1]THÔNG TIN GVHD'!$D$3:$P$25,11,0)</f>
        <v>0935336716</v>
      </c>
      <c r="U142" s="14" t="str">
        <f>VLOOKUP($S142,'[1]THÔNG TIN GVHD'!$D$3:$P$25,12,0)</f>
        <v>hominhphuc@dtu-hti.edu.vn</v>
      </c>
      <c r="V142" s="14">
        <f>VLOOKUP($S142,'[1]THÔNG TIN GVHD'!$D$3:$P$25,13,0)</f>
        <v>0</v>
      </c>
    </row>
    <row r="143" spans="1:22" s="15" customFormat="1" x14ac:dyDescent="0.25">
      <c r="A143" s="10">
        <f t="shared" si="2"/>
        <v>137</v>
      </c>
      <c r="B143" s="10" t="s">
        <v>413</v>
      </c>
      <c r="C143" s="11" t="s">
        <v>109</v>
      </c>
      <c r="D143" s="11" t="s">
        <v>44</v>
      </c>
      <c r="E143" s="12">
        <v>37490</v>
      </c>
      <c r="F143" s="10" t="s">
        <v>25</v>
      </c>
      <c r="G143" s="10" t="s">
        <v>331</v>
      </c>
      <c r="H143" s="10" t="s">
        <v>404</v>
      </c>
      <c r="I143" s="13" t="s">
        <v>405</v>
      </c>
      <c r="J143" s="14" t="s">
        <v>334</v>
      </c>
      <c r="K143" s="14" t="e">
        <f>VLOOKUP(VALUE($B143),'[1]đơn vị thực tập'!$C$3:$AE$1000,9,0)</f>
        <v>#N/A</v>
      </c>
      <c r="L143" s="14" t="e">
        <f>VLOOKUP(VALUE($B143),'[1]đơn vị thực tập'!$C$3:$AE$1000,20,0)</f>
        <v>#N/A</v>
      </c>
      <c r="M143" s="14" t="e">
        <f>VLOOKUP(VALUE($B143),'[1]đơn vị thực tập'!$C$3:$AE$1000,21,0)</f>
        <v>#N/A</v>
      </c>
      <c r="N143" s="14" t="e">
        <f>VLOOKUP(VALUE($B143),'[1]đơn vị thực tập'!$C$3:$AE$1000,18,0)</f>
        <v>#N/A</v>
      </c>
      <c r="O143" s="14" t="e">
        <f>VLOOKUP(VALUE($B143),'[1]đơn vị thực tập'!$C$3:$AE$1000,13,0)</f>
        <v>#N/A</v>
      </c>
      <c r="P143" s="18">
        <f>VLOOKUP(VALUE(B143),'[1]tạm xét'!$A$7:$R$1001,13,0)</f>
        <v>0.10483870967741936</v>
      </c>
      <c r="Q143" s="14">
        <f>VLOOKUP(VALUE(B143),'[1]tạm xét'!$A$7:$R$1001,11,0)</f>
        <v>2.4</v>
      </c>
      <c r="R143" s="14" t="str">
        <f>VLOOKUP(VALUE(B143),'[1]tạm xét'!$A$7:$R$1001,18,0)</f>
        <v>KHÔNG ĐỦ ĐIỀU KIỆN THỰC TẬP</v>
      </c>
      <c r="S143" s="14"/>
      <c r="T143" s="14"/>
      <c r="U143" s="14"/>
      <c r="V143" s="14"/>
    </row>
    <row r="144" spans="1:22" s="15" customFormat="1" x14ac:dyDescent="0.25">
      <c r="A144" s="10">
        <f t="shared" si="2"/>
        <v>138</v>
      </c>
      <c r="B144" s="10" t="s">
        <v>414</v>
      </c>
      <c r="C144" s="11" t="s">
        <v>415</v>
      </c>
      <c r="D144" s="11" t="s">
        <v>416</v>
      </c>
      <c r="E144" s="12">
        <v>37604</v>
      </c>
      <c r="F144" s="10" t="s">
        <v>34</v>
      </c>
      <c r="G144" s="10" t="s">
        <v>331</v>
      </c>
      <c r="H144" s="10" t="s">
        <v>404</v>
      </c>
      <c r="I144" s="13" t="s">
        <v>405</v>
      </c>
      <c r="J144" s="14" t="s">
        <v>334</v>
      </c>
      <c r="K144" s="14" t="e">
        <f>VLOOKUP(VALUE($B144),'[1]đơn vị thực tập'!$C$3:$AE$1000,9,0)</f>
        <v>#N/A</v>
      </c>
      <c r="L144" s="14" t="e">
        <f>VLOOKUP(VALUE($B144),'[1]đơn vị thực tập'!$C$3:$AE$1000,20,0)</f>
        <v>#N/A</v>
      </c>
      <c r="M144" s="14" t="e">
        <f>VLOOKUP(VALUE($B144),'[1]đơn vị thực tập'!$C$3:$AE$1000,21,0)</f>
        <v>#N/A</v>
      </c>
      <c r="N144" s="14" t="e">
        <f>VLOOKUP(VALUE($B144),'[1]đơn vị thực tập'!$C$3:$AE$1000,18,0)</f>
        <v>#N/A</v>
      </c>
      <c r="O144" s="14" t="e">
        <f>VLOOKUP(VALUE($B144),'[1]đơn vị thực tập'!$C$3:$AE$1000,13,0)</f>
        <v>#N/A</v>
      </c>
      <c r="P144" s="18">
        <f>VLOOKUP(VALUE(B144),'[1]tạm xét'!$A$7:$R$1001,13,0)</f>
        <v>0</v>
      </c>
      <c r="Q144" s="14">
        <f>VLOOKUP(VALUE(B144),'[1]tạm xét'!$A$7:$R$1001,11,0)</f>
        <v>2.94</v>
      </c>
      <c r="R144" s="14" t="str">
        <f>VLOOKUP(VALUE(B144),'[1]tạm xét'!$A$7:$R$1001,18,0)</f>
        <v>CHUYÊN ĐỀ</v>
      </c>
      <c r="S144" s="14"/>
      <c r="T144" s="14"/>
      <c r="U144" s="14"/>
      <c r="V144" s="14"/>
    </row>
    <row r="145" spans="1:22" s="15" customFormat="1" x14ac:dyDescent="0.25">
      <c r="A145" s="10">
        <f t="shared" si="2"/>
        <v>139</v>
      </c>
      <c r="B145" s="10" t="s">
        <v>417</v>
      </c>
      <c r="C145" s="11" t="s">
        <v>418</v>
      </c>
      <c r="D145" s="11" t="s">
        <v>419</v>
      </c>
      <c r="E145" s="12">
        <v>37477</v>
      </c>
      <c r="F145" s="10" t="s">
        <v>25</v>
      </c>
      <c r="G145" s="10" t="s">
        <v>331</v>
      </c>
      <c r="H145" s="10" t="s">
        <v>404</v>
      </c>
      <c r="I145" s="13" t="s">
        <v>405</v>
      </c>
      <c r="J145" s="14" t="s">
        <v>334</v>
      </c>
      <c r="K145" s="14" t="str">
        <f>VLOOKUP(VALUE($B145),'[1]đơn vị thực tập'!$C$3:$AE$1000,9,0)</f>
        <v>Eden Ocean View Hotel Da Nang</v>
      </c>
      <c r="L145" s="14" t="str">
        <f>VLOOKUP(VALUE($B145),'[1]đơn vị thực tập'!$C$3:$AE$1000,20,0)</f>
        <v>DUYỆT</v>
      </c>
      <c r="M145" s="14" t="str">
        <f>VLOOKUP(VALUE($B145),'[1]đơn vị thực tập'!$C$3:$AE$1000,21,0)</f>
        <v>18/1/2024</v>
      </c>
      <c r="N145" s="14" t="str">
        <f>VLOOKUP(VALUE($B145),'[1]đơn vị thực tập'!$C$3:$AE$1000,18,0)</f>
        <v>22/1</v>
      </c>
      <c r="O145" s="14" t="str">
        <f>VLOOKUP(VALUE($B145),'[1]đơn vị thực tập'!$C$3:$AE$1000,13,0)</f>
        <v>Tiền sảnh</v>
      </c>
      <c r="P145" s="18">
        <f>VLOOKUP(VALUE(B145),'[1]tạm xét'!$A$7:$R$1001,13,0)</f>
        <v>0</v>
      </c>
      <c r="Q145" s="14">
        <f>VLOOKUP(VALUE(B145),'[1]tạm xét'!$A$7:$R$1001,11,0)</f>
        <v>3.45</v>
      </c>
      <c r="R145" s="14" t="str">
        <f>VLOOKUP(VALUE(B145),'[1]TỔNG XÉT KHÓA LUẬN'!$B$14:$O$97,14,0)</f>
        <v>CHUYÊN ĐỀ</v>
      </c>
      <c r="S145" s="14" t="s">
        <v>69</v>
      </c>
      <c r="T145" s="14" t="str">
        <f>VLOOKUP($S145,'[1]THÔNG TIN GVHD'!$D$3:$P$25,11,0)</f>
        <v>0905 874 626</v>
      </c>
      <c r="U145" s="14" t="str">
        <f>VLOOKUP($S145,'[1]THÔNG TIN GVHD'!$D$3:$P$25,12,0)</f>
        <v>hosminhtai@dtu-hti.edu.vn</v>
      </c>
      <c r="V145" s="14">
        <f>VLOOKUP($S145,'[1]THÔNG TIN GVHD'!$D$3:$P$25,13,0)</f>
        <v>0</v>
      </c>
    </row>
    <row r="146" spans="1:22" s="15" customFormat="1" x14ac:dyDescent="0.25">
      <c r="A146" s="10">
        <f t="shared" si="2"/>
        <v>140</v>
      </c>
      <c r="B146" s="10" t="s">
        <v>420</v>
      </c>
      <c r="C146" s="11" t="s">
        <v>421</v>
      </c>
      <c r="D146" s="11" t="s">
        <v>190</v>
      </c>
      <c r="E146" s="12">
        <v>37396</v>
      </c>
      <c r="F146" s="10" t="s">
        <v>25</v>
      </c>
      <c r="G146" s="10" t="s">
        <v>331</v>
      </c>
      <c r="H146" s="10" t="s">
        <v>404</v>
      </c>
      <c r="I146" s="13" t="s">
        <v>405</v>
      </c>
      <c r="J146" s="14" t="s">
        <v>334</v>
      </c>
      <c r="K146" s="14" t="str">
        <f>VLOOKUP(VALUE($B146),'[1]đơn vị thực tập'!$C$3:$AE$1000,9,0)</f>
        <v>Vanda Hotel</v>
      </c>
      <c r="L146" s="14" t="str">
        <f>VLOOKUP(VALUE($B146),'[1]đơn vị thực tập'!$C$3:$AE$1000,20,0)</f>
        <v>DUYỆT</v>
      </c>
      <c r="M146" s="14" t="str">
        <f>VLOOKUP(VALUE($B146),'[1]đơn vị thực tập'!$C$3:$AE$1000,21,0)</f>
        <v>15/1/2024</v>
      </c>
      <c r="N146" s="14" t="str">
        <f>VLOOKUP(VALUE($B146),'[1]đơn vị thực tập'!$C$3:$AE$1000,18,0)</f>
        <v>15/1</v>
      </c>
      <c r="O146" s="14" t="str">
        <f>VLOOKUP(VALUE($B146),'[1]đơn vị thực tập'!$C$3:$AE$1000,13,0)</f>
        <v>Tiền sảnh</v>
      </c>
      <c r="P146" s="18">
        <f>VLOOKUP(VALUE(B146),'[1]tạm xét'!$A$7:$R$1001,13,0)</f>
        <v>0</v>
      </c>
      <c r="Q146" s="14">
        <f>VLOOKUP(VALUE(B146),'[1]tạm xét'!$A$7:$R$1001,11,0)</f>
        <v>3.41</v>
      </c>
      <c r="R146" s="14" t="str">
        <f>VLOOKUP(VALUE(B146),'[1]TỔNG XÉT KHÓA LUẬN'!$B$14:$O$97,14,0)</f>
        <v>CHUYÊN ĐỀ</v>
      </c>
      <c r="S146" s="14" t="s">
        <v>54</v>
      </c>
      <c r="T146" s="14" t="str">
        <f>VLOOKUP($S146,'[1]THÔNG TIN GVHD'!$D$3:$P$25,11,0)</f>
        <v>0905767997</v>
      </c>
      <c r="U146" s="14" t="str">
        <f>VLOOKUP($S146,'[1]THÔNG TIN GVHD'!$D$3:$P$25,12,0)</f>
        <v>voduchieu@dtu-hti.edu.vn</v>
      </c>
      <c r="V146" s="14">
        <f>VLOOKUP($S146,'[1]THÔNG TIN GVHD'!$D$3:$P$25,13,0)</f>
        <v>0</v>
      </c>
    </row>
    <row r="147" spans="1:22" s="15" customFormat="1" x14ac:dyDescent="0.25">
      <c r="A147" s="10">
        <f t="shared" si="2"/>
        <v>141</v>
      </c>
      <c r="B147" s="10" t="s">
        <v>422</v>
      </c>
      <c r="C147" s="11" t="s">
        <v>423</v>
      </c>
      <c r="D147" s="11" t="s">
        <v>424</v>
      </c>
      <c r="E147" s="12">
        <v>37277</v>
      </c>
      <c r="F147" s="10" t="s">
        <v>34</v>
      </c>
      <c r="G147" s="10" t="s">
        <v>331</v>
      </c>
      <c r="H147" s="10" t="s">
        <v>404</v>
      </c>
      <c r="I147" s="13" t="s">
        <v>405</v>
      </c>
      <c r="J147" s="14" t="s">
        <v>334</v>
      </c>
      <c r="K147" s="14" t="str">
        <f>VLOOKUP(VALUE($B147),'[1]đơn vị thực tập'!$C$3:$AE$1000,9,0)</f>
        <v>Vanda Hotel</v>
      </c>
      <c r="L147" s="14" t="str">
        <f>VLOOKUP(VALUE($B147),'[1]đơn vị thực tập'!$C$3:$AE$1000,20,0)</f>
        <v>DUYỆT</v>
      </c>
      <c r="M147" s="14" t="str">
        <f>VLOOKUP(VALUE($B147),'[1]đơn vị thực tập'!$C$3:$AE$1000,21,0)</f>
        <v>18/1/2024</v>
      </c>
      <c r="N147" s="14" t="str">
        <f>VLOOKUP(VALUE($B147),'[1]đơn vị thực tập'!$C$3:$AE$1000,18,0)</f>
        <v>19/1</v>
      </c>
      <c r="O147" s="14" t="str">
        <f>VLOOKUP(VALUE($B147),'[1]đơn vị thực tập'!$C$3:$AE$1000,13,0)</f>
        <v>Nhà hàng</v>
      </c>
      <c r="P147" s="18">
        <f>VLOOKUP(VALUE(B147),'[1]tạm xét'!$A$7:$R$1001,13,0)</f>
        <v>0</v>
      </c>
      <c r="Q147" s="14">
        <f>VLOOKUP(VALUE(B147),'[1]tạm xét'!$A$7:$R$1001,11,0)</f>
        <v>3.29</v>
      </c>
      <c r="R147" s="14" t="str">
        <f>VLOOKUP(VALUE(B147),'[1]TỔNG XÉT KHÓA LUẬN'!$B$14:$O$97,14,0)</f>
        <v>CHUYÊN ĐỀ</v>
      </c>
      <c r="S147" s="14" t="s">
        <v>354</v>
      </c>
      <c r="T147" s="14" t="str">
        <f>VLOOKUP($S147,'[1]THÔNG TIN GVHD'!$D$3:$P$25,11,0)</f>
        <v>0935336716</v>
      </c>
      <c r="U147" s="14" t="str">
        <f>VLOOKUP($S147,'[1]THÔNG TIN GVHD'!$D$3:$P$25,12,0)</f>
        <v>hominhphuc@dtu-hti.edu.vn</v>
      </c>
      <c r="V147" s="14">
        <f>VLOOKUP($S147,'[1]THÔNG TIN GVHD'!$D$3:$P$25,13,0)</f>
        <v>0</v>
      </c>
    </row>
    <row r="148" spans="1:22" s="15" customFormat="1" x14ac:dyDescent="0.25">
      <c r="A148" s="10">
        <f t="shared" si="2"/>
        <v>142</v>
      </c>
      <c r="B148" s="10" t="s">
        <v>425</v>
      </c>
      <c r="C148" s="11" t="s">
        <v>426</v>
      </c>
      <c r="D148" s="11" t="s">
        <v>53</v>
      </c>
      <c r="E148" s="12">
        <v>37470</v>
      </c>
      <c r="F148" s="10" t="s">
        <v>25</v>
      </c>
      <c r="G148" s="10" t="s">
        <v>331</v>
      </c>
      <c r="H148" s="10" t="s">
        <v>404</v>
      </c>
      <c r="I148" s="13" t="s">
        <v>405</v>
      </c>
      <c r="J148" s="14" t="s">
        <v>334</v>
      </c>
      <c r="K148" s="14" t="e">
        <f>VLOOKUP(VALUE($B148),'[1]đơn vị thực tập'!$C$3:$AE$1000,9,0)</f>
        <v>#N/A</v>
      </c>
      <c r="L148" s="14" t="e">
        <f>VLOOKUP(VALUE($B148),'[1]đơn vị thực tập'!$C$3:$AE$1000,20,0)</f>
        <v>#N/A</v>
      </c>
      <c r="M148" s="14" t="e">
        <f>VLOOKUP(VALUE($B148),'[1]đơn vị thực tập'!$C$3:$AE$1000,21,0)</f>
        <v>#N/A</v>
      </c>
      <c r="N148" s="14" t="e">
        <f>VLOOKUP(VALUE($B148),'[1]đơn vị thực tập'!$C$3:$AE$1000,18,0)</f>
        <v>#N/A</v>
      </c>
      <c r="O148" s="14" t="e">
        <f>VLOOKUP(VALUE($B148),'[1]đơn vị thực tập'!$C$3:$AE$1000,13,0)</f>
        <v>#N/A</v>
      </c>
      <c r="P148" s="18">
        <f>VLOOKUP(VALUE(B148),'[1]tạm xét'!$A$7:$R$1001,13,0)</f>
        <v>0</v>
      </c>
      <c r="Q148" s="14">
        <f>VLOOKUP(VALUE(B148),'[1]tạm xét'!$A$7:$R$1001,11,0)</f>
        <v>3.47</v>
      </c>
      <c r="R148" s="14" t="e">
        <f>VLOOKUP(VALUE(B148),'[1]TỔNG XÉT KHÓA LUẬN'!$B$14:$O$97,14,0)</f>
        <v>#N/A</v>
      </c>
      <c r="S148" s="14"/>
      <c r="T148" s="14"/>
      <c r="U148" s="14"/>
      <c r="V148" s="14"/>
    </row>
    <row r="149" spans="1:22" s="15" customFormat="1" x14ac:dyDescent="0.25">
      <c r="A149" s="10">
        <f t="shared" si="2"/>
        <v>143</v>
      </c>
      <c r="B149" s="10" t="s">
        <v>427</v>
      </c>
      <c r="C149" s="11" t="s">
        <v>428</v>
      </c>
      <c r="D149" s="11" t="s">
        <v>429</v>
      </c>
      <c r="E149" s="12">
        <v>36568</v>
      </c>
      <c r="F149" s="10" t="s">
        <v>25</v>
      </c>
      <c r="G149" s="10" t="s">
        <v>331</v>
      </c>
      <c r="H149" s="10" t="s">
        <v>404</v>
      </c>
      <c r="I149" s="13" t="s">
        <v>405</v>
      </c>
      <c r="J149" s="14" t="s">
        <v>334</v>
      </c>
      <c r="K149" s="14" t="str">
        <f>VLOOKUP(VALUE($B149),'[1]đơn vị thực tập'!$C$3:$AE$1000,9,0)</f>
        <v>New Orient Hotel Đà Nẵng</v>
      </c>
      <c r="L149" s="14" t="str">
        <f>VLOOKUP(VALUE($B149),'[1]đơn vị thực tập'!$C$3:$AE$1000,20,0)</f>
        <v>DUYỆT</v>
      </c>
      <c r="M149" s="14" t="str">
        <f>VLOOKUP(VALUE($B149),'[1]đơn vị thực tập'!$C$3:$AE$1000,21,0)</f>
        <v>18/1/2024</v>
      </c>
      <c r="N149" s="14" t="str">
        <f>VLOOKUP(VALUE($B149),'[1]đơn vị thực tập'!$C$3:$AE$1000,18,0)</f>
        <v>18/1</v>
      </c>
      <c r="O149" s="14" t="str">
        <f>VLOOKUP(VALUE($B149),'[1]đơn vị thực tập'!$C$3:$AE$1000,13,0)</f>
        <v>Nhà hàng, bộ phận khác</v>
      </c>
      <c r="P149" s="18">
        <f>VLOOKUP(VALUE(B149),'[1]tạm xét'!$A$7:$R$1001,13,0)</f>
        <v>0</v>
      </c>
      <c r="Q149" s="14">
        <f>VLOOKUP(VALUE(B149),'[1]tạm xét'!$A$7:$R$1001,11,0)</f>
        <v>3.03</v>
      </c>
      <c r="R149" s="14" t="str">
        <f>VLOOKUP(VALUE(B149),'[1]tạm xét'!$A$7:$R$1001,18,0)</f>
        <v>CHUYÊN ĐỀ</v>
      </c>
      <c r="S149" s="14" t="s">
        <v>58</v>
      </c>
      <c r="T149" s="14" t="str">
        <f>VLOOKUP($S149,'[1]THÔNG TIN GVHD'!$D$3:$P$25,11,0)</f>
        <v>0905938748</v>
      </c>
      <c r="U149" s="14" t="str">
        <f>VLOOKUP($S149,'[1]THÔNG TIN GVHD'!$D$3:$P$25,12,0)</f>
        <v>duongtxuandieu@dtu-hti.edu.vn</v>
      </c>
      <c r="V149" s="14">
        <f>VLOOKUP($S149,'[1]THÔNG TIN GVHD'!$D$3:$P$25,13,0)</f>
        <v>0</v>
      </c>
    </row>
    <row r="150" spans="1:22" s="15" customFormat="1" x14ac:dyDescent="0.25">
      <c r="A150" s="10">
        <f t="shared" si="2"/>
        <v>144</v>
      </c>
      <c r="B150" s="10" t="s">
        <v>430</v>
      </c>
      <c r="C150" s="11" t="s">
        <v>431</v>
      </c>
      <c r="D150" s="11" t="s">
        <v>76</v>
      </c>
      <c r="E150" s="12">
        <v>37433</v>
      </c>
      <c r="F150" s="10" t="s">
        <v>34</v>
      </c>
      <c r="G150" s="10" t="s">
        <v>331</v>
      </c>
      <c r="H150" s="10" t="s">
        <v>404</v>
      </c>
      <c r="I150" s="13" t="s">
        <v>405</v>
      </c>
      <c r="J150" s="14" t="s">
        <v>334</v>
      </c>
      <c r="K150" s="14" t="e">
        <f>VLOOKUP(VALUE($B150),'[1]đơn vị thực tập'!$C$3:$AE$1000,9,0)</f>
        <v>#N/A</v>
      </c>
      <c r="L150" s="14" t="e">
        <f>VLOOKUP(VALUE($B150),'[1]đơn vị thực tập'!$C$3:$AE$1000,20,0)</f>
        <v>#N/A</v>
      </c>
      <c r="M150" s="14" t="e">
        <f>VLOOKUP(VALUE($B150),'[1]đơn vị thực tập'!$C$3:$AE$1000,21,0)</f>
        <v>#N/A</v>
      </c>
      <c r="N150" s="14" t="e">
        <f>VLOOKUP(VALUE($B150),'[1]đơn vị thực tập'!$C$3:$AE$1000,18,0)</f>
        <v>#N/A</v>
      </c>
      <c r="O150" s="14" t="e">
        <f>VLOOKUP(VALUE($B150),'[1]đơn vị thực tập'!$C$3:$AE$1000,13,0)</f>
        <v>#N/A</v>
      </c>
      <c r="P150" s="18" t="e">
        <f>VLOOKUP(VALUE(B150),'[1]tạm xét'!$A$7:$R$1001,13,0)</f>
        <v>#N/A</v>
      </c>
      <c r="Q150" s="14" t="e">
        <f>VLOOKUP(VALUE(B150),'[1]tạm xét'!$A$7:$R$1001,11,0)</f>
        <v>#N/A</v>
      </c>
      <c r="R150" s="14" t="e">
        <f>VLOOKUP(VALUE(B150),'[1]tạm xét'!$A$7:$R$1001,18,0)</f>
        <v>#N/A</v>
      </c>
      <c r="S150" s="14"/>
      <c r="T150" s="14"/>
      <c r="U150" s="14"/>
      <c r="V150" s="14"/>
    </row>
    <row r="151" spans="1:22" s="15" customFormat="1" x14ac:dyDescent="0.25">
      <c r="A151" s="10">
        <f t="shared" si="2"/>
        <v>145</v>
      </c>
      <c r="B151" s="10" t="s">
        <v>432</v>
      </c>
      <c r="C151" s="11" t="s">
        <v>358</v>
      </c>
      <c r="D151" s="11" t="s">
        <v>79</v>
      </c>
      <c r="E151" s="12">
        <v>37376</v>
      </c>
      <c r="F151" s="10" t="s">
        <v>34</v>
      </c>
      <c r="G151" s="10" t="s">
        <v>331</v>
      </c>
      <c r="H151" s="10" t="s">
        <v>404</v>
      </c>
      <c r="I151" s="13" t="s">
        <v>405</v>
      </c>
      <c r="J151" s="14" t="s">
        <v>334</v>
      </c>
      <c r="K151" s="14" t="e">
        <f>VLOOKUP(VALUE($B151),'[1]đơn vị thực tập'!$C$3:$AE$1000,9,0)</f>
        <v>#N/A</v>
      </c>
      <c r="L151" s="14" t="e">
        <f>VLOOKUP(VALUE($B151),'[1]đơn vị thực tập'!$C$3:$AE$1000,20,0)</f>
        <v>#N/A</v>
      </c>
      <c r="M151" s="14" t="e">
        <f>VLOOKUP(VALUE($B151),'[1]đơn vị thực tập'!$C$3:$AE$1000,21,0)</f>
        <v>#N/A</v>
      </c>
      <c r="N151" s="14" t="e">
        <f>VLOOKUP(VALUE($B151),'[1]đơn vị thực tập'!$C$3:$AE$1000,18,0)</f>
        <v>#N/A</v>
      </c>
      <c r="O151" s="14" t="e">
        <f>VLOOKUP(VALUE($B151),'[1]đơn vị thực tập'!$C$3:$AE$1000,13,0)</f>
        <v>#N/A</v>
      </c>
      <c r="P151" s="18">
        <f>VLOOKUP(VALUE(B151),'[1]tạm xét'!$A$7:$R$1001,13,0)</f>
        <v>1.6E-2</v>
      </c>
      <c r="Q151" s="14">
        <f>VLOOKUP(VALUE(B151),'[1]tạm xét'!$A$7:$R$1001,11,0)</f>
        <v>2.79</v>
      </c>
      <c r="R151" s="14" t="str">
        <f>VLOOKUP(VALUE(B151),'[1]tạm xét'!$A$7:$R$1001,18,0)</f>
        <v>CHUYÊN ĐỀ</v>
      </c>
      <c r="S151" s="14"/>
      <c r="T151" s="14"/>
      <c r="U151" s="14"/>
      <c r="V151" s="14"/>
    </row>
    <row r="152" spans="1:22" s="15" customFormat="1" x14ac:dyDescent="0.25">
      <c r="A152" s="10">
        <f t="shared" si="2"/>
        <v>146</v>
      </c>
      <c r="B152" s="10" t="s">
        <v>433</v>
      </c>
      <c r="C152" s="11" t="s">
        <v>434</v>
      </c>
      <c r="D152" s="11" t="s">
        <v>274</v>
      </c>
      <c r="E152" s="12">
        <v>37576</v>
      </c>
      <c r="F152" s="10" t="s">
        <v>25</v>
      </c>
      <c r="G152" s="10" t="s">
        <v>331</v>
      </c>
      <c r="H152" s="10" t="s">
        <v>404</v>
      </c>
      <c r="I152" s="13" t="s">
        <v>405</v>
      </c>
      <c r="J152" s="14" t="s">
        <v>334</v>
      </c>
      <c r="K152" s="14" t="e">
        <f>VLOOKUP(VALUE($B152),'[1]đơn vị thực tập'!$C$3:$AE$1000,9,0)</f>
        <v>#N/A</v>
      </c>
      <c r="L152" s="14" t="e">
        <f>VLOOKUP(VALUE($B152),'[1]đơn vị thực tập'!$C$3:$AE$1000,20,0)</f>
        <v>#N/A</v>
      </c>
      <c r="M152" s="14" t="e">
        <f>VLOOKUP(VALUE($B152),'[1]đơn vị thực tập'!$C$3:$AE$1000,21,0)</f>
        <v>#N/A</v>
      </c>
      <c r="N152" s="14" t="e">
        <f>VLOOKUP(VALUE($B152),'[1]đơn vị thực tập'!$C$3:$AE$1000,18,0)</f>
        <v>#N/A</v>
      </c>
      <c r="O152" s="14" t="e">
        <f>VLOOKUP(VALUE($B152),'[1]đơn vị thực tập'!$C$3:$AE$1000,13,0)</f>
        <v>#N/A</v>
      </c>
      <c r="P152" s="18">
        <f>VLOOKUP(VALUE(B152),'[1]tạm xét'!$A$7:$R$1001,13,0)</f>
        <v>0.10317460317460317</v>
      </c>
      <c r="Q152" s="14">
        <f>VLOOKUP(VALUE(B152),'[1]tạm xét'!$A$7:$R$1001,11,0)</f>
        <v>2.5499999999999998</v>
      </c>
      <c r="R152" s="14" t="str">
        <f>VLOOKUP(VALUE(B152),'[1]tạm xét'!$A$7:$R$1001,18,0)</f>
        <v>KHÔNG ĐỦ ĐIỀU KIỆN THỰC TẬP</v>
      </c>
      <c r="S152" s="14"/>
      <c r="T152" s="14"/>
      <c r="U152" s="14"/>
      <c r="V152" s="14"/>
    </row>
    <row r="153" spans="1:22" s="15" customFormat="1" x14ac:dyDescent="0.25">
      <c r="A153" s="10">
        <f t="shared" si="2"/>
        <v>147</v>
      </c>
      <c r="B153" s="10" t="s">
        <v>435</v>
      </c>
      <c r="C153" s="11" t="s">
        <v>436</v>
      </c>
      <c r="D153" s="11" t="s">
        <v>437</v>
      </c>
      <c r="E153" s="12">
        <v>37284</v>
      </c>
      <c r="F153" s="10" t="s">
        <v>34</v>
      </c>
      <c r="G153" s="10" t="s">
        <v>331</v>
      </c>
      <c r="H153" s="10" t="s">
        <v>404</v>
      </c>
      <c r="I153" s="13" t="s">
        <v>405</v>
      </c>
      <c r="J153" s="14" t="s">
        <v>334</v>
      </c>
      <c r="K153" s="14" t="str">
        <f>VLOOKUP(VALUE($B153),'[1]đơn vị thực tập'!$C$3:$AE$1000,9,0)</f>
        <v>Grand Tourane Hotel</v>
      </c>
      <c r="L153" s="14" t="str">
        <f>VLOOKUP(VALUE($B153),'[1]đơn vị thực tập'!$C$3:$AE$1000,20,0)</f>
        <v>DUYỆT</v>
      </c>
      <c r="M153" s="14">
        <f>VLOOKUP(VALUE($B153),'[1]đơn vị thực tập'!$C$3:$AE$1000,21,0)</f>
        <v>45627</v>
      </c>
      <c r="N153" s="14" t="str">
        <f>VLOOKUP(VALUE($B153),'[1]đơn vị thực tập'!$C$3:$AE$1000,18,0)</f>
        <v>19/1</v>
      </c>
      <c r="O153" s="14" t="str">
        <f>VLOOKUP(VALUE($B153),'[1]đơn vị thực tập'!$C$3:$AE$1000,13,0)</f>
        <v>Nhà hàng</v>
      </c>
      <c r="P153" s="18">
        <f>VLOOKUP(VALUE(B153),'[1]tạm xét'!$A$7:$R$1001,13,0)</f>
        <v>0.04</v>
      </c>
      <c r="Q153" s="14">
        <f>VLOOKUP(VALUE(B153),'[1]tạm xét'!$A$7:$R$1001,11,0)</f>
        <v>2.89</v>
      </c>
      <c r="R153" s="14" t="str">
        <f>VLOOKUP(VALUE(B153),'[1]tạm xét'!$A$7:$R$1001,18,0)</f>
        <v>CHUYÊN ĐỀ</v>
      </c>
      <c r="S153" s="14" t="s">
        <v>65</v>
      </c>
      <c r="T153" s="14" t="str">
        <f>VLOOKUP($S153,'[1]THÔNG TIN GVHD'!$D$3:$P$25,11,0)</f>
        <v>0906 029 602</v>
      </c>
      <c r="U153" s="14" t="str">
        <f>VLOOKUP($S153,'[1]THÔNG TIN GVHD'!$D$3:$P$25,12,0)</f>
        <v>tranhoanganh@dtu-hti.edu.vn</v>
      </c>
      <c r="V153" s="14">
        <f>VLOOKUP($S153,'[1]THÔNG TIN GVHD'!$D$3:$P$25,13,0)</f>
        <v>0</v>
      </c>
    </row>
    <row r="154" spans="1:22" s="15" customFormat="1" x14ac:dyDescent="0.25">
      <c r="A154" s="10">
        <f t="shared" si="2"/>
        <v>148</v>
      </c>
      <c r="B154" s="10" t="s">
        <v>438</v>
      </c>
      <c r="C154" s="11" t="s">
        <v>439</v>
      </c>
      <c r="D154" s="11" t="s">
        <v>437</v>
      </c>
      <c r="E154" s="12">
        <v>37442</v>
      </c>
      <c r="F154" s="10" t="s">
        <v>34</v>
      </c>
      <c r="G154" s="10" t="s">
        <v>331</v>
      </c>
      <c r="H154" s="10" t="s">
        <v>404</v>
      </c>
      <c r="I154" s="13" t="s">
        <v>405</v>
      </c>
      <c r="J154" s="14" t="s">
        <v>334</v>
      </c>
      <c r="K154" s="14" t="str">
        <f>VLOOKUP(VALUE($B154),'[1]đơn vị thực tập'!$C$3:$AE$1000,9,0)</f>
        <v>Minh Toàn Galaxy Hotel Đà Nẵng</v>
      </c>
      <c r="L154" s="14" t="str">
        <f>VLOOKUP(VALUE($B154),'[1]đơn vị thực tập'!$C$3:$AE$1000,20,0)</f>
        <v>DUYỆT</v>
      </c>
      <c r="M154" s="14" t="str">
        <f>VLOOKUP(VALUE($B154),'[1]đơn vị thực tập'!$C$3:$AE$1000,21,0)</f>
        <v>23/1/2024</v>
      </c>
      <c r="N154" s="14" t="str">
        <f>VLOOKUP(VALUE($B154),'[1]đơn vị thực tập'!$C$3:$AE$1000,18,0)</f>
        <v>22/1</v>
      </c>
      <c r="O154" s="14" t="str">
        <f>VLOOKUP(VALUE($B154),'[1]đơn vị thực tập'!$C$3:$AE$1000,13,0)</f>
        <v>Buồng phòng</v>
      </c>
      <c r="P154" s="18">
        <f>VLOOKUP(VALUE(B154),'[1]tạm xét'!$A$7:$R$1001,13,0)</f>
        <v>1.6129032258064516E-2</v>
      </c>
      <c r="Q154" s="14">
        <f>VLOOKUP(VALUE(B154),'[1]tạm xét'!$A$7:$R$1001,11,0)</f>
        <v>3.07</v>
      </c>
      <c r="R154" s="14" t="str">
        <f>VLOOKUP(VALUE(B154),'[1]tạm xét'!$A$7:$R$1001,18,0)</f>
        <v>CHUYÊN ĐỀ</v>
      </c>
      <c r="S154" s="14" t="s">
        <v>354</v>
      </c>
      <c r="T154" s="14" t="str">
        <f>VLOOKUP($S154,'[1]THÔNG TIN GVHD'!$D$3:$P$25,11,0)</f>
        <v>0935336716</v>
      </c>
      <c r="U154" s="14" t="str">
        <f>VLOOKUP($S154,'[1]THÔNG TIN GVHD'!$D$3:$P$25,12,0)</f>
        <v>hominhphuc@dtu-hti.edu.vn</v>
      </c>
      <c r="V154" s="14">
        <f>VLOOKUP($S154,'[1]THÔNG TIN GVHD'!$D$3:$P$25,13,0)</f>
        <v>0</v>
      </c>
    </row>
    <row r="155" spans="1:22" s="15" customFormat="1" x14ac:dyDescent="0.25">
      <c r="A155" s="10">
        <f t="shared" si="2"/>
        <v>149</v>
      </c>
      <c r="B155" s="10" t="s">
        <v>440</v>
      </c>
      <c r="C155" s="11" t="s">
        <v>441</v>
      </c>
      <c r="D155" s="11" t="s">
        <v>442</v>
      </c>
      <c r="E155" s="12">
        <v>36263</v>
      </c>
      <c r="F155" s="10" t="s">
        <v>34</v>
      </c>
      <c r="G155" s="10" t="s">
        <v>331</v>
      </c>
      <c r="H155" s="10" t="s">
        <v>404</v>
      </c>
      <c r="I155" s="13" t="s">
        <v>405</v>
      </c>
      <c r="J155" s="14" t="s">
        <v>334</v>
      </c>
      <c r="K155" s="14" t="e">
        <f>VLOOKUP(VALUE($B155),'[1]đơn vị thực tập'!$C$3:$AE$1000,9,0)</f>
        <v>#N/A</v>
      </c>
      <c r="L155" s="14" t="e">
        <f>VLOOKUP(VALUE($B155),'[1]đơn vị thực tập'!$C$3:$AE$1000,20,0)</f>
        <v>#N/A</v>
      </c>
      <c r="M155" s="14" t="e">
        <f>VLOOKUP(VALUE($B155),'[1]đơn vị thực tập'!$C$3:$AE$1000,21,0)</f>
        <v>#N/A</v>
      </c>
      <c r="N155" s="14" t="e">
        <f>VLOOKUP(VALUE($B155),'[1]đơn vị thực tập'!$C$3:$AE$1000,18,0)</f>
        <v>#N/A</v>
      </c>
      <c r="O155" s="14" t="e">
        <f>VLOOKUP(VALUE($B155),'[1]đơn vị thực tập'!$C$3:$AE$1000,13,0)</f>
        <v>#N/A</v>
      </c>
      <c r="P155" s="18">
        <f>VLOOKUP(VALUE(B155),'[1]tạm xét'!$A$7:$R$1001,13,0)</f>
        <v>0.35714285714285715</v>
      </c>
      <c r="Q155" s="14">
        <f>VLOOKUP(VALUE(B155),'[1]tạm xét'!$A$7:$R$1001,11,0)</f>
        <v>1.78</v>
      </c>
      <c r="R155" s="14" t="str">
        <f>VLOOKUP(VALUE(B155),'[1]tạm xét'!$A$7:$R$1001,18,0)</f>
        <v>KHÔNG ĐỦ ĐIỀU KIỆN THỰC TẬP</v>
      </c>
      <c r="S155" s="14"/>
      <c r="T155" s="14"/>
      <c r="U155" s="14"/>
      <c r="V155" s="14"/>
    </row>
    <row r="156" spans="1:22" s="15" customFormat="1" x14ac:dyDescent="0.25">
      <c r="A156" s="10">
        <f t="shared" si="2"/>
        <v>150</v>
      </c>
      <c r="B156" s="10" t="s">
        <v>443</v>
      </c>
      <c r="C156" s="11" t="s">
        <v>444</v>
      </c>
      <c r="D156" s="11" t="s">
        <v>82</v>
      </c>
      <c r="E156" s="12">
        <v>37470</v>
      </c>
      <c r="F156" s="10" t="s">
        <v>25</v>
      </c>
      <c r="G156" s="10" t="s">
        <v>331</v>
      </c>
      <c r="H156" s="10" t="s">
        <v>404</v>
      </c>
      <c r="I156" s="13" t="s">
        <v>405</v>
      </c>
      <c r="J156" s="14" t="s">
        <v>334</v>
      </c>
      <c r="K156" s="14" t="str">
        <f>VLOOKUP(VALUE($B156),'[1]đơn vị thực tập'!$C$3:$AE$1000,9,0)</f>
        <v>Vanda Hotel</v>
      </c>
      <c r="L156" s="14" t="str">
        <f>VLOOKUP(VALUE($B156),'[1]đơn vị thực tập'!$C$3:$AE$1000,20,0)</f>
        <v>DUYỆT</v>
      </c>
      <c r="M156" s="14">
        <f>VLOOKUP(VALUE($B156),'[1]đơn vị thực tập'!$C$3:$AE$1000,21,0)</f>
        <v>45352</v>
      </c>
      <c r="N156" s="14">
        <f>VLOOKUP(VALUE($B156),'[1]đơn vị thực tập'!$C$3:$AE$1000,18,0)</f>
        <v>45566</v>
      </c>
      <c r="O156" s="14" t="str">
        <f>VLOOKUP(VALUE($B156),'[1]đơn vị thực tập'!$C$3:$AE$1000,13,0)</f>
        <v>Buồng phòng</v>
      </c>
      <c r="P156" s="18">
        <f>VLOOKUP(VALUE(B156),'[1]tạm xét'!$A$7:$R$1001,13,0)</f>
        <v>1.6E-2</v>
      </c>
      <c r="Q156" s="14">
        <f>VLOOKUP(VALUE(B156),'[1]tạm xét'!$A$7:$R$1001,11,0)</f>
        <v>3.22</v>
      </c>
      <c r="R156" s="14" t="str">
        <f>VLOOKUP(VALUE(B156),'[1]tạm xét'!$A$7:$R$1001,18,0)</f>
        <v>CHUYÊN ĐỀ</v>
      </c>
      <c r="S156" s="14" t="s">
        <v>337</v>
      </c>
      <c r="T156" s="14" t="str">
        <f>VLOOKUP($S156,'[1]THÔNG TIN GVHD'!$D$3:$P$25,11,0)</f>
        <v>0396.153.687</v>
      </c>
      <c r="U156" s="14" t="str">
        <f>VLOOKUP($S156,'[1]THÔNG TIN GVHD'!$D$3:$P$25,12,0)</f>
        <v>nguyentminhthu@dtu-hti.edu.vn</v>
      </c>
      <c r="V156" s="14">
        <f>VLOOKUP($S156,'[1]THÔNG TIN GVHD'!$D$3:$P$25,13,0)</f>
        <v>0</v>
      </c>
    </row>
    <row r="157" spans="1:22" s="15" customFormat="1" x14ac:dyDescent="0.25">
      <c r="A157" s="10">
        <f t="shared" si="2"/>
        <v>151</v>
      </c>
      <c r="B157" s="10" t="s">
        <v>445</v>
      </c>
      <c r="C157" s="11" t="s">
        <v>318</v>
      </c>
      <c r="D157" s="11" t="s">
        <v>208</v>
      </c>
      <c r="E157" s="12">
        <v>37612</v>
      </c>
      <c r="F157" s="10" t="s">
        <v>34</v>
      </c>
      <c r="G157" s="10" t="s">
        <v>331</v>
      </c>
      <c r="H157" s="10" t="s">
        <v>404</v>
      </c>
      <c r="I157" s="13" t="s">
        <v>405</v>
      </c>
      <c r="J157" s="14" t="s">
        <v>334</v>
      </c>
      <c r="K157" s="14" t="e">
        <f>VLOOKUP(VALUE($B157),'[1]đơn vị thực tập'!$C$3:$AE$1000,9,0)</f>
        <v>#N/A</v>
      </c>
      <c r="L157" s="14" t="e">
        <f>VLOOKUP(VALUE($B157),'[1]đơn vị thực tập'!$C$3:$AE$1000,20,0)</f>
        <v>#N/A</v>
      </c>
      <c r="M157" s="14" t="e">
        <f>VLOOKUP(VALUE($B157),'[1]đơn vị thực tập'!$C$3:$AE$1000,21,0)</f>
        <v>#N/A</v>
      </c>
      <c r="N157" s="14" t="e">
        <f>VLOOKUP(VALUE($B157),'[1]đơn vị thực tập'!$C$3:$AE$1000,18,0)</f>
        <v>#N/A</v>
      </c>
      <c r="O157" s="14" t="e">
        <f>VLOOKUP(VALUE($B157),'[1]đơn vị thực tập'!$C$3:$AE$1000,13,0)</f>
        <v>#N/A</v>
      </c>
      <c r="P157" s="18">
        <f>VLOOKUP(VALUE(B157),'[1]tạm xét'!$A$7:$R$1001,13,0)</f>
        <v>1.6129032258064516E-2</v>
      </c>
      <c r="Q157" s="14">
        <f>VLOOKUP(VALUE(B157),'[1]tạm xét'!$A$7:$R$1001,11,0)</f>
        <v>3.21</v>
      </c>
      <c r="R157" s="14" t="str">
        <f>VLOOKUP(VALUE(B157),'[1]tạm xét'!$A$7:$R$1001,18,0)</f>
        <v>CHUYÊN ĐỀ</v>
      </c>
      <c r="S157" s="14"/>
      <c r="T157" s="14"/>
      <c r="U157" s="14"/>
      <c r="V157" s="14"/>
    </row>
    <row r="158" spans="1:22" s="15" customFormat="1" x14ac:dyDescent="0.25">
      <c r="A158" s="10">
        <f t="shared" si="2"/>
        <v>152</v>
      </c>
      <c r="B158" s="10" t="s">
        <v>446</v>
      </c>
      <c r="C158" s="11" t="s">
        <v>415</v>
      </c>
      <c r="D158" s="11" t="s">
        <v>208</v>
      </c>
      <c r="E158" s="12">
        <v>37593</v>
      </c>
      <c r="F158" s="10" t="s">
        <v>34</v>
      </c>
      <c r="G158" s="10" t="s">
        <v>331</v>
      </c>
      <c r="H158" s="10" t="s">
        <v>404</v>
      </c>
      <c r="I158" s="13" t="s">
        <v>405</v>
      </c>
      <c r="J158" s="14" t="s">
        <v>334</v>
      </c>
      <c r="K158" s="14" t="str">
        <f>VLOOKUP(VALUE($B158),'[1]đơn vị thực tập'!$C$3:$AE$1000,9,0)</f>
        <v>Grand Mercure Đà Nẵng</v>
      </c>
      <c r="L158" s="14" t="str">
        <f>VLOOKUP(VALUE($B158),'[1]đơn vị thực tập'!$C$3:$AE$1000,20,0)</f>
        <v>DUYỆT</v>
      </c>
      <c r="M158" s="14">
        <f>VLOOKUP(VALUE($B158),'[1]đơn vị thực tập'!$C$3:$AE$1000,21,0)</f>
        <v>45566</v>
      </c>
      <c r="N158" s="14" t="str">
        <f>VLOOKUP(VALUE($B158),'[1]đơn vị thực tập'!$C$3:$AE$1000,18,0)</f>
        <v>26/1</v>
      </c>
      <c r="O158" s="14" t="str">
        <f>VLOOKUP(VALUE($B158),'[1]đơn vị thực tập'!$C$3:$AE$1000,13,0)</f>
        <v>Buồng phòng</v>
      </c>
      <c r="P158" s="18">
        <f>VLOOKUP(VALUE(B158),'[1]tạm xét'!$A$7:$R$1001,13,0)</f>
        <v>1.6129032258064516E-2</v>
      </c>
      <c r="Q158" s="14">
        <f>VLOOKUP(VALUE(B158),'[1]tạm xét'!$A$7:$R$1001,11,0)</f>
        <v>3.39</v>
      </c>
      <c r="R158" s="14" t="str">
        <f>VLOOKUP(VALUE(B158),'[1]tạm xét'!$A$7:$R$1001,18,0)</f>
        <v>CHUYÊN ĐỀ</v>
      </c>
      <c r="S158" s="14" t="s">
        <v>30</v>
      </c>
      <c r="T158" s="14" t="str">
        <f>VLOOKUP($S158,'[1]THÔNG TIN GVHD'!$D$3:$P$25,11,0)</f>
        <v>0702605664</v>
      </c>
      <c r="U158" s="14" t="str">
        <f>VLOOKUP($S158,'[1]THÔNG TIN GVHD'!$D$3:$P$25,12,0)</f>
        <v>huynhlthuylinh@dtu-hti.edu.vn</v>
      </c>
      <c r="V158" s="14">
        <f>VLOOKUP($S158,'[1]THÔNG TIN GVHD'!$D$3:$P$25,13,0)</f>
        <v>0</v>
      </c>
    </row>
    <row r="159" spans="1:22" s="15" customFormat="1" x14ac:dyDescent="0.25">
      <c r="A159" s="10">
        <f t="shared" si="2"/>
        <v>153</v>
      </c>
      <c r="B159" s="10" t="s">
        <v>447</v>
      </c>
      <c r="C159" s="11" t="s">
        <v>448</v>
      </c>
      <c r="D159" s="11" t="s">
        <v>449</v>
      </c>
      <c r="E159" s="12">
        <v>36906</v>
      </c>
      <c r="F159" s="10" t="s">
        <v>34</v>
      </c>
      <c r="G159" s="10" t="s">
        <v>331</v>
      </c>
      <c r="H159" s="10" t="s">
        <v>404</v>
      </c>
      <c r="I159" s="13" t="s">
        <v>405</v>
      </c>
      <c r="J159" s="14" t="s">
        <v>334</v>
      </c>
      <c r="K159" s="14" t="e">
        <f>VLOOKUP(VALUE($B159),'[1]đơn vị thực tập'!$C$3:$AE$1000,9,0)</f>
        <v>#N/A</v>
      </c>
      <c r="L159" s="14" t="e">
        <f>VLOOKUP(VALUE($B159),'[1]đơn vị thực tập'!$C$3:$AE$1000,20,0)</f>
        <v>#N/A</v>
      </c>
      <c r="M159" s="14" t="e">
        <f>VLOOKUP(VALUE($B159),'[1]đơn vị thực tập'!$C$3:$AE$1000,21,0)</f>
        <v>#N/A</v>
      </c>
      <c r="N159" s="14" t="e">
        <f>VLOOKUP(VALUE($B159),'[1]đơn vị thực tập'!$C$3:$AE$1000,18,0)</f>
        <v>#N/A</v>
      </c>
      <c r="O159" s="14" t="e">
        <f>VLOOKUP(VALUE($B159),'[1]đơn vị thực tập'!$C$3:$AE$1000,13,0)</f>
        <v>#N/A</v>
      </c>
      <c r="P159" s="18">
        <f>VLOOKUP(VALUE(B159),'[1]tạm xét'!$A$7:$R$1001,13,0)</f>
        <v>0.14399999999999999</v>
      </c>
      <c r="Q159" s="14">
        <f>VLOOKUP(VALUE(B159),'[1]tạm xét'!$A$7:$R$1001,11,0)</f>
        <v>2.74</v>
      </c>
      <c r="R159" s="14" t="str">
        <f>VLOOKUP(VALUE(B159),'[1]tạm xét'!$A$7:$R$1001,18,0)</f>
        <v>KHÔNG ĐỦ ĐIỀU KIỆN THỰC TẬP</v>
      </c>
      <c r="S159" s="14"/>
      <c r="T159" s="14"/>
      <c r="U159" s="14"/>
      <c r="V159" s="14"/>
    </row>
    <row r="160" spans="1:22" s="15" customFormat="1" x14ac:dyDescent="0.25">
      <c r="A160" s="10">
        <f t="shared" si="2"/>
        <v>154</v>
      </c>
      <c r="B160" s="10" t="s">
        <v>450</v>
      </c>
      <c r="C160" s="11" t="s">
        <v>451</v>
      </c>
      <c r="D160" s="11" t="s">
        <v>219</v>
      </c>
      <c r="E160" s="12">
        <v>37380</v>
      </c>
      <c r="F160" s="10" t="s">
        <v>25</v>
      </c>
      <c r="G160" s="10" t="s">
        <v>331</v>
      </c>
      <c r="H160" s="10" t="s">
        <v>404</v>
      </c>
      <c r="I160" s="13" t="s">
        <v>405</v>
      </c>
      <c r="J160" s="14" t="s">
        <v>334</v>
      </c>
      <c r="K160" s="14" t="str">
        <f>VLOOKUP(VALUE($B160),'[1]đơn vị thực tập'!$C$3:$AE$1000,9,0)</f>
        <v>Grand Tourane Hotel</v>
      </c>
      <c r="L160" s="14" t="str">
        <f>VLOOKUP(VALUE($B160),'[1]đơn vị thực tập'!$C$3:$AE$1000,20,0)</f>
        <v>DUYỆT</v>
      </c>
      <c r="M160" s="14">
        <f>VLOOKUP(VALUE($B160),'[1]đơn vị thực tập'!$C$3:$AE$1000,21,0)</f>
        <v>45505</v>
      </c>
      <c r="N160" s="14">
        <f>VLOOKUP(VALUE($B160),'[1]đơn vị thực tập'!$C$3:$AE$1000,18,0)</f>
        <v>45536</v>
      </c>
      <c r="O160" s="14" t="str">
        <f>VLOOKUP(VALUE($B160),'[1]đơn vị thực tập'!$C$3:$AE$1000,13,0)</f>
        <v>Nhà hàng</v>
      </c>
      <c r="P160" s="18">
        <f>VLOOKUP(VALUE(B160),'[1]tạm xét'!$A$7:$R$1001,13,0)</f>
        <v>2.4E-2</v>
      </c>
      <c r="Q160" s="14">
        <f>VLOOKUP(VALUE(B160),'[1]tạm xét'!$A$7:$R$1001,11,0)</f>
        <v>3.13</v>
      </c>
      <c r="R160" s="14" t="str">
        <f>VLOOKUP(VALUE(B160),'[1]tạm xét'!$A$7:$R$1001,18,0)</f>
        <v>CHUYÊN ĐỀ</v>
      </c>
      <c r="S160" s="14" t="s">
        <v>35</v>
      </c>
      <c r="T160" s="14" t="str">
        <f>VLOOKUP($S160,'[1]THÔNG TIN GVHD'!$D$3:$P$25,11,0)</f>
        <v>0355072844</v>
      </c>
      <c r="U160" s="14" t="str">
        <f>VLOOKUP($S160,'[1]THÔNG TIN GVHD'!$D$3:$P$25,12,0)</f>
        <v>Ngotthanhnga@dtu-hti.edu.vn</v>
      </c>
      <c r="V160" s="14">
        <f>VLOOKUP($S160,'[1]THÔNG TIN GVHD'!$D$3:$P$25,13,0)</f>
        <v>0</v>
      </c>
    </row>
    <row r="161" spans="1:22" s="15" customFormat="1" x14ac:dyDescent="0.25">
      <c r="A161" s="10">
        <f t="shared" si="2"/>
        <v>155</v>
      </c>
      <c r="B161" s="10" t="s">
        <v>452</v>
      </c>
      <c r="C161" s="11" t="s">
        <v>453</v>
      </c>
      <c r="D161" s="11" t="s">
        <v>227</v>
      </c>
      <c r="E161" s="12">
        <v>37515</v>
      </c>
      <c r="F161" s="10" t="s">
        <v>25</v>
      </c>
      <c r="G161" s="10" t="s">
        <v>331</v>
      </c>
      <c r="H161" s="10" t="s">
        <v>404</v>
      </c>
      <c r="I161" s="13" t="s">
        <v>405</v>
      </c>
      <c r="J161" s="14" t="s">
        <v>334</v>
      </c>
      <c r="K161" s="14" t="str">
        <f>VLOOKUP(VALUE($B161),'[1]đơn vị thực tập'!$C$3:$AE$1000,9,0)</f>
        <v>Satya Danang Hotel</v>
      </c>
      <c r="L161" s="14" t="str">
        <f>VLOOKUP(VALUE($B161),'[1]đơn vị thực tập'!$C$3:$AE$1000,20,0)</f>
        <v>DUYỆT</v>
      </c>
      <c r="M161" s="14" t="str">
        <f>VLOOKUP(VALUE($B161),'[1]đơn vị thực tập'!$C$3:$AE$1000,21,0)</f>
        <v>18/12/2023</v>
      </c>
      <c r="N161" s="14" t="str">
        <f>VLOOKUP(VALUE($B161),'[1]đơn vị thực tập'!$C$3:$AE$1000,18,0)</f>
        <v>27/12</v>
      </c>
      <c r="O161" s="14" t="str">
        <f>VLOOKUP(VALUE($B161),'[1]đơn vị thực tập'!$C$3:$AE$1000,13,0)</f>
        <v>Tiền sảnh</v>
      </c>
      <c r="P161" s="18">
        <f>VLOOKUP(VALUE(B161),'[1]tạm xét'!$A$7:$R$1001,13,0)</f>
        <v>0</v>
      </c>
      <c r="Q161" s="14">
        <f>VLOOKUP(VALUE(B161),'[1]tạm xét'!$A$7:$R$1001,11,0)</f>
        <v>3.3</v>
      </c>
      <c r="R161" s="14" t="str">
        <f>VLOOKUP(VALUE(B161),'[1]TỔNG XÉT KHÓA LUẬN'!$B$14:$O$97,14,0)</f>
        <v>CHUYÊN ĐỀ</v>
      </c>
      <c r="S161" s="14" t="s">
        <v>30</v>
      </c>
      <c r="T161" s="14" t="str">
        <f>VLOOKUP($S161,'[1]THÔNG TIN GVHD'!$D$3:$P$25,11,0)</f>
        <v>0702605664</v>
      </c>
      <c r="U161" s="14" t="str">
        <f>VLOOKUP($S161,'[1]THÔNG TIN GVHD'!$D$3:$P$25,12,0)</f>
        <v>huynhlthuylinh@dtu-hti.edu.vn</v>
      </c>
      <c r="V161" s="14">
        <f>VLOOKUP($S161,'[1]THÔNG TIN GVHD'!$D$3:$P$25,13,0)</f>
        <v>0</v>
      </c>
    </row>
    <row r="162" spans="1:22" s="15" customFormat="1" x14ac:dyDescent="0.25">
      <c r="A162" s="10">
        <f t="shared" si="2"/>
        <v>156</v>
      </c>
      <c r="B162" s="10" t="s">
        <v>454</v>
      </c>
      <c r="C162" s="11" t="s">
        <v>455</v>
      </c>
      <c r="D162" s="11" t="s">
        <v>176</v>
      </c>
      <c r="E162" s="12">
        <v>37441</v>
      </c>
      <c r="F162" s="10" t="s">
        <v>34</v>
      </c>
      <c r="G162" s="10" t="s">
        <v>331</v>
      </c>
      <c r="H162" s="10" t="s">
        <v>404</v>
      </c>
      <c r="I162" s="13" t="s">
        <v>405</v>
      </c>
      <c r="J162" s="14" t="s">
        <v>334</v>
      </c>
      <c r="K162" s="14" t="e">
        <f>VLOOKUP(VALUE($B162),'[1]đơn vị thực tập'!$C$3:$AE$1000,9,0)</f>
        <v>#N/A</v>
      </c>
      <c r="L162" s="14" t="e">
        <f>VLOOKUP(VALUE($B162),'[1]đơn vị thực tập'!$C$3:$AE$1000,20,0)</f>
        <v>#N/A</v>
      </c>
      <c r="M162" s="14" t="e">
        <f>VLOOKUP(VALUE($B162),'[1]đơn vị thực tập'!$C$3:$AE$1000,21,0)</f>
        <v>#N/A</v>
      </c>
      <c r="N162" s="14" t="e">
        <f>VLOOKUP(VALUE($B162),'[1]đơn vị thực tập'!$C$3:$AE$1000,18,0)</f>
        <v>#N/A</v>
      </c>
      <c r="O162" s="14" t="e">
        <f>VLOOKUP(VALUE($B162),'[1]đơn vị thực tập'!$C$3:$AE$1000,13,0)</f>
        <v>#N/A</v>
      </c>
      <c r="P162" s="18">
        <f>VLOOKUP(VALUE(B162),'[1]tạm xét'!$A$7:$R$1001,13,0)</f>
        <v>0.55645161290322576</v>
      </c>
      <c r="Q162" s="14">
        <f>VLOOKUP(VALUE(B162),'[1]tạm xét'!$A$7:$R$1001,11,0)</f>
        <v>1.5</v>
      </c>
      <c r="R162" s="14" t="str">
        <f>VLOOKUP(VALUE(B162),'[1]tạm xét'!$A$7:$R$1001,18,0)</f>
        <v>KHÔNG ĐỦ ĐIỀU KIỆN THỰC TẬP</v>
      </c>
      <c r="S162" s="14"/>
      <c r="T162" s="14"/>
      <c r="U162" s="14"/>
      <c r="V162" s="14"/>
    </row>
    <row r="163" spans="1:22" s="15" customFormat="1" x14ac:dyDescent="0.25">
      <c r="A163" s="10">
        <f t="shared" si="2"/>
        <v>157</v>
      </c>
      <c r="B163" s="10" t="s">
        <v>456</v>
      </c>
      <c r="C163" s="11" t="s">
        <v>457</v>
      </c>
      <c r="D163" s="11" t="s">
        <v>295</v>
      </c>
      <c r="E163" s="12">
        <v>37592</v>
      </c>
      <c r="F163" s="10" t="s">
        <v>25</v>
      </c>
      <c r="G163" s="10" t="s">
        <v>331</v>
      </c>
      <c r="H163" s="10" t="s">
        <v>404</v>
      </c>
      <c r="I163" s="13" t="s">
        <v>405</v>
      </c>
      <c r="J163" s="14" t="s">
        <v>334</v>
      </c>
      <c r="K163" s="14" t="str">
        <f>VLOOKUP(VALUE($B163),'[1]đơn vị thực tập'!$C$3:$AE$1000,9,0)</f>
        <v>Sala Danang Beach Hotel</v>
      </c>
      <c r="L163" s="14" t="str">
        <f>VLOOKUP(VALUE($B163),'[1]đơn vị thực tập'!$C$3:$AE$1000,20,0)</f>
        <v>DUYỆT</v>
      </c>
      <c r="M163" s="14">
        <f>VLOOKUP(VALUE($B163),'[1]đơn vị thực tập'!$C$3:$AE$1000,21,0)</f>
        <v>45536</v>
      </c>
      <c r="N163" s="14" t="str">
        <f>VLOOKUP(VALUE($B163),'[1]đơn vị thực tập'!$C$3:$AE$1000,18,0)</f>
        <v>15/1</v>
      </c>
      <c r="O163" s="14" t="str">
        <f>VLOOKUP(VALUE($B163),'[1]đơn vị thực tập'!$C$3:$AE$1000,13,0)</f>
        <v>Tiền sảnh</v>
      </c>
      <c r="P163" s="18">
        <f>VLOOKUP(VALUE(B163),'[1]tạm xét'!$A$7:$R$1001,13,0)</f>
        <v>0</v>
      </c>
      <c r="Q163" s="14">
        <f>VLOOKUP(VALUE(B163),'[1]tạm xét'!$A$7:$R$1001,11,0)</f>
        <v>3.46</v>
      </c>
      <c r="R163" s="14" t="str">
        <f>VLOOKUP(VALUE(B163),'[1]TỔNG XÉT KHÓA LUẬN'!$B$14:$O$97,14,0)</f>
        <v>CHUYÊN ĐỀ</v>
      </c>
      <c r="S163" s="14" t="s">
        <v>65</v>
      </c>
      <c r="T163" s="14" t="str">
        <f>VLOOKUP($S163,'[1]THÔNG TIN GVHD'!$D$3:$P$25,11,0)</f>
        <v>0906 029 602</v>
      </c>
      <c r="U163" s="14" t="str">
        <f>VLOOKUP($S163,'[1]THÔNG TIN GVHD'!$D$3:$P$25,12,0)</f>
        <v>tranhoanganh@dtu-hti.edu.vn</v>
      </c>
      <c r="V163" s="14">
        <f>VLOOKUP($S163,'[1]THÔNG TIN GVHD'!$D$3:$P$25,13,0)</f>
        <v>0</v>
      </c>
    </row>
    <row r="164" spans="1:22" s="15" customFormat="1" x14ac:dyDescent="0.25">
      <c r="A164" s="10">
        <f t="shared" si="2"/>
        <v>158</v>
      </c>
      <c r="B164" s="10" t="s">
        <v>458</v>
      </c>
      <c r="C164" s="11" t="s">
        <v>459</v>
      </c>
      <c r="D164" s="11" t="s">
        <v>295</v>
      </c>
      <c r="E164" s="12">
        <v>37486</v>
      </c>
      <c r="F164" s="10" t="s">
        <v>25</v>
      </c>
      <c r="G164" s="10" t="s">
        <v>331</v>
      </c>
      <c r="H164" s="10" t="s">
        <v>404</v>
      </c>
      <c r="I164" s="13" t="s">
        <v>405</v>
      </c>
      <c r="J164" s="14" t="s">
        <v>334</v>
      </c>
      <c r="K164" s="14" t="str">
        <f>VLOOKUP(VALUE($B164),'[1]đơn vị thực tập'!$C$3:$AE$1000,9,0)</f>
        <v>New Orient Hotel Đà Nẵng</v>
      </c>
      <c r="L164" s="14" t="str">
        <f>VLOOKUP(VALUE($B164),'[1]đơn vị thực tập'!$C$3:$AE$1000,20,0)</f>
        <v>DUYỆT</v>
      </c>
      <c r="M164" s="14">
        <f>VLOOKUP(VALUE($B164),'[1]đơn vị thực tập'!$C$3:$AE$1000,21,0)</f>
        <v>45597</v>
      </c>
      <c r="N164" s="14">
        <f>VLOOKUP(VALUE($B164),'[1]đơn vị thực tập'!$C$3:$AE$1000,18,0)</f>
        <v>0</v>
      </c>
      <c r="O164" s="14" t="str">
        <f>VLOOKUP(VALUE($B164),'[1]đơn vị thực tập'!$C$3:$AE$1000,13,0)</f>
        <v>Nhà hàng</v>
      </c>
      <c r="P164" s="18">
        <f>VLOOKUP(VALUE(B164),'[1]tạm xét'!$A$7:$R$1001,13,0)</f>
        <v>0</v>
      </c>
      <c r="Q164" s="14">
        <f>VLOOKUP(VALUE(B164),'[1]tạm xét'!$A$7:$R$1001,11,0)</f>
        <v>3.09</v>
      </c>
      <c r="R164" s="14" t="str">
        <f>VLOOKUP(VALUE(B164),'[1]tạm xét'!$A$7:$R$1001,18,0)</f>
        <v>CHUYÊN ĐỀ</v>
      </c>
      <c r="S164" s="14"/>
      <c r="T164" s="14"/>
      <c r="U164" s="14"/>
      <c r="V164" s="14"/>
    </row>
    <row r="165" spans="1:22" s="15" customFormat="1" x14ac:dyDescent="0.25">
      <c r="A165" s="10">
        <f t="shared" si="2"/>
        <v>159</v>
      </c>
      <c r="B165" s="10" t="s">
        <v>460</v>
      </c>
      <c r="C165" s="11" t="s">
        <v>461</v>
      </c>
      <c r="D165" s="11" t="s">
        <v>462</v>
      </c>
      <c r="E165" s="12">
        <v>37161</v>
      </c>
      <c r="F165" s="10" t="s">
        <v>25</v>
      </c>
      <c r="G165" s="10" t="s">
        <v>331</v>
      </c>
      <c r="H165" s="10" t="s">
        <v>404</v>
      </c>
      <c r="I165" s="13" t="s">
        <v>405</v>
      </c>
      <c r="J165" s="14" t="s">
        <v>334</v>
      </c>
      <c r="K165" s="14" t="e">
        <f>VLOOKUP(VALUE($B165),'[1]đơn vị thực tập'!$C$3:$AE$1000,9,0)</f>
        <v>#N/A</v>
      </c>
      <c r="L165" s="14" t="e">
        <f>VLOOKUP(VALUE($B165),'[1]đơn vị thực tập'!$C$3:$AE$1000,20,0)</f>
        <v>#N/A</v>
      </c>
      <c r="M165" s="14" t="e">
        <f>VLOOKUP(VALUE($B165),'[1]đơn vị thực tập'!$C$3:$AE$1000,21,0)</f>
        <v>#N/A</v>
      </c>
      <c r="N165" s="14" t="e">
        <f>VLOOKUP(VALUE($B165),'[1]đơn vị thực tập'!$C$3:$AE$1000,18,0)</f>
        <v>#N/A</v>
      </c>
      <c r="O165" s="14" t="e">
        <f>VLOOKUP(VALUE($B165),'[1]đơn vị thực tập'!$C$3:$AE$1000,13,0)</f>
        <v>#N/A</v>
      </c>
      <c r="P165" s="18">
        <f>VLOOKUP(VALUE(B165),'[1]tạm xét'!$A$7:$R$1001,13,0)</f>
        <v>0.248</v>
      </c>
      <c r="Q165" s="14">
        <f>VLOOKUP(VALUE(B165),'[1]tạm xét'!$A$7:$R$1001,11,0)</f>
        <v>2.46</v>
      </c>
      <c r="R165" s="14" t="str">
        <f>VLOOKUP(VALUE(B165),'[1]tạm xét'!$A$7:$R$1001,18,0)</f>
        <v>KHÔNG ĐỦ ĐIỀU KIỆN THỰC TẬP</v>
      </c>
      <c r="S165" s="14"/>
      <c r="T165" s="14"/>
      <c r="U165" s="14"/>
      <c r="V165" s="14"/>
    </row>
    <row r="166" spans="1:22" s="15" customFormat="1" x14ac:dyDescent="0.25">
      <c r="A166" s="10">
        <f t="shared" si="2"/>
        <v>160</v>
      </c>
      <c r="B166" s="10" t="s">
        <v>463</v>
      </c>
      <c r="C166" s="11" t="s">
        <v>464</v>
      </c>
      <c r="D166" s="11" t="s">
        <v>465</v>
      </c>
      <c r="E166" s="12">
        <v>37354</v>
      </c>
      <c r="F166" s="10" t="s">
        <v>25</v>
      </c>
      <c r="G166" s="10" t="s">
        <v>331</v>
      </c>
      <c r="H166" s="10" t="s">
        <v>404</v>
      </c>
      <c r="I166" s="13" t="s">
        <v>405</v>
      </c>
      <c r="J166" s="14" t="s">
        <v>334</v>
      </c>
      <c r="K166" s="14" t="str">
        <f>VLOOKUP(VALUE($B166),'[1]đơn vị thực tập'!$C$3:$AE$1000,9,0)</f>
        <v>Grand Tourane Hotel</v>
      </c>
      <c r="L166" s="14" t="str">
        <f>VLOOKUP(VALUE($B166),'[1]đơn vị thực tập'!$C$3:$AE$1000,20,0)</f>
        <v>DUYỆT</v>
      </c>
      <c r="M166" s="14">
        <f>VLOOKUP(VALUE($B166),'[1]đơn vị thực tập'!$C$3:$AE$1000,21,0)</f>
        <v>45627</v>
      </c>
      <c r="N166" s="14" t="str">
        <f>VLOOKUP(VALUE($B166),'[1]đơn vị thực tập'!$C$3:$AE$1000,18,0)</f>
        <v>19/1</v>
      </c>
      <c r="O166" s="14" t="str">
        <f>VLOOKUP(VALUE($B166),'[1]đơn vị thực tập'!$C$3:$AE$1000,13,0)</f>
        <v>Nhà hàng</v>
      </c>
      <c r="P166" s="18">
        <f>VLOOKUP(VALUE(B166),'[1]tạm xét'!$A$7:$R$1001,13,0)</f>
        <v>0.04</v>
      </c>
      <c r="Q166" s="14">
        <f>VLOOKUP(VALUE(B166),'[1]tạm xét'!$A$7:$R$1001,11,0)</f>
        <v>3.02</v>
      </c>
      <c r="R166" s="14" t="str">
        <f>VLOOKUP(VALUE(B166),'[1]tạm xét'!$A$7:$R$1001,18,0)</f>
        <v>CHUYÊN ĐỀ</v>
      </c>
      <c r="S166" s="14" t="s">
        <v>65</v>
      </c>
      <c r="T166" s="14" t="str">
        <f>VLOOKUP($S166,'[1]THÔNG TIN GVHD'!$D$3:$P$25,11,0)</f>
        <v>0906 029 602</v>
      </c>
      <c r="U166" s="14" t="str">
        <f>VLOOKUP($S166,'[1]THÔNG TIN GVHD'!$D$3:$P$25,12,0)</f>
        <v>tranhoanganh@dtu-hti.edu.vn</v>
      </c>
      <c r="V166" s="14">
        <f>VLOOKUP($S166,'[1]THÔNG TIN GVHD'!$D$3:$P$25,13,0)</f>
        <v>0</v>
      </c>
    </row>
    <row r="167" spans="1:22" s="15" customFormat="1" x14ac:dyDescent="0.25">
      <c r="A167" s="10">
        <f t="shared" si="2"/>
        <v>161</v>
      </c>
      <c r="B167" s="10" t="s">
        <v>466</v>
      </c>
      <c r="C167" s="11" t="s">
        <v>467</v>
      </c>
      <c r="D167" s="11" t="s">
        <v>121</v>
      </c>
      <c r="E167" s="12">
        <v>37469</v>
      </c>
      <c r="F167" s="10" t="s">
        <v>25</v>
      </c>
      <c r="G167" s="10" t="s">
        <v>331</v>
      </c>
      <c r="H167" s="10" t="s">
        <v>468</v>
      </c>
      <c r="I167" s="13" t="s">
        <v>469</v>
      </c>
      <c r="J167" s="14" t="s">
        <v>334</v>
      </c>
      <c r="K167" s="14" t="str">
        <f>VLOOKUP(VALUE($B167),'[1]đơn vị thực tập'!$C$3:$AE$1000,9,0)</f>
        <v>Diamond Sea Hotel</v>
      </c>
      <c r="L167" s="14" t="str">
        <f>VLOOKUP(VALUE($B167),'[1]đơn vị thực tập'!$C$3:$AE$1000,20,0)</f>
        <v>DUYỆT</v>
      </c>
      <c r="M167" s="14" t="str">
        <f>VLOOKUP(VALUE($B167),'[1]đơn vị thực tập'!$C$3:$AE$1000,21,0)</f>
        <v>18/12/2023</v>
      </c>
      <c r="N167" s="14" t="str">
        <f>VLOOKUP(VALUE($B167),'[1]đơn vị thực tập'!$C$3:$AE$1000,18,0)</f>
        <v>21/12</v>
      </c>
      <c r="O167" s="14" t="str">
        <f>VLOOKUP(VALUE($B167),'[1]đơn vị thực tập'!$C$3:$AE$1000,13,0)</f>
        <v>Buồng phòng</v>
      </c>
      <c r="P167" s="18">
        <f>VLOOKUP(VALUE(B167),'[1]tạm xét'!$A$7:$R$1001,13,0)</f>
        <v>0</v>
      </c>
      <c r="Q167" s="14">
        <f>VLOOKUP(VALUE(B167),'[1]tạm xét'!$A$7:$R$1001,11,0)</f>
        <v>3.63</v>
      </c>
      <c r="R167" s="14" t="str">
        <f>VLOOKUP(VALUE(B167),'[1]TỔNG XÉT KHÓA LUẬN'!$B$14:$O$97,14,0)</f>
        <v>CHUYÊN ĐỀ</v>
      </c>
      <c r="S167" s="14" t="s">
        <v>58</v>
      </c>
      <c r="T167" s="14" t="str">
        <f>VLOOKUP($S167,'[1]THÔNG TIN GVHD'!$D$3:$P$25,11,0)</f>
        <v>0905938748</v>
      </c>
      <c r="U167" s="14" t="str">
        <f>VLOOKUP($S167,'[1]THÔNG TIN GVHD'!$D$3:$P$25,12,0)</f>
        <v>duongtxuandieu@dtu-hti.edu.vn</v>
      </c>
      <c r="V167" s="14">
        <f>VLOOKUP($S167,'[1]THÔNG TIN GVHD'!$D$3:$P$25,13,0)</f>
        <v>0</v>
      </c>
    </row>
    <row r="168" spans="1:22" s="15" customFormat="1" x14ac:dyDescent="0.25">
      <c r="A168" s="10">
        <f t="shared" si="2"/>
        <v>162</v>
      </c>
      <c r="B168" s="10" t="s">
        <v>470</v>
      </c>
      <c r="C168" s="11" t="s">
        <v>471</v>
      </c>
      <c r="D168" s="11" t="s">
        <v>121</v>
      </c>
      <c r="E168" s="12">
        <v>37614</v>
      </c>
      <c r="F168" s="10" t="s">
        <v>25</v>
      </c>
      <c r="G168" s="10" t="s">
        <v>331</v>
      </c>
      <c r="H168" s="10" t="s">
        <v>468</v>
      </c>
      <c r="I168" s="13" t="s">
        <v>469</v>
      </c>
      <c r="J168" s="14" t="s">
        <v>334</v>
      </c>
      <c r="K168" s="14" t="e">
        <f>VLOOKUP(VALUE($B168),'[1]đơn vị thực tập'!$C$3:$AE$1000,9,0)</f>
        <v>#N/A</v>
      </c>
      <c r="L168" s="14" t="e">
        <f>VLOOKUP(VALUE($B168),'[1]đơn vị thực tập'!$C$3:$AE$1000,20,0)</f>
        <v>#N/A</v>
      </c>
      <c r="M168" s="14" t="e">
        <f>VLOOKUP(VALUE($B168),'[1]đơn vị thực tập'!$C$3:$AE$1000,21,0)</f>
        <v>#N/A</v>
      </c>
      <c r="N168" s="14" t="e">
        <f>VLOOKUP(VALUE($B168),'[1]đơn vị thực tập'!$C$3:$AE$1000,18,0)</f>
        <v>#N/A</v>
      </c>
      <c r="O168" s="14" t="e">
        <f>VLOOKUP(VALUE($B168),'[1]đơn vị thực tập'!$C$3:$AE$1000,13,0)</f>
        <v>#N/A</v>
      </c>
      <c r="P168" s="18">
        <f>VLOOKUP(VALUE(B168),'[1]tạm xét'!$A$7:$R$1001,13,0)</f>
        <v>4.0322580645161289E-2</v>
      </c>
      <c r="Q168" s="14">
        <f>VLOOKUP(VALUE(B168),'[1]tạm xét'!$A$7:$R$1001,11,0)</f>
        <v>3.08</v>
      </c>
      <c r="R168" s="14" t="str">
        <f>VLOOKUP(VALUE(B168),'[1]tạm xét'!$A$7:$R$1001,18,0)</f>
        <v>CHUYÊN ĐỀ</v>
      </c>
      <c r="S168" s="14"/>
      <c r="T168" s="14"/>
      <c r="U168" s="14"/>
      <c r="V168" s="14"/>
    </row>
    <row r="169" spans="1:22" s="15" customFormat="1" x14ac:dyDescent="0.25">
      <c r="A169" s="10">
        <f t="shared" si="2"/>
        <v>163</v>
      </c>
      <c r="B169" s="10" t="s">
        <v>472</v>
      </c>
      <c r="C169" s="11" t="s">
        <v>358</v>
      </c>
      <c r="D169" s="11" t="s">
        <v>24</v>
      </c>
      <c r="E169" s="12">
        <v>37419</v>
      </c>
      <c r="F169" s="10" t="s">
        <v>25</v>
      </c>
      <c r="G169" s="10" t="s">
        <v>331</v>
      </c>
      <c r="H169" s="10" t="s">
        <v>468</v>
      </c>
      <c r="I169" s="13" t="s">
        <v>469</v>
      </c>
      <c r="J169" s="14" t="s">
        <v>334</v>
      </c>
      <c r="K169" s="14" t="e">
        <f>VLOOKUP(VALUE($B169),'[1]đơn vị thực tập'!$C$3:$AE$1000,9,0)</f>
        <v>#N/A</v>
      </c>
      <c r="L169" s="14" t="e">
        <f>VLOOKUP(VALUE($B169),'[1]đơn vị thực tập'!$C$3:$AE$1000,20,0)</f>
        <v>#N/A</v>
      </c>
      <c r="M169" s="14" t="e">
        <f>VLOOKUP(VALUE($B169),'[1]đơn vị thực tập'!$C$3:$AE$1000,21,0)</f>
        <v>#N/A</v>
      </c>
      <c r="N169" s="14" t="e">
        <f>VLOOKUP(VALUE($B169),'[1]đơn vị thực tập'!$C$3:$AE$1000,18,0)</f>
        <v>#N/A</v>
      </c>
      <c r="O169" s="14" t="e">
        <f>VLOOKUP(VALUE($B169),'[1]đơn vị thực tập'!$C$3:$AE$1000,13,0)</f>
        <v>#N/A</v>
      </c>
      <c r="P169" s="18">
        <f>VLOOKUP(VALUE(B169),'[1]tạm xét'!$A$7:$R$1001,13,0)</f>
        <v>1.6E-2</v>
      </c>
      <c r="Q169" s="14">
        <f>VLOOKUP(VALUE(B169),'[1]tạm xét'!$A$7:$R$1001,11,0)</f>
        <v>3.14</v>
      </c>
      <c r="R169" s="14" t="str">
        <f>VLOOKUP(VALUE(B169),'[1]tạm xét'!$A$7:$R$1001,18,0)</f>
        <v>CHUYÊN ĐỀ</v>
      </c>
      <c r="S169" s="14"/>
      <c r="T169" s="14"/>
      <c r="U169" s="14"/>
      <c r="V169" s="14"/>
    </row>
    <row r="170" spans="1:22" s="15" customFormat="1" x14ac:dyDescent="0.25">
      <c r="A170" s="10">
        <f t="shared" si="2"/>
        <v>164</v>
      </c>
      <c r="B170" s="10" t="s">
        <v>473</v>
      </c>
      <c r="C170" s="11" t="s">
        <v>393</v>
      </c>
      <c r="D170" s="11" t="s">
        <v>474</v>
      </c>
      <c r="E170" s="12">
        <v>37282</v>
      </c>
      <c r="F170" s="10" t="s">
        <v>34</v>
      </c>
      <c r="G170" s="10" t="s">
        <v>331</v>
      </c>
      <c r="H170" s="10" t="s">
        <v>468</v>
      </c>
      <c r="I170" s="13" t="s">
        <v>469</v>
      </c>
      <c r="J170" s="14" t="s">
        <v>334</v>
      </c>
      <c r="K170" s="14" t="str">
        <f>VLOOKUP(VALUE($B170),'[1]đơn vị thực tập'!$C$3:$AE$1000,9,0)</f>
        <v>Da Nang Mikazuki Japanese Resorts &amp; Spa</v>
      </c>
      <c r="L170" s="14" t="str">
        <f>VLOOKUP(VALUE($B170),'[1]đơn vị thực tập'!$C$3:$AE$1000,20,0)</f>
        <v>DUYỆT</v>
      </c>
      <c r="M170" s="14" t="str">
        <f>VLOOKUP(VALUE($B170),'[1]đơn vị thực tập'!$C$3:$AE$1000,21,0)</f>
        <v>15/1/2024</v>
      </c>
      <c r="N170" s="14" t="str">
        <f>VLOOKUP(VALUE($B170),'[1]đơn vị thực tập'!$C$3:$AE$1000,18,0)</f>
        <v>15/1</v>
      </c>
      <c r="O170" s="14" t="str">
        <f>VLOOKUP(VALUE($B170),'[1]đơn vị thực tập'!$C$3:$AE$1000,13,0)</f>
        <v>Nhà hàng</v>
      </c>
      <c r="P170" s="18">
        <f>VLOOKUP(VALUE(B170),'[1]tạm xét'!$A$7:$R$1001,13,0)</f>
        <v>1.6E-2</v>
      </c>
      <c r="Q170" s="14">
        <f>VLOOKUP(VALUE(B170),'[1]tạm xét'!$A$7:$R$1001,11,0)</f>
        <v>3.21</v>
      </c>
      <c r="R170" s="14" t="str">
        <f>VLOOKUP(VALUE(B170),'[1]tạm xét'!$A$7:$R$1001,18,0)</f>
        <v>CHUYÊN ĐỀ</v>
      </c>
      <c r="S170" s="14" t="s">
        <v>354</v>
      </c>
      <c r="T170" s="14" t="str">
        <f>VLOOKUP($S170,'[1]THÔNG TIN GVHD'!$D$3:$P$25,11,0)</f>
        <v>0935336716</v>
      </c>
      <c r="U170" s="14" t="str">
        <f>VLOOKUP($S170,'[1]THÔNG TIN GVHD'!$D$3:$P$25,12,0)</f>
        <v>hominhphuc@dtu-hti.edu.vn</v>
      </c>
      <c r="V170" s="14">
        <f>VLOOKUP($S170,'[1]THÔNG TIN GVHD'!$D$3:$P$25,13,0)</f>
        <v>0</v>
      </c>
    </row>
    <row r="171" spans="1:22" s="15" customFormat="1" x14ac:dyDescent="0.25">
      <c r="A171" s="10">
        <f t="shared" si="2"/>
        <v>165</v>
      </c>
      <c r="B171" s="10" t="s">
        <v>475</v>
      </c>
      <c r="C171" s="11" t="s">
        <v>476</v>
      </c>
      <c r="D171" s="11" t="s">
        <v>477</v>
      </c>
      <c r="E171" s="12">
        <v>37289</v>
      </c>
      <c r="F171" s="10" t="s">
        <v>34</v>
      </c>
      <c r="G171" s="10" t="s">
        <v>331</v>
      </c>
      <c r="H171" s="10" t="s">
        <v>468</v>
      </c>
      <c r="I171" s="13" t="s">
        <v>469</v>
      </c>
      <c r="J171" s="14" t="s">
        <v>334</v>
      </c>
      <c r="K171" s="14" t="str">
        <f>VLOOKUP(VALUE($B171),'[1]đơn vị thực tập'!$C$3:$AE$1000,9,0)</f>
        <v>Paris Deli Danang Beach Hotel</v>
      </c>
      <c r="L171" s="14" t="str">
        <f>VLOOKUP(VALUE($B171),'[1]đơn vị thực tập'!$C$3:$AE$1000,20,0)</f>
        <v>DUYỆT</v>
      </c>
      <c r="M171" s="14">
        <f>VLOOKUP(VALUE($B171),'[1]đơn vị thực tập'!$C$3:$AE$1000,21,0)</f>
        <v>45627</v>
      </c>
      <c r="N171" s="14" t="str">
        <f>VLOOKUP(VALUE($B171),'[1]đơn vị thực tập'!$C$3:$AE$1000,18,0)</f>
        <v>15/1</v>
      </c>
      <c r="O171" s="14" t="str">
        <f>VLOOKUP(VALUE($B171),'[1]đơn vị thực tập'!$C$3:$AE$1000,13,0)</f>
        <v>Buồng phòng</v>
      </c>
      <c r="P171" s="18">
        <f>VLOOKUP(VALUE(B171),'[1]tạm xét'!$A$7:$R$1001,13,0)</f>
        <v>5.6451612903225805E-2</v>
      </c>
      <c r="Q171" s="14">
        <f>VLOOKUP(VALUE(B171),'[1]tạm xét'!$A$7:$R$1001,11,0)</f>
        <v>3.6</v>
      </c>
      <c r="R171" s="14" t="str">
        <f>VLOOKUP(VALUE(B171),'[1]tạm xét'!$A$7:$R$1001,18,0)</f>
        <v>KHÔNG ĐỦ ĐIỀU KIỆN THỰC TẬP</v>
      </c>
      <c r="S171" s="14" t="s">
        <v>354</v>
      </c>
      <c r="T171" s="14" t="str">
        <f>VLOOKUP($S171,'[1]THÔNG TIN GVHD'!$D$3:$P$25,11,0)</f>
        <v>0935336716</v>
      </c>
      <c r="U171" s="14" t="str">
        <f>VLOOKUP($S171,'[1]THÔNG TIN GVHD'!$D$3:$P$25,12,0)</f>
        <v>hominhphuc@dtu-hti.edu.vn</v>
      </c>
      <c r="V171" s="14">
        <f>VLOOKUP($S171,'[1]THÔNG TIN GVHD'!$D$3:$P$25,13,0)</f>
        <v>0</v>
      </c>
    </row>
    <row r="172" spans="1:22" s="15" customFormat="1" x14ac:dyDescent="0.25">
      <c r="A172" s="10">
        <f t="shared" si="2"/>
        <v>166</v>
      </c>
      <c r="B172" s="10" t="s">
        <v>478</v>
      </c>
      <c r="C172" s="11" t="s">
        <v>479</v>
      </c>
      <c r="D172" s="11" t="s">
        <v>243</v>
      </c>
      <c r="E172" s="12">
        <v>37541</v>
      </c>
      <c r="F172" s="10" t="s">
        <v>25</v>
      </c>
      <c r="G172" s="10" t="s">
        <v>331</v>
      </c>
      <c r="H172" s="10" t="s">
        <v>468</v>
      </c>
      <c r="I172" s="13" t="s">
        <v>469</v>
      </c>
      <c r="J172" s="14" t="s">
        <v>334</v>
      </c>
      <c r="K172" s="14" t="str">
        <f>VLOOKUP(VALUE($B172),'[1]đơn vị thực tập'!$C$3:$AE$1000,9,0)</f>
        <v>Paris Deli Danang Beach Hotel</v>
      </c>
      <c r="L172" s="14" t="str">
        <f>VLOOKUP(VALUE($B172),'[1]đơn vị thực tập'!$C$3:$AE$1000,20,0)</f>
        <v>DUYỆT</v>
      </c>
      <c r="M172" s="14">
        <f>VLOOKUP(VALUE($B172),'[1]đơn vị thực tập'!$C$3:$AE$1000,21,0)</f>
        <v>45627</v>
      </c>
      <c r="N172" s="14" t="str">
        <f>VLOOKUP(VALUE($B172),'[1]đơn vị thực tập'!$C$3:$AE$1000,18,0)</f>
        <v>15/1</v>
      </c>
      <c r="O172" s="14" t="str">
        <f>VLOOKUP(VALUE($B172),'[1]đơn vị thực tập'!$C$3:$AE$1000,13,0)</f>
        <v>Buồng phòng</v>
      </c>
      <c r="P172" s="18">
        <f>VLOOKUP(VALUE(B172),'[1]tạm xét'!$A$7:$R$1001,13,0)</f>
        <v>4.0322580645161289E-2</v>
      </c>
      <c r="Q172" s="14">
        <f>VLOOKUP(VALUE(B172),'[1]tạm xét'!$A$7:$R$1001,11,0)</f>
        <v>3.17</v>
      </c>
      <c r="R172" s="14" t="str">
        <f>VLOOKUP(VALUE(B172),'[1]tạm xét'!$A$7:$R$1001,18,0)</f>
        <v>CHUYÊN ĐỀ</v>
      </c>
      <c r="S172" s="14" t="s">
        <v>354</v>
      </c>
      <c r="T172" s="14" t="str">
        <f>VLOOKUP($S172,'[1]THÔNG TIN GVHD'!$D$3:$P$25,11,0)</f>
        <v>0935336716</v>
      </c>
      <c r="U172" s="14" t="str">
        <f>VLOOKUP($S172,'[1]THÔNG TIN GVHD'!$D$3:$P$25,12,0)</f>
        <v>hominhphuc@dtu-hti.edu.vn</v>
      </c>
      <c r="V172" s="14">
        <f>VLOOKUP($S172,'[1]THÔNG TIN GVHD'!$D$3:$P$25,13,0)</f>
        <v>0</v>
      </c>
    </row>
    <row r="173" spans="1:22" s="15" customFormat="1" x14ac:dyDescent="0.25">
      <c r="A173" s="10">
        <f t="shared" si="2"/>
        <v>167</v>
      </c>
      <c r="B173" s="10" t="s">
        <v>480</v>
      </c>
      <c r="C173" s="11" t="s">
        <v>481</v>
      </c>
      <c r="D173" s="11" t="s">
        <v>249</v>
      </c>
      <c r="E173" s="12">
        <v>37521</v>
      </c>
      <c r="F173" s="10" t="s">
        <v>25</v>
      </c>
      <c r="G173" s="10" t="s">
        <v>331</v>
      </c>
      <c r="H173" s="10" t="s">
        <v>468</v>
      </c>
      <c r="I173" s="13" t="s">
        <v>469</v>
      </c>
      <c r="J173" s="14" t="s">
        <v>334</v>
      </c>
      <c r="K173" s="14" t="e">
        <f>VLOOKUP(VALUE($B173),'[1]đơn vị thực tập'!$C$3:$AE$1000,9,0)</f>
        <v>#N/A</v>
      </c>
      <c r="L173" s="14" t="e">
        <f>VLOOKUP(VALUE($B173),'[1]đơn vị thực tập'!$C$3:$AE$1000,20,0)</f>
        <v>#N/A</v>
      </c>
      <c r="M173" s="14" t="e">
        <f>VLOOKUP(VALUE($B173),'[1]đơn vị thực tập'!$C$3:$AE$1000,21,0)</f>
        <v>#N/A</v>
      </c>
      <c r="N173" s="14" t="e">
        <f>VLOOKUP(VALUE($B173),'[1]đơn vị thực tập'!$C$3:$AE$1000,18,0)</f>
        <v>#N/A</v>
      </c>
      <c r="O173" s="14" t="e">
        <f>VLOOKUP(VALUE($B173),'[1]đơn vị thực tập'!$C$3:$AE$1000,13,0)</f>
        <v>#N/A</v>
      </c>
      <c r="P173" s="18">
        <f>VLOOKUP(VALUE(B173),'[1]tạm xét'!$A$7:$R$1001,13,0)</f>
        <v>0.13709677419354838</v>
      </c>
      <c r="Q173" s="14">
        <f>VLOOKUP(VALUE(B173),'[1]tạm xét'!$A$7:$R$1001,11,0)</f>
        <v>2.46</v>
      </c>
      <c r="R173" s="14" t="str">
        <f>VLOOKUP(VALUE(B173),'[1]tạm xét'!$A$7:$R$1001,18,0)</f>
        <v>KHÔNG ĐỦ ĐIỀU KIỆN THỰC TẬP</v>
      </c>
      <c r="S173" s="14"/>
      <c r="T173" s="14"/>
      <c r="U173" s="14"/>
      <c r="V173" s="14"/>
    </row>
    <row r="174" spans="1:22" s="15" customFormat="1" x14ac:dyDescent="0.25">
      <c r="A174" s="10">
        <f t="shared" si="2"/>
        <v>168</v>
      </c>
      <c r="B174" s="10" t="s">
        <v>482</v>
      </c>
      <c r="C174" s="11" t="s">
        <v>373</v>
      </c>
      <c r="D174" s="11" t="s">
        <v>249</v>
      </c>
      <c r="E174" s="12">
        <v>37562</v>
      </c>
      <c r="F174" s="10" t="s">
        <v>25</v>
      </c>
      <c r="G174" s="10" t="s">
        <v>331</v>
      </c>
      <c r="H174" s="10" t="s">
        <v>468</v>
      </c>
      <c r="I174" s="13" t="s">
        <v>469</v>
      </c>
      <c r="J174" s="14" t="s">
        <v>334</v>
      </c>
      <c r="K174" s="14" t="str">
        <f>VLOOKUP(VALUE($B174),'[1]đơn vị thực tập'!$C$3:$AE$1000,9,0)</f>
        <v>Sanouva Hotel</v>
      </c>
      <c r="L174" s="14" t="str">
        <f>VLOOKUP(VALUE($B174),'[1]đơn vị thực tập'!$C$3:$AE$1000,20,0)</f>
        <v>DUYỆT</v>
      </c>
      <c r="M174" s="14" t="str">
        <f>VLOOKUP(VALUE($B174),'[1]đơn vị thực tập'!$C$3:$AE$1000,21,0)</f>
        <v>26/1/2024</v>
      </c>
      <c r="N174" s="14" t="str">
        <f>VLOOKUP(VALUE($B174),'[1]đơn vị thực tập'!$C$3:$AE$1000,18,0)</f>
        <v>26/1</v>
      </c>
      <c r="O174" s="14" t="str">
        <f>VLOOKUP(VALUE($B174),'[1]đơn vị thực tập'!$C$3:$AE$1000,13,0)</f>
        <v>Buồng phòng</v>
      </c>
      <c r="P174" s="18">
        <f>VLOOKUP(VALUE(B174),'[1]tạm xét'!$A$7:$R$1001,13,0)</f>
        <v>2.4193548387096774E-2</v>
      </c>
      <c r="Q174" s="14">
        <f>VLOOKUP(VALUE(B174),'[1]tạm xét'!$A$7:$R$1001,11,0)</f>
        <v>3.05</v>
      </c>
      <c r="R174" s="14" t="str">
        <f>VLOOKUP(VALUE(B174),'[1]tạm xét'!$A$7:$R$1001,18,0)</f>
        <v>CHUYÊN ĐỀ</v>
      </c>
      <c r="S174" s="14" t="s">
        <v>337</v>
      </c>
      <c r="T174" s="14" t="str">
        <f>VLOOKUP($S174,'[1]THÔNG TIN GVHD'!$D$3:$P$25,11,0)</f>
        <v>0396.153.687</v>
      </c>
      <c r="U174" s="14" t="str">
        <f>VLOOKUP($S174,'[1]THÔNG TIN GVHD'!$D$3:$P$25,12,0)</f>
        <v>nguyentminhthu@dtu-hti.edu.vn</v>
      </c>
      <c r="V174" s="14">
        <f>VLOOKUP($S174,'[1]THÔNG TIN GVHD'!$D$3:$P$25,13,0)</f>
        <v>0</v>
      </c>
    </row>
    <row r="175" spans="1:22" s="15" customFormat="1" x14ac:dyDescent="0.25">
      <c r="A175" s="10">
        <f t="shared" si="2"/>
        <v>169</v>
      </c>
      <c r="B175" s="10" t="s">
        <v>483</v>
      </c>
      <c r="C175" s="11" t="s">
        <v>484</v>
      </c>
      <c r="D175" s="11" t="s">
        <v>416</v>
      </c>
      <c r="E175" s="12">
        <v>36997</v>
      </c>
      <c r="F175" s="10" t="s">
        <v>34</v>
      </c>
      <c r="G175" s="10" t="s">
        <v>331</v>
      </c>
      <c r="H175" s="10" t="s">
        <v>468</v>
      </c>
      <c r="I175" s="13" t="s">
        <v>469</v>
      </c>
      <c r="J175" s="14" t="s">
        <v>334</v>
      </c>
      <c r="K175" s="14" t="str">
        <f>VLOOKUP(VALUE($B175),'[1]đơn vị thực tập'!$C$3:$AE$1000,9,0)</f>
        <v>Le Sands Oceanfront Da Nang Hotel</v>
      </c>
      <c r="L175" s="14" t="str">
        <f>VLOOKUP(VALUE($B175),'[1]đơn vị thực tập'!$C$3:$AE$1000,20,0)</f>
        <v>DUYỆT</v>
      </c>
      <c r="M175" s="14" t="str">
        <f>VLOOKUP(VALUE($B175),'[1]đơn vị thực tập'!$C$3:$AE$1000,21,0)</f>
        <v>28/12/2023</v>
      </c>
      <c r="N175" s="14" t="str">
        <f>VLOOKUP(VALUE($B175),'[1]đơn vị thực tập'!$C$3:$AE$1000,18,0)</f>
        <v>19/1</v>
      </c>
      <c r="O175" s="14" t="str">
        <f>VLOOKUP(VALUE($B175),'[1]đơn vị thực tập'!$C$3:$AE$1000,13,0)</f>
        <v>Nhà hàng</v>
      </c>
      <c r="P175" s="18">
        <f>VLOOKUP(VALUE(B175),'[1]tạm xét'!$A$7:$R$1001,13,0)</f>
        <v>1.6129032258064516E-2</v>
      </c>
      <c r="Q175" s="14">
        <f>VLOOKUP(VALUE(B175),'[1]tạm xét'!$A$7:$R$1001,11,0)</f>
        <v>2.68</v>
      </c>
      <c r="R175" s="14" t="str">
        <f>VLOOKUP(VALUE(B175),'[1]tạm xét'!$A$7:$R$1001,18,0)</f>
        <v>CHUYÊN ĐỀ</v>
      </c>
      <c r="S175" s="14" t="s">
        <v>58</v>
      </c>
      <c r="T175" s="14" t="str">
        <f>VLOOKUP($S175,'[1]THÔNG TIN GVHD'!$D$3:$P$25,11,0)</f>
        <v>0905938748</v>
      </c>
      <c r="U175" s="14" t="str">
        <f>VLOOKUP($S175,'[1]THÔNG TIN GVHD'!$D$3:$P$25,12,0)</f>
        <v>duongtxuandieu@dtu-hti.edu.vn</v>
      </c>
      <c r="V175" s="14">
        <f>VLOOKUP($S175,'[1]THÔNG TIN GVHD'!$D$3:$P$25,13,0)</f>
        <v>0</v>
      </c>
    </row>
    <row r="176" spans="1:22" s="15" customFormat="1" x14ac:dyDescent="0.25">
      <c r="A176" s="10">
        <f t="shared" si="2"/>
        <v>170</v>
      </c>
      <c r="B176" s="10" t="s">
        <v>485</v>
      </c>
      <c r="C176" s="11" t="s">
        <v>486</v>
      </c>
      <c r="D176" s="11" t="s">
        <v>487</v>
      </c>
      <c r="E176" s="12">
        <v>37457</v>
      </c>
      <c r="F176" s="10" t="s">
        <v>34</v>
      </c>
      <c r="G176" s="10" t="s">
        <v>331</v>
      </c>
      <c r="H176" s="10" t="s">
        <v>468</v>
      </c>
      <c r="I176" s="13" t="s">
        <v>469</v>
      </c>
      <c r="J176" s="14" t="s">
        <v>334</v>
      </c>
      <c r="K176" s="14" t="str">
        <f>VLOOKUP(VALUE($B176),'[1]đơn vị thực tập'!$C$3:$AE$1000,9,0)</f>
        <v>Khách sạn Mandila Beach Đà Nẵng</v>
      </c>
      <c r="L176" s="14" t="str">
        <f>VLOOKUP(VALUE($B176),'[1]đơn vị thực tập'!$C$3:$AE$1000,20,0)</f>
        <v>DUYỆT</v>
      </c>
      <c r="M176" s="14" t="str">
        <f>VLOOKUP(VALUE($B176),'[1]đơn vị thực tập'!$C$3:$AE$1000,21,0)</f>
        <v>27/12/2023</v>
      </c>
      <c r="N176" s="14" t="str">
        <f>VLOOKUP(VALUE($B176),'[1]đơn vị thực tập'!$C$3:$AE$1000,18,0)</f>
        <v>27/12</v>
      </c>
      <c r="O176" s="14" t="str">
        <f>VLOOKUP(VALUE($B176),'[1]đơn vị thực tập'!$C$3:$AE$1000,13,0)</f>
        <v>Tiền sảnh</v>
      </c>
      <c r="P176" s="18">
        <f>VLOOKUP(VALUE(B176),'[1]tạm xét'!$A$7:$R$1001,13,0)</f>
        <v>6.3492063492063489E-2</v>
      </c>
      <c r="Q176" s="14">
        <f>VLOOKUP(VALUE(B176),'[1]tạm xét'!$A$7:$R$1001,11,0)</f>
        <v>3.2</v>
      </c>
      <c r="R176" s="14" t="str">
        <f>VLOOKUP(VALUE(B176),'[1]tạm xét'!$A$7:$R$1001,18,0)</f>
        <v>KHÔNG ĐỦ ĐIỀU KIỆN THỰC TẬP</v>
      </c>
      <c r="S176" s="14" t="s">
        <v>30</v>
      </c>
      <c r="T176" s="14" t="str">
        <f>VLOOKUP($S176,'[1]THÔNG TIN GVHD'!$D$3:$P$25,11,0)</f>
        <v>0702605664</v>
      </c>
      <c r="U176" s="14" t="str">
        <f>VLOOKUP($S176,'[1]THÔNG TIN GVHD'!$D$3:$P$25,12,0)</f>
        <v>huynhlthuylinh@dtu-hti.edu.vn</v>
      </c>
      <c r="V176" s="14">
        <f>VLOOKUP($S176,'[1]THÔNG TIN GVHD'!$D$3:$P$25,13,0)</f>
        <v>0</v>
      </c>
    </row>
    <row r="177" spans="1:22" s="15" customFormat="1" x14ac:dyDescent="0.25">
      <c r="A177" s="10">
        <f t="shared" si="2"/>
        <v>171</v>
      </c>
      <c r="B177" s="10" t="s">
        <v>488</v>
      </c>
      <c r="C177" s="11" t="s">
        <v>489</v>
      </c>
      <c r="D177" s="11" t="s">
        <v>490</v>
      </c>
      <c r="E177" s="12">
        <v>37512</v>
      </c>
      <c r="F177" s="10" t="s">
        <v>25</v>
      </c>
      <c r="G177" s="10" t="s">
        <v>331</v>
      </c>
      <c r="H177" s="10" t="s">
        <v>468</v>
      </c>
      <c r="I177" s="13" t="s">
        <v>469</v>
      </c>
      <c r="J177" s="14" t="s">
        <v>334</v>
      </c>
      <c r="K177" s="14" t="str">
        <f>VLOOKUP(VALUE($B177),'[1]đơn vị thực tập'!$C$3:$AE$1000,9,0)</f>
        <v>Rosamia Danang Hotel</v>
      </c>
      <c r="L177" s="14" t="str">
        <f>VLOOKUP(VALUE($B177),'[1]đơn vị thực tập'!$C$3:$AE$1000,20,0)</f>
        <v>DUYỆT</v>
      </c>
      <c r="M177" s="14" t="str">
        <f>VLOOKUP(VALUE($B177),'[1]đơn vị thực tập'!$C$3:$AE$1000,21,0)</f>
        <v>16/1/2024</v>
      </c>
      <c r="N177" s="14" t="str">
        <f>VLOOKUP(VALUE($B177),'[1]đơn vị thực tập'!$C$3:$AE$1000,18,0)</f>
        <v>24/1</v>
      </c>
      <c r="O177" s="14" t="str">
        <f>VLOOKUP(VALUE($B177),'[1]đơn vị thực tập'!$C$3:$AE$1000,13,0)</f>
        <v>Lễ tân Spa</v>
      </c>
      <c r="P177" s="18">
        <f>VLOOKUP(VALUE(B177),'[1]tạm xét'!$A$7:$R$1001,13,0)</f>
        <v>4.8000000000000001E-2</v>
      </c>
      <c r="Q177" s="14">
        <f>VLOOKUP(VALUE(B177),'[1]tạm xét'!$A$7:$R$1001,11,0)</f>
        <v>3.08</v>
      </c>
      <c r="R177" s="14" t="str">
        <f>VLOOKUP(VALUE(B177),'[1]tạm xét'!$A$7:$R$1001,18,0)</f>
        <v>CHUYÊN ĐỀ</v>
      </c>
      <c r="S177" s="14" t="s">
        <v>69</v>
      </c>
      <c r="T177" s="14" t="str">
        <f>VLOOKUP($S177,'[1]THÔNG TIN GVHD'!$D$3:$P$25,11,0)</f>
        <v>0905 874 626</v>
      </c>
      <c r="U177" s="14" t="str">
        <f>VLOOKUP($S177,'[1]THÔNG TIN GVHD'!$D$3:$P$25,12,0)</f>
        <v>hosminhtai@dtu-hti.edu.vn</v>
      </c>
      <c r="V177" s="14">
        <f>VLOOKUP($S177,'[1]THÔNG TIN GVHD'!$D$3:$P$25,13,0)</f>
        <v>0</v>
      </c>
    </row>
    <row r="178" spans="1:22" s="15" customFormat="1" x14ac:dyDescent="0.25">
      <c r="A178" s="10">
        <f t="shared" si="2"/>
        <v>172</v>
      </c>
      <c r="B178" s="10" t="s">
        <v>491</v>
      </c>
      <c r="C178" s="11" t="s">
        <v>492</v>
      </c>
      <c r="D178" s="11" t="s">
        <v>149</v>
      </c>
      <c r="E178" s="12">
        <v>37592</v>
      </c>
      <c r="F178" s="10" t="s">
        <v>34</v>
      </c>
      <c r="G178" s="10" t="s">
        <v>331</v>
      </c>
      <c r="H178" s="10" t="s">
        <v>468</v>
      </c>
      <c r="I178" s="13" t="s">
        <v>469</v>
      </c>
      <c r="J178" s="14" t="s">
        <v>334</v>
      </c>
      <c r="K178" s="14" t="str">
        <f>VLOOKUP(VALUE($B178),'[1]đơn vị thực tập'!$C$3:$AE$1000,9,0)</f>
        <v>Serene Beach Hotel Da Nang</v>
      </c>
      <c r="L178" s="14" t="str">
        <f>VLOOKUP(VALUE($B178),'[1]đơn vị thực tập'!$C$3:$AE$1000,20,0)</f>
        <v>DUYỆT</v>
      </c>
      <c r="M178" s="14">
        <f>VLOOKUP(VALUE($B178),'[1]đơn vị thực tập'!$C$3:$AE$1000,21,0)</f>
        <v>45323</v>
      </c>
      <c r="N178" s="14">
        <f>VLOOKUP(VALUE($B178),'[1]đơn vị thực tập'!$C$3:$AE$1000,18,0)</f>
        <v>45323</v>
      </c>
      <c r="O178" s="14" t="str">
        <f>VLOOKUP(VALUE($B178),'[1]đơn vị thực tập'!$C$3:$AE$1000,13,0)</f>
        <v>Nhà hàng</v>
      </c>
      <c r="P178" s="18">
        <f>VLOOKUP(VALUE(B178),'[1]tạm xét'!$A$7:$R$1001,13,0)</f>
        <v>8.7999999999999995E-2</v>
      </c>
      <c r="Q178" s="14">
        <f>VLOOKUP(VALUE(B178),'[1]tạm xét'!$A$7:$R$1001,11,0)</f>
        <v>2.36</v>
      </c>
      <c r="R178" s="14" t="str">
        <f>VLOOKUP(VALUE(B178),'[1]tạm xét'!$A$7:$R$1001,18,0)</f>
        <v>KHÔNG ĐỦ ĐIỀU KIỆN THỰC TẬP</v>
      </c>
      <c r="S178" s="14" t="s">
        <v>162</v>
      </c>
      <c r="T178" s="14" t="str">
        <f>VLOOKUP($S178,'[1]THÔNG TIN GVHD'!$D$3:$P$25,11,0)</f>
        <v>0327892117</v>
      </c>
      <c r="U178" s="14" t="str">
        <f>VLOOKUP($S178,'[1]THÔNG TIN GVHD'!$D$3:$P$25,12,0)</f>
        <v>dangtthuytrang3@dtu-hti.edu.vn</v>
      </c>
      <c r="V178" s="14">
        <f>VLOOKUP($S178,'[1]THÔNG TIN GVHD'!$D$3:$P$25,13,0)</f>
        <v>0</v>
      </c>
    </row>
    <row r="179" spans="1:22" s="15" customFormat="1" x14ac:dyDescent="0.25">
      <c r="A179" s="10">
        <f t="shared" si="2"/>
        <v>173</v>
      </c>
      <c r="B179" s="10" t="s">
        <v>493</v>
      </c>
      <c r="C179" s="11" t="s">
        <v>494</v>
      </c>
      <c r="D179" s="11" t="s">
        <v>149</v>
      </c>
      <c r="E179" s="12">
        <v>37352</v>
      </c>
      <c r="F179" s="10" t="s">
        <v>34</v>
      </c>
      <c r="G179" s="10" t="s">
        <v>331</v>
      </c>
      <c r="H179" s="10" t="s">
        <v>468</v>
      </c>
      <c r="I179" s="13" t="s">
        <v>469</v>
      </c>
      <c r="J179" s="14" t="s">
        <v>334</v>
      </c>
      <c r="K179" s="14" t="e">
        <f>VLOOKUP(VALUE($B179),'[1]đơn vị thực tập'!$C$3:$AE$1000,9,0)</f>
        <v>#N/A</v>
      </c>
      <c r="L179" s="14" t="e">
        <f>VLOOKUP(VALUE($B179),'[1]đơn vị thực tập'!$C$3:$AE$1000,20,0)</f>
        <v>#N/A</v>
      </c>
      <c r="M179" s="14" t="e">
        <f>VLOOKUP(VALUE($B179),'[1]đơn vị thực tập'!$C$3:$AE$1000,21,0)</f>
        <v>#N/A</v>
      </c>
      <c r="N179" s="14" t="e">
        <f>VLOOKUP(VALUE($B179),'[1]đơn vị thực tập'!$C$3:$AE$1000,18,0)</f>
        <v>#N/A</v>
      </c>
      <c r="O179" s="14" t="e">
        <f>VLOOKUP(VALUE($B179),'[1]đơn vị thực tập'!$C$3:$AE$1000,13,0)</f>
        <v>#N/A</v>
      </c>
      <c r="P179" s="18">
        <f>VLOOKUP(VALUE(B179),'[1]tạm xét'!$A$7:$R$1001,13,0)</f>
        <v>4.8000000000000001E-2</v>
      </c>
      <c r="Q179" s="14">
        <f>VLOOKUP(VALUE(B179),'[1]tạm xét'!$A$7:$R$1001,11,0)</f>
        <v>3</v>
      </c>
      <c r="R179" s="14" t="str">
        <f>VLOOKUP(VALUE(B179),'[1]tạm xét'!$A$7:$R$1001,18,0)</f>
        <v>CHUYÊN ĐỀ</v>
      </c>
      <c r="S179" s="14"/>
      <c r="T179" s="14"/>
      <c r="U179" s="14"/>
      <c r="V179" s="14"/>
    </row>
    <row r="180" spans="1:22" s="15" customFormat="1" x14ac:dyDescent="0.25">
      <c r="A180" s="10">
        <f t="shared" si="2"/>
        <v>174</v>
      </c>
      <c r="B180" s="10" t="s">
        <v>495</v>
      </c>
      <c r="C180" s="11" t="s">
        <v>496</v>
      </c>
      <c r="D180" s="11" t="s">
        <v>149</v>
      </c>
      <c r="E180" s="12">
        <v>36942</v>
      </c>
      <c r="F180" s="10" t="s">
        <v>34</v>
      </c>
      <c r="G180" s="10" t="s">
        <v>331</v>
      </c>
      <c r="H180" s="10" t="s">
        <v>468</v>
      </c>
      <c r="I180" s="13" t="s">
        <v>469</v>
      </c>
      <c r="J180" s="14" t="s">
        <v>334</v>
      </c>
      <c r="K180" s="14" t="e">
        <f>VLOOKUP(VALUE($B180),'[1]đơn vị thực tập'!$C$3:$AE$1000,9,0)</f>
        <v>#N/A</v>
      </c>
      <c r="L180" s="14" t="e">
        <f>VLOOKUP(VALUE($B180),'[1]đơn vị thực tập'!$C$3:$AE$1000,20,0)</f>
        <v>#N/A</v>
      </c>
      <c r="M180" s="14" t="e">
        <f>VLOOKUP(VALUE($B180),'[1]đơn vị thực tập'!$C$3:$AE$1000,21,0)</f>
        <v>#N/A</v>
      </c>
      <c r="N180" s="14" t="e">
        <f>VLOOKUP(VALUE($B180),'[1]đơn vị thực tập'!$C$3:$AE$1000,18,0)</f>
        <v>#N/A</v>
      </c>
      <c r="O180" s="14" t="e">
        <f>VLOOKUP(VALUE($B180),'[1]đơn vị thực tập'!$C$3:$AE$1000,13,0)</f>
        <v>#N/A</v>
      </c>
      <c r="P180" s="18">
        <f>VLOOKUP(VALUE(B180),'[1]tạm xét'!$A$7:$R$1001,13,0)</f>
        <v>0.32258064516129031</v>
      </c>
      <c r="Q180" s="14">
        <f>VLOOKUP(VALUE(B180),'[1]tạm xét'!$A$7:$R$1001,11,0)</f>
        <v>1.97</v>
      </c>
      <c r="R180" s="14" t="str">
        <f>VLOOKUP(VALUE(B180),'[1]tạm xét'!$A$7:$R$1001,18,0)</f>
        <v>KHÔNG ĐỦ ĐIỀU KIỆN THỰC TẬP</v>
      </c>
      <c r="S180" s="14"/>
      <c r="T180" s="14"/>
      <c r="U180" s="14"/>
      <c r="V180" s="14"/>
    </row>
    <row r="181" spans="1:22" s="15" customFormat="1" x14ac:dyDescent="0.25">
      <c r="A181" s="10">
        <f t="shared" si="2"/>
        <v>175</v>
      </c>
      <c r="B181" s="10" t="s">
        <v>497</v>
      </c>
      <c r="C181" s="11" t="s">
        <v>109</v>
      </c>
      <c r="D181" s="11" t="s">
        <v>498</v>
      </c>
      <c r="E181" s="12">
        <v>37492</v>
      </c>
      <c r="F181" s="10" t="s">
        <v>25</v>
      </c>
      <c r="G181" s="10" t="s">
        <v>331</v>
      </c>
      <c r="H181" s="10" t="s">
        <v>468</v>
      </c>
      <c r="I181" s="13" t="s">
        <v>469</v>
      </c>
      <c r="J181" s="14" t="s">
        <v>334</v>
      </c>
      <c r="K181" s="14" t="e">
        <f>VLOOKUP(VALUE($B181),'[1]đơn vị thực tập'!$C$3:$AE$1000,9,0)</f>
        <v>#N/A</v>
      </c>
      <c r="L181" s="14" t="e">
        <f>VLOOKUP(VALUE($B181),'[1]đơn vị thực tập'!$C$3:$AE$1000,20,0)</f>
        <v>#N/A</v>
      </c>
      <c r="M181" s="14" t="e">
        <f>VLOOKUP(VALUE($B181),'[1]đơn vị thực tập'!$C$3:$AE$1000,21,0)</f>
        <v>#N/A</v>
      </c>
      <c r="N181" s="14" t="e">
        <f>VLOOKUP(VALUE($B181),'[1]đơn vị thực tập'!$C$3:$AE$1000,18,0)</f>
        <v>#N/A</v>
      </c>
      <c r="O181" s="14" t="e">
        <f>VLOOKUP(VALUE($B181),'[1]đơn vị thực tập'!$C$3:$AE$1000,13,0)</f>
        <v>#N/A</v>
      </c>
      <c r="P181" s="18">
        <f>VLOOKUP(VALUE(B181),'[1]tạm xét'!$A$7:$R$1001,13,0)</f>
        <v>6.4000000000000001E-2</v>
      </c>
      <c r="Q181" s="14">
        <f>VLOOKUP(VALUE(B181),'[1]tạm xét'!$A$7:$R$1001,11,0)</f>
        <v>3.18</v>
      </c>
      <c r="R181" s="14" t="str">
        <f>VLOOKUP(VALUE(B181),'[1]tạm xét'!$A$7:$R$1001,18,0)</f>
        <v>KHÔNG ĐỦ ĐIỀU KIỆN THỰC TẬP</v>
      </c>
      <c r="S181" s="14"/>
      <c r="T181" s="14"/>
      <c r="U181" s="14"/>
      <c r="V181" s="14"/>
    </row>
    <row r="182" spans="1:22" s="15" customFormat="1" x14ac:dyDescent="0.25">
      <c r="A182" s="10">
        <f t="shared" si="2"/>
        <v>176</v>
      </c>
      <c r="B182" s="10" t="s">
        <v>499</v>
      </c>
      <c r="C182" s="11" t="s">
        <v>248</v>
      </c>
      <c r="D182" s="11" t="s">
        <v>500</v>
      </c>
      <c r="E182" s="12">
        <v>37523</v>
      </c>
      <c r="F182" s="10" t="s">
        <v>25</v>
      </c>
      <c r="G182" s="10" t="s">
        <v>331</v>
      </c>
      <c r="H182" s="10" t="s">
        <v>468</v>
      </c>
      <c r="I182" s="13" t="s">
        <v>469</v>
      </c>
      <c r="J182" s="14" t="s">
        <v>334</v>
      </c>
      <c r="K182" s="14" t="str">
        <f>VLOOKUP(VALUE($B182),'[1]đơn vị thực tập'!$C$3:$AE$1000,9,0)</f>
        <v>Satya Danang Hotel</v>
      </c>
      <c r="L182" s="14" t="str">
        <f>VLOOKUP(VALUE($B182),'[1]đơn vị thực tập'!$C$3:$AE$1000,20,0)</f>
        <v>DUYỆT</v>
      </c>
      <c r="M182" s="14" t="str">
        <f>VLOOKUP(VALUE($B182),'[1]đơn vị thực tập'!$C$3:$AE$1000,21,0)</f>
        <v>25/12/2023</v>
      </c>
      <c r="N182" s="14" t="str">
        <f>VLOOKUP(VALUE($B182),'[1]đơn vị thực tập'!$C$3:$AE$1000,18,0)</f>
        <v>23/12</v>
      </c>
      <c r="O182" s="14" t="str">
        <f>VLOOKUP(VALUE($B182),'[1]đơn vị thực tập'!$C$3:$AE$1000,13,0)</f>
        <v>Nhà hàng</v>
      </c>
      <c r="P182" s="18">
        <f>VLOOKUP(VALUE(B182),'[1]tạm xét'!$A$7:$R$1001,13,0)</f>
        <v>6.4000000000000001E-2</v>
      </c>
      <c r="Q182" s="14">
        <f>VLOOKUP(VALUE(B182),'[1]tạm xét'!$A$7:$R$1001,11,0)</f>
        <v>3.42</v>
      </c>
      <c r="R182" s="14" t="str">
        <f>VLOOKUP(VALUE(B182),'[1]tạm xét'!$A$7:$R$1001,18,0)</f>
        <v>KHÔNG ĐỦ ĐIỀU KIỆN THỰC TẬP</v>
      </c>
      <c r="S182" s="14" t="s">
        <v>244</v>
      </c>
      <c r="T182" s="14" t="str">
        <f>VLOOKUP($S182,'[1]THÔNG TIN GVHD'!$D$3:$P$25,11,0)</f>
        <v>034.838.9062</v>
      </c>
      <c r="U182" s="14" t="str">
        <f>VLOOKUP($S182,'[1]THÔNG TIN GVHD'!$D$3:$P$25,12,0)</f>
        <v>honghaiphan0102@gmail.com</v>
      </c>
      <c r="V182" s="14" t="str">
        <f>VLOOKUP($S182,'[1]THÔNG TIN GVHD'!$D$3:$P$25,13,0)</f>
        <v>https://zalo.me/g/abtrkl228</v>
      </c>
    </row>
    <row r="183" spans="1:22" s="15" customFormat="1" x14ac:dyDescent="0.25">
      <c r="A183" s="10">
        <f t="shared" si="2"/>
        <v>177</v>
      </c>
      <c r="B183" s="10" t="s">
        <v>501</v>
      </c>
      <c r="C183" s="11" t="s">
        <v>502</v>
      </c>
      <c r="D183" s="11" t="s">
        <v>190</v>
      </c>
      <c r="E183" s="12">
        <v>37071</v>
      </c>
      <c r="F183" s="10" t="s">
        <v>34</v>
      </c>
      <c r="G183" s="10" t="s">
        <v>331</v>
      </c>
      <c r="H183" s="10" t="s">
        <v>468</v>
      </c>
      <c r="I183" s="13" t="s">
        <v>469</v>
      </c>
      <c r="J183" s="14" t="s">
        <v>334</v>
      </c>
      <c r="K183" s="14" t="str">
        <f>VLOOKUP(VALUE($B183),'[1]đơn vị thực tập'!$C$3:$AE$1000,9,0)</f>
        <v>DLG Hotel DaNang</v>
      </c>
      <c r="L183" s="14" t="str">
        <f>VLOOKUP(VALUE($B183),'[1]đơn vị thực tập'!$C$3:$AE$1000,20,0)</f>
        <v>DUYỆT</v>
      </c>
      <c r="M183" s="14" t="str">
        <f>VLOOKUP(VALUE($B183),'[1]đơn vị thực tập'!$C$3:$AE$1000,21,0)</f>
        <v>25/1/2024</v>
      </c>
      <c r="N183" s="14" t="str">
        <f>VLOOKUP(VALUE($B183),'[1]đơn vị thực tập'!$C$3:$AE$1000,18,0)</f>
        <v>20/1</v>
      </c>
      <c r="O183" s="14" t="str">
        <f>VLOOKUP(VALUE($B183),'[1]đơn vị thực tập'!$C$3:$AE$1000,13,0)</f>
        <v>Tiền sảnh</v>
      </c>
      <c r="P183" s="18">
        <f>VLOOKUP(VALUE(B183),'[1]tạm xét'!$A$7:$R$1001,13,0)</f>
        <v>0</v>
      </c>
      <c r="Q183" s="14">
        <f>VLOOKUP(VALUE(B183),'[1]tạm xét'!$A$7:$R$1001,11,0)</f>
        <v>2.88</v>
      </c>
      <c r="R183" s="14" t="str">
        <f>VLOOKUP(VALUE(B183),'[1]tạm xét'!$A$7:$R$1001,18,0)</f>
        <v>CHUYÊN ĐỀ</v>
      </c>
      <c r="S183" s="14" t="s">
        <v>30</v>
      </c>
      <c r="T183" s="14" t="str">
        <f>VLOOKUP($S183,'[1]THÔNG TIN GVHD'!$D$3:$P$25,11,0)</f>
        <v>0702605664</v>
      </c>
      <c r="U183" s="14" t="str">
        <f>VLOOKUP($S183,'[1]THÔNG TIN GVHD'!$D$3:$P$25,12,0)</f>
        <v>huynhlthuylinh@dtu-hti.edu.vn</v>
      </c>
      <c r="V183" s="14">
        <f>VLOOKUP($S183,'[1]THÔNG TIN GVHD'!$D$3:$P$25,13,0)</f>
        <v>0</v>
      </c>
    </row>
    <row r="184" spans="1:22" s="15" customFormat="1" x14ac:dyDescent="0.25">
      <c r="A184" s="10">
        <f t="shared" si="2"/>
        <v>178</v>
      </c>
      <c r="B184" s="10" t="s">
        <v>503</v>
      </c>
      <c r="C184" s="11" t="s">
        <v>504</v>
      </c>
      <c r="D184" s="11" t="s">
        <v>53</v>
      </c>
      <c r="E184" s="12">
        <v>37533</v>
      </c>
      <c r="F184" s="10" t="s">
        <v>25</v>
      </c>
      <c r="G184" s="10" t="s">
        <v>331</v>
      </c>
      <c r="H184" s="10" t="s">
        <v>468</v>
      </c>
      <c r="I184" s="13" t="s">
        <v>469</v>
      </c>
      <c r="J184" s="14" t="s">
        <v>334</v>
      </c>
      <c r="K184" s="14" t="e">
        <f>VLOOKUP(VALUE($B184),'[1]đơn vị thực tập'!$C$3:$AE$1000,9,0)</f>
        <v>#N/A</v>
      </c>
      <c r="L184" s="14" t="e">
        <f>VLOOKUP(VALUE($B184),'[1]đơn vị thực tập'!$C$3:$AE$1000,20,0)</f>
        <v>#N/A</v>
      </c>
      <c r="M184" s="14" t="e">
        <f>VLOOKUP(VALUE($B184),'[1]đơn vị thực tập'!$C$3:$AE$1000,21,0)</f>
        <v>#N/A</v>
      </c>
      <c r="N184" s="14" t="e">
        <f>VLOOKUP(VALUE($B184),'[1]đơn vị thực tập'!$C$3:$AE$1000,18,0)</f>
        <v>#N/A</v>
      </c>
      <c r="O184" s="14" t="e">
        <f>VLOOKUP(VALUE($B184),'[1]đơn vị thực tập'!$C$3:$AE$1000,13,0)</f>
        <v>#N/A</v>
      </c>
      <c r="P184" s="18">
        <f>VLOOKUP(VALUE(B184),'[1]tạm xét'!$A$7:$R$1001,13,0)</f>
        <v>0.63709677419354838</v>
      </c>
      <c r="Q184" s="14">
        <f>VLOOKUP(VALUE(B184),'[1]tạm xét'!$A$7:$R$1001,11,0)</f>
        <v>1.59</v>
      </c>
      <c r="R184" s="14" t="str">
        <f>VLOOKUP(VALUE(B184),'[1]tạm xét'!$A$7:$R$1001,18,0)</f>
        <v>KHÔNG ĐỦ ĐIỀU KIỆN THỰC TẬP</v>
      </c>
      <c r="S184" s="14"/>
      <c r="T184" s="14"/>
      <c r="U184" s="14"/>
      <c r="V184" s="14"/>
    </row>
    <row r="185" spans="1:22" s="15" customFormat="1" x14ac:dyDescent="0.25">
      <c r="A185" s="10">
        <f t="shared" si="2"/>
        <v>179</v>
      </c>
      <c r="B185" s="10" t="s">
        <v>505</v>
      </c>
      <c r="C185" s="11" t="s">
        <v>506</v>
      </c>
      <c r="D185" s="11" t="s">
        <v>53</v>
      </c>
      <c r="E185" s="12">
        <v>37478</v>
      </c>
      <c r="F185" s="10" t="s">
        <v>25</v>
      </c>
      <c r="G185" s="10" t="s">
        <v>331</v>
      </c>
      <c r="H185" s="10" t="s">
        <v>468</v>
      </c>
      <c r="I185" s="13" t="s">
        <v>469</v>
      </c>
      <c r="J185" s="14" t="s">
        <v>334</v>
      </c>
      <c r="K185" s="14" t="str">
        <f>VLOOKUP(VALUE($B185),'[1]đơn vị thực tập'!$C$3:$AE$1000,9,0)</f>
        <v>Meliá Vinpearl Danang Riverfront</v>
      </c>
      <c r="L185" s="14" t="str">
        <f>VLOOKUP(VALUE($B185),'[1]đơn vị thực tập'!$C$3:$AE$1000,20,0)</f>
        <v>DUYỆT</v>
      </c>
      <c r="M185" s="14" t="str">
        <f>VLOOKUP(VALUE($B185),'[1]đơn vị thực tập'!$C$3:$AE$1000,21,0)</f>
        <v>15/1/2024</v>
      </c>
      <c r="N185" s="14" t="str">
        <f>VLOOKUP(VALUE($B185),'[1]đơn vị thực tập'!$C$3:$AE$1000,18,0)</f>
        <v>22/1</v>
      </c>
      <c r="O185" s="14" t="str">
        <f>VLOOKUP(VALUE($B185),'[1]đơn vị thực tập'!$C$3:$AE$1000,13,0)</f>
        <v>Buồng phòng</v>
      </c>
      <c r="P185" s="18">
        <f>VLOOKUP(VALUE(B185),'[1]tạm xét'!$A$7:$R$1001,13,0)</f>
        <v>1.5873015873015872E-2</v>
      </c>
      <c r="Q185" s="14">
        <f>VLOOKUP(VALUE(B185),'[1]tạm xét'!$A$7:$R$1001,11,0)</f>
        <v>3.06</v>
      </c>
      <c r="R185" s="14" t="str">
        <f>VLOOKUP(VALUE(B185),'[1]tạm xét'!$A$7:$R$1001,18,0)</f>
        <v>CHUYÊN ĐỀ</v>
      </c>
      <c r="S185" s="14" t="s">
        <v>83</v>
      </c>
      <c r="T185" s="14" t="str">
        <f>VLOOKUP($S185,'[1]THÔNG TIN GVHD'!$D$3:$P$25,11,0)</f>
        <v>0938290678</v>
      </c>
      <c r="U185" s="14" t="str">
        <f>VLOOKUP($S185,'[1]THÔNG TIN GVHD'!$D$3:$P$25,12,0)</f>
        <v>phamtthuthuy2@dtu-hti.edu.vn</v>
      </c>
      <c r="V185" s="14" t="str">
        <f>VLOOKUP($S185,'[1]THÔNG TIN GVHD'!$D$3:$P$25,13,0)</f>
        <v>https://zalo.me/g/odmhvs684?fbclid=IwAR354AdjFYPfyhwEa3vHYlf5Ev9Iji7RPvr31ossfbKkGeDGm0e1ZVqBD5E</v>
      </c>
    </row>
    <row r="186" spans="1:22" s="15" customFormat="1" x14ac:dyDescent="0.25">
      <c r="A186" s="10">
        <f t="shared" si="2"/>
        <v>180</v>
      </c>
      <c r="B186" s="10" t="s">
        <v>507</v>
      </c>
      <c r="C186" s="11" t="s">
        <v>508</v>
      </c>
      <c r="D186" s="11" t="s">
        <v>64</v>
      </c>
      <c r="E186" s="12">
        <v>37135</v>
      </c>
      <c r="F186" s="10" t="s">
        <v>25</v>
      </c>
      <c r="G186" s="10" t="s">
        <v>331</v>
      </c>
      <c r="H186" s="10" t="s">
        <v>468</v>
      </c>
      <c r="I186" s="13" t="s">
        <v>469</v>
      </c>
      <c r="J186" s="14" t="s">
        <v>334</v>
      </c>
      <c r="K186" s="14" t="e">
        <f>VLOOKUP(VALUE($B186),'[1]đơn vị thực tập'!$C$3:$AE$1000,9,0)</f>
        <v>#N/A</v>
      </c>
      <c r="L186" s="14" t="e">
        <f>VLOOKUP(VALUE($B186),'[1]đơn vị thực tập'!$C$3:$AE$1000,20,0)</f>
        <v>#N/A</v>
      </c>
      <c r="M186" s="14" t="e">
        <f>VLOOKUP(VALUE($B186),'[1]đơn vị thực tập'!$C$3:$AE$1000,21,0)</f>
        <v>#N/A</v>
      </c>
      <c r="N186" s="14" t="e">
        <f>VLOOKUP(VALUE($B186),'[1]đơn vị thực tập'!$C$3:$AE$1000,18,0)</f>
        <v>#N/A</v>
      </c>
      <c r="O186" s="14" t="e">
        <f>VLOOKUP(VALUE($B186),'[1]đơn vị thực tập'!$C$3:$AE$1000,13,0)</f>
        <v>#N/A</v>
      </c>
      <c r="P186" s="18">
        <f>VLOOKUP(VALUE(B186),'[1]tạm xét'!$A$7:$R$1001,13,0)</f>
        <v>0.20967741935483872</v>
      </c>
      <c r="Q186" s="14">
        <f>VLOOKUP(VALUE(B186),'[1]tạm xét'!$A$7:$R$1001,11,0)</f>
        <v>2.2000000000000002</v>
      </c>
      <c r="R186" s="14" t="str">
        <f>VLOOKUP(VALUE(B186),'[1]tạm xét'!$A$7:$R$1001,18,0)</f>
        <v>KHÔNG ĐỦ ĐIỀU KIỆN THỰC TẬP</v>
      </c>
      <c r="S186" s="14"/>
      <c r="T186" s="14"/>
      <c r="U186" s="14"/>
      <c r="V186" s="14"/>
    </row>
    <row r="187" spans="1:22" s="15" customFormat="1" x14ac:dyDescent="0.25">
      <c r="A187" s="10">
        <f t="shared" si="2"/>
        <v>181</v>
      </c>
      <c r="B187" s="10" t="s">
        <v>509</v>
      </c>
      <c r="C187" s="11" t="s">
        <v>510</v>
      </c>
      <c r="D187" s="11" t="s">
        <v>72</v>
      </c>
      <c r="E187" s="12">
        <v>37173</v>
      </c>
      <c r="F187" s="10" t="s">
        <v>25</v>
      </c>
      <c r="G187" s="10" t="s">
        <v>331</v>
      </c>
      <c r="H187" s="10" t="s">
        <v>468</v>
      </c>
      <c r="I187" s="13" t="s">
        <v>469</v>
      </c>
      <c r="J187" s="14" t="s">
        <v>334</v>
      </c>
      <c r="K187" s="14" t="e">
        <f>VLOOKUP(VALUE($B187),'[1]đơn vị thực tập'!$C$3:$AE$1000,9,0)</f>
        <v>#N/A</v>
      </c>
      <c r="L187" s="14" t="e">
        <f>VLOOKUP(VALUE($B187),'[1]đơn vị thực tập'!$C$3:$AE$1000,20,0)</f>
        <v>#N/A</v>
      </c>
      <c r="M187" s="14" t="e">
        <f>VLOOKUP(VALUE($B187),'[1]đơn vị thực tập'!$C$3:$AE$1000,21,0)</f>
        <v>#N/A</v>
      </c>
      <c r="N187" s="14" t="e">
        <f>VLOOKUP(VALUE($B187),'[1]đơn vị thực tập'!$C$3:$AE$1000,18,0)</f>
        <v>#N/A</v>
      </c>
      <c r="O187" s="14" t="e">
        <f>VLOOKUP(VALUE($B187),'[1]đơn vị thực tập'!$C$3:$AE$1000,13,0)</f>
        <v>#N/A</v>
      </c>
      <c r="P187" s="18">
        <f>VLOOKUP(VALUE(B187),'[1]tạm xét'!$A$7:$R$1001,13,0)</f>
        <v>0.30399999999999999</v>
      </c>
      <c r="Q187" s="14">
        <f>VLOOKUP(VALUE(B187),'[1]tạm xét'!$A$7:$R$1001,11,0)</f>
        <v>2.02</v>
      </c>
      <c r="R187" s="14" t="str">
        <f>VLOOKUP(VALUE(B187),'[1]tạm xét'!$A$7:$R$1001,18,0)</f>
        <v>KHÔNG ĐỦ ĐIỀU KIỆN THỰC TẬP</v>
      </c>
      <c r="S187" s="14"/>
      <c r="T187" s="14"/>
      <c r="U187" s="14"/>
      <c r="V187" s="14"/>
    </row>
    <row r="188" spans="1:22" s="15" customFormat="1" x14ac:dyDescent="0.25">
      <c r="A188" s="10">
        <f t="shared" si="2"/>
        <v>182</v>
      </c>
      <c r="B188" s="10" t="s">
        <v>511</v>
      </c>
      <c r="C188" s="11" t="s">
        <v>512</v>
      </c>
      <c r="D188" s="11" t="s">
        <v>513</v>
      </c>
      <c r="E188" s="12">
        <v>37596</v>
      </c>
      <c r="F188" s="10" t="s">
        <v>25</v>
      </c>
      <c r="G188" s="10" t="s">
        <v>331</v>
      </c>
      <c r="H188" s="10" t="s">
        <v>468</v>
      </c>
      <c r="I188" s="13" t="s">
        <v>469</v>
      </c>
      <c r="J188" s="14" t="s">
        <v>334</v>
      </c>
      <c r="K188" s="14" t="str">
        <f>VLOOKUP(VALUE($B188),'[1]đơn vị thực tập'!$C$3:$AE$1000,9,0)</f>
        <v>Eden Plaza Đà Nẵng</v>
      </c>
      <c r="L188" s="14" t="str">
        <f>VLOOKUP(VALUE($B188),'[1]đơn vị thực tập'!$C$3:$AE$1000,20,0)</f>
        <v>DUYỆT</v>
      </c>
      <c r="M188" s="14" t="str">
        <f>VLOOKUP(VALUE($B188),'[1]đơn vị thực tập'!$C$3:$AE$1000,21,0)</f>
        <v>25/1/2024</v>
      </c>
      <c r="N188" s="14" t="str">
        <f>VLOOKUP(VALUE($B188),'[1]đơn vị thực tập'!$C$3:$AE$1000,18,0)</f>
        <v>25/1</v>
      </c>
      <c r="O188" s="14" t="str">
        <f>VLOOKUP(VALUE($B188),'[1]đơn vị thực tập'!$C$3:$AE$1000,13,0)</f>
        <v>Nhà hàng</v>
      </c>
      <c r="P188" s="18">
        <f>VLOOKUP(VALUE(B188),'[1]tạm xét'!$A$7:$R$1001,13,0)</f>
        <v>5.6000000000000001E-2</v>
      </c>
      <c r="Q188" s="14">
        <f>VLOOKUP(VALUE(B188),'[1]tạm xét'!$A$7:$R$1001,11,0)</f>
        <v>2.98</v>
      </c>
      <c r="R188" s="14" t="str">
        <f>VLOOKUP(VALUE(B188),'[1]tạm xét'!$A$7:$R$1001,18,0)</f>
        <v>KHÔNG ĐỦ ĐIỀU KIỆN THỰC TẬP</v>
      </c>
      <c r="S188" s="14" t="s">
        <v>244</v>
      </c>
      <c r="T188" s="14" t="str">
        <f>VLOOKUP($S188,'[1]THÔNG TIN GVHD'!$D$3:$P$25,11,0)</f>
        <v>034.838.9062</v>
      </c>
      <c r="U188" s="14" t="str">
        <f>VLOOKUP($S188,'[1]THÔNG TIN GVHD'!$D$3:$P$25,12,0)</f>
        <v>honghaiphan0102@gmail.com</v>
      </c>
      <c r="V188" s="14" t="str">
        <f>VLOOKUP($S188,'[1]THÔNG TIN GVHD'!$D$3:$P$25,13,0)</f>
        <v>https://zalo.me/g/abtrkl228</v>
      </c>
    </row>
    <row r="189" spans="1:22" s="15" customFormat="1" x14ac:dyDescent="0.25">
      <c r="A189" s="10">
        <f t="shared" si="2"/>
        <v>183</v>
      </c>
      <c r="B189" s="10" t="s">
        <v>514</v>
      </c>
      <c r="C189" s="11" t="s">
        <v>515</v>
      </c>
      <c r="D189" s="11" t="s">
        <v>82</v>
      </c>
      <c r="E189" s="12">
        <v>37402</v>
      </c>
      <c r="F189" s="10" t="s">
        <v>25</v>
      </c>
      <c r="G189" s="10" t="s">
        <v>331</v>
      </c>
      <c r="H189" s="10" t="s">
        <v>468</v>
      </c>
      <c r="I189" s="13" t="s">
        <v>469</v>
      </c>
      <c r="J189" s="14" t="s">
        <v>334</v>
      </c>
      <c r="K189" s="14" t="str">
        <f>VLOOKUP(VALUE($B189),'[1]đơn vị thực tập'!$C$3:$AE$1000,9,0)</f>
        <v>Royal Lotus Hotel Danang</v>
      </c>
      <c r="L189" s="14" t="str">
        <f>VLOOKUP(VALUE($B189),'[1]đơn vị thực tập'!$C$3:$AE$1000,20,0)</f>
        <v>DUYỆT</v>
      </c>
      <c r="M189" s="14" t="str">
        <f>VLOOKUP(VALUE($B189),'[1]đơn vị thực tập'!$C$3:$AE$1000,21,0)</f>
        <v>28/12/2023</v>
      </c>
      <c r="N189" s="14" t="str">
        <f>VLOOKUP(VALUE($B189),'[1]đơn vị thực tập'!$C$3:$AE$1000,18,0)</f>
        <v>29/12</v>
      </c>
      <c r="O189" s="14" t="str">
        <f>VLOOKUP(VALUE($B189),'[1]đơn vị thực tập'!$C$3:$AE$1000,13,0)</f>
        <v>Tiền sảnh</v>
      </c>
      <c r="P189" s="18">
        <f>VLOOKUP(VALUE(B189),'[1]tạm xét'!$A$7:$R$1001,13,0)</f>
        <v>1.6129032258064516E-2</v>
      </c>
      <c r="Q189" s="14">
        <f>VLOOKUP(VALUE(B189),'[1]tạm xét'!$A$7:$R$1001,11,0)</f>
        <v>3.53</v>
      </c>
      <c r="R189" s="14" t="str">
        <f>VLOOKUP(VALUE(B189),'[1]tạm xét'!$A$7:$R$1001,18,0)</f>
        <v>CHUYÊN ĐỀ</v>
      </c>
      <c r="S189" s="14" t="s">
        <v>54</v>
      </c>
      <c r="T189" s="14" t="str">
        <f>VLOOKUP($S189,'[1]THÔNG TIN GVHD'!$D$3:$P$25,11,0)</f>
        <v>0905767997</v>
      </c>
      <c r="U189" s="14" t="str">
        <f>VLOOKUP($S189,'[1]THÔNG TIN GVHD'!$D$3:$P$25,12,0)</f>
        <v>voduchieu@dtu-hti.edu.vn</v>
      </c>
      <c r="V189" s="14">
        <f>VLOOKUP($S189,'[1]THÔNG TIN GVHD'!$D$3:$P$25,13,0)</f>
        <v>0</v>
      </c>
    </row>
    <row r="190" spans="1:22" s="15" customFormat="1" x14ac:dyDescent="0.25">
      <c r="A190" s="10">
        <f t="shared" si="2"/>
        <v>184</v>
      </c>
      <c r="B190" s="10" t="s">
        <v>516</v>
      </c>
      <c r="C190" s="11" t="s">
        <v>517</v>
      </c>
      <c r="D190" s="11" t="s">
        <v>518</v>
      </c>
      <c r="E190" s="12">
        <v>37618</v>
      </c>
      <c r="F190" s="10" t="s">
        <v>34</v>
      </c>
      <c r="G190" s="10" t="s">
        <v>331</v>
      </c>
      <c r="H190" s="10" t="s">
        <v>468</v>
      </c>
      <c r="I190" s="13" t="s">
        <v>469</v>
      </c>
      <c r="J190" s="14" t="s">
        <v>334</v>
      </c>
      <c r="K190" s="14" t="e">
        <f>VLOOKUP(VALUE($B190),'[1]đơn vị thực tập'!$C$3:$AE$1000,9,0)</f>
        <v>#N/A</v>
      </c>
      <c r="L190" s="14" t="e">
        <f>VLOOKUP(VALUE($B190),'[1]đơn vị thực tập'!$C$3:$AE$1000,20,0)</f>
        <v>#N/A</v>
      </c>
      <c r="M190" s="14" t="e">
        <f>VLOOKUP(VALUE($B190),'[1]đơn vị thực tập'!$C$3:$AE$1000,21,0)</f>
        <v>#N/A</v>
      </c>
      <c r="N190" s="14" t="e">
        <f>VLOOKUP(VALUE($B190),'[1]đơn vị thực tập'!$C$3:$AE$1000,18,0)</f>
        <v>#N/A</v>
      </c>
      <c r="O190" s="14" t="e">
        <f>VLOOKUP(VALUE($B190),'[1]đơn vị thực tập'!$C$3:$AE$1000,13,0)</f>
        <v>#N/A</v>
      </c>
      <c r="P190" s="18">
        <f>VLOOKUP(VALUE(B190),'[1]tạm xét'!$A$7:$R$1001,13,0)</f>
        <v>0.13600000000000001</v>
      </c>
      <c r="Q190" s="14">
        <f>VLOOKUP(VALUE(B190),'[1]tạm xét'!$A$7:$R$1001,11,0)</f>
        <v>1.97</v>
      </c>
      <c r="R190" s="14" t="str">
        <f>VLOOKUP(VALUE(B190),'[1]tạm xét'!$A$7:$R$1001,18,0)</f>
        <v>KHÔNG ĐỦ ĐIỀU KIỆN THỰC TẬP</v>
      </c>
      <c r="S190" s="14"/>
      <c r="T190" s="14"/>
      <c r="U190" s="14"/>
      <c r="V190" s="14"/>
    </row>
    <row r="191" spans="1:22" s="15" customFormat="1" x14ac:dyDescent="0.25">
      <c r="A191" s="10">
        <f t="shared" si="2"/>
        <v>185</v>
      </c>
      <c r="B191" s="10" t="s">
        <v>519</v>
      </c>
      <c r="C191" s="11" t="s">
        <v>426</v>
      </c>
      <c r="D191" s="11" t="s">
        <v>92</v>
      </c>
      <c r="E191" s="12">
        <v>37257</v>
      </c>
      <c r="F191" s="10" t="s">
        <v>25</v>
      </c>
      <c r="G191" s="10" t="s">
        <v>331</v>
      </c>
      <c r="H191" s="10" t="s">
        <v>468</v>
      </c>
      <c r="I191" s="13" t="s">
        <v>469</v>
      </c>
      <c r="J191" s="14" t="s">
        <v>334</v>
      </c>
      <c r="K191" s="14" t="str">
        <f>VLOOKUP(VALUE($B191),'[1]đơn vị thực tập'!$C$3:$AE$1000,9,0)</f>
        <v>Mercure Danang French Village Bana Hills</v>
      </c>
      <c r="L191" s="14" t="str">
        <f>VLOOKUP(VALUE($B191),'[1]đơn vị thực tập'!$C$3:$AE$1000,20,0)</f>
        <v>DUYỆT</v>
      </c>
      <c r="M191" s="14" t="str">
        <f>VLOOKUP(VALUE($B191),'[1]đơn vị thực tập'!$C$3:$AE$1000,21,0)</f>
        <v>27/12/2023</v>
      </c>
      <c r="N191" s="14">
        <f>VLOOKUP(VALUE($B191),'[1]đơn vị thực tập'!$C$3:$AE$1000,18,0)</f>
        <v>0</v>
      </c>
      <c r="O191" s="14" t="str">
        <f>VLOOKUP(VALUE($B191),'[1]đơn vị thực tập'!$C$3:$AE$1000,13,0)</f>
        <v>Bộ phận chăm sóc khách hàng</v>
      </c>
      <c r="P191" s="18">
        <f>VLOOKUP(VALUE(B191),'[1]tạm xét'!$A$7:$R$1001,13,0)</f>
        <v>4.0322580645161289E-2</v>
      </c>
      <c r="Q191" s="14">
        <f>VLOOKUP(VALUE(B191),'[1]tạm xét'!$A$7:$R$1001,11,0)</f>
        <v>2.86</v>
      </c>
      <c r="R191" s="14" t="str">
        <f>VLOOKUP(VALUE(B191),'[1]tạm xét'!$A$7:$R$1001,18,0)</f>
        <v>CHUYÊN ĐỀ</v>
      </c>
      <c r="S191" s="14"/>
      <c r="T191" s="14"/>
      <c r="U191" s="14"/>
      <c r="V191" s="14"/>
    </row>
    <row r="192" spans="1:22" s="15" customFormat="1" x14ac:dyDescent="0.25">
      <c r="A192" s="10">
        <f t="shared" si="2"/>
        <v>186</v>
      </c>
      <c r="B192" s="10" t="s">
        <v>520</v>
      </c>
      <c r="C192" s="11" t="s">
        <v>521</v>
      </c>
      <c r="D192" s="11" t="s">
        <v>92</v>
      </c>
      <c r="E192" s="12">
        <v>36987</v>
      </c>
      <c r="F192" s="10" t="s">
        <v>25</v>
      </c>
      <c r="G192" s="10" t="s">
        <v>331</v>
      </c>
      <c r="H192" s="10" t="s">
        <v>468</v>
      </c>
      <c r="I192" s="13" t="s">
        <v>469</v>
      </c>
      <c r="J192" s="14" t="s">
        <v>334</v>
      </c>
      <c r="K192" s="14" t="e">
        <f>VLOOKUP(VALUE($B192),'[1]đơn vị thực tập'!$C$3:$AE$1000,9,0)</f>
        <v>#N/A</v>
      </c>
      <c r="L192" s="14" t="e">
        <f>VLOOKUP(VALUE($B192),'[1]đơn vị thực tập'!$C$3:$AE$1000,20,0)</f>
        <v>#N/A</v>
      </c>
      <c r="M192" s="14" t="e">
        <f>VLOOKUP(VALUE($B192),'[1]đơn vị thực tập'!$C$3:$AE$1000,21,0)</f>
        <v>#N/A</v>
      </c>
      <c r="N192" s="14" t="e">
        <f>VLOOKUP(VALUE($B192),'[1]đơn vị thực tập'!$C$3:$AE$1000,18,0)</f>
        <v>#N/A</v>
      </c>
      <c r="O192" s="14" t="e">
        <f>VLOOKUP(VALUE($B192),'[1]đơn vị thực tập'!$C$3:$AE$1000,13,0)</f>
        <v>#N/A</v>
      </c>
      <c r="P192" s="18" t="e">
        <f>VLOOKUP(VALUE(B192),'[1]tạm xét'!$A$7:$R$1001,13,0)</f>
        <v>#N/A</v>
      </c>
      <c r="Q192" s="14" t="e">
        <f>VLOOKUP(VALUE(B192),'[1]tạm xét'!$A$7:$R$1001,11,0)</f>
        <v>#N/A</v>
      </c>
      <c r="R192" s="14" t="e">
        <f>VLOOKUP(VALUE(B192),'[1]tạm xét'!$A$7:$R$1001,18,0)</f>
        <v>#N/A</v>
      </c>
      <c r="S192" s="14"/>
      <c r="T192" s="14"/>
      <c r="U192" s="14"/>
      <c r="V192" s="14"/>
    </row>
    <row r="193" spans="1:22" s="15" customFormat="1" x14ac:dyDescent="0.25">
      <c r="A193" s="10">
        <f t="shared" si="2"/>
        <v>187</v>
      </c>
      <c r="B193" s="10" t="s">
        <v>522</v>
      </c>
      <c r="C193" s="11" t="s">
        <v>523</v>
      </c>
      <c r="D193" s="11" t="s">
        <v>524</v>
      </c>
      <c r="E193" s="12">
        <v>37465</v>
      </c>
      <c r="F193" s="10" t="s">
        <v>34</v>
      </c>
      <c r="G193" s="10" t="s">
        <v>331</v>
      </c>
      <c r="H193" s="10" t="s">
        <v>468</v>
      </c>
      <c r="I193" s="13" t="s">
        <v>469</v>
      </c>
      <c r="J193" s="14" t="s">
        <v>334</v>
      </c>
      <c r="K193" s="14" t="e">
        <f>VLOOKUP(VALUE($B193),'[1]đơn vị thực tập'!$C$3:$AE$1000,9,0)</f>
        <v>#N/A</v>
      </c>
      <c r="L193" s="14" t="e">
        <f>VLOOKUP(VALUE($B193),'[1]đơn vị thực tập'!$C$3:$AE$1000,20,0)</f>
        <v>#N/A</v>
      </c>
      <c r="M193" s="14" t="e">
        <f>VLOOKUP(VALUE($B193),'[1]đơn vị thực tập'!$C$3:$AE$1000,21,0)</f>
        <v>#N/A</v>
      </c>
      <c r="N193" s="14" t="e">
        <f>VLOOKUP(VALUE($B193),'[1]đơn vị thực tập'!$C$3:$AE$1000,18,0)</f>
        <v>#N/A</v>
      </c>
      <c r="O193" s="14" t="e">
        <f>VLOOKUP(VALUE($B193),'[1]đơn vị thực tập'!$C$3:$AE$1000,13,0)</f>
        <v>#N/A</v>
      </c>
      <c r="P193" s="18">
        <f>VLOOKUP(VALUE(B193),'[1]tạm xét'!$A$7:$R$1001,13,0)</f>
        <v>7.2580645161290328E-2</v>
      </c>
      <c r="Q193" s="14">
        <f>VLOOKUP(VALUE(B193),'[1]tạm xét'!$A$7:$R$1001,11,0)</f>
        <v>2.5499999999999998</v>
      </c>
      <c r="R193" s="14" t="str">
        <f>VLOOKUP(VALUE(B193),'[1]tạm xét'!$A$7:$R$1001,18,0)</f>
        <v>KHÔNG ĐỦ ĐIỀU KIỆN THỰC TẬP</v>
      </c>
      <c r="S193" s="14"/>
      <c r="T193" s="14"/>
      <c r="U193" s="14"/>
      <c r="V193" s="14"/>
    </row>
    <row r="194" spans="1:22" s="15" customFormat="1" x14ac:dyDescent="0.25">
      <c r="A194" s="10">
        <f t="shared" si="2"/>
        <v>188</v>
      </c>
      <c r="B194" s="10" t="s">
        <v>525</v>
      </c>
      <c r="C194" s="11" t="s">
        <v>282</v>
      </c>
      <c r="D194" s="11" t="s">
        <v>100</v>
      </c>
      <c r="E194" s="12">
        <v>37430</v>
      </c>
      <c r="F194" s="10" t="s">
        <v>25</v>
      </c>
      <c r="G194" s="10" t="s">
        <v>331</v>
      </c>
      <c r="H194" s="10" t="s">
        <v>468</v>
      </c>
      <c r="I194" s="13" t="s">
        <v>469</v>
      </c>
      <c r="J194" s="14" t="s">
        <v>334</v>
      </c>
      <c r="K194" s="14" t="str">
        <f>VLOOKUP(VALUE($B194),'[1]đơn vị thực tập'!$C$3:$AE$1000,9,0)</f>
        <v>Belle Maison Parosand DaNang</v>
      </c>
      <c r="L194" s="14" t="str">
        <f>VLOOKUP(VALUE($B194),'[1]đơn vị thực tập'!$C$3:$AE$1000,20,0)</f>
        <v>DUYỆT</v>
      </c>
      <c r="M194" s="14" t="str">
        <f>VLOOKUP(VALUE($B194),'[1]đơn vị thực tập'!$C$3:$AE$1000,21,0)</f>
        <v>28/12/2023</v>
      </c>
      <c r="N194" s="14">
        <f>VLOOKUP(VALUE($B194),'[1]đơn vị thực tập'!$C$3:$AE$1000,18,0)</f>
        <v>45505</v>
      </c>
      <c r="O194" s="14" t="str">
        <f>VLOOKUP(VALUE($B194),'[1]đơn vị thực tập'!$C$3:$AE$1000,13,0)</f>
        <v>Tiền sảnh</v>
      </c>
      <c r="P194" s="18">
        <f>VLOOKUP(VALUE(B194),'[1]tạm xét'!$A$7:$R$1001,13,0)</f>
        <v>9.5238095238095233E-2</v>
      </c>
      <c r="Q194" s="14">
        <f>VLOOKUP(VALUE(B194),'[1]tạm xét'!$A$7:$R$1001,11,0)</f>
        <v>2.61</v>
      </c>
      <c r="R194" s="14" t="str">
        <f>VLOOKUP(VALUE(B194),'[1]tạm xét'!$A$7:$R$1001,18,0)</f>
        <v>KHÔNG ĐỦ ĐIỀU KIỆN THỰC TẬP</v>
      </c>
      <c r="S194" s="14" t="s">
        <v>35</v>
      </c>
      <c r="T194" s="14" t="str">
        <f>VLOOKUP($S194,'[1]THÔNG TIN GVHD'!$D$3:$P$25,11,0)</f>
        <v>0355072844</v>
      </c>
      <c r="U194" s="14" t="str">
        <f>VLOOKUP($S194,'[1]THÔNG TIN GVHD'!$D$3:$P$25,12,0)</f>
        <v>Ngotthanhnga@dtu-hti.edu.vn</v>
      </c>
      <c r="V194" s="14">
        <f>VLOOKUP($S194,'[1]THÔNG TIN GVHD'!$D$3:$P$25,13,0)</f>
        <v>0</v>
      </c>
    </row>
    <row r="195" spans="1:22" s="15" customFormat="1" x14ac:dyDescent="0.25">
      <c r="A195" s="10">
        <f t="shared" si="2"/>
        <v>189</v>
      </c>
      <c r="B195" s="10" t="s">
        <v>526</v>
      </c>
      <c r="C195" s="11" t="s">
        <v>527</v>
      </c>
      <c r="D195" s="11" t="s">
        <v>528</v>
      </c>
      <c r="E195" s="12">
        <v>37381</v>
      </c>
      <c r="F195" s="10" t="s">
        <v>34</v>
      </c>
      <c r="G195" s="10" t="s">
        <v>331</v>
      </c>
      <c r="H195" s="10" t="s">
        <v>468</v>
      </c>
      <c r="I195" s="13" t="s">
        <v>469</v>
      </c>
      <c r="J195" s="14" t="s">
        <v>334</v>
      </c>
      <c r="K195" s="14" t="e">
        <f>VLOOKUP(VALUE($B195),'[1]đơn vị thực tập'!$C$3:$AE$1000,9,0)</f>
        <v>#N/A</v>
      </c>
      <c r="L195" s="14" t="e">
        <f>VLOOKUP(VALUE($B195),'[1]đơn vị thực tập'!$C$3:$AE$1000,20,0)</f>
        <v>#N/A</v>
      </c>
      <c r="M195" s="14" t="e">
        <f>VLOOKUP(VALUE($B195),'[1]đơn vị thực tập'!$C$3:$AE$1000,21,0)</f>
        <v>#N/A</v>
      </c>
      <c r="N195" s="14" t="e">
        <f>VLOOKUP(VALUE($B195),'[1]đơn vị thực tập'!$C$3:$AE$1000,18,0)</f>
        <v>#N/A</v>
      </c>
      <c r="O195" s="14" t="e">
        <f>VLOOKUP(VALUE($B195),'[1]đơn vị thực tập'!$C$3:$AE$1000,13,0)</f>
        <v>#N/A</v>
      </c>
      <c r="P195" s="18">
        <f>VLOOKUP(VALUE(B195),'[1]tạm xét'!$A$7:$R$1001,13,0)</f>
        <v>0.496</v>
      </c>
      <c r="Q195" s="14">
        <f>VLOOKUP(VALUE(B195),'[1]tạm xét'!$A$7:$R$1001,11,0)</f>
        <v>1.97</v>
      </c>
      <c r="R195" s="14" t="str">
        <f>VLOOKUP(VALUE(B195),'[1]tạm xét'!$A$7:$R$1001,18,0)</f>
        <v>KHÔNG ĐỦ ĐIỀU KIỆN THỰC TẬP</v>
      </c>
      <c r="S195" s="14"/>
      <c r="T195" s="14"/>
      <c r="U195" s="14"/>
      <c r="V195" s="14"/>
    </row>
    <row r="196" spans="1:22" s="15" customFormat="1" x14ac:dyDescent="0.25">
      <c r="A196" s="10">
        <f t="shared" si="2"/>
        <v>190</v>
      </c>
      <c r="B196" s="10" t="s">
        <v>529</v>
      </c>
      <c r="C196" s="11" t="s">
        <v>530</v>
      </c>
      <c r="D196" s="11" t="s">
        <v>531</v>
      </c>
      <c r="E196" s="12">
        <v>36923</v>
      </c>
      <c r="F196" s="10" t="s">
        <v>34</v>
      </c>
      <c r="G196" s="10" t="s">
        <v>331</v>
      </c>
      <c r="H196" s="10" t="s">
        <v>468</v>
      </c>
      <c r="I196" s="13" t="s">
        <v>469</v>
      </c>
      <c r="J196" s="14" t="s">
        <v>334</v>
      </c>
      <c r="K196" s="14" t="e">
        <f>VLOOKUP(VALUE($B196),'[1]đơn vị thực tập'!$C$3:$AE$1000,9,0)</f>
        <v>#N/A</v>
      </c>
      <c r="L196" s="14" t="e">
        <f>VLOOKUP(VALUE($B196),'[1]đơn vị thực tập'!$C$3:$AE$1000,20,0)</f>
        <v>#N/A</v>
      </c>
      <c r="M196" s="14" t="e">
        <f>VLOOKUP(VALUE($B196),'[1]đơn vị thực tập'!$C$3:$AE$1000,21,0)</f>
        <v>#N/A</v>
      </c>
      <c r="N196" s="14" t="e">
        <f>VLOOKUP(VALUE($B196),'[1]đơn vị thực tập'!$C$3:$AE$1000,18,0)</f>
        <v>#N/A</v>
      </c>
      <c r="O196" s="14" t="e">
        <f>VLOOKUP(VALUE($B196),'[1]đơn vị thực tập'!$C$3:$AE$1000,13,0)</f>
        <v>#N/A</v>
      </c>
      <c r="P196" s="18">
        <f>VLOOKUP(VALUE(B196),'[1]tạm xét'!$A$7:$R$1001,13,0)</f>
        <v>0</v>
      </c>
      <c r="Q196" s="14">
        <f>VLOOKUP(VALUE(B196),'[1]tạm xét'!$A$7:$R$1001,11,0)</f>
        <v>3.5</v>
      </c>
      <c r="R196" s="14" t="e">
        <f>VLOOKUP(VALUE(B196),'[1]TỔNG XÉT KHÓA LUẬN'!$B$14:$O$97,14,0)</f>
        <v>#N/A</v>
      </c>
      <c r="S196" s="14"/>
      <c r="T196" s="14"/>
      <c r="U196" s="14"/>
      <c r="V196" s="14"/>
    </row>
    <row r="197" spans="1:22" s="15" customFormat="1" x14ac:dyDescent="0.25">
      <c r="A197" s="10">
        <f t="shared" si="2"/>
        <v>191</v>
      </c>
      <c r="B197" s="10" t="s">
        <v>532</v>
      </c>
      <c r="C197" s="11" t="s">
        <v>533</v>
      </c>
      <c r="D197" s="11" t="s">
        <v>168</v>
      </c>
      <c r="E197" s="12">
        <v>37573</v>
      </c>
      <c r="F197" s="10" t="s">
        <v>25</v>
      </c>
      <c r="G197" s="10" t="s">
        <v>331</v>
      </c>
      <c r="H197" s="10" t="s">
        <v>468</v>
      </c>
      <c r="I197" s="13" t="s">
        <v>469</v>
      </c>
      <c r="J197" s="14" t="s">
        <v>334</v>
      </c>
      <c r="K197" s="14" t="str">
        <f>VLOOKUP(VALUE($B197),'[1]đơn vị thực tập'!$C$3:$AE$1000,9,0)</f>
        <v>Paris Deli Danang Beach Hotel</v>
      </c>
      <c r="L197" s="14" t="str">
        <f>VLOOKUP(VALUE($B197),'[1]đơn vị thực tập'!$C$3:$AE$1000,20,0)</f>
        <v>DUYỆT</v>
      </c>
      <c r="M197" s="14">
        <f>VLOOKUP(VALUE($B197),'[1]đơn vị thực tập'!$C$3:$AE$1000,21,0)</f>
        <v>45627</v>
      </c>
      <c r="N197" s="14" t="str">
        <f>VLOOKUP(VALUE($B197),'[1]đơn vị thực tập'!$C$3:$AE$1000,18,0)</f>
        <v>15/1</v>
      </c>
      <c r="O197" s="14" t="str">
        <f>VLOOKUP(VALUE($B197),'[1]đơn vị thực tập'!$C$3:$AE$1000,13,0)</f>
        <v>Buồng phòng</v>
      </c>
      <c r="P197" s="18">
        <f>VLOOKUP(VALUE(B197),'[1]tạm xét'!$A$7:$R$1001,13,0)</f>
        <v>0.08</v>
      </c>
      <c r="Q197" s="14">
        <f>VLOOKUP(VALUE(B197),'[1]tạm xét'!$A$7:$R$1001,11,0)</f>
        <v>2.7</v>
      </c>
      <c r="R197" s="14" t="str">
        <f>VLOOKUP(VALUE(B197),'[1]tạm xét'!$A$7:$R$1001,18,0)</f>
        <v>KHÔNG ĐỦ ĐIỀU KIỆN THỰC TẬP</v>
      </c>
      <c r="S197" s="14" t="s">
        <v>354</v>
      </c>
      <c r="T197" s="14" t="str">
        <f>VLOOKUP($S197,'[1]THÔNG TIN GVHD'!$D$3:$P$25,11,0)</f>
        <v>0935336716</v>
      </c>
      <c r="U197" s="14" t="str">
        <f>VLOOKUP($S197,'[1]THÔNG TIN GVHD'!$D$3:$P$25,12,0)</f>
        <v>hominhphuc@dtu-hti.edu.vn</v>
      </c>
      <c r="V197" s="14">
        <f>VLOOKUP($S197,'[1]THÔNG TIN GVHD'!$D$3:$P$25,13,0)</f>
        <v>0</v>
      </c>
    </row>
    <row r="198" spans="1:22" s="15" customFormat="1" x14ac:dyDescent="0.25">
      <c r="A198" s="10">
        <f t="shared" si="2"/>
        <v>192</v>
      </c>
      <c r="B198" s="10" t="s">
        <v>534</v>
      </c>
      <c r="C198" s="11" t="s">
        <v>535</v>
      </c>
      <c r="D198" s="11" t="s">
        <v>168</v>
      </c>
      <c r="E198" s="12">
        <v>37282</v>
      </c>
      <c r="F198" s="10" t="s">
        <v>25</v>
      </c>
      <c r="G198" s="10" t="s">
        <v>331</v>
      </c>
      <c r="H198" s="10" t="s">
        <v>468</v>
      </c>
      <c r="I198" s="13" t="s">
        <v>469</v>
      </c>
      <c r="J198" s="14" t="s">
        <v>334</v>
      </c>
      <c r="K198" s="14" t="e">
        <f>VLOOKUP(VALUE($B198),'[1]đơn vị thực tập'!$C$3:$AE$1000,9,0)</f>
        <v>#N/A</v>
      </c>
      <c r="L198" s="14" t="e">
        <f>VLOOKUP(VALUE($B198),'[1]đơn vị thực tập'!$C$3:$AE$1000,20,0)</f>
        <v>#N/A</v>
      </c>
      <c r="M198" s="14" t="e">
        <f>VLOOKUP(VALUE($B198),'[1]đơn vị thực tập'!$C$3:$AE$1000,21,0)</f>
        <v>#N/A</v>
      </c>
      <c r="N198" s="14" t="e">
        <f>VLOOKUP(VALUE($B198),'[1]đơn vị thực tập'!$C$3:$AE$1000,18,0)</f>
        <v>#N/A</v>
      </c>
      <c r="O198" s="14" t="e">
        <f>VLOOKUP(VALUE($B198),'[1]đơn vị thực tập'!$C$3:$AE$1000,13,0)</f>
        <v>#N/A</v>
      </c>
      <c r="P198" s="18">
        <f>VLOOKUP(VALUE(B198),'[1]tạm xét'!$A$7:$R$1001,13,0)</f>
        <v>1.6E-2</v>
      </c>
      <c r="Q198" s="14">
        <f>VLOOKUP(VALUE(B198),'[1]tạm xét'!$A$7:$R$1001,11,0)</f>
        <v>2.97</v>
      </c>
      <c r="R198" s="14" t="str">
        <f>VLOOKUP(VALUE(B198),'[1]tạm xét'!$A$7:$R$1001,18,0)</f>
        <v>CHUYÊN ĐỀ</v>
      </c>
      <c r="S198" s="14"/>
      <c r="T198" s="14"/>
      <c r="U198" s="14"/>
      <c r="V198" s="14"/>
    </row>
    <row r="199" spans="1:22" s="15" customFormat="1" x14ac:dyDescent="0.25">
      <c r="A199" s="10">
        <f t="shared" si="2"/>
        <v>193</v>
      </c>
      <c r="B199" s="10" t="s">
        <v>536</v>
      </c>
      <c r="C199" s="11" t="s">
        <v>537</v>
      </c>
      <c r="D199" s="11" t="s">
        <v>173</v>
      </c>
      <c r="E199" s="12">
        <v>37282</v>
      </c>
      <c r="F199" s="10" t="s">
        <v>25</v>
      </c>
      <c r="G199" s="10" t="s">
        <v>331</v>
      </c>
      <c r="H199" s="10" t="s">
        <v>468</v>
      </c>
      <c r="I199" s="13" t="s">
        <v>469</v>
      </c>
      <c r="J199" s="14" t="s">
        <v>334</v>
      </c>
      <c r="K199" s="14" t="e">
        <f>VLOOKUP(VALUE($B199),'[1]đơn vị thực tập'!$C$3:$AE$1000,9,0)</f>
        <v>#N/A</v>
      </c>
      <c r="L199" s="14" t="e">
        <f>VLOOKUP(VALUE($B199),'[1]đơn vị thực tập'!$C$3:$AE$1000,20,0)</f>
        <v>#N/A</v>
      </c>
      <c r="M199" s="14" t="e">
        <f>VLOOKUP(VALUE($B199),'[1]đơn vị thực tập'!$C$3:$AE$1000,21,0)</f>
        <v>#N/A</v>
      </c>
      <c r="N199" s="14" t="e">
        <f>VLOOKUP(VALUE($B199),'[1]đơn vị thực tập'!$C$3:$AE$1000,18,0)</f>
        <v>#N/A</v>
      </c>
      <c r="O199" s="14" t="e">
        <f>VLOOKUP(VALUE($B199),'[1]đơn vị thực tập'!$C$3:$AE$1000,13,0)</f>
        <v>#N/A</v>
      </c>
      <c r="P199" s="18">
        <f>VLOOKUP(VALUE(B199),'[1]tạm xét'!$A$7:$R$1001,13,0)</f>
        <v>0.08</v>
      </c>
      <c r="Q199" s="14">
        <f>VLOOKUP(VALUE(B199),'[1]tạm xét'!$A$7:$R$1001,11,0)</f>
        <v>2.46</v>
      </c>
      <c r="R199" s="14" t="str">
        <f>VLOOKUP(VALUE(B199),'[1]tạm xét'!$A$7:$R$1001,18,0)</f>
        <v>KHÔNG ĐỦ ĐIỀU KIỆN THỰC TẬP</v>
      </c>
      <c r="S199" s="14"/>
      <c r="T199" s="14"/>
      <c r="U199" s="14"/>
      <c r="V199" s="14"/>
    </row>
    <row r="200" spans="1:22" s="15" customFormat="1" x14ac:dyDescent="0.25">
      <c r="A200" s="10">
        <f t="shared" si="2"/>
        <v>194</v>
      </c>
      <c r="B200" s="10" t="s">
        <v>538</v>
      </c>
      <c r="C200" s="11" t="s">
        <v>539</v>
      </c>
      <c r="D200" s="11" t="s">
        <v>236</v>
      </c>
      <c r="E200" s="12">
        <v>37591</v>
      </c>
      <c r="F200" s="10" t="s">
        <v>34</v>
      </c>
      <c r="G200" s="10" t="s">
        <v>331</v>
      </c>
      <c r="H200" s="10" t="s">
        <v>468</v>
      </c>
      <c r="I200" s="13" t="s">
        <v>469</v>
      </c>
      <c r="J200" s="14" t="s">
        <v>334</v>
      </c>
      <c r="K200" s="14" t="e">
        <f>VLOOKUP(VALUE($B200),'[1]đơn vị thực tập'!$C$3:$AE$1000,9,0)</f>
        <v>#N/A</v>
      </c>
      <c r="L200" s="14" t="e">
        <f>VLOOKUP(VALUE($B200),'[1]đơn vị thực tập'!$C$3:$AE$1000,20,0)</f>
        <v>#N/A</v>
      </c>
      <c r="M200" s="14" t="e">
        <f>VLOOKUP(VALUE($B200),'[1]đơn vị thực tập'!$C$3:$AE$1000,21,0)</f>
        <v>#N/A</v>
      </c>
      <c r="N200" s="14" t="e">
        <f>VLOOKUP(VALUE($B200),'[1]đơn vị thực tập'!$C$3:$AE$1000,18,0)</f>
        <v>#N/A</v>
      </c>
      <c r="O200" s="14" t="e">
        <f>VLOOKUP(VALUE($B200),'[1]đơn vị thực tập'!$C$3:$AE$1000,13,0)</f>
        <v>#N/A</v>
      </c>
      <c r="P200" s="18">
        <f>VLOOKUP(VALUE(B200),'[1]tạm xét'!$A$7:$R$1001,13,0)</f>
        <v>6.4000000000000001E-2</v>
      </c>
      <c r="Q200" s="14">
        <f>VLOOKUP(VALUE(B200),'[1]tạm xét'!$A$7:$R$1001,11,0)</f>
        <v>2.5099999999999998</v>
      </c>
      <c r="R200" s="14" t="str">
        <f>VLOOKUP(VALUE(B200),'[1]tạm xét'!$A$7:$R$1001,18,0)</f>
        <v>KHÔNG ĐỦ ĐIỀU KIỆN THỰC TẬP</v>
      </c>
      <c r="S200" s="14"/>
      <c r="T200" s="14"/>
      <c r="U200" s="14"/>
      <c r="V200" s="14"/>
    </row>
    <row r="201" spans="1:22" s="15" customFormat="1" x14ac:dyDescent="0.25">
      <c r="A201" s="10">
        <f t="shared" ref="A201:A264" si="3">A200+1</f>
        <v>195</v>
      </c>
      <c r="B201" s="10" t="s">
        <v>540</v>
      </c>
      <c r="C201" s="11" t="s">
        <v>541</v>
      </c>
      <c r="D201" s="11" t="s">
        <v>295</v>
      </c>
      <c r="E201" s="12">
        <v>37307</v>
      </c>
      <c r="F201" s="10" t="s">
        <v>25</v>
      </c>
      <c r="G201" s="10" t="s">
        <v>331</v>
      </c>
      <c r="H201" s="10" t="s">
        <v>468</v>
      </c>
      <c r="I201" s="13" t="s">
        <v>469</v>
      </c>
      <c r="J201" s="14" t="s">
        <v>334</v>
      </c>
      <c r="K201" s="14" t="str">
        <f>VLOOKUP(VALUE($B201),'[1]đơn vị thực tập'!$C$3:$AE$1000,9,0)</f>
        <v>Khách sạn Luxtery</v>
      </c>
      <c r="L201" s="14" t="str">
        <f>VLOOKUP(VALUE($B201),'[1]đơn vị thực tập'!$C$3:$AE$1000,20,0)</f>
        <v>DUYỆT</v>
      </c>
      <c r="M201" s="14" t="str">
        <f>VLOOKUP(VALUE($B201),'[1]đơn vị thực tập'!$C$3:$AE$1000,21,0)</f>
        <v>15/01/2024</v>
      </c>
      <c r="N201" s="14" t="str">
        <f>VLOOKUP(VALUE($B201),'[1]đơn vị thực tập'!$C$3:$AE$1000,18,0)</f>
        <v>15/1</v>
      </c>
      <c r="O201" s="14" t="str">
        <f>VLOOKUP(VALUE($B201),'[1]đơn vị thực tập'!$C$3:$AE$1000,13,0)</f>
        <v>Nhà hàng</v>
      </c>
      <c r="P201" s="18">
        <f>VLOOKUP(VALUE(B201),'[1]tạm xét'!$A$7:$R$1001,13,0)</f>
        <v>0</v>
      </c>
      <c r="Q201" s="14">
        <f>VLOOKUP(VALUE(B201),'[1]tạm xét'!$A$7:$R$1001,11,0)</f>
        <v>3.47</v>
      </c>
      <c r="R201" s="14" t="str">
        <f>VLOOKUP(VALUE(B201),'[1]TỔNG XÉT KHÓA LUẬN'!$B$14:$O$97,14,0)</f>
        <v>CHUYÊN ĐỀ</v>
      </c>
      <c r="S201" s="14" t="s">
        <v>83</v>
      </c>
      <c r="T201" s="14" t="str">
        <f>VLOOKUP($S201,'[1]THÔNG TIN GVHD'!$D$3:$P$25,11,0)</f>
        <v>0938290678</v>
      </c>
      <c r="U201" s="14" t="str">
        <f>VLOOKUP($S201,'[1]THÔNG TIN GVHD'!$D$3:$P$25,12,0)</f>
        <v>phamtthuthuy2@dtu-hti.edu.vn</v>
      </c>
      <c r="V201" s="14" t="str">
        <f>VLOOKUP($S201,'[1]THÔNG TIN GVHD'!$D$3:$P$25,13,0)</f>
        <v>https://zalo.me/g/odmhvs684?fbclid=IwAR354AdjFYPfyhwEa3vHYlf5Ev9Iji7RPvr31ossfbKkGeDGm0e1ZVqBD5E</v>
      </c>
    </row>
    <row r="202" spans="1:22" s="15" customFormat="1" x14ac:dyDescent="0.25">
      <c r="A202" s="10">
        <f t="shared" si="3"/>
        <v>196</v>
      </c>
      <c r="B202" s="10" t="s">
        <v>542</v>
      </c>
      <c r="C202" s="11" t="s">
        <v>543</v>
      </c>
      <c r="D202" s="11" t="s">
        <v>295</v>
      </c>
      <c r="E202" s="12">
        <v>37530</v>
      </c>
      <c r="F202" s="10" t="s">
        <v>25</v>
      </c>
      <c r="G202" s="10" t="s">
        <v>331</v>
      </c>
      <c r="H202" s="10" t="s">
        <v>468</v>
      </c>
      <c r="I202" s="13" t="s">
        <v>469</v>
      </c>
      <c r="J202" s="14" t="s">
        <v>334</v>
      </c>
      <c r="K202" s="14" t="str">
        <f>VLOOKUP(VALUE($B202),'[1]đơn vị thực tập'!$C$3:$AE$1000,9,0)</f>
        <v>Khách sạn Luxtery</v>
      </c>
      <c r="L202" s="14" t="str">
        <f>VLOOKUP(VALUE($B202),'[1]đơn vị thực tập'!$C$3:$AE$1000,20,0)</f>
        <v>DUYỆT</v>
      </c>
      <c r="M202" s="14" t="str">
        <f>VLOOKUP(VALUE($B202),'[1]đơn vị thực tập'!$C$3:$AE$1000,21,0)</f>
        <v>16/1/2024</v>
      </c>
      <c r="N202" s="14" t="str">
        <f>VLOOKUP(VALUE($B202),'[1]đơn vị thực tập'!$C$3:$AE$1000,18,0)</f>
        <v>16/1</v>
      </c>
      <c r="O202" s="14" t="str">
        <f>VLOOKUP(VALUE($B202),'[1]đơn vị thực tập'!$C$3:$AE$1000,13,0)</f>
        <v>Nhà hàng</v>
      </c>
      <c r="P202" s="18">
        <f>VLOOKUP(VALUE(B202),'[1]tạm xét'!$A$7:$R$1001,13,0)</f>
        <v>0</v>
      </c>
      <c r="Q202" s="14">
        <f>VLOOKUP(VALUE(B202),'[1]tạm xét'!$A$7:$R$1001,11,0)</f>
        <v>3.33</v>
      </c>
      <c r="R202" s="14" t="str">
        <f>VLOOKUP(VALUE(B202),'[1]TỔNG XÉT KHÓA LUẬN'!$B$14:$O$97,14,0)</f>
        <v>CHUYÊN ĐỀ</v>
      </c>
      <c r="S202" s="14" t="s">
        <v>162</v>
      </c>
      <c r="T202" s="14" t="str">
        <f>VLOOKUP($S202,'[1]THÔNG TIN GVHD'!$D$3:$P$25,11,0)</f>
        <v>0327892117</v>
      </c>
      <c r="U202" s="14" t="str">
        <f>VLOOKUP($S202,'[1]THÔNG TIN GVHD'!$D$3:$P$25,12,0)</f>
        <v>dangtthuytrang3@dtu-hti.edu.vn</v>
      </c>
      <c r="V202" s="14">
        <f>VLOOKUP($S202,'[1]THÔNG TIN GVHD'!$D$3:$P$25,13,0)</f>
        <v>0</v>
      </c>
    </row>
    <row r="203" spans="1:22" s="15" customFormat="1" x14ac:dyDescent="0.25">
      <c r="A203" s="10">
        <f t="shared" si="3"/>
        <v>197</v>
      </c>
      <c r="B203" s="10" t="s">
        <v>544</v>
      </c>
      <c r="C203" s="11" t="s">
        <v>428</v>
      </c>
      <c r="D203" s="11" t="s">
        <v>295</v>
      </c>
      <c r="E203" s="12">
        <v>37604</v>
      </c>
      <c r="F203" s="10" t="s">
        <v>25</v>
      </c>
      <c r="G203" s="10" t="s">
        <v>331</v>
      </c>
      <c r="H203" s="10" t="s">
        <v>468</v>
      </c>
      <c r="I203" s="13" t="s">
        <v>469</v>
      </c>
      <c r="J203" s="14" t="s">
        <v>334</v>
      </c>
      <c r="K203" s="14" t="e">
        <f>VLOOKUP(VALUE($B203),'[1]đơn vị thực tập'!$C$3:$AE$1000,9,0)</f>
        <v>#N/A</v>
      </c>
      <c r="L203" s="14" t="e">
        <f>VLOOKUP(VALUE($B203),'[1]đơn vị thực tập'!$C$3:$AE$1000,20,0)</f>
        <v>#N/A</v>
      </c>
      <c r="M203" s="14" t="e">
        <f>VLOOKUP(VALUE($B203),'[1]đơn vị thực tập'!$C$3:$AE$1000,21,0)</f>
        <v>#N/A</v>
      </c>
      <c r="N203" s="14" t="e">
        <f>VLOOKUP(VALUE($B203),'[1]đơn vị thực tập'!$C$3:$AE$1000,18,0)</f>
        <v>#N/A</v>
      </c>
      <c r="O203" s="14" t="e">
        <f>VLOOKUP(VALUE($B203),'[1]đơn vị thực tập'!$C$3:$AE$1000,13,0)</f>
        <v>#N/A</v>
      </c>
      <c r="P203" s="18">
        <f>VLOOKUP(VALUE(B203),'[1]tạm xét'!$A$7:$R$1001,13,0)</f>
        <v>0.04</v>
      </c>
      <c r="Q203" s="14">
        <f>VLOOKUP(VALUE(B203),'[1]tạm xét'!$A$7:$R$1001,11,0)</f>
        <v>3.1</v>
      </c>
      <c r="R203" s="14" t="str">
        <f>VLOOKUP(VALUE(B203),'[1]tạm xét'!$A$7:$R$1001,18,0)</f>
        <v>CHUYÊN ĐỀ</v>
      </c>
      <c r="S203" s="14"/>
      <c r="T203" s="14"/>
      <c r="U203" s="14"/>
      <c r="V203" s="14"/>
    </row>
    <row r="204" spans="1:22" s="15" customFormat="1" x14ac:dyDescent="0.25">
      <c r="A204" s="10">
        <f t="shared" si="3"/>
        <v>198</v>
      </c>
      <c r="B204" s="10" t="s">
        <v>545</v>
      </c>
      <c r="C204" s="11" t="s">
        <v>546</v>
      </c>
      <c r="D204" s="11" t="s">
        <v>121</v>
      </c>
      <c r="E204" s="12">
        <v>37152</v>
      </c>
      <c r="F204" s="10" t="s">
        <v>25</v>
      </c>
      <c r="G204" s="10" t="s">
        <v>331</v>
      </c>
      <c r="H204" s="10" t="s">
        <v>547</v>
      </c>
      <c r="I204" s="13" t="s">
        <v>548</v>
      </c>
      <c r="J204" s="14" t="s">
        <v>334</v>
      </c>
      <c r="K204" s="14" t="e">
        <f>VLOOKUP(VALUE($B204),'[1]đơn vị thực tập'!$C$3:$AE$1000,9,0)</f>
        <v>#N/A</v>
      </c>
      <c r="L204" s="14" t="e">
        <f>VLOOKUP(VALUE($B204),'[1]đơn vị thực tập'!$C$3:$AE$1000,20,0)</f>
        <v>#N/A</v>
      </c>
      <c r="M204" s="14" t="e">
        <f>VLOOKUP(VALUE($B204),'[1]đơn vị thực tập'!$C$3:$AE$1000,21,0)</f>
        <v>#N/A</v>
      </c>
      <c r="N204" s="14" t="e">
        <f>VLOOKUP(VALUE($B204),'[1]đơn vị thực tập'!$C$3:$AE$1000,18,0)</f>
        <v>#N/A</v>
      </c>
      <c r="O204" s="14" t="e">
        <f>VLOOKUP(VALUE($B204),'[1]đơn vị thực tập'!$C$3:$AE$1000,13,0)</f>
        <v>#N/A</v>
      </c>
      <c r="P204" s="18">
        <f>VLOOKUP(VALUE(B204),'[1]tạm xét'!$A$7:$R$1001,13,0)</f>
        <v>0</v>
      </c>
      <c r="Q204" s="14">
        <f>VLOOKUP(VALUE(B204),'[1]tạm xét'!$A$7:$R$1001,11,0)</f>
        <v>2.65</v>
      </c>
      <c r="R204" s="14" t="str">
        <f>VLOOKUP(VALUE(B204),'[1]tạm xét'!$A$7:$R$1001,18,0)</f>
        <v>CHUYÊN ĐỀ</v>
      </c>
      <c r="S204" s="14"/>
      <c r="T204" s="14"/>
      <c r="U204" s="14"/>
      <c r="V204" s="14"/>
    </row>
    <row r="205" spans="1:22" s="15" customFormat="1" x14ac:dyDescent="0.25">
      <c r="A205" s="10">
        <f t="shared" si="3"/>
        <v>199</v>
      </c>
      <c r="B205" s="10" t="s">
        <v>549</v>
      </c>
      <c r="C205" s="11" t="s">
        <v>550</v>
      </c>
      <c r="D205" s="11" t="s">
        <v>129</v>
      </c>
      <c r="E205" s="12">
        <v>37310</v>
      </c>
      <c r="F205" s="10" t="s">
        <v>25</v>
      </c>
      <c r="G205" s="10" t="s">
        <v>331</v>
      </c>
      <c r="H205" s="10" t="s">
        <v>547</v>
      </c>
      <c r="I205" s="13" t="s">
        <v>548</v>
      </c>
      <c r="J205" s="14" t="s">
        <v>334</v>
      </c>
      <c r="K205" s="14" t="str">
        <f>VLOOKUP(VALUE($B205),'[1]đơn vị thực tập'!$C$3:$AE$1000,9,0)</f>
        <v>Meliá Vinpearl Danang Riverfront</v>
      </c>
      <c r="L205" s="14" t="str">
        <f>VLOOKUP(VALUE($B205),'[1]đơn vị thực tập'!$C$3:$AE$1000,20,0)</f>
        <v>DUYỆT</v>
      </c>
      <c r="M205" s="14">
        <f>VLOOKUP(VALUE($B205),'[1]đơn vị thực tập'!$C$3:$AE$1000,21,0)</f>
        <v>45536</v>
      </c>
      <c r="N205" s="14">
        <f>VLOOKUP(VALUE($B205),'[1]đơn vị thực tập'!$C$3:$AE$1000,18,0)</f>
        <v>45536</v>
      </c>
      <c r="O205" s="14" t="str">
        <f>VLOOKUP(VALUE($B205),'[1]đơn vị thực tập'!$C$3:$AE$1000,13,0)</f>
        <v>Buồng phòng</v>
      </c>
      <c r="P205" s="18">
        <f>VLOOKUP(VALUE(B205),'[1]tạm xét'!$A$7:$R$1001,13,0)</f>
        <v>1.6E-2</v>
      </c>
      <c r="Q205" s="14">
        <f>VLOOKUP(VALUE(B205),'[1]tạm xét'!$A$7:$R$1001,11,0)</f>
        <v>2.8</v>
      </c>
      <c r="R205" s="14" t="str">
        <f>VLOOKUP(VALUE(B205),'[1]tạm xét'!$A$7:$R$1001,18,0)</f>
        <v>CHUYÊN ĐỀ</v>
      </c>
      <c r="S205" s="14" t="s">
        <v>83</v>
      </c>
      <c r="T205" s="14" t="str">
        <f>VLOOKUP($S205,'[1]THÔNG TIN GVHD'!$D$3:$P$25,11,0)</f>
        <v>0938290678</v>
      </c>
      <c r="U205" s="14" t="str">
        <f>VLOOKUP($S205,'[1]THÔNG TIN GVHD'!$D$3:$P$25,12,0)</f>
        <v>phamtthuthuy2@dtu-hti.edu.vn</v>
      </c>
      <c r="V205" s="14" t="str">
        <f>VLOOKUP($S205,'[1]THÔNG TIN GVHD'!$D$3:$P$25,13,0)</f>
        <v>https://zalo.me/g/odmhvs684?fbclid=IwAR354AdjFYPfyhwEa3vHYlf5Ev9Iji7RPvr31ossfbKkGeDGm0e1ZVqBD5E</v>
      </c>
    </row>
    <row r="206" spans="1:22" s="15" customFormat="1" x14ac:dyDescent="0.25">
      <c r="A206" s="10">
        <f t="shared" si="3"/>
        <v>200</v>
      </c>
      <c r="B206" s="10" t="s">
        <v>551</v>
      </c>
      <c r="C206" s="11" t="s">
        <v>552</v>
      </c>
      <c r="D206" s="11" t="s">
        <v>38</v>
      </c>
      <c r="E206" s="12">
        <v>37380</v>
      </c>
      <c r="F206" s="10" t="s">
        <v>34</v>
      </c>
      <c r="G206" s="10" t="s">
        <v>331</v>
      </c>
      <c r="H206" s="10" t="s">
        <v>547</v>
      </c>
      <c r="I206" s="13" t="s">
        <v>548</v>
      </c>
      <c r="J206" s="14" t="s">
        <v>334</v>
      </c>
      <c r="K206" s="14" t="e">
        <f>VLOOKUP(VALUE($B206),'[1]đơn vị thực tập'!$C$3:$AE$1000,9,0)</f>
        <v>#N/A</v>
      </c>
      <c r="L206" s="14" t="e">
        <f>VLOOKUP(VALUE($B206),'[1]đơn vị thực tập'!$C$3:$AE$1000,20,0)</f>
        <v>#N/A</v>
      </c>
      <c r="M206" s="14" t="e">
        <f>VLOOKUP(VALUE($B206),'[1]đơn vị thực tập'!$C$3:$AE$1000,21,0)</f>
        <v>#N/A</v>
      </c>
      <c r="N206" s="14" t="e">
        <f>VLOOKUP(VALUE($B206),'[1]đơn vị thực tập'!$C$3:$AE$1000,18,0)</f>
        <v>#N/A</v>
      </c>
      <c r="O206" s="14" t="e">
        <f>VLOOKUP(VALUE($B206),'[1]đơn vị thực tập'!$C$3:$AE$1000,13,0)</f>
        <v>#N/A</v>
      </c>
      <c r="P206" s="18">
        <f>VLOOKUP(VALUE(B206),'[1]tạm xét'!$A$7:$R$1001,13,0)</f>
        <v>0.5161290322580645</v>
      </c>
      <c r="Q206" s="14">
        <f>VLOOKUP(VALUE(B206),'[1]tạm xét'!$A$7:$R$1001,11,0)</f>
        <v>1.66</v>
      </c>
      <c r="R206" s="14" t="str">
        <f>VLOOKUP(VALUE(B206),'[1]tạm xét'!$A$7:$R$1001,18,0)</f>
        <v>KHÔNG ĐỦ ĐIỀU KIỆN THỰC TẬP</v>
      </c>
      <c r="S206" s="14"/>
      <c r="T206" s="14"/>
      <c r="U206" s="14"/>
      <c r="V206" s="14"/>
    </row>
    <row r="207" spans="1:22" s="15" customFormat="1" x14ac:dyDescent="0.25">
      <c r="A207" s="10">
        <f t="shared" si="3"/>
        <v>201</v>
      </c>
      <c r="B207" s="10" t="s">
        <v>553</v>
      </c>
      <c r="C207" s="11" t="s">
        <v>235</v>
      </c>
      <c r="D207" s="11" t="s">
        <v>138</v>
      </c>
      <c r="E207" s="12">
        <v>37506</v>
      </c>
      <c r="F207" s="10" t="s">
        <v>34</v>
      </c>
      <c r="G207" s="10" t="s">
        <v>331</v>
      </c>
      <c r="H207" s="10" t="s">
        <v>547</v>
      </c>
      <c r="I207" s="13" t="s">
        <v>548</v>
      </c>
      <c r="J207" s="14" t="s">
        <v>334</v>
      </c>
      <c r="K207" s="14" t="str">
        <f>VLOOKUP(VALUE($B207),'[1]đơn vị thực tập'!$C$3:$AE$1000,9,0)</f>
        <v>Khách sạn Mandila Beach Đà Nẵng</v>
      </c>
      <c r="L207" s="14" t="str">
        <f>VLOOKUP(VALUE($B207),'[1]đơn vị thực tập'!$C$3:$AE$1000,20,0)</f>
        <v>DUYỆT</v>
      </c>
      <c r="M207" s="14" t="str">
        <f>VLOOKUP(VALUE($B207),'[1]đơn vị thực tập'!$C$3:$AE$1000,21,0)</f>
        <v>25/12/2023</v>
      </c>
      <c r="N207" s="14" t="str">
        <f>VLOOKUP(VALUE($B207),'[1]đơn vị thực tập'!$C$3:$AE$1000,18,0)</f>
        <v>23/12</v>
      </c>
      <c r="O207" s="14" t="str">
        <f>VLOOKUP(VALUE($B207),'[1]đơn vị thực tập'!$C$3:$AE$1000,13,0)</f>
        <v>Buồng phòng</v>
      </c>
      <c r="P207" s="18">
        <f>VLOOKUP(VALUE(B207),'[1]tạm xét'!$A$7:$R$1001,13,0)</f>
        <v>3.2000000000000001E-2</v>
      </c>
      <c r="Q207" s="14">
        <f>VLOOKUP(VALUE(B207),'[1]tạm xét'!$A$7:$R$1001,11,0)</f>
        <v>3.02</v>
      </c>
      <c r="R207" s="14" t="str">
        <f>VLOOKUP(VALUE(B207),'[1]tạm xét'!$A$7:$R$1001,18,0)</f>
        <v>CHUYÊN ĐỀ</v>
      </c>
      <c r="S207" s="14" t="s">
        <v>337</v>
      </c>
      <c r="T207" s="14" t="str">
        <f>VLOOKUP($S207,'[1]THÔNG TIN GVHD'!$D$3:$P$25,11,0)</f>
        <v>0396.153.687</v>
      </c>
      <c r="U207" s="14" t="str">
        <f>VLOOKUP($S207,'[1]THÔNG TIN GVHD'!$D$3:$P$25,12,0)</f>
        <v>nguyentminhthu@dtu-hti.edu.vn</v>
      </c>
      <c r="V207" s="14">
        <f>VLOOKUP($S207,'[1]THÔNG TIN GVHD'!$D$3:$P$25,13,0)</f>
        <v>0</v>
      </c>
    </row>
    <row r="208" spans="1:22" s="15" customFormat="1" x14ac:dyDescent="0.25">
      <c r="A208" s="10">
        <f t="shared" si="3"/>
        <v>202</v>
      </c>
      <c r="B208" s="10" t="s">
        <v>554</v>
      </c>
      <c r="C208" s="11" t="s">
        <v>555</v>
      </c>
      <c r="D208" s="11" t="s">
        <v>44</v>
      </c>
      <c r="E208" s="12">
        <v>37451</v>
      </c>
      <c r="F208" s="10" t="s">
        <v>25</v>
      </c>
      <c r="G208" s="10" t="s">
        <v>331</v>
      </c>
      <c r="H208" s="10" t="s">
        <v>547</v>
      </c>
      <c r="I208" s="13" t="s">
        <v>548</v>
      </c>
      <c r="J208" s="14" t="s">
        <v>334</v>
      </c>
      <c r="K208" s="14" t="str">
        <f>VLOOKUP(VALUE($B208),'[1]đơn vị thực tập'!$C$3:$AE$1000,9,0)</f>
        <v>Khách sạn Mandila Beach Đà Nẵng</v>
      </c>
      <c r="L208" s="14" t="str">
        <f>VLOOKUP(VALUE($B208),'[1]đơn vị thực tập'!$C$3:$AE$1000,20,0)</f>
        <v>DUYỆT</v>
      </c>
      <c r="M208" s="14" t="str">
        <f>VLOOKUP(VALUE($B208),'[1]đơn vị thực tập'!$C$3:$AE$1000,21,0)</f>
        <v>25/12/2023</v>
      </c>
      <c r="N208" s="14" t="str">
        <f>VLOOKUP(VALUE($B208),'[1]đơn vị thực tập'!$C$3:$AE$1000,18,0)</f>
        <v>21/12</v>
      </c>
      <c r="O208" s="14" t="str">
        <f>VLOOKUP(VALUE($B208),'[1]đơn vị thực tập'!$C$3:$AE$1000,13,0)</f>
        <v>Nhà hàng</v>
      </c>
      <c r="P208" s="18">
        <f>VLOOKUP(VALUE(B208),'[1]tạm xét'!$A$7:$R$1001,13,0)</f>
        <v>2.4E-2</v>
      </c>
      <c r="Q208" s="14">
        <f>VLOOKUP(VALUE(B208),'[1]tạm xét'!$A$7:$R$1001,11,0)</f>
        <v>3.51</v>
      </c>
      <c r="R208" s="14" t="str">
        <f>VLOOKUP(VALUE(B208),'[1]tạm xét'!$A$7:$R$1001,18,0)</f>
        <v>CHUYÊN ĐỀ</v>
      </c>
      <c r="S208" s="14" t="s">
        <v>83</v>
      </c>
      <c r="T208" s="14" t="str">
        <f>VLOOKUP($S208,'[1]THÔNG TIN GVHD'!$D$3:$P$25,11,0)</f>
        <v>0938290678</v>
      </c>
      <c r="U208" s="14" t="str">
        <f>VLOOKUP($S208,'[1]THÔNG TIN GVHD'!$D$3:$P$25,12,0)</f>
        <v>phamtthuthuy2@dtu-hti.edu.vn</v>
      </c>
      <c r="V208" s="14" t="str">
        <f>VLOOKUP($S208,'[1]THÔNG TIN GVHD'!$D$3:$P$25,13,0)</f>
        <v>https://zalo.me/g/odmhvs684?fbclid=IwAR354AdjFYPfyhwEa3vHYlf5Ev9Iji7RPvr31ossfbKkGeDGm0e1ZVqBD5E</v>
      </c>
    </row>
    <row r="209" spans="1:22" s="15" customFormat="1" x14ac:dyDescent="0.25">
      <c r="A209" s="10">
        <f t="shared" si="3"/>
        <v>203</v>
      </c>
      <c r="B209" s="10" t="s">
        <v>556</v>
      </c>
      <c r="C209" s="11" t="s">
        <v>557</v>
      </c>
      <c r="D209" s="11" t="s">
        <v>353</v>
      </c>
      <c r="E209" s="12">
        <v>36654</v>
      </c>
      <c r="F209" s="10" t="s">
        <v>25</v>
      </c>
      <c r="G209" s="10" t="s">
        <v>331</v>
      </c>
      <c r="H209" s="10" t="s">
        <v>547</v>
      </c>
      <c r="I209" s="13" t="s">
        <v>548</v>
      </c>
      <c r="J209" s="14" t="s">
        <v>334</v>
      </c>
      <c r="K209" s="14" t="str">
        <f>VLOOKUP(VALUE($B209),'[1]đơn vị thực tập'!$C$3:$AE$1000,9,0)</f>
        <v>Meliá Vinpearl Danang Riverfront</v>
      </c>
      <c r="L209" s="14" t="str">
        <f>VLOOKUP(VALUE($B209),'[1]đơn vị thực tập'!$C$3:$AE$1000,20,0)</f>
        <v>DUYỆT</v>
      </c>
      <c r="M209" s="14" t="str">
        <f>VLOOKUP(VALUE($B209),'[1]đơn vị thực tập'!$C$3:$AE$1000,21,0)</f>
        <v>18/1/2024</v>
      </c>
      <c r="N209" s="14" t="str">
        <f>VLOOKUP(VALUE($B209),'[1]đơn vị thực tập'!$C$3:$AE$1000,18,0)</f>
        <v>19/1</v>
      </c>
      <c r="O209" s="14" t="str">
        <f>VLOOKUP(VALUE($B209),'[1]đơn vị thực tập'!$C$3:$AE$1000,13,0)</f>
        <v>Buồng phòng</v>
      </c>
      <c r="P209" s="18">
        <f>VLOOKUP(VALUE(B209),'[1]tạm xét'!$A$7:$R$1001,13,0)</f>
        <v>2.4E-2</v>
      </c>
      <c r="Q209" s="14">
        <f>VLOOKUP(VALUE(B209),'[1]tạm xét'!$A$7:$R$1001,11,0)</f>
        <v>2.93</v>
      </c>
      <c r="R209" s="14" t="str">
        <f>VLOOKUP(VALUE(B209),'[1]tạm xét'!$A$7:$R$1001,18,0)</f>
        <v>CHUYÊN ĐỀ</v>
      </c>
      <c r="S209" s="14" t="s">
        <v>83</v>
      </c>
      <c r="T209" s="14" t="str">
        <f>VLOOKUP($S209,'[1]THÔNG TIN GVHD'!$D$3:$P$25,11,0)</f>
        <v>0938290678</v>
      </c>
      <c r="U209" s="14" t="str">
        <f>VLOOKUP($S209,'[1]THÔNG TIN GVHD'!$D$3:$P$25,12,0)</f>
        <v>phamtthuthuy2@dtu-hti.edu.vn</v>
      </c>
      <c r="V209" s="14" t="str">
        <f>VLOOKUP($S209,'[1]THÔNG TIN GVHD'!$D$3:$P$25,13,0)</f>
        <v>https://zalo.me/g/odmhvs684?fbclid=IwAR354AdjFYPfyhwEa3vHYlf5Ev9Iji7RPvr31ossfbKkGeDGm0e1ZVqBD5E</v>
      </c>
    </row>
    <row r="210" spans="1:22" s="15" customFormat="1" x14ac:dyDescent="0.25">
      <c r="A210" s="10">
        <f t="shared" si="3"/>
        <v>204</v>
      </c>
      <c r="B210" s="10" t="s">
        <v>558</v>
      </c>
      <c r="C210" s="11" t="s">
        <v>358</v>
      </c>
      <c r="D210" s="11" t="s">
        <v>146</v>
      </c>
      <c r="E210" s="12">
        <v>37610</v>
      </c>
      <c r="F210" s="10" t="s">
        <v>34</v>
      </c>
      <c r="G210" s="10" t="s">
        <v>331</v>
      </c>
      <c r="H210" s="10" t="s">
        <v>547</v>
      </c>
      <c r="I210" s="13" t="s">
        <v>548</v>
      </c>
      <c r="J210" s="14" t="s">
        <v>334</v>
      </c>
      <c r="K210" s="14" t="str">
        <f>VLOOKUP(VALUE($B210),'[1]đơn vị thực tập'!$C$3:$AE$1000,9,0)</f>
        <v>Khách sạn Mandila Beach Đà Nẵng</v>
      </c>
      <c r="L210" s="14" t="str">
        <f>VLOOKUP(VALUE($B210),'[1]đơn vị thực tập'!$C$3:$AE$1000,20,0)</f>
        <v>DUYỆT</v>
      </c>
      <c r="M210" s="14" t="str">
        <f>VLOOKUP(VALUE($B210),'[1]đơn vị thực tập'!$C$3:$AE$1000,21,0)</f>
        <v>25/12/2023</v>
      </c>
      <c r="N210" s="14" t="str">
        <f>VLOOKUP(VALUE($B210),'[1]đơn vị thực tập'!$C$3:$AE$1000,18,0)</f>
        <v>23/12</v>
      </c>
      <c r="O210" s="14" t="str">
        <f>VLOOKUP(VALUE($B210),'[1]đơn vị thực tập'!$C$3:$AE$1000,13,0)</f>
        <v>Tiền sảnh</v>
      </c>
      <c r="P210" s="18">
        <f>VLOOKUP(VALUE(B210),'[1]tạm xét'!$A$7:$R$1001,13,0)</f>
        <v>3.2000000000000001E-2</v>
      </c>
      <c r="Q210" s="14">
        <f>VLOOKUP(VALUE(B210),'[1]tạm xét'!$A$7:$R$1001,11,0)</f>
        <v>2.9</v>
      </c>
      <c r="R210" s="14" t="str">
        <f>VLOOKUP(VALUE(B210),'[1]tạm xét'!$A$7:$R$1001,18,0)</f>
        <v>CHUYÊN ĐỀ</v>
      </c>
      <c r="S210" s="14" t="s">
        <v>30</v>
      </c>
      <c r="T210" s="14" t="str">
        <f>VLOOKUP($S210,'[1]THÔNG TIN GVHD'!$D$3:$P$25,11,0)</f>
        <v>0702605664</v>
      </c>
      <c r="U210" s="14" t="str">
        <f>VLOOKUP($S210,'[1]THÔNG TIN GVHD'!$D$3:$P$25,12,0)</f>
        <v>huynhlthuylinh@dtu-hti.edu.vn</v>
      </c>
      <c r="V210" s="14">
        <f>VLOOKUP($S210,'[1]THÔNG TIN GVHD'!$D$3:$P$25,13,0)</f>
        <v>0</v>
      </c>
    </row>
    <row r="211" spans="1:22" s="15" customFormat="1" x14ac:dyDescent="0.25">
      <c r="A211" s="10">
        <f t="shared" si="3"/>
        <v>205</v>
      </c>
      <c r="B211" s="10" t="s">
        <v>559</v>
      </c>
      <c r="C211" s="11" t="s">
        <v>560</v>
      </c>
      <c r="D211" s="11" t="s">
        <v>561</v>
      </c>
      <c r="E211" s="12">
        <v>37538</v>
      </c>
      <c r="F211" s="10" t="s">
        <v>25</v>
      </c>
      <c r="G211" s="10" t="s">
        <v>331</v>
      </c>
      <c r="H211" s="10" t="s">
        <v>547</v>
      </c>
      <c r="I211" s="13" t="s">
        <v>548</v>
      </c>
      <c r="J211" s="14" t="s">
        <v>334</v>
      </c>
      <c r="K211" s="14" t="str">
        <f>VLOOKUP(VALUE($B211),'[1]đơn vị thực tập'!$C$3:$AE$1000,9,0)</f>
        <v>Khách sạn Mandila Beach Đà Nẵng</v>
      </c>
      <c r="L211" s="14" t="str">
        <f>VLOOKUP(VALUE($B211),'[1]đơn vị thực tập'!$C$3:$AE$1000,20,0)</f>
        <v>DUYỆT</v>
      </c>
      <c r="M211" s="14" t="str">
        <f>VLOOKUP(VALUE($B211),'[1]đơn vị thực tập'!$C$3:$AE$1000,21,0)</f>
        <v>25/12/2023</v>
      </c>
      <c r="N211" s="14" t="str">
        <f>VLOOKUP(VALUE($B211),'[1]đơn vị thực tập'!$C$3:$AE$1000,18,0)</f>
        <v>21/12</v>
      </c>
      <c r="O211" s="14" t="str">
        <f>VLOOKUP(VALUE($B211),'[1]đơn vị thực tập'!$C$3:$AE$1000,13,0)</f>
        <v>Nhà hàng</v>
      </c>
      <c r="P211" s="18">
        <f>VLOOKUP(VALUE(B211),'[1]tạm xét'!$A$7:$R$1001,13,0)</f>
        <v>2.4E-2</v>
      </c>
      <c r="Q211" s="14">
        <f>VLOOKUP(VALUE(B211),'[1]tạm xét'!$A$7:$R$1001,11,0)</f>
        <v>3.31</v>
      </c>
      <c r="R211" s="14" t="str">
        <f>VLOOKUP(VALUE(B211),'[1]tạm xét'!$A$7:$R$1001,18,0)</f>
        <v>CHUYÊN ĐỀ</v>
      </c>
      <c r="S211" s="14" t="s">
        <v>35</v>
      </c>
      <c r="T211" s="14" t="str">
        <f>VLOOKUP($S211,'[1]THÔNG TIN GVHD'!$D$3:$P$25,11,0)</f>
        <v>0355072844</v>
      </c>
      <c r="U211" s="14" t="str">
        <f>VLOOKUP($S211,'[1]THÔNG TIN GVHD'!$D$3:$P$25,12,0)</f>
        <v>Ngotthanhnga@dtu-hti.edu.vn</v>
      </c>
      <c r="V211" s="14">
        <f>VLOOKUP($S211,'[1]THÔNG TIN GVHD'!$D$3:$P$25,13,0)</f>
        <v>0</v>
      </c>
    </row>
    <row r="212" spans="1:22" s="15" customFormat="1" x14ac:dyDescent="0.25">
      <c r="A212" s="10">
        <f t="shared" si="3"/>
        <v>206</v>
      </c>
      <c r="B212" s="10" t="s">
        <v>562</v>
      </c>
      <c r="C212" s="11" t="s">
        <v>563</v>
      </c>
      <c r="D212" s="11" t="s">
        <v>564</v>
      </c>
      <c r="E212" s="12">
        <v>37600</v>
      </c>
      <c r="F212" s="10" t="s">
        <v>34</v>
      </c>
      <c r="G212" s="10" t="s">
        <v>331</v>
      </c>
      <c r="H212" s="10" t="s">
        <v>547</v>
      </c>
      <c r="I212" s="13" t="s">
        <v>548</v>
      </c>
      <c r="J212" s="14" t="s">
        <v>334</v>
      </c>
      <c r="K212" s="14" t="e">
        <f>VLOOKUP(VALUE($B212),'[1]đơn vị thực tập'!$C$3:$AE$1000,9,0)</f>
        <v>#N/A</v>
      </c>
      <c r="L212" s="14" t="e">
        <f>VLOOKUP(VALUE($B212),'[1]đơn vị thực tập'!$C$3:$AE$1000,20,0)</f>
        <v>#N/A</v>
      </c>
      <c r="M212" s="14" t="e">
        <f>VLOOKUP(VALUE($B212),'[1]đơn vị thực tập'!$C$3:$AE$1000,21,0)</f>
        <v>#N/A</v>
      </c>
      <c r="N212" s="14" t="e">
        <f>VLOOKUP(VALUE($B212),'[1]đơn vị thực tập'!$C$3:$AE$1000,18,0)</f>
        <v>#N/A</v>
      </c>
      <c r="O212" s="14" t="e">
        <f>VLOOKUP(VALUE($B212),'[1]đơn vị thực tập'!$C$3:$AE$1000,13,0)</f>
        <v>#N/A</v>
      </c>
      <c r="P212" s="18">
        <f>VLOOKUP(VALUE(B212),'[1]tạm xét'!$A$7:$R$1001,13,0)</f>
        <v>0.15909090909090909</v>
      </c>
      <c r="Q212" s="14">
        <f>VLOOKUP(VALUE(B212),'[1]tạm xét'!$A$7:$R$1001,11,0)</f>
        <v>2.39</v>
      </c>
      <c r="R212" s="14" t="str">
        <f>VLOOKUP(VALUE(B212),'[1]tạm xét'!$A$7:$R$1001,18,0)</f>
        <v>KHÔNG ĐỦ ĐIỀU KIỆN THỰC TẬP</v>
      </c>
      <c r="S212" s="14"/>
      <c r="T212" s="14"/>
      <c r="U212" s="14"/>
      <c r="V212" s="14"/>
    </row>
    <row r="213" spans="1:22" s="15" customFormat="1" x14ac:dyDescent="0.25">
      <c r="A213" s="10">
        <f t="shared" si="3"/>
        <v>207</v>
      </c>
      <c r="B213" s="10" t="s">
        <v>565</v>
      </c>
      <c r="C213" s="11" t="s">
        <v>566</v>
      </c>
      <c r="D213" s="11" t="s">
        <v>416</v>
      </c>
      <c r="E213" s="12">
        <v>37268</v>
      </c>
      <c r="F213" s="10" t="s">
        <v>34</v>
      </c>
      <c r="G213" s="10" t="s">
        <v>331</v>
      </c>
      <c r="H213" s="10" t="s">
        <v>547</v>
      </c>
      <c r="I213" s="13" t="s">
        <v>548</v>
      </c>
      <c r="J213" s="14" t="s">
        <v>334</v>
      </c>
      <c r="K213" s="14" t="e">
        <f>VLOOKUP(VALUE($B213),'[1]đơn vị thực tập'!$C$3:$AE$1000,9,0)</f>
        <v>#N/A</v>
      </c>
      <c r="L213" s="14" t="e">
        <f>VLOOKUP(VALUE($B213),'[1]đơn vị thực tập'!$C$3:$AE$1000,20,0)</f>
        <v>#N/A</v>
      </c>
      <c r="M213" s="14" t="e">
        <f>VLOOKUP(VALUE($B213),'[1]đơn vị thực tập'!$C$3:$AE$1000,21,0)</f>
        <v>#N/A</v>
      </c>
      <c r="N213" s="14" t="e">
        <f>VLOOKUP(VALUE($B213),'[1]đơn vị thực tập'!$C$3:$AE$1000,18,0)</f>
        <v>#N/A</v>
      </c>
      <c r="O213" s="14" t="e">
        <f>VLOOKUP(VALUE($B213),'[1]đơn vị thực tập'!$C$3:$AE$1000,13,0)</f>
        <v>#N/A</v>
      </c>
      <c r="P213" s="18" t="e">
        <f>VLOOKUP(VALUE(B213),'[1]tạm xét'!$A$7:$R$1001,13,0)</f>
        <v>#N/A</v>
      </c>
      <c r="Q213" s="14" t="e">
        <f>VLOOKUP(VALUE(B213),'[1]tạm xét'!$A$7:$R$1001,11,0)</f>
        <v>#N/A</v>
      </c>
      <c r="R213" s="14" t="e">
        <f>VLOOKUP(VALUE(B213),'[1]tạm xét'!$A$7:$R$1001,18,0)</f>
        <v>#N/A</v>
      </c>
      <c r="S213" s="14"/>
      <c r="T213" s="14"/>
      <c r="U213" s="14"/>
      <c r="V213" s="14"/>
    </row>
    <row r="214" spans="1:22" s="15" customFormat="1" x14ac:dyDescent="0.25">
      <c r="A214" s="10">
        <f t="shared" si="3"/>
        <v>208</v>
      </c>
      <c r="B214" s="10" t="s">
        <v>567</v>
      </c>
      <c r="C214" s="11" t="s">
        <v>568</v>
      </c>
      <c r="D214" s="11" t="s">
        <v>149</v>
      </c>
      <c r="E214" s="12">
        <v>37582</v>
      </c>
      <c r="F214" s="10" t="s">
        <v>34</v>
      </c>
      <c r="G214" s="10" t="s">
        <v>331</v>
      </c>
      <c r="H214" s="10" t="s">
        <v>547</v>
      </c>
      <c r="I214" s="13" t="s">
        <v>548</v>
      </c>
      <c r="J214" s="14" t="s">
        <v>334</v>
      </c>
      <c r="K214" s="14" t="e">
        <f>VLOOKUP(VALUE($B214),'[1]đơn vị thực tập'!$C$3:$AE$1000,9,0)</f>
        <v>#N/A</v>
      </c>
      <c r="L214" s="14" t="e">
        <f>VLOOKUP(VALUE($B214),'[1]đơn vị thực tập'!$C$3:$AE$1000,20,0)</f>
        <v>#N/A</v>
      </c>
      <c r="M214" s="14" t="e">
        <f>VLOOKUP(VALUE($B214),'[1]đơn vị thực tập'!$C$3:$AE$1000,21,0)</f>
        <v>#N/A</v>
      </c>
      <c r="N214" s="14" t="e">
        <f>VLOOKUP(VALUE($B214),'[1]đơn vị thực tập'!$C$3:$AE$1000,18,0)</f>
        <v>#N/A</v>
      </c>
      <c r="O214" s="14" t="e">
        <f>VLOOKUP(VALUE($B214),'[1]đơn vị thực tập'!$C$3:$AE$1000,13,0)</f>
        <v>#N/A</v>
      </c>
      <c r="P214" s="18">
        <f>VLOOKUP(VALUE(B214),'[1]tạm xét'!$A$7:$R$1001,13,0)</f>
        <v>0.112</v>
      </c>
      <c r="Q214" s="14">
        <f>VLOOKUP(VALUE(B214),'[1]tạm xét'!$A$7:$R$1001,11,0)</f>
        <v>2.52</v>
      </c>
      <c r="R214" s="14" t="str">
        <f>VLOOKUP(VALUE(B214),'[1]tạm xét'!$A$7:$R$1001,18,0)</f>
        <v>KHÔNG ĐỦ ĐIỀU KIỆN THỰC TẬP</v>
      </c>
      <c r="S214" s="14"/>
      <c r="T214" s="14"/>
      <c r="U214" s="14"/>
      <c r="V214" s="14"/>
    </row>
    <row r="215" spans="1:22" s="15" customFormat="1" x14ac:dyDescent="0.25">
      <c r="A215" s="10">
        <f t="shared" si="3"/>
        <v>209</v>
      </c>
      <c r="B215" s="10" t="s">
        <v>569</v>
      </c>
      <c r="C215" s="11" t="s">
        <v>570</v>
      </c>
      <c r="D215" s="11" t="s">
        <v>571</v>
      </c>
      <c r="E215" s="12">
        <v>37600</v>
      </c>
      <c r="F215" s="10" t="s">
        <v>34</v>
      </c>
      <c r="G215" s="10" t="s">
        <v>331</v>
      </c>
      <c r="H215" s="10" t="s">
        <v>547</v>
      </c>
      <c r="I215" s="13" t="s">
        <v>548</v>
      </c>
      <c r="J215" s="14" t="s">
        <v>334</v>
      </c>
      <c r="K215" s="14" t="str">
        <f>VLOOKUP(VALUE($B215),'[1]đơn vị thực tập'!$C$3:$AE$1000,9,0)</f>
        <v>Eden Plaza Đà Nẵng</v>
      </c>
      <c r="L215" s="14" t="str">
        <f>VLOOKUP(VALUE($B215),'[1]đơn vị thực tập'!$C$3:$AE$1000,20,0)</f>
        <v>DUYỆT</v>
      </c>
      <c r="M215" s="14" t="str">
        <f>VLOOKUP(VALUE($B215),'[1]đơn vị thực tập'!$C$3:$AE$1000,21,0)</f>
        <v>22/1/2024</v>
      </c>
      <c r="N215" s="14" t="str">
        <f>VLOOKUP(VALUE($B215),'[1]đơn vị thực tập'!$C$3:$AE$1000,18,0)</f>
        <v>22/1</v>
      </c>
      <c r="O215" s="14" t="str">
        <f>VLOOKUP(VALUE($B215),'[1]đơn vị thực tập'!$C$3:$AE$1000,13,0)</f>
        <v>Nhà hàng</v>
      </c>
      <c r="P215" s="18">
        <f>VLOOKUP(VALUE(B215),'[1]tạm xét'!$A$7:$R$1001,13,0)</f>
        <v>0</v>
      </c>
      <c r="Q215" s="14">
        <f>VLOOKUP(VALUE(B215),'[1]tạm xét'!$A$7:$R$1001,11,0)</f>
        <v>3.41</v>
      </c>
      <c r="R215" s="14" t="str">
        <f>VLOOKUP(VALUE(B215),'[1]TỔNG XÉT KHÓA LUẬN'!$B$14:$O$97,14,0)</f>
        <v>CHUYÊN ĐỀ</v>
      </c>
      <c r="S215" s="14" t="s">
        <v>354</v>
      </c>
      <c r="T215" s="14" t="str">
        <f>VLOOKUP($S215,'[1]THÔNG TIN GVHD'!$D$3:$P$25,11,0)</f>
        <v>0935336716</v>
      </c>
      <c r="U215" s="14" t="str">
        <f>VLOOKUP($S215,'[1]THÔNG TIN GVHD'!$D$3:$P$25,12,0)</f>
        <v>hominhphuc@dtu-hti.edu.vn</v>
      </c>
      <c r="V215" s="14">
        <f>VLOOKUP($S215,'[1]THÔNG TIN GVHD'!$D$3:$P$25,13,0)</f>
        <v>0</v>
      </c>
    </row>
    <row r="216" spans="1:22" s="15" customFormat="1" x14ac:dyDescent="0.25">
      <c r="A216" s="10">
        <f t="shared" si="3"/>
        <v>210</v>
      </c>
      <c r="B216" s="10" t="s">
        <v>572</v>
      </c>
      <c r="C216" s="11" t="s">
        <v>573</v>
      </c>
      <c r="D216" s="11" t="s">
        <v>193</v>
      </c>
      <c r="E216" s="12">
        <v>36706</v>
      </c>
      <c r="F216" s="10" t="s">
        <v>25</v>
      </c>
      <c r="G216" s="10" t="s">
        <v>331</v>
      </c>
      <c r="H216" s="10" t="s">
        <v>547</v>
      </c>
      <c r="I216" s="13" t="s">
        <v>548</v>
      </c>
      <c r="J216" s="14" t="s">
        <v>334</v>
      </c>
      <c r="K216" s="14" t="str">
        <f>VLOOKUP(VALUE($B216),'[1]đơn vị thực tập'!$C$3:$AE$1000,9,0)</f>
        <v>Meliá Vinpearl Danang Riverfront</v>
      </c>
      <c r="L216" s="14" t="str">
        <f>VLOOKUP(VALUE($B216),'[1]đơn vị thực tập'!$C$3:$AE$1000,20,0)</f>
        <v>DUYỆT</v>
      </c>
      <c r="M216" s="14" t="str">
        <f>VLOOKUP(VALUE($B216),'[1]đơn vị thực tập'!$C$3:$AE$1000,21,0)</f>
        <v>28/12/2023</v>
      </c>
      <c r="N216" s="14">
        <f>VLOOKUP(VALUE($B216),'[1]đơn vị thực tập'!$C$3:$AE$1000,18,0)</f>
        <v>45536</v>
      </c>
      <c r="O216" s="14" t="str">
        <f>VLOOKUP(VALUE($B216),'[1]đơn vị thực tập'!$C$3:$AE$1000,13,0)</f>
        <v>Buồng phòng</v>
      </c>
      <c r="P216" s="18">
        <f>VLOOKUP(VALUE(B216),'[1]tạm xét'!$A$7:$R$1001,13,0)</f>
        <v>1.6E-2</v>
      </c>
      <c r="Q216" s="14">
        <f>VLOOKUP(VALUE(B216),'[1]tạm xét'!$A$7:$R$1001,11,0)</f>
        <v>2.76</v>
      </c>
      <c r="R216" s="14" t="str">
        <f>VLOOKUP(VALUE(B216),'[1]tạm xét'!$A$7:$R$1001,18,0)</f>
        <v>CHUYÊN ĐỀ</v>
      </c>
      <c r="S216" s="14" t="s">
        <v>83</v>
      </c>
      <c r="T216" s="14" t="str">
        <f>VLOOKUP($S216,'[1]THÔNG TIN GVHD'!$D$3:$P$25,11,0)</f>
        <v>0938290678</v>
      </c>
      <c r="U216" s="14" t="str">
        <f>VLOOKUP($S216,'[1]THÔNG TIN GVHD'!$D$3:$P$25,12,0)</f>
        <v>phamtthuthuy2@dtu-hti.edu.vn</v>
      </c>
      <c r="V216" s="14" t="str">
        <f>VLOOKUP($S216,'[1]THÔNG TIN GVHD'!$D$3:$P$25,13,0)</f>
        <v>https://zalo.me/g/odmhvs684?fbclid=IwAR354AdjFYPfyhwEa3vHYlf5Ev9Iji7RPvr31ossfbKkGeDGm0e1ZVqBD5E</v>
      </c>
    </row>
    <row r="217" spans="1:22" s="15" customFormat="1" x14ac:dyDescent="0.25">
      <c r="A217" s="10">
        <f t="shared" si="3"/>
        <v>211</v>
      </c>
      <c r="B217" s="10" t="s">
        <v>574</v>
      </c>
      <c r="C217" s="11" t="s">
        <v>575</v>
      </c>
      <c r="D217" s="11" t="s">
        <v>266</v>
      </c>
      <c r="E217" s="12">
        <v>37567</v>
      </c>
      <c r="F217" s="10" t="s">
        <v>25</v>
      </c>
      <c r="G217" s="10" t="s">
        <v>331</v>
      </c>
      <c r="H217" s="10" t="s">
        <v>547</v>
      </c>
      <c r="I217" s="13" t="s">
        <v>548</v>
      </c>
      <c r="J217" s="14" t="s">
        <v>334</v>
      </c>
      <c r="K217" s="14" t="e">
        <f>VLOOKUP(VALUE($B217),'[1]đơn vị thực tập'!$C$3:$AE$1000,9,0)</f>
        <v>#N/A</v>
      </c>
      <c r="L217" s="14" t="e">
        <f>VLOOKUP(VALUE($B217),'[1]đơn vị thực tập'!$C$3:$AE$1000,20,0)</f>
        <v>#N/A</v>
      </c>
      <c r="M217" s="14" t="e">
        <f>VLOOKUP(VALUE($B217),'[1]đơn vị thực tập'!$C$3:$AE$1000,21,0)</f>
        <v>#N/A</v>
      </c>
      <c r="N217" s="14" t="e">
        <f>VLOOKUP(VALUE($B217),'[1]đơn vị thực tập'!$C$3:$AE$1000,18,0)</f>
        <v>#N/A</v>
      </c>
      <c r="O217" s="14" t="e">
        <f>VLOOKUP(VALUE($B217),'[1]đơn vị thực tập'!$C$3:$AE$1000,13,0)</f>
        <v>#N/A</v>
      </c>
      <c r="P217" s="18">
        <f>VLOOKUP(VALUE(B217),'[1]tạm xét'!$A$7:$R$1001,13,0)</f>
        <v>0.23387096774193547</v>
      </c>
      <c r="Q217" s="14">
        <f>VLOOKUP(VALUE(B217),'[1]tạm xét'!$A$7:$R$1001,11,0)</f>
        <v>2.2400000000000002</v>
      </c>
      <c r="R217" s="14" t="str">
        <f>VLOOKUP(VALUE(B217),'[1]tạm xét'!$A$7:$R$1001,18,0)</f>
        <v>KHÔNG ĐỦ ĐIỀU KIỆN THỰC TẬP</v>
      </c>
      <c r="S217" s="14"/>
      <c r="T217" s="14"/>
      <c r="U217" s="14"/>
      <c r="V217" s="14"/>
    </row>
    <row r="218" spans="1:22" s="15" customFormat="1" x14ac:dyDescent="0.25">
      <c r="A218" s="10">
        <f t="shared" si="3"/>
        <v>212</v>
      </c>
      <c r="B218" s="10" t="s">
        <v>576</v>
      </c>
      <c r="C218" s="11" t="s">
        <v>577</v>
      </c>
      <c r="D218" s="11" t="s">
        <v>271</v>
      </c>
      <c r="E218" s="12">
        <v>36908</v>
      </c>
      <c r="F218" s="10" t="s">
        <v>25</v>
      </c>
      <c r="G218" s="10" t="s">
        <v>331</v>
      </c>
      <c r="H218" s="10" t="s">
        <v>547</v>
      </c>
      <c r="I218" s="13" t="s">
        <v>548</v>
      </c>
      <c r="J218" s="14" t="s">
        <v>334</v>
      </c>
      <c r="K218" s="14" t="e">
        <f>VLOOKUP(VALUE($B218),'[1]đơn vị thực tập'!$C$3:$AE$1000,9,0)</f>
        <v>#N/A</v>
      </c>
      <c r="L218" s="14" t="e">
        <f>VLOOKUP(VALUE($B218),'[1]đơn vị thực tập'!$C$3:$AE$1000,20,0)</f>
        <v>#N/A</v>
      </c>
      <c r="M218" s="14" t="e">
        <f>VLOOKUP(VALUE($B218),'[1]đơn vị thực tập'!$C$3:$AE$1000,21,0)</f>
        <v>#N/A</v>
      </c>
      <c r="N218" s="14" t="e">
        <f>VLOOKUP(VALUE($B218),'[1]đơn vị thực tập'!$C$3:$AE$1000,18,0)</f>
        <v>#N/A</v>
      </c>
      <c r="O218" s="14" t="e">
        <f>VLOOKUP(VALUE($B218),'[1]đơn vị thực tập'!$C$3:$AE$1000,13,0)</f>
        <v>#N/A</v>
      </c>
      <c r="P218" s="18">
        <f>VLOOKUP(VALUE(B218),'[1]tạm xét'!$A$7:$R$1001,13,0)</f>
        <v>0.36585365853658536</v>
      </c>
      <c r="Q218" s="14">
        <f>VLOOKUP(VALUE(B218),'[1]tạm xét'!$A$7:$R$1001,11,0)</f>
        <v>1.67</v>
      </c>
      <c r="R218" s="14" t="str">
        <f>VLOOKUP(VALUE(B218),'[1]tạm xét'!$A$7:$R$1001,18,0)</f>
        <v>KHÔNG ĐỦ ĐIỀU KIỆN THỰC TẬP</v>
      </c>
      <c r="S218" s="14"/>
      <c r="T218" s="14"/>
      <c r="U218" s="14"/>
      <c r="V218" s="14"/>
    </row>
    <row r="219" spans="1:22" s="15" customFormat="1" x14ac:dyDescent="0.25">
      <c r="A219" s="10">
        <f t="shared" si="3"/>
        <v>213</v>
      </c>
      <c r="B219" s="10" t="s">
        <v>578</v>
      </c>
      <c r="C219" s="11" t="s">
        <v>434</v>
      </c>
      <c r="D219" s="11" t="s">
        <v>437</v>
      </c>
      <c r="E219" s="12">
        <v>37327</v>
      </c>
      <c r="F219" s="10" t="s">
        <v>34</v>
      </c>
      <c r="G219" s="10" t="s">
        <v>331</v>
      </c>
      <c r="H219" s="10" t="s">
        <v>547</v>
      </c>
      <c r="I219" s="13" t="s">
        <v>548</v>
      </c>
      <c r="J219" s="14" t="s">
        <v>334</v>
      </c>
      <c r="K219" s="14" t="str">
        <f>VLOOKUP(VALUE($B219),'[1]đơn vị thực tập'!$C$3:$AE$1000,9,0)</f>
        <v>Premier Village Danang Resort</v>
      </c>
      <c r="L219" s="14" t="str">
        <f>VLOOKUP(VALUE($B219),'[1]đơn vị thực tập'!$C$3:$AE$1000,20,0)</f>
        <v>DUYỆT</v>
      </c>
      <c r="M219" s="14" t="str">
        <f>VLOOKUP(VALUE($B219),'[1]đơn vị thực tập'!$C$3:$AE$1000,21,0)</f>
        <v>28/12/2023</v>
      </c>
      <c r="N219" s="14" t="str">
        <f>VLOOKUP(VALUE($B219),'[1]đơn vị thực tập'!$C$3:$AE$1000,18,0)</f>
        <v>28/12</v>
      </c>
      <c r="O219" s="14" t="str">
        <f>VLOOKUP(VALUE($B219),'[1]đơn vị thực tập'!$C$3:$AE$1000,13,0)</f>
        <v>Buồng phòng</v>
      </c>
      <c r="P219" s="18">
        <f>VLOOKUP(VALUE(B219),'[1]tạm xét'!$A$7:$R$1001,13,0)</f>
        <v>0</v>
      </c>
      <c r="Q219" s="14">
        <f>VLOOKUP(VALUE(B219),'[1]tạm xét'!$A$7:$R$1001,11,0)</f>
        <v>3.03</v>
      </c>
      <c r="R219" s="14" t="str">
        <f>VLOOKUP(VALUE(B219),'[1]tạm xét'!$A$7:$R$1001,18,0)</f>
        <v>CHUYÊN ĐỀ</v>
      </c>
      <c r="S219" s="14" t="s">
        <v>83</v>
      </c>
      <c r="T219" s="14" t="str">
        <f>VLOOKUP($S219,'[1]THÔNG TIN GVHD'!$D$3:$P$25,11,0)</f>
        <v>0938290678</v>
      </c>
      <c r="U219" s="14" t="str">
        <f>VLOOKUP($S219,'[1]THÔNG TIN GVHD'!$D$3:$P$25,12,0)</f>
        <v>phamtthuthuy2@dtu-hti.edu.vn</v>
      </c>
      <c r="V219" s="14" t="str">
        <f>VLOOKUP($S219,'[1]THÔNG TIN GVHD'!$D$3:$P$25,13,0)</f>
        <v>https://zalo.me/g/odmhvs684?fbclid=IwAR354AdjFYPfyhwEa3vHYlf5Ev9Iji7RPvr31ossfbKkGeDGm0e1ZVqBD5E</v>
      </c>
    </row>
    <row r="220" spans="1:22" s="15" customFormat="1" x14ac:dyDescent="0.25">
      <c r="A220" s="10">
        <f t="shared" si="3"/>
        <v>214</v>
      </c>
      <c r="B220" s="10" t="s">
        <v>579</v>
      </c>
      <c r="C220" s="11" t="s">
        <v>580</v>
      </c>
      <c r="D220" s="11" t="s">
        <v>581</v>
      </c>
      <c r="E220" s="12">
        <v>37488</v>
      </c>
      <c r="F220" s="10" t="s">
        <v>34</v>
      </c>
      <c r="G220" s="10" t="s">
        <v>331</v>
      </c>
      <c r="H220" s="10" t="s">
        <v>547</v>
      </c>
      <c r="I220" s="13" t="s">
        <v>548</v>
      </c>
      <c r="J220" s="14" t="s">
        <v>334</v>
      </c>
      <c r="K220" s="14" t="str">
        <f>VLOOKUP(VALUE($B220),'[1]đơn vị thực tập'!$C$3:$AE$1000,9,0)</f>
        <v>Khách sạn Mandila Beach Đà Nẵng</v>
      </c>
      <c r="L220" s="14" t="str">
        <f>VLOOKUP(VALUE($B220),'[1]đơn vị thực tập'!$C$3:$AE$1000,20,0)</f>
        <v>DUYỆT</v>
      </c>
      <c r="M220" s="14" t="str">
        <f>VLOOKUP(VALUE($B220),'[1]đơn vị thực tập'!$C$3:$AE$1000,21,0)</f>
        <v>25/12/2023</v>
      </c>
      <c r="N220" s="14" t="str">
        <f>VLOOKUP(VALUE($B220),'[1]đơn vị thực tập'!$C$3:$AE$1000,18,0)</f>
        <v>23/12</v>
      </c>
      <c r="O220" s="14" t="str">
        <f>VLOOKUP(VALUE($B220),'[1]đơn vị thực tập'!$C$3:$AE$1000,13,0)</f>
        <v>Tiền sảnh</v>
      </c>
      <c r="P220" s="18">
        <f>VLOOKUP(VALUE(B220),'[1]tạm xét'!$A$7:$R$1001,13,0)</f>
        <v>0</v>
      </c>
      <c r="Q220" s="14">
        <f>VLOOKUP(VALUE(B220),'[1]tạm xét'!$A$7:$R$1001,11,0)</f>
        <v>2.85</v>
      </c>
      <c r="R220" s="14" t="str">
        <f>VLOOKUP(VALUE(B220),'[1]tạm xét'!$A$7:$R$1001,18,0)</f>
        <v>CHUYÊN ĐỀ</v>
      </c>
      <c r="S220" s="14" t="s">
        <v>30</v>
      </c>
      <c r="T220" s="14" t="str">
        <f>VLOOKUP($S220,'[1]THÔNG TIN GVHD'!$D$3:$P$25,11,0)</f>
        <v>0702605664</v>
      </c>
      <c r="U220" s="14" t="str">
        <f>VLOOKUP($S220,'[1]THÔNG TIN GVHD'!$D$3:$P$25,12,0)</f>
        <v>huynhlthuylinh@dtu-hti.edu.vn</v>
      </c>
      <c r="V220" s="14">
        <f>VLOOKUP($S220,'[1]THÔNG TIN GVHD'!$D$3:$P$25,13,0)</f>
        <v>0</v>
      </c>
    </row>
    <row r="221" spans="1:22" s="15" customFormat="1" x14ac:dyDescent="0.25">
      <c r="A221" s="10">
        <f t="shared" si="3"/>
        <v>215</v>
      </c>
      <c r="B221" s="10" t="s">
        <v>582</v>
      </c>
      <c r="C221" s="11" t="s">
        <v>583</v>
      </c>
      <c r="D221" s="11" t="s">
        <v>92</v>
      </c>
      <c r="E221" s="12">
        <v>36831</v>
      </c>
      <c r="F221" s="10" t="s">
        <v>25</v>
      </c>
      <c r="G221" s="10" t="s">
        <v>331</v>
      </c>
      <c r="H221" s="10" t="s">
        <v>547</v>
      </c>
      <c r="I221" s="13" t="s">
        <v>548</v>
      </c>
      <c r="J221" s="14" t="s">
        <v>334</v>
      </c>
      <c r="K221" s="14" t="str">
        <f>VLOOKUP(VALUE($B221),'[1]đơn vị thực tập'!$C$3:$AE$1000,9,0)</f>
        <v>Khách sạn Shilla Monogram Quangnam Danang</v>
      </c>
      <c r="L221" s="14" t="str">
        <f>VLOOKUP(VALUE($B221),'[1]đơn vị thực tập'!$C$3:$AE$1000,20,0)</f>
        <v>DUYỆT</v>
      </c>
      <c r="M221" s="14" t="str">
        <f>VLOOKUP(VALUE($B221),'[1]đơn vị thực tập'!$C$3:$AE$1000,21,0)</f>
        <v>23/1/2024</v>
      </c>
      <c r="N221" s="14" t="str">
        <f>VLOOKUP(VALUE($B221),'[1]đơn vị thực tập'!$C$3:$AE$1000,18,0)</f>
        <v>23/1</v>
      </c>
      <c r="O221" s="14" t="str">
        <f>VLOOKUP(VALUE($B221),'[1]đơn vị thực tập'!$C$3:$AE$1000,13,0)</f>
        <v>Nhà hàng</v>
      </c>
      <c r="P221" s="18">
        <f>VLOOKUP(VALUE(B221),'[1]tạm xét'!$A$7:$R$1001,13,0)</f>
        <v>0</v>
      </c>
      <c r="Q221" s="14">
        <f>VLOOKUP(VALUE(B221),'[1]tạm xét'!$A$7:$R$1001,11,0)</f>
        <v>3.55</v>
      </c>
      <c r="R221" s="14" t="str">
        <f>VLOOKUP(VALUE(B221),'[1]TỔNG XÉT KHÓA LUẬN'!$B$14:$O$97,14,0)</f>
        <v>CHUYÊN ĐỀ</v>
      </c>
      <c r="S221" s="14" t="s">
        <v>83</v>
      </c>
      <c r="T221" s="14" t="str">
        <f>VLOOKUP($S221,'[1]THÔNG TIN GVHD'!$D$3:$P$25,11,0)</f>
        <v>0938290678</v>
      </c>
      <c r="U221" s="14" t="str">
        <f>VLOOKUP($S221,'[1]THÔNG TIN GVHD'!$D$3:$P$25,12,0)</f>
        <v>phamtthuthuy2@dtu-hti.edu.vn</v>
      </c>
      <c r="V221" s="14" t="str">
        <f>VLOOKUP($S221,'[1]THÔNG TIN GVHD'!$D$3:$P$25,13,0)</f>
        <v>https://zalo.me/g/odmhvs684?fbclid=IwAR354AdjFYPfyhwEa3vHYlf5Ev9Iji7RPvr31ossfbKkGeDGm0e1ZVqBD5E</v>
      </c>
    </row>
    <row r="222" spans="1:22" s="15" customFormat="1" x14ac:dyDescent="0.25">
      <c r="A222" s="10">
        <f t="shared" si="3"/>
        <v>216</v>
      </c>
      <c r="B222" s="10" t="s">
        <v>584</v>
      </c>
      <c r="C222" s="11" t="s">
        <v>585</v>
      </c>
      <c r="D222" s="11" t="s">
        <v>586</v>
      </c>
      <c r="E222" s="12">
        <v>37519</v>
      </c>
      <c r="F222" s="10" t="s">
        <v>34</v>
      </c>
      <c r="G222" s="10" t="s">
        <v>331</v>
      </c>
      <c r="H222" s="10" t="s">
        <v>547</v>
      </c>
      <c r="I222" s="13" t="s">
        <v>548</v>
      </c>
      <c r="J222" s="14" t="s">
        <v>334</v>
      </c>
      <c r="K222" s="14" t="str">
        <f>VLOOKUP(VALUE($B222),'[1]đơn vị thực tập'!$C$3:$AE$1000,9,0)</f>
        <v>Royal Lotus Hotel Danang</v>
      </c>
      <c r="L222" s="14" t="str">
        <f>VLOOKUP(VALUE($B222),'[1]đơn vị thực tập'!$C$3:$AE$1000,20,0)</f>
        <v>DUYỆT</v>
      </c>
      <c r="M222" s="14" t="str">
        <f>VLOOKUP(VALUE($B222),'[1]đơn vị thực tập'!$C$3:$AE$1000,21,0)</f>
        <v>28/12/2023</v>
      </c>
      <c r="N222" s="14" t="str">
        <f>VLOOKUP(VALUE($B222),'[1]đơn vị thực tập'!$C$3:$AE$1000,18,0)</f>
        <v>28/12</v>
      </c>
      <c r="O222" s="14" t="str">
        <f>VLOOKUP(VALUE($B222),'[1]đơn vị thực tập'!$C$3:$AE$1000,13,0)</f>
        <v>Nhà hàng</v>
      </c>
      <c r="P222" s="18">
        <f>VLOOKUP(VALUE(B222),'[1]tạm xét'!$A$7:$R$1001,13,0)</f>
        <v>6.4516129032258063E-2</v>
      </c>
      <c r="Q222" s="14">
        <f>VLOOKUP(VALUE(B222),'[1]tạm xét'!$A$7:$R$1001,11,0)</f>
        <v>3.5</v>
      </c>
      <c r="R222" s="14" t="str">
        <f>VLOOKUP(VALUE(B222),'[1]tạm xét'!$A$7:$R$1001,18,0)</f>
        <v>KHÔNG ĐỦ ĐIỀU KIỆN THỰC TẬP</v>
      </c>
      <c r="S222" s="14" t="s">
        <v>58</v>
      </c>
      <c r="T222" s="14" t="str">
        <f>VLOOKUP($S222,'[1]THÔNG TIN GVHD'!$D$3:$P$25,11,0)</f>
        <v>0905938748</v>
      </c>
      <c r="U222" s="14" t="str">
        <f>VLOOKUP($S222,'[1]THÔNG TIN GVHD'!$D$3:$P$25,12,0)</f>
        <v>duongtxuandieu@dtu-hti.edu.vn</v>
      </c>
      <c r="V222" s="14">
        <f>VLOOKUP($S222,'[1]THÔNG TIN GVHD'!$D$3:$P$25,13,0)</f>
        <v>0</v>
      </c>
    </row>
    <row r="223" spans="1:22" s="15" customFormat="1" x14ac:dyDescent="0.25">
      <c r="A223" s="10">
        <f t="shared" si="3"/>
        <v>217</v>
      </c>
      <c r="B223" s="10" t="s">
        <v>587</v>
      </c>
      <c r="C223" s="11" t="s">
        <v>588</v>
      </c>
      <c r="D223" s="11" t="s">
        <v>100</v>
      </c>
      <c r="E223" s="12">
        <v>37540</v>
      </c>
      <c r="F223" s="10" t="s">
        <v>25</v>
      </c>
      <c r="G223" s="10" t="s">
        <v>331</v>
      </c>
      <c r="H223" s="10" t="s">
        <v>547</v>
      </c>
      <c r="I223" s="13" t="s">
        <v>548</v>
      </c>
      <c r="J223" s="14" t="s">
        <v>334</v>
      </c>
      <c r="K223" s="14" t="str">
        <f>VLOOKUP(VALUE($B223),'[1]đơn vị thực tập'!$C$3:$AE$1000,9,0)</f>
        <v>Alacarte DaNang Beach Hotel</v>
      </c>
      <c r="L223" s="14" t="str">
        <f>VLOOKUP(VALUE($B223),'[1]đơn vị thực tập'!$C$3:$AE$1000,20,0)</f>
        <v>DUYỆT</v>
      </c>
      <c r="M223" s="14" t="str">
        <f>VLOOKUP(VALUE($B223),'[1]đơn vị thực tập'!$C$3:$AE$1000,21,0)</f>
        <v>28/12/2023</v>
      </c>
      <c r="N223" s="14" t="str">
        <f>VLOOKUP(VALUE($B223),'[1]đơn vị thực tập'!$C$3:$AE$1000,18,0)</f>
        <v>26/1</v>
      </c>
      <c r="O223" s="14" t="str">
        <f>VLOOKUP(VALUE($B223),'[1]đơn vị thực tập'!$C$3:$AE$1000,13,0)</f>
        <v>Nhà hàng</v>
      </c>
      <c r="P223" s="18">
        <f>VLOOKUP(VALUE(B223),'[1]tạm xét'!$A$7:$R$1001,13,0)</f>
        <v>6.4516129032258063E-2</v>
      </c>
      <c r="Q223" s="14">
        <f>VLOOKUP(VALUE(B223),'[1]tạm xét'!$A$7:$R$1001,11,0)</f>
        <v>3.17</v>
      </c>
      <c r="R223" s="14" t="str">
        <f>VLOOKUP(VALUE(B223),'[1]tạm xét'!$A$7:$R$1001,18,0)</f>
        <v>KHÔNG ĐỦ ĐIỀU KIỆN THỰC TẬP</v>
      </c>
      <c r="S223" s="14"/>
      <c r="T223" s="14" t="e">
        <f>VLOOKUP($S223,'[1]THÔNG TIN GVHD'!$D$3:$P$25,11,0)</f>
        <v>#N/A</v>
      </c>
      <c r="U223" s="14" t="e">
        <f>VLOOKUP($S223,'[1]THÔNG TIN GVHD'!$D$3:$P$25,12,0)</f>
        <v>#N/A</v>
      </c>
      <c r="V223" s="14" t="e">
        <f>VLOOKUP($S223,'[1]THÔNG TIN GVHD'!$D$3:$P$25,13,0)</f>
        <v>#N/A</v>
      </c>
    </row>
    <row r="224" spans="1:22" s="15" customFormat="1" x14ac:dyDescent="0.25">
      <c r="A224" s="10">
        <f t="shared" si="3"/>
        <v>218</v>
      </c>
      <c r="B224" s="10" t="s">
        <v>589</v>
      </c>
      <c r="C224" s="11" t="s">
        <v>590</v>
      </c>
      <c r="D224" s="11" t="s">
        <v>100</v>
      </c>
      <c r="E224" s="12">
        <v>37436</v>
      </c>
      <c r="F224" s="10" t="s">
        <v>25</v>
      </c>
      <c r="G224" s="10" t="s">
        <v>331</v>
      </c>
      <c r="H224" s="10" t="s">
        <v>547</v>
      </c>
      <c r="I224" s="13" t="s">
        <v>548</v>
      </c>
      <c r="J224" s="14" t="s">
        <v>334</v>
      </c>
      <c r="K224" s="14" t="str">
        <f>VLOOKUP(VALUE($B224),'[1]đơn vị thực tập'!$C$3:$AE$1000,9,0)</f>
        <v>Sanouva Hotel</v>
      </c>
      <c r="L224" s="14" t="str">
        <f>VLOOKUP(VALUE($B224),'[1]đơn vị thực tập'!$C$3:$AE$1000,20,0)</f>
        <v>DUYỆT</v>
      </c>
      <c r="M224" s="14" t="str">
        <f>VLOOKUP(VALUE($B224),'[1]đơn vị thực tập'!$C$3:$AE$1000,21,0)</f>
        <v>23/1/2024</v>
      </c>
      <c r="N224" s="14" t="str">
        <f>VLOOKUP(VALUE($B224),'[1]đơn vị thực tập'!$C$3:$AE$1000,18,0)</f>
        <v>22/1</v>
      </c>
      <c r="O224" s="14" t="str">
        <f>VLOOKUP(VALUE($B224),'[1]đơn vị thực tập'!$C$3:$AE$1000,13,0)</f>
        <v>Buồng phòng</v>
      </c>
      <c r="P224" s="18">
        <f>VLOOKUP(VALUE(B224),'[1]tạm xét'!$A$7:$R$1001,13,0)</f>
        <v>3.2258064516129031E-2</v>
      </c>
      <c r="Q224" s="14">
        <f>VLOOKUP(VALUE(B224),'[1]tạm xét'!$A$7:$R$1001,11,0)</f>
        <v>2.93</v>
      </c>
      <c r="R224" s="14" t="str">
        <f>VLOOKUP(VALUE(B224),'[1]tạm xét'!$A$7:$R$1001,18,0)</f>
        <v>CHUYÊN ĐỀ</v>
      </c>
      <c r="S224" s="14" t="s">
        <v>337</v>
      </c>
      <c r="T224" s="14" t="str">
        <f>VLOOKUP($S224,'[1]THÔNG TIN GVHD'!$D$3:$P$25,11,0)</f>
        <v>0396.153.687</v>
      </c>
      <c r="U224" s="14" t="str">
        <f>VLOOKUP($S224,'[1]THÔNG TIN GVHD'!$D$3:$P$25,12,0)</f>
        <v>nguyentminhthu@dtu-hti.edu.vn</v>
      </c>
      <c r="V224" s="14">
        <f>VLOOKUP($S224,'[1]THÔNG TIN GVHD'!$D$3:$P$25,13,0)</f>
        <v>0</v>
      </c>
    </row>
    <row r="225" spans="1:22" s="15" customFormat="1" x14ac:dyDescent="0.25">
      <c r="A225" s="10">
        <f t="shared" si="3"/>
        <v>219</v>
      </c>
      <c r="B225" s="10" t="s">
        <v>591</v>
      </c>
      <c r="C225" s="11" t="s">
        <v>358</v>
      </c>
      <c r="D225" s="11" t="s">
        <v>113</v>
      </c>
      <c r="E225" s="12">
        <v>37268</v>
      </c>
      <c r="F225" s="10" t="s">
        <v>34</v>
      </c>
      <c r="G225" s="10" t="s">
        <v>331</v>
      </c>
      <c r="H225" s="10" t="s">
        <v>547</v>
      </c>
      <c r="I225" s="13" t="s">
        <v>548</v>
      </c>
      <c r="J225" s="14" t="s">
        <v>334</v>
      </c>
      <c r="K225" s="14" t="str">
        <f>VLOOKUP(VALUE($B225),'[1]đơn vị thực tập'!$C$3:$AE$1000,9,0)</f>
        <v>Khách sạn Luxtery</v>
      </c>
      <c r="L225" s="14" t="str">
        <f>VLOOKUP(VALUE($B225),'[1]đơn vị thực tập'!$C$3:$AE$1000,20,0)</f>
        <v>DUYỆT</v>
      </c>
      <c r="M225" s="14" t="str">
        <f>VLOOKUP(VALUE($B225),'[1]đơn vị thực tập'!$C$3:$AE$1000,21,0)</f>
        <v>15/01/2024</v>
      </c>
      <c r="N225" s="14" t="str">
        <f>VLOOKUP(VALUE($B225),'[1]đơn vị thực tập'!$C$3:$AE$1000,18,0)</f>
        <v>15/1</v>
      </c>
      <c r="O225" s="14" t="str">
        <f>VLOOKUP(VALUE($B225),'[1]đơn vị thực tập'!$C$3:$AE$1000,13,0)</f>
        <v>Nhà hàng</v>
      </c>
      <c r="P225" s="18">
        <f>VLOOKUP(VALUE(B225),'[1]tạm xét'!$A$7:$R$1001,13,0)</f>
        <v>1.6129032258064516E-2</v>
      </c>
      <c r="Q225" s="14">
        <f>VLOOKUP(VALUE(B225),'[1]tạm xét'!$A$7:$R$1001,11,0)</f>
        <v>3.46</v>
      </c>
      <c r="R225" s="14" t="str">
        <f>VLOOKUP(VALUE(B225),'[1]tạm xét'!$A$7:$R$1001,18,0)</f>
        <v>CHUYÊN ĐỀ</v>
      </c>
      <c r="S225" s="14" t="s">
        <v>83</v>
      </c>
      <c r="T225" s="14" t="str">
        <f>VLOOKUP($S225,'[1]THÔNG TIN GVHD'!$D$3:$P$25,11,0)</f>
        <v>0938290678</v>
      </c>
      <c r="U225" s="14" t="str">
        <f>VLOOKUP($S225,'[1]THÔNG TIN GVHD'!$D$3:$P$25,12,0)</f>
        <v>phamtthuthuy2@dtu-hti.edu.vn</v>
      </c>
      <c r="V225" s="14" t="str">
        <f>VLOOKUP($S225,'[1]THÔNG TIN GVHD'!$D$3:$P$25,13,0)</f>
        <v>https://zalo.me/g/odmhvs684?fbclid=IwAR354AdjFYPfyhwEa3vHYlf5Ev9Iji7RPvr31ossfbKkGeDGm0e1ZVqBD5E</v>
      </c>
    </row>
    <row r="226" spans="1:22" s="15" customFormat="1" x14ac:dyDescent="0.25">
      <c r="A226" s="10">
        <f t="shared" si="3"/>
        <v>220</v>
      </c>
      <c r="B226" s="10" t="s">
        <v>592</v>
      </c>
      <c r="C226" s="11" t="s">
        <v>537</v>
      </c>
      <c r="D226" s="11" t="s">
        <v>286</v>
      </c>
      <c r="E226" s="12">
        <v>37144</v>
      </c>
      <c r="F226" s="10" t="s">
        <v>25</v>
      </c>
      <c r="G226" s="10" t="s">
        <v>331</v>
      </c>
      <c r="H226" s="10" t="s">
        <v>547</v>
      </c>
      <c r="I226" s="13" t="s">
        <v>548</v>
      </c>
      <c r="J226" s="14" t="s">
        <v>334</v>
      </c>
      <c r="K226" s="14" t="str">
        <f>VLOOKUP(VALUE($B226),'[1]đơn vị thực tập'!$C$3:$AE$1000,9,0)</f>
        <v>Alacarte DaNang Beach Hotel</v>
      </c>
      <c r="L226" s="14" t="str">
        <f>VLOOKUP(VALUE($B226),'[1]đơn vị thực tập'!$C$3:$AE$1000,20,0)</f>
        <v>DUYỆT</v>
      </c>
      <c r="M226" s="14" t="str">
        <f>VLOOKUP(VALUE($B226),'[1]đơn vị thực tập'!$C$3:$AE$1000,21,0)</f>
        <v>28/12/2023</v>
      </c>
      <c r="N226" s="14" t="str">
        <f>VLOOKUP(VALUE($B226),'[1]đơn vị thực tập'!$C$3:$AE$1000,18,0)</f>
        <v>26/1</v>
      </c>
      <c r="O226" s="14" t="str">
        <f>VLOOKUP(VALUE($B226),'[1]đơn vị thực tập'!$C$3:$AE$1000,13,0)</f>
        <v>Nhà hàng</v>
      </c>
      <c r="P226" s="18">
        <f>VLOOKUP(VALUE(B226),'[1]tạm xét'!$A$7:$R$1001,13,0)</f>
        <v>5.6451612903225805E-2</v>
      </c>
      <c r="Q226" s="14">
        <f>VLOOKUP(VALUE(B226),'[1]tạm xét'!$A$7:$R$1001,11,0)</f>
        <v>3.27</v>
      </c>
      <c r="R226" s="14" t="str">
        <f>VLOOKUP(VALUE(B226),'[1]tạm xét'!$A$7:$R$1001,18,0)</f>
        <v>KHÔNG ĐỦ ĐIỀU KIỆN THỰC TẬP</v>
      </c>
      <c r="S226" s="14"/>
      <c r="T226" s="14" t="e">
        <f>VLOOKUP($S226,'[1]THÔNG TIN GVHD'!$D$3:$P$25,11,0)</f>
        <v>#N/A</v>
      </c>
      <c r="U226" s="14" t="e">
        <f>VLOOKUP($S226,'[1]THÔNG TIN GVHD'!$D$3:$P$25,12,0)</f>
        <v>#N/A</v>
      </c>
      <c r="V226" s="14" t="e">
        <f>VLOOKUP($S226,'[1]THÔNG TIN GVHD'!$D$3:$P$25,13,0)</f>
        <v>#N/A</v>
      </c>
    </row>
    <row r="227" spans="1:22" s="15" customFormat="1" x14ac:dyDescent="0.25">
      <c r="A227" s="10">
        <f t="shared" si="3"/>
        <v>221</v>
      </c>
      <c r="B227" s="10" t="s">
        <v>593</v>
      </c>
      <c r="C227" s="11" t="s">
        <v>594</v>
      </c>
      <c r="D227" s="11" t="s">
        <v>173</v>
      </c>
      <c r="E227" s="12">
        <v>37550</v>
      </c>
      <c r="F227" s="10" t="s">
        <v>34</v>
      </c>
      <c r="G227" s="10" t="s">
        <v>331</v>
      </c>
      <c r="H227" s="10" t="s">
        <v>547</v>
      </c>
      <c r="I227" s="13" t="s">
        <v>548</v>
      </c>
      <c r="J227" s="14" t="s">
        <v>334</v>
      </c>
      <c r="K227" s="14" t="str">
        <f>VLOOKUP(VALUE($B227),'[1]đơn vị thực tập'!$C$3:$AE$1000,10,0)</f>
        <v>Fivitel Danang Hotel</v>
      </c>
      <c r="L227" s="14" t="str">
        <f>VLOOKUP(VALUE($B227),'[1]đơn vị thực tập'!$C$3:$AE$1000,20,0)</f>
        <v>KHÔNG DUYỆT</v>
      </c>
      <c r="M227" s="14" t="str">
        <f>VLOOKUP(VALUE($B227),'[1]đơn vị thực tập'!$C$3:$AE$1000,21,0)</f>
        <v>23/1/2024</v>
      </c>
      <c r="N227" s="14" t="str">
        <f>VLOOKUP(VALUE($B227),'[1]đơn vị thực tập'!$C$3:$AE$1000,18,0)</f>
        <v>22/1</v>
      </c>
      <c r="O227" s="14" t="str">
        <f>VLOOKUP(VALUE($B227),'[1]đơn vị thực tập'!$C$3:$AE$1000,13,0)</f>
        <v>Buồng phòng</v>
      </c>
      <c r="P227" s="18">
        <f>VLOOKUP(VALUE(B227),'[1]tạm xét'!$A$7:$R$1001,13,0)</f>
        <v>1.6129032258064516E-2</v>
      </c>
      <c r="Q227" s="14">
        <f>VLOOKUP(VALUE(B227),'[1]tạm xét'!$A$7:$R$1001,11,0)</f>
        <v>2.38</v>
      </c>
      <c r="R227" s="14" t="str">
        <f>VLOOKUP(VALUE(B227),'[1]tạm xét'!$A$7:$R$1001,18,0)</f>
        <v>CHUYÊN ĐỀ</v>
      </c>
      <c r="S227" s="14"/>
      <c r="T227" s="14" t="e">
        <f>VLOOKUP($S227,'[1]THÔNG TIN GVHD'!$D$3:$P$25,9,0)</f>
        <v>#N/A</v>
      </c>
      <c r="U227" s="14" t="e">
        <f>VLOOKUP($S227,'[1]THÔNG TIN GVHD'!$D$3:$P$25,10,0)</f>
        <v>#N/A</v>
      </c>
      <c r="V227" s="14" t="e">
        <f>VLOOKUP($S227,'[1]THÔNG TIN GVHD'!$D$3:$P$25,11,0)</f>
        <v>#N/A</v>
      </c>
    </row>
    <row r="228" spans="1:22" s="15" customFormat="1" x14ac:dyDescent="0.25">
      <c r="A228" s="10">
        <f t="shared" si="3"/>
        <v>222</v>
      </c>
      <c r="B228" s="10" t="s">
        <v>595</v>
      </c>
      <c r="C228" s="11" t="s">
        <v>596</v>
      </c>
      <c r="D228" s="11" t="s">
        <v>230</v>
      </c>
      <c r="E228" s="12">
        <v>37355</v>
      </c>
      <c r="F228" s="10" t="s">
        <v>25</v>
      </c>
      <c r="G228" s="10" t="s">
        <v>331</v>
      </c>
      <c r="H228" s="10" t="s">
        <v>547</v>
      </c>
      <c r="I228" s="13" t="s">
        <v>548</v>
      </c>
      <c r="J228" s="14" t="s">
        <v>334</v>
      </c>
      <c r="K228" s="14" t="str">
        <f>VLOOKUP(VALUE($B228),'[1]đơn vị thực tập'!$C$3:$AE$1000,9,0)</f>
        <v>Royal Lotus Hotel Danang</v>
      </c>
      <c r="L228" s="14" t="str">
        <f>VLOOKUP(VALUE($B228),'[1]đơn vị thực tập'!$C$3:$AE$1000,20,0)</f>
        <v>DUYỆT</v>
      </c>
      <c r="M228" s="14" t="str">
        <f>VLOOKUP(VALUE($B228),'[1]đơn vị thực tập'!$C$3:$AE$1000,21,0)</f>
        <v>28/12/2023</v>
      </c>
      <c r="N228" s="14" t="str">
        <f>VLOOKUP(VALUE($B228),'[1]đơn vị thực tập'!$C$3:$AE$1000,18,0)</f>
        <v>28/12</v>
      </c>
      <c r="O228" s="14" t="str">
        <f>VLOOKUP(VALUE($B228),'[1]đơn vị thực tập'!$C$3:$AE$1000,13,0)</f>
        <v>Nhà hàng</v>
      </c>
      <c r="P228" s="18">
        <f>VLOOKUP(VALUE(B228),'[1]tạm xét'!$A$7:$R$1001,13,0)</f>
        <v>6.4516129032258063E-2</v>
      </c>
      <c r="Q228" s="14">
        <f>VLOOKUP(VALUE(B228),'[1]tạm xét'!$A$7:$R$1001,11,0)</f>
        <v>3.31</v>
      </c>
      <c r="R228" s="14" t="str">
        <f>VLOOKUP(VALUE(B228),'[1]tạm xét'!$A$7:$R$1001,18,0)</f>
        <v>KHÔNG ĐỦ ĐIỀU KIỆN THỰC TẬP</v>
      </c>
      <c r="S228" s="14" t="s">
        <v>244</v>
      </c>
      <c r="T228" s="14" t="str">
        <f>VLOOKUP($S228,'[1]THÔNG TIN GVHD'!$D$3:$P$25,11,0)</f>
        <v>034.838.9062</v>
      </c>
      <c r="U228" s="14" t="str">
        <f>VLOOKUP($S228,'[1]THÔNG TIN GVHD'!$D$3:$P$25,12,0)</f>
        <v>honghaiphan0102@gmail.com</v>
      </c>
      <c r="V228" s="14" t="str">
        <f>VLOOKUP($S228,'[1]THÔNG TIN GVHD'!$D$3:$P$25,13,0)</f>
        <v>https://zalo.me/g/abtrkl228</v>
      </c>
    </row>
    <row r="229" spans="1:22" s="15" customFormat="1" x14ac:dyDescent="0.25">
      <c r="A229" s="10">
        <f t="shared" si="3"/>
        <v>223</v>
      </c>
      <c r="B229" s="10" t="s">
        <v>597</v>
      </c>
      <c r="C229" s="11" t="s">
        <v>598</v>
      </c>
      <c r="D229" s="11" t="s">
        <v>233</v>
      </c>
      <c r="E229" s="12">
        <v>37336</v>
      </c>
      <c r="F229" s="10" t="s">
        <v>25</v>
      </c>
      <c r="G229" s="10" t="s">
        <v>331</v>
      </c>
      <c r="H229" s="10" t="s">
        <v>547</v>
      </c>
      <c r="I229" s="13" t="s">
        <v>548</v>
      </c>
      <c r="J229" s="14" t="s">
        <v>334</v>
      </c>
      <c r="K229" s="14" t="str">
        <f>VLOOKUP(VALUE($B229),'[1]đơn vị thực tập'!$C$3:$AE$1000,9,0)</f>
        <v>Royal Lotus Hotel Danang</v>
      </c>
      <c r="L229" s="14" t="str">
        <f>VLOOKUP(VALUE($B229),'[1]đơn vị thực tập'!$C$3:$AE$1000,20,0)</f>
        <v>DUYỆT</v>
      </c>
      <c r="M229" s="14" t="str">
        <f>VLOOKUP(VALUE($B229),'[1]đơn vị thực tập'!$C$3:$AE$1000,21,0)</f>
        <v>28/12/2023</v>
      </c>
      <c r="N229" s="14" t="str">
        <f>VLOOKUP(VALUE($B229),'[1]đơn vị thực tập'!$C$3:$AE$1000,18,0)</f>
        <v>28/12</v>
      </c>
      <c r="O229" s="14" t="str">
        <f>VLOOKUP(VALUE($B229),'[1]đơn vị thực tập'!$C$3:$AE$1000,13,0)</f>
        <v>Nhà hàng</v>
      </c>
      <c r="P229" s="18">
        <f>VLOOKUP(VALUE(B229),'[1]tạm xét'!$A$7:$R$1001,13,0)</f>
        <v>6.4516129032258063E-2</v>
      </c>
      <c r="Q229" s="14">
        <f>VLOOKUP(VALUE(B229),'[1]tạm xét'!$A$7:$R$1001,11,0)</f>
        <v>3.5</v>
      </c>
      <c r="R229" s="14" t="str">
        <f>VLOOKUP(VALUE(B229),'[1]tạm xét'!$A$7:$R$1001,18,0)</f>
        <v>KHÔNG ĐỦ ĐIỀU KIỆN THỰC TẬP</v>
      </c>
      <c r="S229" s="14" t="s">
        <v>58</v>
      </c>
      <c r="T229" s="14" t="str">
        <f>VLOOKUP($S229,'[1]THÔNG TIN GVHD'!$D$3:$P$25,11,0)</f>
        <v>0905938748</v>
      </c>
      <c r="U229" s="14" t="str">
        <f>VLOOKUP($S229,'[1]THÔNG TIN GVHD'!$D$3:$P$25,12,0)</f>
        <v>duongtxuandieu@dtu-hti.edu.vn</v>
      </c>
      <c r="V229" s="14">
        <f>VLOOKUP($S229,'[1]THÔNG TIN GVHD'!$D$3:$P$25,13,0)</f>
        <v>0</v>
      </c>
    </row>
    <row r="230" spans="1:22" s="15" customFormat="1" x14ac:dyDescent="0.25">
      <c r="A230" s="10">
        <f t="shared" si="3"/>
        <v>224</v>
      </c>
      <c r="B230" s="10" t="s">
        <v>599</v>
      </c>
      <c r="C230" s="11" t="s">
        <v>600</v>
      </c>
      <c r="D230" s="11" t="s">
        <v>601</v>
      </c>
      <c r="E230" s="12">
        <v>37327</v>
      </c>
      <c r="F230" s="10" t="s">
        <v>25</v>
      </c>
      <c r="G230" s="10" t="s">
        <v>331</v>
      </c>
      <c r="H230" s="10" t="s">
        <v>547</v>
      </c>
      <c r="I230" s="13" t="s">
        <v>548</v>
      </c>
      <c r="J230" s="14" t="s">
        <v>334</v>
      </c>
      <c r="K230" s="14" t="str">
        <f>VLOOKUP(VALUE($B230),'[1]đơn vị thực tập'!$C$3:$AE$1000,9,0)</f>
        <v>Diamond Sea Hotel</v>
      </c>
      <c r="L230" s="14" t="str">
        <f>VLOOKUP(VALUE($B230),'[1]đơn vị thực tập'!$C$3:$AE$1000,20,0)</f>
        <v>DUYỆT</v>
      </c>
      <c r="M230" s="14" t="str">
        <f>VLOOKUP(VALUE($B230),'[1]đơn vị thực tập'!$C$3:$AE$1000,21,0)</f>
        <v>18/12/2023</v>
      </c>
      <c r="N230" s="14" t="str">
        <f>VLOOKUP(VALUE($B230),'[1]đơn vị thực tập'!$C$3:$AE$1000,18,0)</f>
        <v>21/12</v>
      </c>
      <c r="O230" s="14" t="str">
        <f>VLOOKUP(VALUE($B230),'[1]đơn vị thực tập'!$C$3:$AE$1000,13,0)</f>
        <v>Buồng phòng</v>
      </c>
      <c r="P230" s="18">
        <f>VLOOKUP(VALUE(B230),'[1]tạm xét'!$A$7:$R$1001,13,0)</f>
        <v>2.4193548387096774E-2</v>
      </c>
      <c r="Q230" s="14">
        <f>VLOOKUP(VALUE(B230),'[1]tạm xét'!$A$7:$R$1001,11,0)</f>
        <v>3.39</v>
      </c>
      <c r="R230" s="14" t="str">
        <f>VLOOKUP(VALUE(B230),'[1]tạm xét'!$A$7:$R$1001,18,0)</f>
        <v>CHUYÊN ĐỀ</v>
      </c>
      <c r="S230" s="14" t="s">
        <v>354</v>
      </c>
      <c r="T230" s="14" t="str">
        <f>VLOOKUP($S230,'[1]THÔNG TIN GVHD'!$D$3:$P$25,11,0)</f>
        <v>0935336716</v>
      </c>
      <c r="U230" s="14" t="str">
        <f>VLOOKUP($S230,'[1]THÔNG TIN GVHD'!$D$3:$P$25,12,0)</f>
        <v>hominhphuc@dtu-hti.edu.vn</v>
      </c>
      <c r="V230" s="14">
        <f>VLOOKUP($S230,'[1]THÔNG TIN GVHD'!$D$3:$P$25,13,0)</f>
        <v>0</v>
      </c>
    </row>
    <row r="231" spans="1:22" s="15" customFormat="1" x14ac:dyDescent="0.25">
      <c r="A231" s="10">
        <f t="shared" si="3"/>
        <v>225</v>
      </c>
      <c r="B231" s="10" t="s">
        <v>602</v>
      </c>
      <c r="C231" s="11" t="s">
        <v>603</v>
      </c>
      <c r="D231" s="11" t="s">
        <v>601</v>
      </c>
      <c r="E231" s="12">
        <v>37437</v>
      </c>
      <c r="F231" s="10" t="s">
        <v>25</v>
      </c>
      <c r="G231" s="10" t="s">
        <v>331</v>
      </c>
      <c r="H231" s="10" t="s">
        <v>547</v>
      </c>
      <c r="I231" s="13" t="s">
        <v>548</v>
      </c>
      <c r="J231" s="14" t="s">
        <v>334</v>
      </c>
      <c r="K231" s="14" t="str">
        <f>VLOOKUP(VALUE($B231),'[1]đơn vị thực tập'!$C$3:$AE$1000,9,0)</f>
        <v>Satya Danang Hotel</v>
      </c>
      <c r="L231" s="14" t="str">
        <f>VLOOKUP(VALUE($B231),'[1]đơn vị thực tập'!$C$3:$AE$1000,20,0)</f>
        <v>DUYỆT</v>
      </c>
      <c r="M231" s="14" t="str">
        <f>VLOOKUP(VALUE($B231),'[1]đơn vị thực tập'!$C$3:$AE$1000,21,0)</f>
        <v>25/12/2023</v>
      </c>
      <c r="N231" s="14" t="str">
        <f>VLOOKUP(VALUE($B231),'[1]đơn vị thực tập'!$C$3:$AE$1000,18,0)</f>
        <v>15/1</v>
      </c>
      <c r="O231" s="14" t="str">
        <f>VLOOKUP(VALUE($B231),'[1]đơn vị thực tập'!$C$3:$AE$1000,13,0)</f>
        <v>Nhà hàng</v>
      </c>
      <c r="P231" s="18">
        <f>VLOOKUP(VALUE(B231),'[1]tạm xét'!$A$7:$R$1001,13,0)</f>
        <v>0</v>
      </c>
      <c r="Q231" s="14">
        <f>VLOOKUP(VALUE(B231),'[1]tạm xét'!$A$7:$R$1001,11,0)</f>
        <v>3.64</v>
      </c>
      <c r="R231" s="14" t="str">
        <f>VLOOKUP(VALUE(B231),'[1]TỔNG XÉT KHÓA LUẬN'!$B$14:$O$97,14,0)</f>
        <v>CHUYÊN ĐỀ</v>
      </c>
      <c r="S231" s="14" t="s">
        <v>65</v>
      </c>
      <c r="T231" s="14" t="str">
        <f>VLOOKUP($S231,'[1]THÔNG TIN GVHD'!$D$3:$P$25,11,0)</f>
        <v>0906 029 602</v>
      </c>
      <c r="U231" s="14" t="str">
        <f>VLOOKUP($S231,'[1]THÔNG TIN GVHD'!$D$3:$P$25,12,0)</f>
        <v>tranhoanganh@dtu-hti.edu.vn</v>
      </c>
      <c r="V231" s="14">
        <f>VLOOKUP($S231,'[1]THÔNG TIN GVHD'!$D$3:$P$25,13,0)</f>
        <v>0</v>
      </c>
    </row>
    <row r="232" spans="1:22" s="15" customFormat="1" x14ac:dyDescent="0.25">
      <c r="A232" s="10">
        <f t="shared" si="3"/>
        <v>226</v>
      </c>
      <c r="B232" s="10" t="s">
        <v>604</v>
      </c>
      <c r="C232" s="11" t="s">
        <v>605</v>
      </c>
      <c r="D232" s="11" t="s">
        <v>121</v>
      </c>
      <c r="E232" s="12">
        <v>37502</v>
      </c>
      <c r="F232" s="10" t="s">
        <v>25</v>
      </c>
      <c r="G232" s="10" t="s">
        <v>331</v>
      </c>
      <c r="H232" s="10" t="s">
        <v>606</v>
      </c>
      <c r="I232" s="13" t="s">
        <v>548</v>
      </c>
      <c r="J232" s="14" t="s">
        <v>334</v>
      </c>
      <c r="K232" s="14" t="str">
        <f>VLOOKUP(VALUE($B232),'[1]đơn vị thực tập'!$C$3:$AE$1000,9,0)</f>
        <v>Paris Deli Danang Beach Hotel</v>
      </c>
      <c r="L232" s="14" t="str">
        <f>VLOOKUP(VALUE($B232),'[1]đơn vị thực tập'!$C$3:$AE$1000,20,0)</f>
        <v>DUYỆT</v>
      </c>
      <c r="M232" s="14" t="str">
        <f>VLOOKUP(VALUE($B232),'[1]đơn vị thực tập'!$C$3:$AE$1000,21,0)</f>
        <v>18/12/2023</v>
      </c>
      <c r="N232" s="14" t="str">
        <f>VLOOKUP(VALUE($B232),'[1]đơn vị thực tập'!$C$3:$AE$1000,18,0)</f>
        <v>14/12</v>
      </c>
      <c r="O232" s="14" t="str">
        <f>VLOOKUP(VALUE($B232),'[1]đơn vị thực tập'!$C$3:$AE$1000,13,0)</f>
        <v>Nhà hàng</v>
      </c>
      <c r="P232" s="18">
        <f>VLOOKUP(VALUE(B232),'[1]tạm xét'!$A$7:$R$1001,13,0)</f>
        <v>1.6E-2</v>
      </c>
      <c r="Q232" s="14">
        <f>VLOOKUP(VALUE(B232),'[1]tạm xét'!$A$7:$R$1001,11,0)</f>
        <v>3.16</v>
      </c>
      <c r="R232" s="14" t="str">
        <f>VLOOKUP(VALUE(B232),'[1]tạm xét'!$A$7:$R$1001,18,0)</f>
        <v>CHUYÊN ĐỀ</v>
      </c>
      <c r="S232" s="14" t="s">
        <v>162</v>
      </c>
      <c r="T232" s="14" t="str">
        <f>VLOOKUP($S232,'[1]THÔNG TIN GVHD'!$D$3:$P$25,11,0)</f>
        <v>0327892117</v>
      </c>
      <c r="U232" s="14" t="str">
        <f>VLOOKUP($S232,'[1]THÔNG TIN GVHD'!$D$3:$P$25,12,0)</f>
        <v>dangtthuytrang3@dtu-hti.edu.vn</v>
      </c>
      <c r="V232" s="14">
        <f>VLOOKUP($S232,'[1]THÔNG TIN GVHD'!$D$3:$P$25,13,0)</f>
        <v>0</v>
      </c>
    </row>
    <row r="233" spans="1:22" s="15" customFormat="1" x14ac:dyDescent="0.25">
      <c r="A233" s="10">
        <f t="shared" si="3"/>
        <v>227</v>
      </c>
      <c r="B233" s="10" t="s">
        <v>607</v>
      </c>
      <c r="C233" s="11" t="s">
        <v>608</v>
      </c>
      <c r="D233" s="11" t="s">
        <v>121</v>
      </c>
      <c r="E233" s="12">
        <v>37611</v>
      </c>
      <c r="F233" s="10" t="s">
        <v>25</v>
      </c>
      <c r="G233" s="10" t="s">
        <v>331</v>
      </c>
      <c r="H233" s="10" t="s">
        <v>606</v>
      </c>
      <c r="I233" s="13" t="s">
        <v>548</v>
      </c>
      <c r="J233" s="14" t="s">
        <v>334</v>
      </c>
      <c r="K233" s="14" t="str">
        <f>VLOOKUP(VALUE($B233),'[1]đơn vị thực tập'!$C$3:$AE$1000,9,0)</f>
        <v>Khách sạn Luxtery</v>
      </c>
      <c r="L233" s="14" t="str">
        <f>VLOOKUP(VALUE($B233),'[1]đơn vị thực tập'!$C$3:$AE$1000,20,0)</f>
        <v>DUYỆT</v>
      </c>
      <c r="M233" s="14">
        <f>VLOOKUP(VALUE($B233),'[1]đơn vị thực tập'!$C$3:$AE$1000,21,0)</f>
        <v>45505</v>
      </c>
      <c r="N233" s="14">
        <f>VLOOKUP(VALUE($B233),'[1]đơn vị thực tập'!$C$3:$AE$1000,18,0)</f>
        <v>45505</v>
      </c>
      <c r="O233" s="14" t="str">
        <f>VLOOKUP(VALUE($B233),'[1]đơn vị thực tập'!$C$3:$AE$1000,13,0)</f>
        <v>Buồng phòng</v>
      </c>
      <c r="P233" s="18">
        <f>VLOOKUP(VALUE(B233),'[1]tạm xét'!$A$7:$R$1001,13,0)</f>
        <v>2.4E-2</v>
      </c>
      <c r="Q233" s="14">
        <f>VLOOKUP(VALUE(B233),'[1]tạm xét'!$A$7:$R$1001,11,0)</f>
        <v>3.13</v>
      </c>
      <c r="R233" s="14" t="str">
        <f>VLOOKUP(VALUE(B233),'[1]tạm xét'!$A$7:$R$1001,18,0)</f>
        <v>CHUYÊN ĐỀ</v>
      </c>
      <c r="S233" s="14" t="s">
        <v>337</v>
      </c>
      <c r="T233" s="14" t="str">
        <f>VLOOKUP($S233,'[1]THÔNG TIN GVHD'!$D$3:$P$25,11,0)</f>
        <v>0396.153.687</v>
      </c>
      <c r="U233" s="14" t="str">
        <f>VLOOKUP($S233,'[1]THÔNG TIN GVHD'!$D$3:$P$25,12,0)</f>
        <v>nguyentminhthu@dtu-hti.edu.vn</v>
      </c>
      <c r="V233" s="14">
        <f>VLOOKUP($S233,'[1]THÔNG TIN GVHD'!$D$3:$P$25,13,0)</f>
        <v>0</v>
      </c>
    </row>
    <row r="234" spans="1:22" s="15" customFormat="1" x14ac:dyDescent="0.25">
      <c r="A234" s="10">
        <f t="shared" si="3"/>
        <v>228</v>
      </c>
      <c r="B234" s="10" t="s">
        <v>609</v>
      </c>
      <c r="C234" s="11" t="s">
        <v>610</v>
      </c>
      <c r="D234" s="11" t="s">
        <v>24</v>
      </c>
      <c r="E234" s="12">
        <v>37474</v>
      </c>
      <c r="F234" s="10" t="s">
        <v>25</v>
      </c>
      <c r="G234" s="10" t="s">
        <v>331</v>
      </c>
      <c r="H234" s="10" t="s">
        <v>606</v>
      </c>
      <c r="I234" s="13" t="s">
        <v>548</v>
      </c>
      <c r="J234" s="14" t="s">
        <v>334</v>
      </c>
      <c r="K234" s="14" t="str">
        <f>VLOOKUP(VALUE($B234),'[1]đơn vị thực tập'!$C$3:$AE$1000,9,0)</f>
        <v>Danang Marriott Resort &amp; Spa</v>
      </c>
      <c r="L234" s="14" t="str">
        <f>VLOOKUP(VALUE($B234),'[1]đơn vị thực tập'!$C$3:$AE$1000,20,0)</f>
        <v>DUYỆT</v>
      </c>
      <c r="M234" s="14" t="str">
        <f>VLOOKUP(VALUE($B234),'[1]đơn vị thực tập'!$C$3:$AE$1000,21,0)</f>
        <v>28/12/2023</v>
      </c>
      <c r="N234" s="14">
        <f>VLOOKUP(VALUE($B234),'[1]đơn vị thực tập'!$C$3:$AE$1000,18,0)</f>
        <v>45627</v>
      </c>
      <c r="O234" s="14" t="str">
        <f>VLOOKUP(VALUE($B234),'[1]đơn vị thực tập'!$C$3:$AE$1000,13,0)</f>
        <v>Nhà hàng</v>
      </c>
      <c r="P234" s="18">
        <f>VLOOKUP(VALUE(B234),'[1]tạm xét'!$A$7:$R$1001,13,0)</f>
        <v>2.4E-2</v>
      </c>
      <c r="Q234" s="14">
        <f>VLOOKUP(VALUE(B234),'[1]tạm xét'!$A$7:$R$1001,11,0)</f>
        <v>3.31</v>
      </c>
      <c r="R234" s="14" t="str">
        <f>VLOOKUP(VALUE(B234),'[1]tạm xét'!$A$7:$R$1001,18,0)</f>
        <v>CHUYÊN ĐỀ</v>
      </c>
      <c r="S234" s="14" t="s">
        <v>162</v>
      </c>
      <c r="T234" s="14" t="str">
        <f>VLOOKUP($S234,'[1]THÔNG TIN GVHD'!$D$3:$P$25,11,0)</f>
        <v>0327892117</v>
      </c>
      <c r="U234" s="14" t="str">
        <f>VLOOKUP($S234,'[1]THÔNG TIN GVHD'!$D$3:$P$25,12,0)</f>
        <v>dangtthuytrang3@dtu-hti.edu.vn</v>
      </c>
      <c r="V234" s="14">
        <f>VLOOKUP($S234,'[1]THÔNG TIN GVHD'!$D$3:$P$25,13,0)</f>
        <v>0</v>
      </c>
    </row>
    <row r="235" spans="1:22" s="15" customFormat="1" x14ac:dyDescent="0.25">
      <c r="A235" s="10">
        <f t="shared" si="3"/>
        <v>229</v>
      </c>
      <c r="B235" s="10" t="s">
        <v>611</v>
      </c>
      <c r="C235" s="11" t="s">
        <v>612</v>
      </c>
      <c r="D235" s="11" t="s">
        <v>477</v>
      </c>
      <c r="E235" s="12">
        <v>37345</v>
      </c>
      <c r="F235" s="10" t="s">
        <v>34</v>
      </c>
      <c r="G235" s="10" t="s">
        <v>331</v>
      </c>
      <c r="H235" s="10" t="s">
        <v>606</v>
      </c>
      <c r="I235" s="13" t="s">
        <v>548</v>
      </c>
      <c r="J235" s="14" t="s">
        <v>334</v>
      </c>
      <c r="K235" s="14" t="e">
        <f>VLOOKUP(VALUE($B235),'[1]đơn vị thực tập'!$C$3:$AE$1000,9,0)</f>
        <v>#N/A</v>
      </c>
      <c r="L235" s="14" t="e">
        <f>VLOOKUP(VALUE($B235),'[1]đơn vị thực tập'!$C$3:$AE$1000,20,0)</f>
        <v>#N/A</v>
      </c>
      <c r="M235" s="14" t="e">
        <f>VLOOKUP(VALUE($B235),'[1]đơn vị thực tập'!$C$3:$AE$1000,21,0)</f>
        <v>#N/A</v>
      </c>
      <c r="N235" s="14" t="e">
        <f>VLOOKUP(VALUE($B235),'[1]đơn vị thực tập'!$C$3:$AE$1000,18,0)</f>
        <v>#N/A</v>
      </c>
      <c r="O235" s="14" t="e">
        <f>VLOOKUP(VALUE($B235),'[1]đơn vị thực tập'!$C$3:$AE$1000,13,0)</f>
        <v>#N/A</v>
      </c>
      <c r="P235" s="18">
        <f>VLOOKUP(VALUE(B235),'[1]tạm xét'!$A$7:$R$1001,13,0)</f>
        <v>4.8000000000000001E-2</v>
      </c>
      <c r="Q235" s="14">
        <f>VLOOKUP(VALUE(B235),'[1]tạm xét'!$A$7:$R$1001,11,0)</f>
        <v>2.42</v>
      </c>
      <c r="R235" s="14" t="str">
        <f>VLOOKUP(VALUE(B235),'[1]tạm xét'!$A$7:$R$1001,18,0)</f>
        <v>CHUYÊN ĐỀ</v>
      </c>
      <c r="S235" s="14"/>
      <c r="T235" s="14"/>
      <c r="U235" s="14"/>
      <c r="V235" s="14"/>
    </row>
    <row r="236" spans="1:22" s="15" customFormat="1" x14ac:dyDescent="0.25">
      <c r="A236" s="10">
        <f t="shared" si="3"/>
        <v>230</v>
      </c>
      <c r="B236" s="10" t="s">
        <v>613</v>
      </c>
      <c r="C236" s="11" t="s">
        <v>614</v>
      </c>
      <c r="D236" s="11" t="s">
        <v>615</v>
      </c>
      <c r="E236" s="12">
        <v>37390</v>
      </c>
      <c r="F236" s="10" t="s">
        <v>34</v>
      </c>
      <c r="G236" s="10" t="s">
        <v>331</v>
      </c>
      <c r="H236" s="10" t="s">
        <v>606</v>
      </c>
      <c r="I236" s="13" t="s">
        <v>548</v>
      </c>
      <c r="J236" s="14" t="s">
        <v>334</v>
      </c>
      <c r="K236" s="14" t="e">
        <f>VLOOKUP(VALUE($B236),'[1]đơn vị thực tập'!$C$3:$AE$1000,9,0)</f>
        <v>#N/A</v>
      </c>
      <c r="L236" s="14" t="e">
        <f>VLOOKUP(VALUE($B236),'[1]đơn vị thực tập'!$C$3:$AE$1000,20,0)</f>
        <v>#N/A</v>
      </c>
      <c r="M236" s="14" t="e">
        <f>VLOOKUP(VALUE($B236),'[1]đơn vị thực tập'!$C$3:$AE$1000,21,0)</f>
        <v>#N/A</v>
      </c>
      <c r="N236" s="14" t="e">
        <f>VLOOKUP(VALUE($B236),'[1]đơn vị thực tập'!$C$3:$AE$1000,18,0)</f>
        <v>#N/A</v>
      </c>
      <c r="O236" s="14" t="e">
        <f>VLOOKUP(VALUE($B236),'[1]đơn vị thực tập'!$C$3:$AE$1000,13,0)</f>
        <v>#N/A</v>
      </c>
      <c r="P236" s="18">
        <f>VLOOKUP(VALUE(B236),'[1]tạm xét'!$A$7:$R$1001,13,0)</f>
        <v>0.64516129032258063</v>
      </c>
      <c r="Q236" s="14">
        <f>VLOOKUP(VALUE(B236),'[1]tạm xét'!$A$7:$R$1001,11,0)</f>
        <v>1.1100000000000001</v>
      </c>
      <c r="R236" s="14" t="str">
        <f>VLOOKUP(VALUE(B236),'[1]tạm xét'!$A$7:$R$1001,18,0)</f>
        <v>KHÔNG ĐỦ ĐIỀU KIỆN THỰC TẬP</v>
      </c>
      <c r="S236" s="14"/>
      <c r="T236" s="14"/>
      <c r="U236" s="14"/>
      <c r="V236" s="14"/>
    </row>
    <row r="237" spans="1:22" s="15" customFormat="1" x14ac:dyDescent="0.25">
      <c r="A237" s="10">
        <f t="shared" si="3"/>
        <v>231</v>
      </c>
      <c r="B237" s="10" t="s">
        <v>616</v>
      </c>
      <c r="C237" s="11" t="s">
        <v>617</v>
      </c>
      <c r="D237" s="11" t="s">
        <v>186</v>
      </c>
      <c r="E237" s="12">
        <v>37516</v>
      </c>
      <c r="F237" s="10" t="s">
        <v>25</v>
      </c>
      <c r="G237" s="10" t="s">
        <v>331</v>
      </c>
      <c r="H237" s="10" t="s">
        <v>606</v>
      </c>
      <c r="I237" s="13" t="s">
        <v>548</v>
      </c>
      <c r="J237" s="14" t="s">
        <v>334</v>
      </c>
      <c r="K237" s="14" t="str">
        <f>VLOOKUP(VALUE($B237),'[1]đơn vị thực tập'!$C$3:$AE$1000,9,0)</f>
        <v>Le Sands Oceanfront Da Nang Hotel</v>
      </c>
      <c r="L237" s="14" t="str">
        <f>VLOOKUP(VALUE($B237),'[1]đơn vị thực tập'!$C$3:$AE$1000,20,0)</f>
        <v>DUYỆT</v>
      </c>
      <c r="M237" s="14" t="str">
        <f>VLOOKUP(VALUE($B237),'[1]đơn vị thực tập'!$C$3:$AE$1000,21,0)</f>
        <v>28/12/2023</v>
      </c>
      <c r="N237" s="14" t="str">
        <f>VLOOKUP(VALUE($B237),'[1]đơn vị thực tập'!$C$3:$AE$1000,18,0)</f>
        <v>28/12</v>
      </c>
      <c r="O237" s="14" t="str">
        <f>VLOOKUP(VALUE($B237),'[1]đơn vị thực tập'!$C$3:$AE$1000,13,0)</f>
        <v>Nhà hàng</v>
      </c>
      <c r="P237" s="18">
        <f>VLOOKUP(VALUE(B237),'[1]tạm xét'!$A$7:$R$1001,13,0)</f>
        <v>7.2580645161290328E-2</v>
      </c>
      <c r="Q237" s="14">
        <f>VLOOKUP(VALUE(B237),'[1]tạm xét'!$A$7:$R$1001,11,0)</f>
        <v>2.75</v>
      </c>
      <c r="R237" s="14" t="str">
        <f>VLOOKUP(VALUE(B237),'[1]tạm xét'!$A$7:$R$1001,18,0)</f>
        <v>KHÔNG ĐỦ ĐIỀU KIỆN THỰC TẬP</v>
      </c>
      <c r="S237" s="14" t="s">
        <v>162</v>
      </c>
      <c r="T237" s="14" t="str">
        <f>VLOOKUP($S237,'[1]THÔNG TIN GVHD'!$D$3:$P$25,11,0)</f>
        <v>0327892117</v>
      </c>
      <c r="U237" s="14" t="str">
        <f>VLOOKUP($S237,'[1]THÔNG TIN GVHD'!$D$3:$P$25,12,0)</f>
        <v>dangtthuytrang3@dtu-hti.edu.vn</v>
      </c>
      <c r="V237" s="14">
        <f>VLOOKUP($S237,'[1]THÔNG TIN GVHD'!$D$3:$P$25,13,0)</f>
        <v>0</v>
      </c>
    </row>
    <row r="238" spans="1:22" s="15" customFormat="1" x14ac:dyDescent="0.25">
      <c r="A238" s="10">
        <f t="shared" si="3"/>
        <v>232</v>
      </c>
      <c r="B238" s="10" t="s">
        <v>618</v>
      </c>
      <c r="C238" s="11" t="s">
        <v>248</v>
      </c>
      <c r="D238" s="11" t="s">
        <v>353</v>
      </c>
      <c r="E238" s="12">
        <v>37573</v>
      </c>
      <c r="F238" s="10" t="s">
        <v>25</v>
      </c>
      <c r="G238" s="10" t="s">
        <v>331</v>
      </c>
      <c r="H238" s="10" t="s">
        <v>606</v>
      </c>
      <c r="I238" s="13" t="s">
        <v>548</v>
      </c>
      <c r="J238" s="14" t="s">
        <v>334</v>
      </c>
      <c r="K238" s="14" t="str">
        <f>VLOOKUP(VALUE($B238),'[1]đơn vị thực tập'!$C$3:$AE$1000,9,0)</f>
        <v>Hoiana Resort &amp; Golf</v>
      </c>
      <c r="L238" s="14" t="str">
        <f>VLOOKUP(VALUE($B238),'[1]đơn vị thực tập'!$C$3:$AE$1000,20,0)</f>
        <v>DUYỆT</v>
      </c>
      <c r="M238" s="14" t="str">
        <f>VLOOKUP(VALUE($B238),'[1]đơn vị thực tập'!$C$3:$AE$1000,21,0)</f>
        <v>23/1/2024</v>
      </c>
      <c r="N238" s="14" t="str">
        <f>VLOOKUP(VALUE($B238),'[1]đơn vị thực tập'!$C$3:$AE$1000,18,0)</f>
        <v>22/1</v>
      </c>
      <c r="O238" s="14" t="str">
        <f>VLOOKUP(VALUE($B238),'[1]đơn vị thực tập'!$C$3:$AE$1000,13,0)</f>
        <v>Nhà hàng</v>
      </c>
      <c r="P238" s="18">
        <f>VLOOKUP(VALUE(B238),'[1]tạm xét'!$A$7:$R$1001,13,0)</f>
        <v>2.4193548387096774E-2</v>
      </c>
      <c r="Q238" s="14">
        <f>VLOOKUP(VALUE(B238),'[1]tạm xét'!$A$7:$R$1001,11,0)</f>
        <v>2.76</v>
      </c>
      <c r="R238" s="14" t="str">
        <f>VLOOKUP(VALUE(B238),'[1]tạm xét'!$A$7:$R$1001,18,0)</f>
        <v>CHUYÊN ĐỀ</v>
      </c>
      <c r="S238" s="14" t="s">
        <v>65</v>
      </c>
      <c r="T238" s="14" t="str">
        <f>VLOOKUP($S238,'[1]THÔNG TIN GVHD'!$D$3:$P$25,11,0)</f>
        <v>0906 029 602</v>
      </c>
      <c r="U238" s="14" t="str">
        <f>VLOOKUP($S238,'[1]THÔNG TIN GVHD'!$D$3:$P$25,12,0)</f>
        <v>tranhoanganh@dtu-hti.edu.vn</v>
      </c>
      <c r="V238" s="14">
        <f>VLOOKUP($S238,'[1]THÔNG TIN GVHD'!$D$3:$P$25,13,0)</f>
        <v>0</v>
      </c>
    </row>
    <row r="239" spans="1:22" s="15" customFormat="1" x14ac:dyDescent="0.25">
      <c r="A239" s="10">
        <f t="shared" si="3"/>
        <v>233</v>
      </c>
      <c r="B239" s="10" t="s">
        <v>619</v>
      </c>
      <c r="C239" s="11" t="s">
        <v>620</v>
      </c>
      <c r="D239" s="11" t="s">
        <v>416</v>
      </c>
      <c r="E239" s="12">
        <v>37616</v>
      </c>
      <c r="F239" s="10" t="s">
        <v>34</v>
      </c>
      <c r="G239" s="10" t="s">
        <v>331</v>
      </c>
      <c r="H239" s="10" t="s">
        <v>606</v>
      </c>
      <c r="I239" s="13" t="s">
        <v>548</v>
      </c>
      <c r="J239" s="14" t="s">
        <v>334</v>
      </c>
      <c r="K239" s="14" t="e">
        <f>VLOOKUP(VALUE($B239),'[1]đơn vị thực tập'!$C$3:$AE$1000,9,0)</f>
        <v>#N/A</v>
      </c>
      <c r="L239" s="14" t="e">
        <f>VLOOKUP(VALUE($B239),'[1]đơn vị thực tập'!$C$3:$AE$1000,20,0)</f>
        <v>#N/A</v>
      </c>
      <c r="M239" s="14" t="e">
        <f>VLOOKUP(VALUE($B239),'[1]đơn vị thực tập'!$C$3:$AE$1000,21,0)</f>
        <v>#N/A</v>
      </c>
      <c r="N239" s="14" t="e">
        <f>VLOOKUP(VALUE($B239),'[1]đơn vị thực tập'!$C$3:$AE$1000,18,0)</f>
        <v>#N/A</v>
      </c>
      <c r="O239" s="14" t="e">
        <f>VLOOKUP(VALUE($B239),'[1]đơn vị thực tập'!$C$3:$AE$1000,13,0)</f>
        <v>#N/A</v>
      </c>
      <c r="P239" s="18">
        <f>VLOOKUP(VALUE(B239),'[1]tạm xét'!$A$7:$R$1001,13,0)</f>
        <v>0.33333333333333331</v>
      </c>
      <c r="Q239" s="14">
        <f>VLOOKUP(VALUE(B239),'[1]tạm xét'!$A$7:$R$1001,11,0)</f>
        <v>2.12</v>
      </c>
      <c r="R239" s="14" t="str">
        <f>VLOOKUP(VALUE(B239),'[1]tạm xét'!$A$7:$R$1001,18,0)</f>
        <v>KHÔNG ĐỦ ĐIỀU KIỆN THỰC TẬP</v>
      </c>
      <c r="S239" s="14"/>
      <c r="T239" s="14"/>
      <c r="U239" s="14"/>
      <c r="V239" s="14"/>
    </row>
    <row r="240" spans="1:22" s="15" customFormat="1" x14ac:dyDescent="0.25">
      <c r="A240" s="10">
        <f t="shared" si="3"/>
        <v>234</v>
      </c>
      <c r="B240" s="10" t="s">
        <v>621</v>
      </c>
      <c r="C240" s="11" t="s">
        <v>622</v>
      </c>
      <c r="D240" s="11" t="s">
        <v>149</v>
      </c>
      <c r="E240" s="12">
        <v>37511</v>
      </c>
      <c r="F240" s="10" t="s">
        <v>34</v>
      </c>
      <c r="G240" s="10" t="s">
        <v>331</v>
      </c>
      <c r="H240" s="10" t="s">
        <v>606</v>
      </c>
      <c r="I240" s="13" t="s">
        <v>548</v>
      </c>
      <c r="J240" s="14" t="s">
        <v>334</v>
      </c>
      <c r="K240" s="14" t="str">
        <f>VLOOKUP(VALUE($B240),'[1]đơn vị thực tập'!$C$3:$AE$1000,9,0)</f>
        <v>Khách sạn Luxtery</v>
      </c>
      <c r="L240" s="14" t="str">
        <f>VLOOKUP(VALUE($B240),'[1]đơn vị thực tập'!$C$3:$AE$1000,20,0)</f>
        <v>DUYỆT</v>
      </c>
      <c r="M240" s="14" t="str">
        <f>VLOOKUP(VALUE($B240),'[1]đơn vị thực tập'!$C$3:$AE$1000,21,0)</f>
        <v>25/12/2023</v>
      </c>
      <c r="N240" s="14" t="str">
        <f>VLOOKUP(VALUE($B240),'[1]đơn vị thực tập'!$C$3:$AE$1000,18,0)</f>
        <v>23/12</v>
      </c>
      <c r="O240" s="14" t="str">
        <f>VLOOKUP(VALUE($B240),'[1]đơn vị thực tập'!$C$3:$AE$1000,13,0)</f>
        <v>Nhà hàng</v>
      </c>
      <c r="P240" s="18">
        <f>VLOOKUP(VALUE(B240),'[1]tạm xét'!$A$7:$R$1001,13,0)</f>
        <v>0.04</v>
      </c>
      <c r="Q240" s="14">
        <f>VLOOKUP(VALUE(B240),'[1]tạm xét'!$A$7:$R$1001,11,0)</f>
        <v>2.54</v>
      </c>
      <c r="R240" s="14" t="str">
        <f>VLOOKUP(VALUE(B240),'[1]tạm xét'!$A$7:$R$1001,18,0)</f>
        <v>CHUYÊN ĐỀ</v>
      </c>
      <c r="S240" s="14" t="s">
        <v>35</v>
      </c>
      <c r="T240" s="14" t="str">
        <f>VLOOKUP($S240,'[1]THÔNG TIN GVHD'!$D$3:$P$25,11,0)</f>
        <v>0355072844</v>
      </c>
      <c r="U240" s="14" t="str">
        <f>VLOOKUP($S240,'[1]THÔNG TIN GVHD'!$D$3:$P$25,12,0)</f>
        <v>Ngotthanhnga@dtu-hti.edu.vn</v>
      </c>
      <c r="V240" s="14">
        <f>VLOOKUP($S240,'[1]THÔNG TIN GVHD'!$D$3:$P$25,13,0)</f>
        <v>0</v>
      </c>
    </row>
    <row r="241" spans="1:22" s="15" customFormat="1" x14ac:dyDescent="0.25">
      <c r="A241" s="10">
        <f t="shared" si="3"/>
        <v>235</v>
      </c>
      <c r="B241" s="10" t="s">
        <v>623</v>
      </c>
      <c r="C241" s="11" t="s">
        <v>624</v>
      </c>
      <c r="D241" s="11" t="s">
        <v>149</v>
      </c>
      <c r="E241" s="12">
        <v>37611</v>
      </c>
      <c r="F241" s="10" t="s">
        <v>34</v>
      </c>
      <c r="G241" s="10" t="s">
        <v>331</v>
      </c>
      <c r="H241" s="10" t="s">
        <v>606</v>
      </c>
      <c r="I241" s="13" t="s">
        <v>548</v>
      </c>
      <c r="J241" s="14" t="s">
        <v>334</v>
      </c>
      <c r="K241" s="14" t="e">
        <f>VLOOKUP(VALUE($B241),'[1]đơn vị thực tập'!$C$3:$AE$1000,9,0)</f>
        <v>#N/A</v>
      </c>
      <c r="L241" s="14" t="e">
        <f>VLOOKUP(VALUE($B241),'[1]đơn vị thực tập'!$C$3:$AE$1000,20,0)</f>
        <v>#N/A</v>
      </c>
      <c r="M241" s="14" t="e">
        <f>VLOOKUP(VALUE($B241),'[1]đơn vị thực tập'!$C$3:$AE$1000,21,0)</f>
        <v>#N/A</v>
      </c>
      <c r="N241" s="14" t="e">
        <f>VLOOKUP(VALUE($B241),'[1]đơn vị thực tập'!$C$3:$AE$1000,18,0)</f>
        <v>#N/A</v>
      </c>
      <c r="O241" s="14" t="e">
        <f>VLOOKUP(VALUE($B241),'[1]đơn vị thực tập'!$C$3:$AE$1000,13,0)</f>
        <v>#N/A</v>
      </c>
      <c r="P241" s="18">
        <f>VLOOKUP(VALUE(B241),'[1]tạm xét'!$A$7:$R$1001,13,0)</f>
        <v>0.39516129032258063</v>
      </c>
      <c r="Q241" s="14">
        <f>VLOOKUP(VALUE(B241),'[1]tạm xét'!$A$7:$R$1001,11,0)</f>
        <v>1.72</v>
      </c>
      <c r="R241" s="14" t="str">
        <f>VLOOKUP(VALUE(B241),'[1]tạm xét'!$A$7:$R$1001,18,0)</f>
        <v>KHÔNG ĐỦ ĐIỀU KIỆN THỰC TẬP</v>
      </c>
      <c r="S241" s="14"/>
      <c r="T241" s="14"/>
      <c r="U241" s="14"/>
      <c r="V241" s="14"/>
    </row>
    <row r="242" spans="1:22" s="15" customFormat="1" x14ac:dyDescent="0.25">
      <c r="A242" s="10">
        <f t="shared" si="3"/>
        <v>236</v>
      </c>
      <c r="B242" s="10" t="s">
        <v>625</v>
      </c>
      <c r="C242" s="11" t="s">
        <v>626</v>
      </c>
      <c r="D242" s="11" t="s">
        <v>627</v>
      </c>
      <c r="E242" s="12">
        <v>37582</v>
      </c>
      <c r="F242" s="10" t="s">
        <v>25</v>
      </c>
      <c r="G242" s="10" t="s">
        <v>331</v>
      </c>
      <c r="H242" s="10" t="s">
        <v>606</v>
      </c>
      <c r="I242" s="13" t="s">
        <v>548</v>
      </c>
      <c r="J242" s="14" t="s">
        <v>334</v>
      </c>
      <c r="K242" s="14" t="e">
        <f>VLOOKUP(VALUE($B242),'[1]đơn vị thực tập'!$C$3:$AE$1000,9,0)</f>
        <v>#N/A</v>
      </c>
      <c r="L242" s="14" t="e">
        <f>VLOOKUP(VALUE($B242),'[1]đơn vị thực tập'!$C$3:$AE$1000,20,0)</f>
        <v>#N/A</v>
      </c>
      <c r="M242" s="14" t="e">
        <f>VLOOKUP(VALUE($B242),'[1]đơn vị thực tập'!$C$3:$AE$1000,21,0)</f>
        <v>#N/A</v>
      </c>
      <c r="N242" s="14" t="e">
        <f>VLOOKUP(VALUE($B242),'[1]đơn vị thực tập'!$C$3:$AE$1000,18,0)</f>
        <v>#N/A</v>
      </c>
      <c r="O242" s="14" t="e">
        <f>VLOOKUP(VALUE($B242),'[1]đơn vị thực tập'!$C$3:$AE$1000,13,0)</f>
        <v>#N/A</v>
      </c>
      <c r="P242" s="18">
        <f>VLOOKUP(VALUE(B242),'[1]tạm xét'!$A$7:$R$1001,13,0)</f>
        <v>6.4000000000000001E-2</v>
      </c>
      <c r="Q242" s="14">
        <f>VLOOKUP(VALUE(B242),'[1]tạm xét'!$A$7:$R$1001,11,0)</f>
        <v>2.72</v>
      </c>
      <c r="R242" s="14" t="str">
        <f>VLOOKUP(VALUE(B242),'[1]tạm xét'!$A$7:$R$1001,18,0)</f>
        <v>KHÔNG ĐỦ ĐIỀU KIỆN THỰC TẬP</v>
      </c>
      <c r="S242" s="14"/>
      <c r="T242" s="14"/>
      <c r="U242" s="14"/>
      <c r="V242" s="14"/>
    </row>
    <row r="243" spans="1:22" s="15" customFormat="1" x14ac:dyDescent="0.25">
      <c r="A243" s="10">
        <f t="shared" si="3"/>
        <v>237</v>
      </c>
      <c r="B243" s="10" t="s">
        <v>628</v>
      </c>
      <c r="C243" s="11" t="s">
        <v>629</v>
      </c>
      <c r="D243" s="11" t="s">
        <v>190</v>
      </c>
      <c r="E243" s="12">
        <v>37400</v>
      </c>
      <c r="F243" s="10" t="s">
        <v>25</v>
      </c>
      <c r="G243" s="10" t="s">
        <v>331</v>
      </c>
      <c r="H243" s="10" t="s">
        <v>606</v>
      </c>
      <c r="I243" s="13" t="s">
        <v>548</v>
      </c>
      <c r="J243" s="14" t="s">
        <v>334</v>
      </c>
      <c r="K243" s="14" t="e">
        <f>VLOOKUP(VALUE($B243),'[1]đơn vị thực tập'!$C$3:$AE$1000,9,0)</f>
        <v>#N/A</v>
      </c>
      <c r="L243" s="14" t="e">
        <f>VLOOKUP(VALUE($B243),'[1]đơn vị thực tập'!$C$3:$AE$1000,20,0)</f>
        <v>#N/A</v>
      </c>
      <c r="M243" s="14" t="e">
        <f>VLOOKUP(VALUE($B243),'[1]đơn vị thực tập'!$C$3:$AE$1000,21,0)</f>
        <v>#N/A</v>
      </c>
      <c r="N243" s="14" t="e">
        <f>VLOOKUP(VALUE($B243),'[1]đơn vị thực tập'!$C$3:$AE$1000,18,0)</f>
        <v>#N/A</v>
      </c>
      <c r="O243" s="14" t="e">
        <f>VLOOKUP(VALUE($B243),'[1]đơn vị thực tập'!$C$3:$AE$1000,13,0)</f>
        <v>#N/A</v>
      </c>
      <c r="P243" s="18">
        <f>VLOOKUP(VALUE(B243),'[1]tạm xét'!$A$7:$R$1001,13,0)</f>
        <v>0.27419354838709675</v>
      </c>
      <c r="Q243" s="14">
        <f>VLOOKUP(VALUE(B243),'[1]tạm xét'!$A$7:$R$1001,11,0)</f>
        <v>2.0099999999999998</v>
      </c>
      <c r="R243" s="14" t="str">
        <f>VLOOKUP(VALUE(B243),'[1]tạm xét'!$A$7:$R$1001,18,0)</f>
        <v>KHÔNG ĐỦ ĐIỀU KIỆN THỰC TẬP</v>
      </c>
      <c r="S243" s="14"/>
      <c r="T243" s="14"/>
      <c r="U243" s="14"/>
      <c r="V243" s="14"/>
    </row>
    <row r="244" spans="1:22" s="15" customFormat="1" x14ac:dyDescent="0.25">
      <c r="A244" s="10">
        <f t="shared" si="3"/>
        <v>238</v>
      </c>
      <c r="B244" s="10" t="s">
        <v>630</v>
      </c>
      <c r="C244" s="11" t="s">
        <v>631</v>
      </c>
      <c r="D244" s="11" t="s">
        <v>632</v>
      </c>
      <c r="E244" s="12">
        <v>37339</v>
      </c>
      <c r="F244" s="10" t="s">
        <v>34</v>
      </c>
      <c r="G244" s="10" t="s">
        <v>331</v>
      </c>
      <c r="H244" s="10" t="s">
        <v>606</v>
      </c>
      <c r="I244" s="13" t="s">
        <v>548</v>
      </c>
      <c r="J244" s="14" t="s">
        <v>334</v>
      </c>
      <c r="K244" s="14" t="e">
        <f>VLOOKUP(VALUE($B244),'[1]đơn vị thực tập'!$C$3:$AE$1000,9,0)</f>
        <v>#N/A</v>
      </c>
      <c r="L244" s="14" t="e">
        <f>VLOOKUP(VALUE($B244),'[1]đơn vị thực tập'!$C$3:$AE$1000,20,0)</f>
        <v>#N/A</v>
      </c>
      <c r="M244" s="14" t="e">
        <f>VLOOKUP(VALUE($B244),'[1]đơn vị thực tập'!$C$3:$AE$1000,21,0)</f>
        <v>#N/A</v>
      </c>
      <c r="N244" s="14" t="e">
        <f>VLOOKUP(VALUE($B244),'[1]đơn vị thực tập'!$C$3:$AE$1000,18,0)</f>
        <v>#N/A</v>
      </c>
      <c r="O244" s="14" t="e">
        <f>VLOOKUP(VALUE($B244),'[1]đơn vị thực tập'!$C$3:$AE$1000,13,0)</f>
        <v>#N/A</v>
      </c>
      <c r="P244" s="18">
        <f>VLOOKUP(VALUE(B244),'[1]tạm xét'!$A$7:$R$1001,13,0)</f>
        <v>8.7999999999999995E-2</v>
      </c>
      <c r="Q244" s="14">
        <f>VLOOKUP(VALUE(B244),'[1]tạm xét'!$A$7:$R$1001,11,0)</f>
        <v>2.38</v>
      </c>
      <c r="R244" s="14" t="str">
        <f>VLOOKUP(VALUE(B244),'[1]tạm xét'!$A$7:$R$1001,18,0)</f>
        <v>KHÔNG ĐỦ ĐIỀU KIỆN THỰC TẬP</v>
      </c>
      <c r="S244" s="14"/>
      <c r="T244" s="14"/>
      <c r="U244" s="14"/>
      <c r="V244" s="14"/>
    </row>
    <row r="245" spans="1:22" s="15" customFormat="1" x14ac:dyDescent="0.25">
      <c r="A245" s="10">
        <f t="shared" si="3"/>
        <v>239</v>
      </c>
      <c r="B245" s="10" t="s">
        <v>633</v>
      </c>
      <c r="C245" s="11" t="s">
        <v>634</v>
      </c>
      <c r="D245" s="11" t="s">
        <v>57</v>
      </c>
      <c r="E245" s="12">
        <v>37252</v>
      </c>
      <c r="F245" s="10" t="s">
        <v>25</v>
      </c>
      <c r="G245" s="10" t="s">
        <v>331</v>
      </c>
      <c r="H245" s="10" t="s">
        <v>606</v>
      </c>
      <c r="I245" s="13" t="s">
        <v>548</v>
      </c>
      <c r="J245" s="14" t="s">
        <v>334</v>
      </c>
      <c r="K245" s="14" t="e">
        <f>VLOOKUP(VALUE($B245),'[1]đơn vị thực tập'!$C$3:$AE$1000,9,0)</f>
        <v>#N/A</v>
      </c>
      <c r="L245" s="14" t="e">
        <f>VLOOKUP(VALUE($B245),'[1]đơn vị thực tập'!$C$3:$AE$1000,20,0)</f>
        <v>#N/A</v>
      </c>
      <c r="M245" s="14" t="e">
        <f>VLOOKUP(VALUE($B245),'[1]đơn vị thực tập'!$C$3:$AE$1000,21,0)</f>
        <v>#N/A</v>
      </c>
      <c r="N245" s="14" t="e">
        <f>VLOOKUP(VALUE($B245),'[1]đơn vị thực tập'!$C$3:$AE$1000,18,0)</f>
        <v>#N/A</v>
      </c>
      <c r="O245" s="14" t="e">
        <f>VLOOKUP(VALUE($B245),'[1]đơn vị thực tập'!$C$3:$AE$1000,13,0)</f>
        <v>#N/A</v>
      </c>
      <c r="P245" s="18">
        <f>VLOOKUP(VALUE(B245),'[1]tạm xét'!$A$7:$R$1001,13,0)</f>
        <v>7.1999999999999995E-2</v>
      </c>
      <c r="Q245" s="14">
        <f>VLOOKUP(VALUE(B245),'[1]tạm xét'!$A$7:$R$1001,11,0)</f>
        <v>2.56</v>
      </c>
      <c r="R245" s="14" t="str">
        <f>VLOOKUP(VALUE(B245),'[1]tạm xét'!$A$7:$R$1001,18,0)</f>
        <v>KHÔNG ĐỦ ĐIỀU KIỆN THỰC TẬP</v>
      </c>
      <c r="S245" s="14"/>
      <c r="T245" s="14"/>
      <c r="U245" s="14"/>
      <c r="V245" s="14"/>
    </row>
    <row r="246" spans="1:22" s="15" customFormat="1" x14ac:dyDescent="0.25">
      <c r="A246" s="10">
        <f t="shared" si="3"/>
        <v>240</v>
      </c>
      <c r="B246" s="10" t="s">
        <v>635</v>
      </c>
      <c r="C246" s="11" t="s">
        <v>636</v>
      </c>
      <c r="D246" s="11" t="s">
        <v>198</v>
      </c>
      <c r="E246" s="12">
        <v>37465</v>
      </c>
      <c r="F246" s="10" t="s">
        <v>25</v>
      </c>
      <c r="G246" s="10" t="s">
        <v>331</v>
      </c>
      <c r="H246" s="10" t="s">
        <v>606</v>
      </c>
      <c r="I246" s="13" t="s">
        <v>548</v>
      </c>
      <c r="J246" s="14" t="s">
        <v>334</v>
      </c>
      <c r="K246" s="14" t="str">
        <f>VLOOKUP(VALUE($B246),'[1]đơn vị thực tập'!$C$3:$AE$1000,9,0)</f>
        <v>Khách sạn Luxtery</v>
      </c>
      <c r="L246" s="14" t="str">
        <f>VLOOKUP(VALUE($B246),'[1]đơn vị thực tập'!$C$3:$AE$1000,20,0)</f>
        <v>DUYỆT</v>
      </c>
      <c r="M246" s="14">
        <f>VLOOKUP(VALUE($B246),'[1]đơn vị thực tập'!$C$3:$AE$1000,21,0)</f>
        <v>45505</v>
      </c>
      <c r="N246" s="14">
        <f>VLOOKUP(VALUE($B246),'[1]đơn vị thực tập'!$C$3:$AE$1000,18,0)</f>
        <v>45505</v>
      </c>
      <c r="O246" s="14" t="str">
        <f>VLOOKUP(VALUE($B246),'[1]đơn vị thực tập'!$C$3:$AE$1000,13,0)</f>
        <v>Buồng phòng</v>
      </c>
      <c r="P246" s="18">
        <f>VLOOKUP(VALUE(B246),'[1]tạm xét'!$A$7:$R$1001,13,0)</f>
        <v>0</v>
      </c>
      <c r="Q246" s="14">
        <f>VLOOKUP(VALUE(B246),'[1]tạm xét'!$A$7:$R$1001,11,0)</f>
        <v>2.78</v>
      </c>
      <c r="R246" s="14" t="str">
        <f>VLOOKUP(VALUE(B246),'[1]tạm xét'!$A$7:$R$1001,18,0)</f>
        <v>CHUYÊN ĐỀ</v>
      </c>
      <c r="S246" s="14" t="s">
        <v>337</v>
      </c>
      <c r="T246" s="14" t="str">
        <f>VLOOKUP($S246,'[1]THÔNG TIN GVHD'!$D$3:$P$25,11,0)</f>
        <v>0396.153.687</v>
      </c>
      <c r="U246" s="14" t="str">
        <f>VLOOKUP($S246,'[1]THÔNG TIN GVHD'!$D$3:$P$25,12,0)</f>
        <v>nguyentminhthu@dtu-hti.edu.vn</v>
      </c>
      <c r="V246" s="14">
        <f>VLOOKUP($S246,'[1]THÔNG TIN GVHD'!$D$3:$P$25,13,0)</f>
        <v>0</v>
      </c>
    </row>
    <row r="247" spans="1:22" s="15" customFormat="1" x14ac:dyDescent="0.25">
      <c r="A247" s="10">
        <f t="shared" si="3"/>
        <v>241</v>
      </c>
      <c r="B247" s="10" t="s">
        <v>637</v>
      </c>
      <c r="C247" s="11" t="s">
        <v>638</v>
      </c>
      <c r="D247" s="11" t="s">
        <v>639</v>
      </c>
      <c r="E247" s="12">
        <v>36560</v>
      </c>
      <c r="F247" s="10" t="s">
        <v>25</v>
      </c>
      <c r="G247" s="10" t="s">
        <v>331</v>
      </c>
      <c r="H247" s="10" t="s">
        <v>606</v>
      </c>
      <c r="I247" s="13" t="s">
        <v>548</v>
      </c>
      <c r="J247" s="14" t="s">
        <v>334</v>
      </c>
      <c r="K247" s="14" t="str">
        <f>VLOOKUP(VALUE($B247),'[1]đơn vị thực tập'!$C$3:$AE$1000,9,0)</f>
        <v>Sun Spa Resort &amp; Villas Quảng Bình</v>
      </c>
      <c r="L247" s="14" t="str">
        <f>VLOOKUP(VALUE($B247),'[1]đơn vị thực tập'!$C$3:$AE$1000,20,0)</f>
        <v>DUYỆT</v>
      </c>
      <c r="M247" s="14" t="str">
        <f>VLOOKUP(VALUE($B247),'[1]đơn vị thực tập'!$C$3:$AE$1000,21,0)</f>
        <v>18/12/2023</v>
      </c>
      <c r="N247" s="14" t="str">
        <f>VLOOKUP(VALUE($B247),'[1]đơn vị thực tập'!$C$3:$AE$1000,18,0)</f>
        <v>23/12</v>
      </c>
      <c r="O247" s="14" t="str">
        <f>VLOOKUP(VALUE($B247),'[1]đơn vị thực tập'!$C$3:$AE$1000,13,0)</f>
        <v>Nhà hàng</v>
      </c>
      <c r="P247" s="18">
        <f>VLOOKUP(VALUE(B247),'[1]tạm xét'!$A$7:$R$1001,13,0)</f>
        <v>2.4E-2</v>
      </c>
      <c r="Q247" s="14">
        <f>VLOOKUP(VALUE(B247),'[1]tạm xét'!$A$7:$R$1001,11,0)</f>
        <v>2.5099999999999998</v>
      </c>
      <c r="R247" s="14" t="str">
        <f>VLOOKUP(VALUE(B247),'[1]tạm xét'!$A$7:$R$1001,18,0)</f>
        <v>CHUYÊN ĐỀ</v>
      </c>
      <c r="S247" s="14" t="s">
        <v>162</v>
      </c>
      <c r="T247" s="14" t="str">
        <f>VLOOKUP($S247,'[1]THÔNG TIN GVHD'!$D$3:$P$25,11,0)</f>
        <v>0327892117</v>
      </c>
      <c r="U247" s="14" t="str">
        <f>VLOOKUP($S247,'[1]THÔNG TIN GVHD'!$D$3:$P$25,12,0)</f>
        <v>dangtthuytrang3@dtu-hti.edu.vn</v>
      </c>
      <c r="V247" s="14">
        <f>VLOOKUP($S247,'[1]THÔNG TIN GVHD'!$D$3:$P$25,13,0)</f>
        <v>0</v>
      </c>
    </row>
    <row r="248" spans="1:22" s="15" customFormat="1" x14ac:dyDescent="0.25">
      <c r="A248" s="10">
        <f t="shared" si="3"/>
        <v>242</v>
      </c>
      <c r="B248" s="10" t="s">
        <v>640</v>
      </c>
      <c r="C248" s="11" t="s">
        <v>641</v>
      </c>
      <c r="D248" s="11" t="s">
        <v>72</v>
      </c>
      <c r="E248" s="12">
        <v>37591</v>
      </c>
      <c r="F248" s="10" t="s">
        <v>25</v>
      </c>
      <c r="G248" s="10" t="s">
        <v>331</v>
      </c>
      <c r="H248" s="10" t="s">
        <v>606</v>
      </c>
      <c r="I248" s="13" t="s">
        <v>548</v>
      </c>
      <c r="J248" s="14" t="s">
        <v>334</v>
      </c>
      <c r="K248" s="14" t="str">
        <f>VLOOKUP(VALUE($B248),'[1]đơn vị thực tập'!$C$3:$AE$1000,9,0)</f>
        <v>Meliá Vinpearl Danang Riverfront</v>
      </c>
      <c r="L248" s="14" t="str">
        <f>VLOOKUP(VALUE($B248),'[1]đơn vị thực tập'!$C$3:$AE$1000,20,0)</f>
        <v>DUYỆT</v>
      </c>
      <c r="M248" s="14" t="str">
        <f>VLOOKUP(VALUE($B248),'[1]đơn vị thực tập'!$C$3:$AE$1000,21,0)</f>
        <v>13/01/2024</v>
      </c>
      <c r="N248" s="14" t="str">
        <f>VLOOKUP(VALUE($B248),'[1]đơn vị thực tập'!$C$3:$AE$1000,18,0)</f>
        <v>19/1</v>
      </c>
      <c r="O248" s="14" t="str">
        <f>VLOOKUP(VALUE($B248),'[1]đơn vị thực tập'!$C$3:$AE$1000,13,0)</f>
        <v>Buồng phòng</v>
      </c>
      <c r="P248" s="18">
        <f>VLOOKUP(VALUE(B248),'[1]tạm xét'!$A$7:$R$1001,13,0)</f>
        <v>2.4E-2</v>
      </c>
      <c r="Q248" s="14">
        <f>VLOOKUP(VALUE(B248),'[1]tạm xét'!$A$7:$R$1001,11,0)</f>
        <v>2.82</v>
      </c>
      <c r="R248" s="14" t="str">
        <f>VLOOKUP(VALUE(B248),'[1]tạm xét'!$A$7:$R$1001,18,0)</f>
        <v>CHUYÊN ĐỀ</v>
      </c>
      <c r="S248" s="14" t="s">
        <v>83</v>
      </c>
      <c r="T248" s="14" t="str">
        <f>VLOOKUP($S248,'[1]THÔNG TIN GVHD'!$D$3:$P$25,11,0)</f>
        <v>0938290678</v>
      </c>
      <c r="U248" s="14" t="str">
        <f>VLOOKUP($S248,'[1]THÔNG TIN GVHD'!$D$3:$P$25,12,0)</f>
        <v>phamtthuthuy2@dtu-hti.edu.vn</v>
      </c>
      <c r="V248" s="14" t="str">
        <f>VLOOKUP($S248,'[1]THÔNG TIN GVHD'!$D$3:$P$25,13,0)</f>
        <v>https://zalo.me/g/odmhvs684?fbclid=IwAR354AdjFYPfyhwEa3vHYlf5Ev9Iji7RPvr31ossfbKkGeDGm0e1ZVqBD5E</v>
      </c>
    </row>
    <row r="249" spans="1:22" s="15" customFormat="1" x14ac:dyDescent="0.25">
      <c r="A249" s="10">
        <f t="shared" si="3"/>
        <v>243</v>
      </c>
      <c r="B249" s="10" t="s">
        <v>642</v>
      </c>
      <c r="C249" s="11" t="s">
        <v>643</v>
      </c>
      <c r="D249" s="11" t="s">
        <v>644</v>
      </c>
      <c r="E249" s="12">
        <v>37270</v>
      </c>
      <c r="F249" s="10" t="s">
        <v>25</v>
      </c>
      <c r="G249" s="10" t="s">
        <v>331</v>
      </c>
      <c r="H249" s="10" t="s">
        <v>606</v>
      </c>
      <c r="I249" s="13" t="s">
        <v>548</v>
      </c>
      <c r="J249" s="14" t="s">
        <v>334</v>
      </c>
      <c r="K249" s="14" t="e">
        <f>VLOOKUP(VALUE($B249),'[1]đơn vị thực tập'!$C$3:$AE$1000,9,0)</f>
        <v>#N/A</v>
      </c>
      <c r="L249" s="14" t="e">
        <f>VLOOKUP(VALUE($B249),'[1]đơn vị thực tập'!$C$3:$AE$1000,20,0)</f>
        <v>#N/A</v>
      </c>
      <c r="M249" s="14" t="e">
        <f>VLOOKUP(VALUE($B249),'[1]đơn vị thực tập'!$C$3:$AE$1000,21,0)</f>
        <v>#N/A</v>
      </c>
      <c r="N249" s="14" t="e">
        <f>VLOOKUP(VALUE($B249),'[1]đơn vị thực tập'!$C$3:$AE$1000,18,0)</f>
        <v>#N/A</v>
      </c>
      <c r="O249" s="14" t="e">
        <f>VLOOKUP(VALUE($B249),'[1]đơn vị thực tập'!$C$3:$AE$1000,13,0)</f>
        <v>#N/A</v>
      </c>
      <c r="P249" s="18">
        <f>VLOOKUP(VALUE(B249),'[1]tạm xét'!$A$7:$R$1001,13,0)</f>
        <v>7.1999999999999995E-2</v>
      </c>
      <c r="Q249" s="14">
        <f>VLOOKUP(VALUE(B249),'[1]tạm xét'!$A$7:$R$1001,11,0)</f>
        <v>3.06</v>
      </c>
      <c r="R249" s="14" t="str">
        <f>VLOOKUP(VALUE(B249),'[1]tạm xét'!$A$7:$R$1001,18,0)</f>
        <v>KHÔNG ĐỦ ĐIỀU KIỆN THỰC TẬP</v>
      </c>
      <c r="S249" s="14"/>
      <c r="T249" s="14"/>
      <c r="U249" s="14"/>
      <c r="V249" s="14"/>
    </row>
    <row r="250" spans="1:22" s="15" customFormat="1" x14ac:dyDescent="0.25">
      <c r="A250" s="10">
        <f t="shared" si="3"/>
        <v>244</v>
      </c>
      <c r="B250" s="10" t="s">
        <v>645</v>
      </c>
      <c r="C250" s="11" t="s">
        <v>646</v>
      </c>
      <c r="D250" s="11" t="s">
        <v>513</v>
      </c>
      <c r="E250" s="12">
        <v>37569</v>
      </c>
      <c r="F250" s="10" t="s">
        <v>34</v>
      </c>
      <c r="G250" s="10" t="s">
        <v>331</v>
      </c>
      <c r="H250" s="10" t="s">
        <v>606</v>
      </c>
      <c r="I250" s="13" t="s">
        <v>548</v>
      </c>
      <c r="J250" s="14" t="s">
        <v>334</v>
      </c>
      <c r="K250" s="14" t="e">
        <f>VLOOKUP(VALUE($B250),'[1]đơn vị thực tập'!$C$3:$AE$1000,9,0)</f>
        <v>#N/A</v>
      </c>
      <c r="L250" s="14" t="e">
        <f>VLOOKUP(VALUE($B250),'[1]đơn vị thực tập'!$C$3:$AE$1000,20,0)</f>
        <v>#N/A</v>
      </c>
      <c r="M250" s="14" t="e">
        <f>VLOOKUP(VALUE($B250),'[1]đơn vị thực tập'!$C$3:$AE$1000,21,0)</f>
        <v>#N/A</v>
      </c>
      <c r="N250" s="14" t="e">
        <f>VLOOKUP(VALUE($B250),'[1]đơn vị thực tập'!$C$3:$AE$1000,18,0)</f>
        <v>#N/A</v>
      </c>
      <c r="O250" s="14" t="e">
        <f>VLOOKUP(VALUE($B250),'[1]đơn vị thực tập'!$C$3:$AE$1000,13,0)</f>
        <v>#N/A</v>
      </c>
      <c r="P250" s="18">
        <f>VLOOKUP(VALUE(B250),'[1]tạm xét'!$A$7:$R$1001,13,0)</f>
        <v>0.16800000000000001</v>
      </c>
      <c r="Q250" s="14">
        <f>VLOOKUP(VALUE(B250),'[1]tạm xét'!$A$7:$R$1001,11,0)</f>
        <v>2.1</v>
      </c>
      <c r="R250" s="14" t="str">
        <f>VLOOKUP(VALUE(B250),'[1]tạm xét'!$A$7:$R$1001,18,0)</f>
        <v>KHÔNG ĐỦ ĐIỀU KIỆN THỰC TẬP</v>
      </c>
      <c r="S250" s="14"/>
      <c r="T250" s="14"/>
      <c r="U250" s="14"/>
      <c r="V250" s="14"/>
    </row>
    <row r="251" spans="1:22" s="15" customFormat="1" x14ac:dyDescent="0.25">
      <c r="A251" s="10">
        <f t="shared" si="3"/>
        <v>245</v>
      </c>
      <c r="B251" s="10" t="s">
        <v>647</v>
      </c>
      <c r="C251" s="11" t="s">
        <v>178</v>
      </c>
      <c r="D251" s="11" t="s">
        <v>648</v>
      </c>
      <c r="E251" s="12">
        <v>37286</v>
      </c>
      <c r="F251" s="10" t="s">
        <v>25</v>
      </c>
      <c r="G251" s="10" t="s">
        <v>331</v>
      </c>
      <c r="H251" s="10" t="s">
        <v>606</v>
      </c>
      <c r="I251" s="13" t="s">
        <v>548</v>
      </c>
      <c r="J251" s="14" t="s">
        <v>334</v>
      </c>
      <c r="K251" s="14" t="str">
        <f>VLOOKUP(VALUE($B251),'[1]đơn vị thực tập'!$C$3:$AE$1000,9,0)</f>
        <v>Paris Deli Danang Beach Hotel</v>
      </c>
      <c r="L251" s="14" t="str">
        <f>VLOOKUP(VALUE($B251),'[1]đơn vị thực tập'!$C$3:$AE$1000,20,0)</f>
        <v>DUYỆT</v>
      </c>
      <c r="M251" s="14" t="str">
        <f>VLOOKUP(VALUE($B251),'[1]đơn vị thực tập'!$C$3:$AE$1000,21,0)</f>
        <v>18/12/2023</v>
      </c>
      <c r="N251" s="14" t="str">
        <f>VLOOKUP(VALUE($B251),'[1]đơn vị thực tập'!$C$3:$AE$1000,18,0)</f>
        <v>14/12</v>
      </c>
      <c r="O251" s="14" t="str">
        <f>VLOOKUP(VALUE($B251),'[1]đơn vị thực tập'!$C$3:$AE$1000,13,0)</f>
        <v>Nhà hàng</v>
      </c>
      <c r="P251" s="18">
        <f>VLOOKUP(VALUE(B251),'[1]tạm xét'!$A$7:$R$1001,13,0)</f>
        <v>8.0645161290322578E-3</v>
      </c>
      <c r="Q251" s="14">
        <f>VLOOKUP(VALUE(B251),'[1]tạm xét'!$A$7:$R$1001,11,0)</f>
        <v>3.02</v>
      </c>
      <c r="R251" s="14" t="str">
        <f>VLOOKUP(VALUE(B251),'[1]tạm xét'!$A$7:$R$1001,18,0)</f>
        <v>CHUYÊN ĐỀ</v>
      </c>
      <c r="S251" s="14" t="s">
        <v>162</v>
      </c>
      <c r="T251" s="14" t="str">
        <f>VLOOKUP($S251,'[1]THÔNG TIN GVHD'!$D$3:$P$25,11,0)</f>
        <v>0327892117</v>
      </c>
      <c r="U251" s="14" t="str">
        <f>VLOOKUP($S251,'[1]THÔNG TIN GVHD'!$D$3:$P$25,12,0)</f>
        <v>dangtthuytrang3@dtu-hti.edu.vn</v>
      </c>
      <c r="V251" s="14">
        <f>VLOOKUP($S251,'[1]THÔNG TIN GVHD'!$D$3:$P$25,13,0)</f>
        <v>0</v>
      </c>
    </row>
    <row r="252" spans="1:22" s="15" customFormat="1" x14ac:dyDescent="0.25">
      <c r="A252" s="10">
        <f t="shared" si="3"/>
        <v>246</v>
      </c>
      <c r="B252" s="10" t="s">
        <v>649</v>
      </c>
      <c r="C252" s="11" t="s">
        <v>650</v>
      </c>
      <c r="D252" s="11" t="s">
        <v>380</v>
      </c>
      <c r="E252" s="12">
        <v>37444</v>
      </c>
      <c r="F252" s="10" t="s">
        <v>25</v>
      </c>
      <c r="G252" s="10" t="s">
        <v>331</v>
      </c>
      <c r="H252" s="10" t="s">
        <v>606</v>
      </c>
      <c r="I252" s="13" t="s">
        <v>548</v>
      </c>
      <c r="J252" s="14" t="s">
        <v>334</v>
      </c>
      <c r="K252" s="14" t="e">
        <f>VLOOKUP(VALUE($B252),'[1]đơn vị thực tập'!$C$3:$AE$1000,9,0)</f>
        <v>#N/A</v>
      </c>
      <c r="L252" s="14" t="e">
        <f>VLOOKUP(VALUE($B252),'[1]đơn vị thực tập'!$C$3:$AE$1000,20,0)</f>
        <v>#N/A</v>
      </c>
      <c r="M252" s="14" t="e">
        <f>VLOOKUP(VALUE($B252),'[1]đơn vị thực tập'!$C$3:$AE$1000,21,0)</f>
        <v>#N/A</v>
      </c>
      <c r="N252" s="14" t="e">
        <f>VLOOKUP(VALUE($B252),'[1]đơn vị thực tập'!$C$3:$AE$1000,18,0)</f>
        <v>#N/A</v>
      </c>
      <c r="O252" s="14" t="e">
        <f>VLOOKUP(VALUE($B252),'[1]đơn vị thực tập'!$C$3:$AE$1000,13,0)</f>
        <v>#N/A</v>
      </c>
      <c r="P252" s="18">
        <f>VLOOKUP(VALUE(B252),'[1]tạm xét'!$A$7:$R$1001,13,0)</f>
        <v>8.8709677419354843E-2</v>
      </c>
      <c r="Q252" s="14">
        <f>VLOOKUP(VALUE(B252),'[1]tạm xét'!$A$7:$R$1001,11,0)</f>
        <v>2.86</v>
      </c>
      <c r="R252" s="14" t="str">
        <f>VLOOKUP(VALUE(B252),'[1]tạm xét'!$A$7:$R$1001,18,0)</f>
        <v>KHÔNG ĐỦ ĐIỀU KIỆN THỰC TẬP</v>
      </c>
      <c r="S252" s="14"/>
      <c r="T252" s="14"/>
      <c r="U252" s="14"/>
      <c r="V252" s="14"/>
    </row>
    <row r="253" spans="1:22" s="15" customFormat="1" x14ac:dyDescent="0.25">
      <c r="A253" s="10">
        <f t="shared" si="3"/>
        <v>247</v>
      </c>
      <c r="B253" s="10" t="s">
        <v>651</v>
      </c>
      <c r="C253" s="11" t="s">
        <v>652</v>
      </c>
      <c r="D253" s="11" t="s">
        <v>653</v>
      </c>
      <c r="E253" s="12">
        <v>37257</v>
      </c>
      <c r="F253" s="10" t="s">
        <v>25</v>
      </c>
      <c r="G253" s="10" t="s">
        <v>331</v>
      </c>
      <c r="H253" s="10" t="s">
        <v>606</v>
      </c>
      <c r="I253" s="13" t="s">
        <v>548</v>
      </c>
      <c r="J253" s="14" t="s">
        <v>334</v>
      </c>
      <c r="K253" s="14" t="str">
        <f>VLOOKUP(VALUE($B253),'[1]đơn vị thực tập'!$C$3:$AE$1000,9,0)</f>
        <v>Paris Deli Danang Beach Hotel</v>
      </c>
      <c r="L253" s="14" t="str">
        <f>VLOOKUP(VALUE($B253),'[1]đơn vị thực tập'!$C$3:$AE$1000,20,0)</f>
        <v>DUYỆT</v>
      </c>
      <c r="M253" s="14" t="str">
        <f>VLOOKUP(VALUE($B253),'[1]đơn vị thực tập'!$C$3:$AE$1000,21,0)</f>
        <v>18/12/2023</v>
      </c>
      <c r="N253" s="14" t="str">
        <f>VLOOKUP(VALUE($B253),'[1]đơn vị thực tập'!$C$3:$AE$1000,18,0)</f>
        <v>14/12</v>
      </c>
      <c r="O253" s="14" t="str">
        <f>VLOOKUP(VALUE($B253),'[1]đơn vị thực tập'!$C$3:$AE$1000,13,0)</f>
        <v>Nhà hàng</v>
      </c>
      <c r="P253" s="18">
        <f>VLOOKUP(VALUE(B253),'[1]tạm xét'!$A$7:$R$1001,13,0)</f>
        <v>2.3809523809523808E-2</v>
      </c>
      <c r="Q253" s="14">
        <f>VLOOKUP(VALUE(B253),'[1]tạm xét'!$A$7:$R$1001,11,0)</f>
        <v>2.86</v>
      </c>
      <c r="R253" s="14" t="str">
        <f>VLOOKUP(VALUE(B253),'[1]tạm xét'!$A$7:$R$1001,18,0)</f>
        <v>CHUYÊN ĐỀ</v>
      </c>
      <c r="S253" s="14" t="s">
        <v>162</v>
      </c>
      <c r="T253" s="14" t="str">
        <f>VLOOKUP($S253,'[1]THÔNG TIN GVHD'!$D$3:$P$25,11,0)</f>
        <v>0327892117</v>
      </c>
      <c r="U253" s="14" t="str">
        <f>VLOOKUP($S253,'[1]THÔNG TIN GVHD'!$D$3:$P$25,12,0)</f>
        <v>dangtthuytrang3@dtu-hti.edu.vn</v>
      </c>
      <c r="V253" s="14">
        <f>VLOOKUP($S253,'[1]THÔNG TIN GVHD'!$D$3:$P$25,13,0)</f>
        <v>0</v>
      </c>
    </row>
    <row r="254" spans="1:22" s="15" customFormat="1" x14ac:dyDescent="0.25">
      <c r="A254" s="10">
        <f t="shared" si="3"/>
        <v>248</v>
      </c>
      <c r="B254" s="10" t="s">
        <v>654</v>
      </c>
      <c r="C254" s="11" t="s">
        <v>655</v>
      </c>
      <c r="D254" s="11" t="s">
        <v>656</v>
      </c>
      <c r="E254" s="12">
        <v>37326</v>
      </c>
      <c r="F254" s="10" t="s">
        <v>25</v>
      </c>
      <c r="G254" s="10" t="s">
        <v>331</v>
      </c>
      <c r="H254" s="10" t="s">
        <v>606</v>
      </c>
      <c r="I254" s="13" t="s">
        <v>548</v>
      </c>
      <c r="J254" s="14" t="s">
        <v>334</v>
      </c>
      <c r="K254" s="14" t="str">
        <f>VLOOKUP(VALUE($B254),'[1]đơn vị thực tập'!$C$3:$AE$1000,9,0)</f>
        <v>Khách sạn Luxtery</v>
      </c>
      <c r="L254" s="14" t="str">
        <f>VLOOKUP(VALUE($B254),'[1]đơn vị thực tập'!$C$3:$AE$1000,20,0)</f>
        <v>DUYỆT</v>
      </c>
      <c r="M254" s="14">
        <f>VLOOKUP(VALUE($B254),'[1]đơn vị thực tập'!$C$3:$AE$1000,21,0)</f>
        <v>45505</v>
      </c>
      <c r="N254" s="14">
        <f>VLOOKUP(VALUE($B254),'[1]đơn vị thực tập'!$C$3:$AE$1000,18,0)</f>
        <v>45505</v>
      </c>
      <c r="O254" s="14" t="str">
        <f>VLOOKUP(VALUE($B254),'[1]đơn vị thực tập'!$C$3:$AE$1000,13,0)</f>
        <v>Buồng phòng</v>
      </c>
      <c r="P254" s="18">
        <f>VLOOKUP(VALUE(B254),'[1]tạm xét'!$A$7:$R$1001,13,0)</f>
        <v>0</v>
      </c>
      <c r="Q254" s="14">
        <f>VLOOKUP(VALUE(B254),'[1]tạm xét'!$A$7:$R$1001,11,0)</f>
        <v>2.81</v>
      </c>
      <c r="R254" s="14" t="str">
        <f>VLOOKUP(VALUE(B254),'[1]tạm xét'!$A$7:$R$1001,18,0)</f>
        <v>CHUYÊN ĐỀ</v>
      </c>
      <c r="S254" s="14" t="s">
        <v>337</v>
      </c>
      <c r="T254" s="14" t="str">
        <f>VLOOKUP($S254,'[1]THÔNG TIN GVHD'!$D$3:$P$25,11,0)</f>
        <v>0396.153.687</v>
      </c>
      <c r="U254" s="14" t="str">
        <f>VLOOKUP($S254,'[1]THÔNG TIN GVHD'!$D$3:$P$25,12,0)</f>
        <v>nguyentminhthu@dtu-hti.edu.vn</v>
      </c>
      <c r="V254" s="14">
        <f>VLOOKUP($S254,'[1]THÔNG TIN GVHD'!$D$3:$P$25,13,0)</f>
        <v>0</v>
      </c>
    </row>
    <row r="255" spans="1:22" s="15" customFormat="1" x14ac:dyDescent="0.25">
      <c r="A255" s="10">
        <f t="shared" si="3"/>
        <v>249</v>
      </c>
      <c r="B255" s="10" t="s">
        <v>657</v>
      </c>
      <c r="C255" s="11" t="s">
        <v>238</v>
      </c>
      <c r="D255" s="11" t="s">
        <v>658</v>
      </c>
      <c r="E255" s="12">
        <v>37615</v>
      </c>
      <c r="F255" s="10" t="s">
        <v>34</v>
      </c>
      <c r="G255" s="10" t="s">
        <v>331</v>
      </c>
      <c r="H255" s="10" t="s">
        <v>606</v>
      </c>
      <c r="I255" s="13" t="s">
        <v>548</v>
      </c>
      <c r="J255" s="14" t="s">
        <v>334</v>
      </c>
      <c r="K255" s="14" t="e">
        <f>VLOOKUP(VALUE($B255),'[1]đơn vị thực tập'!$C$3:$AE$1000,9,0)</f>
        <v>#N/A</v>
      </c>
      <c r="L255" s="14" t="e">
        <f>VLOOKUP(VALUE($B255),'[1]đơn vị thực tập'!$C$3:$AE$1000,20,0)</f>
        <v>#N/A</v>
      </c>
      <c r="M255" s="14" t="e">
        <f>VLOOKUP(VALUE($B255),'[1]đơn vị thực tập'!$C$3:$AE$1000,21,0)</f>
        <v>#N/A</v>
      </c>
      <c r="N255" s="14" t="e">
        <f>VLOOKUP(VALUE($B255),'[1]đơn vị thực tập'!$C$3:$AE$1000,18,0)</f>
        <v>#N/A</v>
      </c>
      <c r="O255" s="14" t="e">
        <f>VLOOKUP(VALUE($B255),'[1]đơn vị thực tập'!$C$3:$AE$1000,13,0)</f>
        <v>#N/A</v>
      </c>
      <c r="P255" s="18">
        <f>VLOOKUP(VALUE(B255),'[1]tạm xét'!$A$7:$R$1001,13,0)</f>
        <v>0.23200000000000001</v>
      </c>
      <c r="Q255" s="14">
        <f>VLOOKUP(VALUE(B255),'[1]tạm xét'!$A$7:$R$1001,11,0)</f>
        <v>2.2400000000000002</v>
      </c>
      <c r="R255" s="14" t="str">
        <f>VLOOKUP(VALUE(B255),'[1]tạm xét'!$A$7:$R$1001,18,0)</f>
        <v>KHÔNG ĐỦ ĐIỀU KIỆN THỰC TẬP</v>
      </c>
      <c r="S255" s="14"/>
      <c r="T255" s="14"/>
      <c r="U255" s="14"/>
      <c r="V255" s="14"/>
    </row>
    <row r="256" spans="1:22" s="15" customFormat="1" x14ac:dyDescent="0.25">
      <c r="A256" s="10">
        <f t="shared" si="3"/>
        <v>250</v>
      </c>
      <c r="B256" s="10" t="s">
        <v>659</v>
      </c>
      <c r="C256" s="11" t="s">
        <v>288</v>
      </c>
      <c r="D256" s="11" t="s">
        <v>658</v>
      </c>
      <c r="E256" s="12">
        <v>37541</v>
      </c>
      <c r="F256" s="10" t="s">
        <v>34</v>
      </c>
      <c r="G256" s="10" t="s">
        <v>331</v>
      </c>
      <c r="H256" s="10" t="s">
        <v>606</v>
      </c>
      <c r="I256" s="13" t="s">
        <v>548</v>
      </c>
      <c r="J256" s="14" t="s">
        <v>334</v>
      </c>
      <c r="K256" s="14" t="e">
        <f>VLOOKUP(VALUE($B256),'[1]đơn vị thực tập'!$C$3:$AE$1000,9,0)</f>
        <v>#N/A</v>
      </c>
      <c r="L256" s="14" t="e">
        <f>VLOOKUP(VALUE($B256),'[1]đơn vị thực tập'!$C$3:$AE$1000,20,0)</f>
        <v>#N/A</v>
      </c>
      <c r="M256" s="14" t="e">
        <f>VLOOKUP(VALUE($B256),'[1]đơn vị thực tập'!$C$3:$AE$1000,21,0)</f>
        <v>#N/A</v>
      </c>
      <c r="N256" s="14" t="e">
        <f>VLOOKUP(VALUE($B256),'[1]đơn vị thực tập'!$C$3:$AE$1000,18,0)</f>
        <v>#N/A</v>
      </c>
      <c r="O256" s="14" t="e">
        <f>VLOOKUP(VALUE($B256),'[1]đơn vị thực tập'!$C$3:$AE$1000,13,0)</f>
        <v>#N/A</v>
      </c>
      <c r="P256" s="18">
        <f>VLOOKUP(VALUE(B256),'[1]tạm xét'!$A$7:$R$1001,13,0)</f>
        <v>9.6000000000000002E-2</v>
      </c>
      <c r="Q256" s="14">
        <f>VLOOKUP(VALUE(B256),'[1]tạm xét'!$A$7:$R$1001,11,0)</f>
        <v>2.3199999999999998</v>
      </c>
      <c r="R256" s="14" t="str">
        <f>VLOOKUP(VALUE(B256),'[1]tạm xét'!$A$7:$R$1001,18,0)</f>
        <v>KHÔNG ĐỦ ĐIỀU KIỆN THỰC TẬP</v>
      </c>
      <c r="S256" s="14"/>
      <c r="T256" s="14"/>
      <c r="U256" s="14"/>
      <c r="V256" s="14"/>
    </row>
    <row r="257" spans="1:22" s="15" customFormat="1" x14ac:dyDescent="0.25">
      <c r="A257" s="10">
        <f t="shared" si="3"/>
        <v>251</v>
      </c>
      <c r="B257" s="10" t="s">
        <v>660</v>
      </c>
      <c r="C257" s="11" t="s">
        <v>257</v>
      </c>
      <c r="D257" s="11" t="s">
        <v>92</v>
      </c>
      <c r="E257" s="12">
        <v>37603</v>
      </c>
      <c r="F257" s="10" t="s">
        <v>25</v>
      </c>
      <c r="G257" s="10" t="s">
        <v>331</v>
      </c>
      <c r="H257" s="10" t="s">
        <v>606</v>
      </c>
      <c r="I257" s="13" t="s">
        <v>548</v>
      </c>
      <c r="J257" s="14" t="s">
        <v>334</v>
      </c>
      <c r="K257" s="14" t="e">
        <f>VLOOKUP(VALUE($B257),'[1]đơn vị thực tập'!$C$3:$AE$1000,9,0)</f>
        <v>#N/A</v>
      </c>
      <c r="L257" s="14" t="e">
        <f>VLOOKUP(VALUE($B257),'[1]đơn vị thực tập'!$C$3:$AE$1000,20,0)</f>
        <v>#N/A</v>
      </c>
      <c r="M257" s="14" t="e">
        <f>VLOOKUP(VALUE($B257),'[1]đơn vị thực tập'!$C$3:$AE$1000,21,0)</f>
        <v>#N/A</v>
      </c>
      <c r="N257" s="14" t="e">
        <f>VLOOKUP(VALUE($B257),'[1]đơn vị thực tập'!$C$3:$AE$1000,18,0)</f>
        <v>#N/A</v>
      </c>
      <c r="O257" s="14" t="e">
        <f>VLOOKUP(VALUE($B257),'[1]đơn vị thực tập'!$C$3:$AE$1000,13,0)</f>
        <v>#N/A</v>
      </c>
      <c r="P257" s="18">
        <f>VLOOKUP(VALUE(B257),'[1]tạm xét'!$A$7:$R$1001,13,0)</f>
        <v>4.7619047619047616E-2</v>
      </c>
      <c r="Q257" s="14">
        <f>VLOOKUP(VALUE(B257),'[1]tạm xét'!$A$7:$R$1001,11,0)</f>
        <v>2.4700000000000002</v>
      </c>
      <c r="R257" s="14" t="str">
        <f>VLOOKUP(VALUE(B257),'[1]tạm xét'!$A$7:$R$1001,18,0)</f>
        <v>CHUYÊN ĐỀ</v>
      </c>
      <c r="S257" s="14"/>
      <c r="T257" s="14"/>
      <c r="U257" s="14"/>
      <c r="V257" s="14"/>
    </row>
    <row r="258" spans="1:22" s="15" customFormat="1" x14ac:dyDescent="0.25">
      <c r="A258" s="10">
        <f t="shared" si="3"/>
        <v>252</v>
      </c>
      <c r="B258" s="10" t="s">
        <v>661</v>
      </c>
      <c r="C258" s="11" t="s">
        <v>662</v>
      </c>
      <c r="D258" s="11" t="s">
        <v>92</v>
      </c>
      <c r="E258" s="12">
        <v>37453</v>
      </c>
      <c r="F258" s="10" t="s">
        <v>25</v>
      </c>
      <c r="G258" s="10" t="s">
        <v>331</v>
      </c>
      <c r="H258" s="10" t="s">
        <v>606</v>
      </c>
      <c r="I258" s="13" t="s">
        <v>548</v>
      </c>
      <c r="J258" s="14" t="s">
        <v>334</v>
      </c>
      <c r="K258" s="14" t="e">
        <f>VLOOKUP(VALUE($B258),'[1]đơn vị thực tập'!$C$3:$AE$1000,9,0)</f>
        <v>#N/A</v>
      </c>
      <c r="L258" s="14" t="e">
        <f>VLOOKUP(VALUE($B258),'[1]đơn vị thực tập'!$C$3:$AE$1000,20,0)</f>
        <v>#N/A</v>
      </c>
      <c r="M258" s="14" t="e">
        <f>VLOOKUP(VALUE($B258),'[1]đơn vị thực tập'!$C$3:$AE$1000,21,0)</f>
        <v>#N/A</v>
      </c>
      <c r="N258" s="14" t="e">
        <f>VLOOKUP(VALUE($B258),'[1]đơn vị thực tập'!$C$3:$AE$1000,18,0)</f>
        <v>#N/A</v>
      </c>
      <c r="O258" s="14" t="e">
        <f>VLOOKUP(VALUE($B258),'[1]đơn vị thực tập'!$C$3:$AE$1000,13,0)</f>
        <v>#N/A</v>
      </c>
      <c r="P258" s="18">
        <f>VLOOKUP(VALUE(B258),'[1]tạm xét'!$A$7:$R$1001,13,0)</f>
        <v>8.0645161290322578E-2</v>
      </c>
      <c r="Q258" s="14">
        <f>VLOOKUP(VALUE(B258),'[1]tạm xét'!$A$7:$R$1001,11,0)</f>
        <v>2.39</v>
      </c>
      <c r="R258" s="14" t="str">
        <f>VLOOKUP(VALUE(B258),'[1]tạm xét'!$A$7:$R$1001,18,0)</f>
        <v>KHÔNG ĐỦ ĐIỀU KIỆN THỰC TẬP</v>
      </c>
      <c r="S258" s="14"/>
      <c r="T258" s="14"/>
      <c r="U258" s="14"/>
      <c r="V258" s="14"/>
    </row>
    <row r="259" spans="1:22" s="15" customFormat="1" x14ac:dyDescent="0.25">
      <c r="A259" s="10">
        <f t="shared" si="3"/>
        <v>253</v>
      </c>
      <c r="B259" s="10" t="s">
        <v>663</v>
      </c>
      <c r="C259" s="11" t="s">
        <v>109</v>
      </c>
      <c r="D259" s="11" t="s">
        <v>92</v>
      </c>
      <c r="E259" s="12">
        <v>37275</v>
      </c>
      <c r="F259" s="10" t="s">
        <v>25</v>
      </c>
      <c r="G259" s="10" t="s">
        <v>331</v>
      </c>
      <c r="H259" s="10" t="s">
        <v>606</v>
      </c>
      <c r="I259" s="13" t="s">
        <v>548</v>
      </c>
      <c r="J259" s="14" t="s">
        <v>334</v>
      </c>
      <c r="K259" s="14" t="str">
        <f>VLOOKUP(VALUE($B259),'[1]đơn vị thực tập'!$C$3:$AE$1000,9,0)</f>
        <v>Khách sạn Luxtery</v>
      </c>
      <c r="L259" s="14" t="str">
        <f>VLOOKUP(VALUE($B259),'[1]đơn vị thực tập'!$C$3:$AE$1000,20,0)</f>
        <v>DUYỆT</v>
      </c>
      <c r="M259" s="14" t="str">
        <f>VLOOKUP(VALUE($B259),'[1]đơn vị thực tập'!$C$3:$AE$1000,21,0)</f>
        <v>25/12/2023</v>
      </c>
      <c r="N259" s="14" t="str">
        <f>VLOOKUP(VALUE($B259),'[1]đơn vị thực tập'!$C$3:$AE$1000,18,0)</f>
        <v>23/12</v>
      </c>
      <c r="O259" s="14" t="str">
        <f>VLOOKUP(VALUE($B259),'[1]đơn vị thực tập'!$C$3:$AE$1000,13,0)</f>
        <v>Nhà hàng</v>
      </c>
      <c r="P259" s="18">
        <f>VLOOKUP(VALUE(B259),'[1]tạm xét'!$A$7:$R$1001,13,0)</f>
        <v>4.0322580645161289E-2</v>
      </c>
      <c r="Q259" s="14">
        <f>VLOOKUP(VALUE(B259),'[1]tạm xét'!$A$7:$R$1001,11,0)</f>
        <v>3.25</v>
      </c>
      <c r="R259" s="14" t="str">
        <f>VLOOKUP(VALUE(B259),'[1]tạm xét'!$A$7:$R$1001,18,0)</f>
        <v>CHUYÊN ĐỀ</v>
      </c>
      <c r="S259" s="14" t="s">
        <v>35</v>
      </c>
      <c r="T259" s="14" t="str">
        <f>VLOOKUP($S259,'[1]THÔNG TIN GVHD'!$D$3:$P$25,11,0)</f>
        <v>0355072844</v>
      </c>
      <c r="U259" s="14" t="str">
        <f>VLOOKUP($S259,'[1]THÔNG TIN GVHD'!$D$3:$P$25,12,0)</f>
        <v>Ngotthanhnga@dtu-hti.edu.vn</v>
      </c>
      <c r="V259" s="14">
        <f>VLOOKUP($S259,'[1]THÔNG TIN GVHD'!$D$3:$P$25,13,0)</f>
        <v>0</v>
      </c>
    </row>
    <row r="260" spans="1:22" s="15" customFormat="1" x14ac:dyDescent="0.25">
      <c r="A260" s="10">
        <f t="shared" si="3"/>
        <v>254</v>
      </c>
      <c r="B260" s="10" t="s">
        <v>664</v>
      </c>
      <c r="C260" s="11" t="s">
        <v>665</v>
      </c>
      <c r="D260" s="11" t="s">
        <v>113</v>
      </c>
      <c r="E260" s="12">
        <v>37516</v>
      </c>
      <c r="F260" s="10" t="s">
        <v>34</v>
      </c>
      <c r="G260" s="10" t="s">
        <v>331</v>
      </c>
      <c r="H260" s="10" t="s">
        <v>606</v>
      </c>
      <c r="I260" s="13" t="s">
        <v>548</v>
      </c>
      <c r="J260" s="14" t="s">
        <v>334</v>
      </c>
      <c r="K260" s="14" t="e">
        <f>VLOOKUP(VALUE($B260),'[1]đơn vị thực tập'!$C$3:$AE$1000,9,0)</f>
        <v>#N/A</v>
      </c>
      <c r="L260" s="14" t="e">
        <f>VLOOKUP(VALUE($B260),'[1]đơn vị thực tập'!$C$3:$AE$1000,20,0)</f>
        <v>#N/A</v>
      </c>
      <c r="M260" s="14" t="e">
        <f>VLOOKUP(VALUE($B260),'[1]đơn vị thực tập'!$C$3:$AE$1000,21,0)</f>
        <v>#N/A</v>
      </c>
      <c r="N260" s="14" t="e">
        <f>VLOOKUP(VALUE($B260),'[1]đơn vị thực tập'!$C$3:$AE$1000,18,0)</f>
        <v>#N/A</v>
      </c>
      <c r="O260" s="14" t="e">
        <f>VLOOKUP(VALUE($B260),'[1]đơn vị thực tập'!$C$3:$AE$1000,13,0)</f>
        <v>#N/A</v>
      </c>
      <c r="P260" s="18">
        <f>VLOOKUP(VALUE(B260),'[1]tạm xét'!$A$7:$R$1001,13,0)</f>
        <v>0.41935483870967744</v>
      </c>
      <c r="Q260" s="14">
        <f>VLOOKUP(VALUE(B260),'[1]tạm xét'!$A$7:$R$1001,11,0)</f>
        <v>1.64</v>
      </c>
      <c r="R260" s="14" t="str">
        <f>VLOOKUP(VALUE(B260),'[1]tạm xét'!$A$7:$R$1001,18,0)</f>
        <v>KHÔNG ĐỦ ĐIỀU KIỆN THỰC TẬP</v>
      </c>
      <c r="S260" s="14"/>
      <c r="T260" s="14"/>
      <c r="U260" s="14"/>
      <c r="V260" s="14"/>
    </row>
    <row r="261" spans="1:22" s="15" customFormat="1" x14ac:dyDescent="0.25">
      <c r="A261" s="10">
        <f t="shared" si="3"/>
        <v>255</v>
      </c>
      <c r="B261" s="10" t="s">
        <v>666</v>
      </c>
      <c r="C261" s="11" t="s">
        <v>667</v>
      </c>
      <c r="D261" s="11" t="s">
        <v>113</v>
      </c>
      <c r="E261" s="12">
        <v>37179</v>
      </c>
      <c r="F261" s="10" t="s">
        <v>25</v>
      </c>
      <c r="G261" s="10" t="s">
        <v>331</v>
      </c>
      <c r="H261" s="10" t="s">
        <v>606</v>
      </c>
      <c r="I261" s="13" t="s">
        <v>548</v>
      </c>
      <c r="J261" s="14" t="s">
        <v>334</v>
      </c>
      <c r="K261" s="14" t="str">
        <f>VLOOKUP(VALUE($B261),'[1]đơn vị thực tập'!$C$3:$AE$1000,9,0)</f>
        <v>Sala Danang Beach Hotel</v>
      </c>
      <c r="L261" s="14" t="str">
        <f>VLOOKUP(VALUE($B261),'[1]đơn vị thực tập'!$C$3:$AE$1000,20,0)</f>
        <v>DUYỆT</v>
      </c>
      <c r="M261" s="14">
        <f>VLOOKUP(VALUE($B261),'[1]đơn vị thực tập'!$C$3:$AE$1000,21,0)</f>
        <v>45413</v>
      </c>
      <c r="N261" s="14">
        <f>VLOOKUP(VALUE($B261),'[1]đơn vị thực tập'!$C$3:$AE$1000,18,0)</f>
        <v>45413</v>
      </c>
      <c r="O261" s="14" t="str">
        <f>VLOOKUP(VALUE($B261),'[1]đơn vị thực tập'!$C$3:$AE$1000,13,0)</f>
        <v>Nhà hàng</v>
      </c>
      <c r="P261" s="18">
        <f>VLOOKUP(VALUE(B261),'[1]tạm xét'!$A$7:$R$1001,13,0)</f>
        <v>1.6E-2</v>
      </c>
      <c r="Q261" s="14">
        <f>VLOOKUP(VALUE(B261),'[1]tạm xét'!$A$7:$R$1001,11,0)</f>
        <v>2.84</v>
      </c>
      <c r="R261" s="14" t="str">
        <f>VLOOKUP(VALUE(B261),'[1]tạm xét'!$A$7:$R$1001,18,0)</f>
        <v>CHUYÊN ĐỀ</v>
      </c>
      <c r="S261" s="14" t="s">
        <v>244</v>
      </c>
      <c r="T261" s="14" t="str">
        <f>VLOOKUP($S261,'[1]THÔNG TIN GVHD'!$D$3:$P$25,11,0)</f>
        <v>034.838.9062</v>
      </c>
      <c r="U261" s="14" t="str">
        <f>VLOOKUP($S261,'[1]THÔNG TIN GVHD'!$D$3:$P$25,12,0)</f>
        <v>honghaiphan0102@gmail.com</v>
      </c>
      <c r="V261" s="14" t="str">
        <f>VLOOKUP($S261,'[1]THÔNG TIN GVHD'!$D$3:$P$25,13,0)</f>
        <v>https://zalo.me/g/abtrkl228</v>
      </c>
    </row>
    <row r="262" spans="1:22" s="15" customFormat="1" x14ac:dyDescent="0.25">
      <c r="A262" s="10">
        <f t="shared" si="3"/>
        <v>256</v>
      </c>
      <c r="B262" s="10" t="s">
        <v>668</v>
      </c>
      <c r="C262" s="11" t="s">
        <v>669</v>
      </c>
      <c r="D262" s="11" t="s">
        <v>224</v>
      </c>
      <c r="E262" s="12">
        <v>37454</v>
      </c>
      <c r="F262" s="10" t="s">
        <v>25</v>
      </c>
      <c r="G262" s="10" t="s">
        <v>331</v>
      </c>
      <c r="H262" s="10" t="s">
        <v>606</v>
      </c>
      <c r="I262" s="13" t="s">
        <v>548</v>
      </c>
      <c r="J262" s="14" t="s">
        <v>334</v>
      </c>
      <c r="K262" s="14" t="str">
        <f>VLOOKUP(VALUE($B262),'[1]đơn vị thực tập'!$C$3:$AE$1000,9,0)</f>
        <v>Risemount Premier Resort Danang</v>
      </c>
      <c r="L262" s="14" t="str">
        <f>VLOOKUP(VALUE($B262),'[1]đơn vị thực tập'!$C$3:$AE$1000,20,0)</f>
        <v>DUYỆT</v>
      </c>
      <c r="M262" s="14" t="str">
        <f>VLOOKUP(VALUE($B262),'[1]đơn vị thực tập'!$C$3:$AE$1000,21,0)</f>
        <v>28/12/2023</v>
      </c>
      <c r="N262" s="14" t="str">
        <f>VLOOKUP(VALUE($B262),'[1]đơn vị thực tập'!$C$3:$AE$1000,18,0)</f>
        <v>17/1</v>
      </c>
      <c r="O262" s="14" t="str">
        <f>VLOOKUP(VALUE($B262),'[1]đơn vị thực tập'!$C$3:$AE$1000,13,0)</f>
        <v>Nhà hàng</v>
      </c>
      <c r="P262" s="18">
        <f>VLOOKUP(VALUE(B262),'[1]tạm xét'!$A$7:$R$1001,13,0)</f>
        <v>3.2000000000000001E-2</v>
      </c>
      <c r="Q262" s="14">
        <f>VLOOKUP(VALUE(B262),'[1]tạm xét'!$A$7:$R$1001,11,0)</f>
        <v>3.02</v>
      </c>
      <c r="R262" s="14" t="str">
        <f>VLOOKUP(VALUE(B262),'[1]tạm xét'!$A$7:$R$1001,18,0)</f>
        <v>CHUYÊN ĐỀ</v>
      </c>
      <c r="S262" s="14" t="s">
        <v>337</v>
      </c>
      <c r="T262" s="14" t="str">
        <f>VLOOKUP($S262,'[1]THÔNG TIN GVHD'!$D$3:$P$25,11,0)</f>
        <v>0396.153.687</v>
      </c>
      <c r="U262" s="14" t="str">
        <f>VLOOKUP($S262,'[1]THÔNG TIN GVHD'!$D$3:$P$25,12,0)</f>
        <v>nguyentminhthu@dtu-hti.edu.vn</v>
      </c>
      <c r="V262" s="14">
        <f>VLOOKUP($S262,'[1]THÔNG TIN GVHD'!$D$3:$P$25,13,0)</f>
        <v>0</v>
      </c>
    </row>
    <row r="263" spans="1:22" s="15" customFormat="1" x14ac:dyDescent="0.25">
      <c r="A263" s="10">
        <f t="shared" si="3"/>
        <v>257</v>
      </c>
      <c r="B263" s="10" t="s">
        <v>670</v>
      </c>
      <c r="C263" s="11" t="s">
        <v>671</v>
      </c>
      <c r="D263" s="11" t="s">
        <v>236</v>
      </c>
      <c r="E263" s="12">
        <v>37328</v>
      </c>
      <c r="F263" s="10" t="s">
        <v>34</v>
      </c>
      <c r="G263" s="10" t="s">
        <v>331</v>
      </c>
      <c r="H263" s="10" t="s">
        <v>606</v>
      </c>
      <c r="I263" s="13" t="s">
        <v>548</v>
      </c>
      <c r="J263" s="14" t="s">
        <v>334</v>
      </c>
      <c r="K263" s="14" t="e">
        <f>VLOOKUP(VALUE($B263),'[1]đơn vị thực tập'!$C$3:$AE$1000,9,0)</f>
        <v>#N/A</v>
      </c>
      <c r="L263" s="14" t="e">
        <f>VLOOKUP(VALUE($B263),'[1]đơn vị thực tập'!$C$3:$AE$1000,20,0)</f>
        <v>#N/A</v>
      </c>
      <c r="M263" s="14" t="e">
        <f>VLOOKUP(VALUE($B263),'[1]đơn vị thực tập'!$C$3:$AE$1000,21,0)</f>
        <v>#N/A</v>
      </c>
      <c r="N263" s="14" t="e">
        <f>VLOOKUP(VALUE($B263),'[1]đơn vị thực tập'!$C$3:$AE$1000,18,0)</f>
        <v>#N/A</v>
      </c>
      <c r="O263" s="14" t="e">
        <f>VLOOKUP(VALUE($B263),'[1]đơn vị thực tập'!$C$3:$AE$1000,13,0)</f>
        <v>#N/A</v>
      </c>
      <c r="P263" s="18">
        <f>VLOOKUP(VALUE(B263),'[1]tạm xét'!$A$7:$R$1001,13,0)</f>
        <v>0.152</v>
      </c>
      <c r="Q263" s="14">
        <f>VLOOKUP(VALUE(B263),'[1]tạm xét'!$A$7:$R$1001,11,0)</f>
        <v>2.69</v>
      </c>
      <c r="R263" s="14" t="str">
        <f>VLOOKUP(VALUE(B263),'[1]tạm xét'!$A$7:$R$1001,18,0)</f>
        <v>KHÔNG ĐỦ ĐIỀU KIỆN THỰC TẬP</v>
      </c>
      <c r="S263" s="14"/>
      <c r="T263" s="14"/>
      <c r="U263" s="14"/>
      <c r="V263" s="14"/>
    </row>
    <row r="264" spans="1:22" s="15" customFormat="1" x14ac:dyDescent="0.25">
      <c r="A264" s="10">
        <f t="shared" si="3"/>
        <v>258</v>
      </c>
      <c r="B264" s="10" t="s">
        <v>672</v>
      </c>
      <c r="C264" s="11" t="s">
        <v>673</v>
      </c>
      <c r="D264" s="11" t="s">
        <v>295</v>
      </c>
      <c r="E264" s="12">
        <v>37519</v>
      </c>
      <c r="F264" s="10" t="s">
        <v>25</v>
      </c>
      <c r="G264" s="10" t="s">
        <v>331</v>
      </c>
      <c r="H264" s="10" t="s">
        <v>606</v>
      </c>
      <c r="I264" s="13" t="s">
        <v>548</v>
      </c>
      <c r="J264" s="14" t="s">
        <v>334</v>
      </c>
      <c r="K264" s="14" t="str">
        <f>VLOOKUP(VALUE($B264),'[1]đơn vị thực tập'!$C$3:$AE$1000,9,0)</f>
        <v>Alan Sea Hotel DaNang</v>
      </c>
      <c r="L264" s="14" t="str">
        <f>VLOOKUP(VALUE($B264),'[1]đơn vị thực tập'!$C$3:$AE$1000,20,0)</f>
        <v>KHÔNG DUYỆT</v>
      </c>
      <c r="M264" s="14" t="str">
        <f>VLOOKUP(VALUE($B264),'[1]đơn vị thực tập'!$C$3:$AE$1000,21,0)</f>
        <v>15/1/2024</v>
      </c>
      <c r="N264" s="14" t="str">
        <f>VLOOKUP(VALUE($B264),'[1]đơn vị thực tập'!$C$3:$AE$1000,18,0)</f>
        <v>16/1</v>
      </c>
      <c r="O264" s="14" t="str">
        <f>VLOOKUP(VALUE($B264),'[1]đơn vị thực tập'!$C$3:$AE$1000,13,0)</f>
        <v>Tiền sảnh</v>
      </c>
      <c r="P264" s="18">
        <f>VLOOKUP(VALUE(B264),'[1]tạm xét'!$A$7:$R$1001,13,0)</f>
        <v>4.8000000000000001E-2</v>
      </c>
      <c r="Q264" s="14">
        <f>VLOOKUP(VALUE(B264),'[1]tạm xét'!$A$7:$R$1001,11,0)</f>
        <v>3.09</v>
      </c>
      <c r="R264" s="14" t="str">
        <f>VLOOKUP(VALUE(B264),'[1]tạm xét'!$A$7:$R$1001,18,0)</f>
        <v>CHUYÊN ĐỀ</v>
      </c>
      <c r="S264" s="14"/>
      <c r="T264" s="14" t="e">
        <f>VLOOKUP($S264,'[1]THÔNG TIN GVHD'!$D$3:$P$25,9,0)</f>
        <v>#N/A</v>
      </c>
      <c r="U264" s="14" t="e">
        <f>VLOOKUP($S264,'[1]THÔNG TIN GVHD'!$D$3:$P$25,10,0)</f>
        <v>#N/A</v>
      </c>
      <c r="V264" s="14" t="e">
        <f>VLOOKUP($S264,'[1]THÔNG TIN GVHD'!$D$3:$P$25,11,0)</f>
        <v>#N/A</v>
      </c>
    </row>
    <row r="265" spans="1:22" s="15" customFormat="1" x14ac:dyDescent="0.25">
      <c r="A265" s="10">
        <f t="shared" ref="A265:A328" si="4">A264+1</f>
        <v>259</v>
      </c>
      <c r="B265" s="10" t="s">
        <v>674</v>
      </c>
      <c r="C265" s="11" t="s">
        <v>375</v>
      </c>
      <c r="D265" s="11" t="s">
        <v>675</v>
      </c>
      <c r="E265" s="12">
        <v>37604</v>
      </c>
      <c r="F265" s="10" t="s">
        <v>25</v>
      </c>
      <c r="G265" s="10" t="s">
        <v>331</v>
      </c>
      <c r="H265" s="10" t="s">
        <v>676</v>
      </c>
      <c r="I265" s="13" t="s">
        <v>677</v>
      </c>
      <c r="J265" s="14" t="s">
        <v>334</v>
      </c>
      <c r="K265" s="14" t="str">
        <f>VLOOKUP(VALUE($B265),'[1]đơn vị thực tập'!$C$3:$AE$1000,9,0)</f>
        <v>Meliá Vinpearl Danang Riverfront</v>
      </c>
      <c r="L265" s="14" t="str">
        <f>VLOOKUP(VALUE($B265),'[1]đơn vị thực tập'!$C$3:$AE$1000,20,0)</f>
        <v>DUYỆT</v>
      </c>
      <c r="M265" s="14">
        <f>VLOOKUP(VALUE($B265),'[1]đơn vị thực tập'!$C$3:$AE$1000,21,0)</f>
        <v>45597</v>
      </c>
      <c r="N265" s="14" t="str">
        <f>VLOOKUP(VALUE($B265),'[1]đơn vị thực tập'!$C$3:$AE$1000,18,0)</f>
        <v>18/1</v>
      </c>
      <c r="O265" s="14" t="str">
        <f>VLOOKUP(VALUE($B265),'[1]đơn vị thực tập'!$C$3:$AE$1000,13,0)</f>
        <v>Nhà hàng</v>
      </c>
      <c r="P265" s="18">
        <f>VLOOKUP(VALUE(B265),'[1]tạm xét'!$A$7:$R$1001,13,0)</f>
        <v>1.6129032258064516E-2</v>
      </c>
      <c r="Q265" s="14">
        <f>VLOOKUP(VALUE(B265),'[1]tạm xét'!$A$7:$R$1001,11,0)</f>
        <v>2.82</v>
      </c>
      <c r="R265" s="14" t="str">
        <f>VLOOKUP(VALUE(B265),'[1]tạm xét'!$A$7:$R$1001,18,0)</f>
        <v>CHUYÊN ĐỀ</v>
      </c>
      <c r="S265" s="14" t="s">
        <v>58</v>
      </c>
      <c r="T265" s="14" t="str">
        <f>VLOOKUP($S265,'[1]THÔNG TIN GVHD'!$D$3:$P$25,11,0)</f>
        <v>0905938748</v>
      </c>
      <c r="U265" s="14" t="str">
        <f>VLOOKUP($S265,'[1]THÔNG TIN GVHD'!$D$3:$P$25,12,0)</f>
        <v>duongtxuandieu@dtu-hti.edu.vn</v>
      </c>
      <c r="V265" s="14">
        <f>VLOOKUP($S265,'[1]THÔNG TIN GVHD'!$D$3:$P$25,13,0)</f>
        <v>0</v>
      </c>
    </row>
    <row r="266" spans="1:22" s="15" customFormat="1" x14ac:dyDescent="0.25">
      <c r="A266" s="10">
        <f t="shared" si="4"/>
        <v>260</v>
      </c>
      <c r="B266" s="10" t="s">
        <v>678</v>
      </c>
      <c r="C266" s="11" t="s">
        <v>342</v>
      </c>
      <c r="D266" s="11" t="s">
        <v>243</v>
      </c>
      <c r="E266" s="12">
        <v>37486</v>
      </c>
      <c r="F266" s="10" t="s">
        <v>25</v>
      </c>
      <c r="G266" s="10" t="s">
        <v>331</v>
      </c>
      <c r="H266" s="10" t="s">
        <v>676</v>
      </c>
      <c r="I266" s="13" t="s">
        <v>677</v>
      </c>
      <c r="J266" s="14" t="s">
        <v>334</v>
      </c>
      <c r="K266" s="14" t="str">
        <f>VLOOKUP(VALUE($B266),'[1]đơn vị thực tập'!$C$3:$AE$1000,9,0)</f>
        <v>Sheraton Grand Danang resort and Convention Center</v>
      </c>
      <c r="L266" s="14" t="str">
        <f>VLOOKUP(VALUE($B266),'[1]đơn vị thực tập'!$C$3:$AE$1000,20,0)</f>
        <v>DUYỆT</v>
      </c>
      <c r="M266" s="14" t="str">
        <f>VLOOKUP(VALUE($B266),'[1]đơn vị thực tập'!$C$3:$AE$1000,21,0)</f>
        <v>27/12/2023</v>
      </c>
      <c r="N266" s="14" t="str">
        <f>VLOOKUP(VALUE($B266),'[1]đơn vị thực tập'!$C$3:$AE$1000,18,0)</f>
        <v>15/1</v>
      </c>
      <c r="O266" s="14" t="str">
        <f>VLOOKUP(VALUE($B266),'[1]đơn vị thực tập'!$C$3:$AE$1000,13,0)</f>
        <v>Nhà hàng</v>
      </c>
      <c r="P266" s="18">
        <f>VLOOKUP(VALUE(B266),'[1]tạm xét'!$A$7:$R$1001,13,0)</f>
        <v>0</v>
      </c>
      <c r="Q266" s="14">
        <f>VLOOKUP(VALUE(B266),'[1]tạm xét'!$A$7:$R$1001,11,0)</f>
        <v>2.83</v>
      </c>
      <c r="R266" s="14" t="str">
        <f>VLOOKUP(VALUE(B266),'[1]tạm xét'!$A$7:$R$1001,18,0)</f>
        <v>CHUYÊN ĐỀ</v>
      </c>
      <c r="S266" s="14" t="s">
        <v>354</v>
      </c>
      <c r="T266" s="14" t="str">
        <f>VLOOKUP($S266,'[1]THÔNG TIN GVHD'!$D$3:$P$25,11,0)</f>
        <v>0935336716</v>
      </c>
      <c r="U266" s="14" t="str">
        <f>VLOOKUP($S266,'[1]THÔNG TIN GVHD'!$D$3:$P$25,12,0)</f>
        <v>hominhphuc@dtu-hti.edu.vn</v>
      </c>
      <c r="V266" s="14">
        <f>VLOOKUP($S266,'[1]THÔNG TIN GVHD'!$D$3:$P$25,13,0)</f>
        <v>0</v>
      </c>
    </row>
    <row r="267" spans="1:22" s="15" customFormat="1" x14ac:dyDescent="0.25">
      <c r="A267" s="10">
        <f t="shared" si="4"/>
        <v>261</v>
      </c>
      <c r="B267" s="10" t="s">
        <v>679</v>
      </c>
      <c r="C267" s="11" t="s">
        <v>680</v>
      </c>
      <c r="D267" s="11" t="s">
        <v>681</v>
      </c>
      <c r="E267" s="12">
        <v>37497</v>
      </c>
      <c r="F267" s="10" t="s">
        <v>25</v>
      </c>
      <c r="G267" s="10" t="s">
        <v>331</v>
      </c>
      <c r="H267" s="10" t="s">
        <v>676</v>
      </c>
      <c r="I267" s="13" t="s">
        <v>677</v>
      </c>
      <c r="J267" s="14" t="s">
        <v>334</v>
      </c>
      <c r="K267" s="14" t="str">
        <f>VLOOKUP(VALUE($B267),'[1]đơn vị thực tập'!$C$3:$AE$1000,9,0)</f>
        <v>Wyndham DaNang Golden Bay</v>
      </c>
      <c r="L267" s="14" t="str">
        <f>VLOOKUP(VALUE($B267),'[1]đơn vị thực tập'!$C$3:$AE$1000,20,0)</f>
        <v>DUYỆT</v>
      </c>
      <c r="M267" s="14" t="str">
        <f>VLOOKUP(VALUE($B267),'[1]đơn vị thực tập'!$C$3:$AE$1000,21,0)</f>
        <v>25/12/2023</v>
      </c>
      <c r="N267" s="14" t="str">
        <f>VLOOKUP(VALUE($B267),'[1]đơn vị thực tập'!$C$3:$AE$1000,18,0)</f>
        <v>23/12</v>
      </c>
      <c r="O267" s="14" t="str">
        <f>VLOOKUP(VALUE($B267),'[1]đơn vị thực tập'!$C$3:$AE$1000,13,0)</f>
        <v>Nhà hàng</v>
      </c>
      <c r="P267" s="18">
        <f>VLOOKUP(VALUE(B267),'[1]tạm xét'!$A$7:$R$1001,13,0)</f>
        <v>0</v>
      </c>
      <c r="Q267" s="14">
        <f>VLOOKUP(VALUE(B267),'[1]tạm xét'!$A$7:$R$1001,11,0)</f>
        <v>3.18</v>
      </c>
      <c r="R267" s="14" t="str">
        <f>VLOOKUP(VALUE(B267),'[1]tạm xét'!$A$7:$R$1001,18,0)</f>
        <v>CHUYÊN ĐỀ</v>
      </c>
      <c r="S267" s="14" t="s">
        <v>244</v>
      </c>
      <c r="T267" s="14" t="str">
        <f>VLOOKUP($S267,'[1]THÔNG TIN GVHD'!$D$3:$P$25,11,0)</f>
        <v>034.838.9062</v>
      </c>
      <c r="U267" s="14" t="str">
        <f>VLOOKUP($S267,'[1]THÔNG TIN GVHD'!$D$3:$P$25,12,0)</f>
        <v>honghaiphan0102@gmail.com</v>
      </c>
      <c r="V267" s="14" t="str">
        <f>VLOOKUP($S267,'[1]THÔNG TIN GVHD'!$D$3:$P$25,13,0)</f>
        <v>https://zalo.me/g/abtrkl228</v>
      </c>
    </row>
    <row r="268" spans="1:22" s="15" customFormat="1" x14ac:dyDescent="0.25">
      <c r="A268" s="10">
        <f t="shared" si="4"/>
        <v>262</v>
      </c>
      <c r="B268" s="10" t="s">
        <v>682</v>
      </c>
      <c r="C268" s="11" t="s">
        <v>683</v>
      </c>
      <c r="D268" s="11" t="s">
        <v>135</v>
      </c>
      <c r="E268" s="12">
        <v>37585</v>
      </c>
      <c r="F268" s="10" t="s">
        <v>34</v>
      </c>
      <c r="G268" s="10" t="s">
        <v>331</v>
      </c>
      <c r="H268" s="10" t="s">
        <v>676</v>
      </c>
      <c r="I268" s="13" t="s">
        <v>677</v>
      </c>
      <c r="J268" s="14" t="s">
        <v>334</v>
      </c>
      <c r="K268" s="14" t="str">
        <f>VLOOKUP(VALUE($B268),'[1]đơn vị thực tập'!$C$3:$AE$1000,9,0)</f>
        <v>Khách sạn Sài Gòn Kim Liên</v>
      </c>
      <c r="L268" s="14" t="str">
        <f>VLOOKUP(VALUE($B268),'[1]đơn vị thực tập'!$C$3:$AE$1000,20,0)</f>
        <v>KHÔNG DUYỆT</v>
      </c>
      <c r="M268" s="14" t="str">
        <f>VLOOKUP(VALUE($B268),'[1]đơn vị thực tập'!$C$3:$AE$1000,21,0)</f>
        <v>27/12/2023</v>
      </c>
      <c r="N268" s="14">
        <f>VLOOKUP(VALUE($B268),'[1]đơn vị thực tập'!$C$3:$AE$1000,18,0)</f>
        <v>0</v>
      </c>
      <c r="O268" s="14" t="str">
        <f>VLOOKUP(VALUE($B268),'[1]đơn vị thực tập'!$C$3:$AE$1000,13,0)</f>
        <v>Tiền sảnh</v>
      </c>
      <c r="P268" s="18">
        <f>VLOOKUP(VALUE(B268),'[1]tạm xét'!$A$7:$R$1001,13,0)</f>
        <v>0</v>
      </c>
      <c r="Q268" s="14">
        <f>VLOOKUP(VALUE(B268),'[1]tạm xét'!$A$7:$R$1001,11,0)</f>
        <v>2.5499999999999998</v>
      </c>
      <c r="R268" s="14" t="str">
        <f>VLOOKUP(VALUE(B268),'[1]tạm xét'!$A$7:$R$1001,18,0)</f>
        <v>CHUYÊN ĐỀ</v>
      </c>
      <c r="S268" s="14"/>
      <c r="T268" s="14"/>
      <c r="U268" s="14"/>
      <c r="V268" s="14"/>
    </row>
    <row r="269" spans="1:22" s="15" customFormat="1" x14ac:dyDescent="0.25">
      <c r="A269" s="10">
        <f t="shared" si="4"/>
        <v>263</v>
      </c>
      <c r="B269" s="10" t="s">
        <v>684</v>
      </c>
      <c r="C269" s="11" t="s">
        <v>125</v>
      </c>
      <c r="D269" s="11" t="s">
        <v>186</v>
      </c>
      <c r="E269" s="12">
        <v>37459</v>
      </c>
      <c r="F269" s="10" t="s">
        <v>25</v>
      </c>
      <c r="G269" s="10" t="s">
        <v>331</v>
      </c>
      <c r="H269" s="10" t="s">
        <v>676</v>
      </c>
      <c r="I269" s="13" t="s">
        <v>677</v>
      </c>
      <c r="J269" s="14" t="s">
        <v>334</v>
      </c>
      <c r="K269" s="14" t="str">
        <f>VLOOKUP(VALUE($B269),'[1]đơn vị thực tập'!$C$3:$AE$1000,9,0)</f>
        <v>Eden Ocean View Hotel Da Nang</v>
      </c>
      <c r="L269" s="14" t="str">
        <f>VLOOKUP(VALUE($B269),'[1]đơn vị thực tập'!$C$3:$AE$1000,20,0)</f>
        <v>DUYỆT</v>
      </c>
      <c r="M269" s="14" t="str">
        <f>VLOOKUP(VALUE($B269),'[1]đơn vị thực tập'!$C$3:$AE$1000,21,0)</f>
        <v>18/12/2023</v>
      </c>
      <c r="N269" s="14">
        <f>VLOOKUP(VALUE($B269),'[1]đơn vị thực tập'!$C$3:$AE$1000,18,0)</f>
        <v>45516</v>
      </c>
      <c r="O269" s="14" t="str">
        <f>VLOOKUP(VALUE($B269),'[1]đơn vị thực tập'!$C$3:$AE$1000,13,0)</f>
        <v>Nhà hàng</v>
      </c>
      <c r="P269" s="18">
        <f>VLOOKUP(VALUE(B269),'[1]tạm xét'!$A$7:$R$1001,13,0)</f>
        <v>0</v>
      </c>
      <c r="Q269" s="14">
        <f>VLOOKUP(VALUE(B269),'[1]tạm xét'!$A$7:$R$1001,11,0)</f>
        <v>2.93</v>
      </c>
      <c r="R269" s="14" t="str">
        <f>VLOOKUP(VALUE(B269),'[1]tạm xét'!$A$7:$R$1001,18,0)</f>
        <v>CHUYÊN ĐỀ</v>
      </c>
      <c r="S269" s="14" t="s">
        <v>35</v>
      </c>
      <c r="T269" s="14" t="str">
        <f>VLOOKUP($S269,'[1]THÔNG TIN GVHD'!$D$3:$P$25,11,0)</f>
        <v>0355072844</v>
      </c>
      <c r="U269" s="14" t="str">
        <f>VLOOKUP($S269,'[1]THÔNG TIN GVHD'!$D$3:$P$25,12,0)</f>
        <v>Ngotthanhnga@dtu-hti.edu.vn</v>
      </c>
      <c r="V269" s="14">
        <f>VLOOKUP($S269,'[1]THÔNG TIN GVHD'!$D$3:$P$25,13,0)</f>
        <v>0</v>
      </c>
    </row>
    <row r="270" spans="1:22" s="15" customFormat="1" x14ac:dyDescent="0.25">
      <c r="A270" s="10">
        <f t="shared" si="4"/>
        <v>264</v>
      </c>
      <c r="B270" s="10" t="s">
        <v>685</v>
      </c>
      <c r="C270" s="11" t="s">
        <v>686</v>
      </c>
      <c r="D270" s="11" t="s">
        <v>340</v>
      </c>
      <c r="E270" s="12">
        <v>37396</v>
      </c>
      <c r="F270" s="10" t="s">
        <v>34</v>
      </c>
      <c r="G270" s="10" t="s">
        <v>331</v>
      </c>
      <c r="H270" s="10" t="s">
        <v>676</v>
      </c>
      <c r="I270" s="13" t="s">
        <v>677</v>
      </c>
      <c r="J270" s="14" t="s">
        <v>334</v>
      </c>
      <c r="K270" s="14" t="str">
        <f>VLOOKUP(VALUE($B270),'[1]đơn vị thực tập'!$C$3:$AE$1000,9,0)</f>
        <v>Brilliant Hotel</v>
      </c>
      <c r="L270" s="14" t="str">
        <f>VLOOKUP(VALUE($B270),'[1]đơn vị thực tập'!$C$3:$AE$1000,20,0)</f>
        <v>DUYỆT</v>
      </c>
      <c r="M270" s="14">
        <f>VLOOKUP(VALUE($B270),'[1]đơn vị thực tập'!$C$3:$AE$1000,21,0)</f>
        <v>45627</v>
      </c>
      <c r="N270" s="14">
        <f>VLOOKUP(VALUE($B270),'[1]đơn vị thực tập'!$C$3:$AE$1000,18,0)</f>
        <v>45627</v>
      </c>
      <c r="O270" s="14" t="str">
        <f>VLOOKUP(VALUE($B270),'[1]đơn vị thực tập'!$C$3:$AE$1000,13,0)</f>
        <v>Tiền sảnh</v>
      </c>
      <c r="P270" s="18">
        <f>VLOOKUP(VALUE(B270),'[1]tạm xét'!$A$7:$R$1001,13,0)</f>
        <v>0</v>
      </c>
      <c r="Q270" s="14">
        <f>VLOOKUP(VALUE(B270),'[1]tạm xét'!$A$7:$R$1001,11,0)</f>
        <v>2.77</v>
      </c>
      <c r="R270" s="14" t="str">
        <f>VLOOKUP(VALUE(B270),'[1]tạm xét'!$A$7:$R$1001,18,0)</f>
        <v>CHUYÊN ĐỀ</v>
      </c>
      <c r="S270" s="14" t="s">
        <v>30</v>
      </c>
      <c r="T270" s="14" t="str">
        <f>VLOOKUP($S270,'[1]THÔNG TIN GVHD'!$D$3:$P$25,11,0)</f>
        <v>0702605664</v>
      </c>
      <c r="U270" s="14" t="str">
        <f>VLOOKUP($S270,'[1]THÔNG TIN GVHD'!$D$3:$P$25,12,0)</f>
        <v>huynhlthuylinh@dtu-hti.edu.vn</v>
      </c>
      <c r="V270" s="14">
        <f>VLOOKUP($S270,'[1]THÔNG TIN GVHD'!$D$3:$P$25,13,0)</f>
        <v>0</v>
      </c>
    </row>
    <row r="271" spans="1:22" s="15" customFormat="1" x14ac:dyDescent="0.25">
      <c r="A271" s="10">
        <f t="shared" si="4"/>
        <v>265</v>
      </c>
      <c r="B271" s="10" t="s">
        <v>687</v>
      </c>
      <c r="C271" s="11" t="s">
        <v>688</v>
      </c>
      <c r="D271" s="11" t="s">
        <v>416</v>
      </c>
      <c r="E271" s="12">
        <v>37435</v>
      </c>
      <c r="F271" s="10" t="s">
        <v>34</v>
      </c>
      <c r="G271" s="10" t="s">
        <v>331</v>
      </c>
      <c r="H271" s="10" t="s">
        <v>676</v>
      </c>
      <c r="I271" s="13" t="s">
        <v>677</v>
      </c>
      <c r="J271" s="14" t="s">
        <v>334</v>
      </c>
      <c r="K271" s="14" t="e">
        <f>VLOOKUP(VALUE($B271),'[1]đơn vị thực tập'!$C$3:$AE$1000,9,0)</f>
        <v>#N/A</v>
      </c>
      <c r="L271" s="14" t="e">
        <f>VLOOKUP(VALUE($B271),'[1]đơn vị thực tập'!$C$3:$AE$1000,20,0)</f>
        <v>#N/A</v>
      </c>
      <c r="M271" s="14" t="e">
        <f>VLOOKUP(VALUE($B271),'[1]đơn vị thực tập'!$C$3:$AE$1000,21,0)</f>
        <v>#N/A</v>
      </c>
      <c r="N271" s="14" t="e">
        <f>VLOOKUP(VALUE($B271),'[1]đơn vị thực tập'!$C$3:$AE$1000,18,0)</f>
        <v>#N/A</v>
      </c>
      <c r="O271" s="14" t="e">
        <f>VLOOKUP(VALUE($B271),'[1]đơn vị thực tập'!$C$3:$AE$1000,13,0)</f>
        <v>#N/A</v>
      </c>
      <c r="P271" s="18">
        <f>VLOOKUP(VALUE(B271),'[1]tạm xét'!$A$7:$R$1001,13,0)</f>
        <v>0.14399999999999999</v>
      </c>
      <c r="Q271" s="14">
        <f>VLOOKUP(VALUE(B271),'[1]tạm xét'!$A$7:$R$1001,11,0)</f>
        <v>2.3199999999999998</v>
      </c>
      <c r="R271" s="14" t="str">
        <f>VLOOKUP(VALUE(B271),'[1]tạm xét'!$A$7:$R$1001,18,0)</f>
        <v>KHÔNG ĐỦ ĐIỀU KIỆN THỰC TẬP</v>
      </c>
      <c r="S271" s="14"/>
      <c r="T271" s="14"/>
      <c r="U271" s="14"/>
      <c r="V271" s="14"/>
    </row>
    <row r="272" spans="1:22" s="15" customFormat="1" x14ac:dyDescent="0.25">
      <c r="A272" s="10">
        <f t="shared" si="4"/>
        <v>266</v>
      </c>
      <c r="B272" s="10" t="s">
        <v>689</v>
      </c>
      <c r="C272" s="11" t="s">
        <v>690</v>
      </c>
      <c r="D272" s="11" t="s">
        <v>149</v>
      </c>
      <c r="E272" s="12">
        <v>37495</v>
      </c>
      <c r="F272" s="10" t="s">
        <v>34</v>
      </c>
      <c r="G272" s="10" t="s">
        <v>331</v>
      </c>
      <c r="H272" s="10" t="s">
        <v>676</v>
      </c>
      <c r="I272" s="13" t="s">
        <v>677</v>
      </c>
      <c r="J272" s="14" t="s">
        <v>334</v>
      </c>
      <c r="K272" s="14" t="e">
        <f>VLOOKUP(VALUE($B272),'[1]đơn vị thực tập'!$C$3:$AE$1000,9,0)</f>
        <v>#N/A</v>
      </c>
      <c r="L272" s="14" t="e">
        <f>VLOOKUP(VALUE($B272),'[1]đơn vị thực tập'!$C$3:$AE$1000,20,0)</f>
        <v>#N/A</v>
      </c>
      <c r="M272" s="14" t="e">
        <f>VLOOKUP(VALUE($B272),'[1]đơn vị thực tập'!$C$3:$AE$1000,21,0)</f>
        <v>#N/A</v>
      </c>
      <c r="N272" s="14" t="e">
        <f>VLOOKUP(VALUE($B272),'[1]đơn vị thực tập'!$C$3:$AE$1000,18,0)</f>
        <v>#N/A</v>
      </c>
      <c r="O272" s="14" t="e">
        <f>VLOOKUP(VALUE($B272),'[1]đơn vị thực tập'!$C$3:$AE$1000,13,0)</f>
        <v>#N/A</v>
      </c>
      <c r="P272" s="18">
        <f>VLOOKUP(VALUE(B272),'[1]tạm xét'!$A$7:$R$1001,13,0)</f>
        <v>0.32</v>
      </c>
      <c r="Q272" s="14">
        <f>VLOOKUP(VALUE(B272),'[1]tạm xét'!$A$7:$R$1001,11,0)</f>
        <v>2.1</v>
      </c>
      <c r="R272" s="14" t="str">
        <f>VLOOKUP(VALUE(B272),'[1]tạm xét'!$A$7:$R$1001,18,0)</f>
        <v>KHÔNG ĐỦ ĐIỀU KIỆN THỰC TẬP</v>
      </c>
      <c r="S272" s="14"/>
      <c r="T272" s="14"/>
      <c r="U272" s="14"/>
      <c r="V272" s="14"/>
    </row>
    <row r="273" spans="1:22" s="15" customFormat="1" x14ac:dyDescent="0.25">
      <c r="A273" s="10">
        <f t="shared" si="4"/>
        <v>267</v>
      </c>
      <c r="B273" s="10" t="s">
        <v>691</v>
      </c>
      <c r="C273" s="11" t="s">
        <v>692</v>
      </c>
      <c r="D273" s="11" t="s">
        <v>693</v>
      </c>
      <c r="E273" s="12">
        <v>37174</v>
      </c>
      <c r="F273" s="10" t="s">
        <v>25</v>
      </c>
      <c r="G273" s="10" t="s">
        <v>331</v>
      </c>
      <c r="H273" s="10" t="s">
        <v>676</v>
      </c>
      <c r="I273" s="13" t="s">
        <v>677</v>
      </c>
      <c r="J273" s="14" t="s">
        <v>334</v>
      </c>
      <c r="K273" s="14" t="str">
        <f>VLOOKUP(VALUE($B273),'[1]đơn vị thực tập'!$C$3:$AE$1000,9,0)</f>
        <v>Brilliant Hotel</v>
      </c>
      <c r="L273" s="14" t="str">
        <f>VLOOKUP(VALUE($B273),'[1]đơn vị thực tập'!$C$3:$AE$1000,20,0)</f>
        <v>DUYỆT</v>
      </c>
      <c r="M273" s="14">
        <f>VLOOKUP(VALUE($B273),'[1]đơn vị thực tập'!$C$3:$AE$1000,21,0)</f>
        <v>45566</v>
      </c>
      <c r="N273" s="14" t="str">
        <f>VLOOKUP(VALUE($B273),'[1]đơn vị thực tập'!$C$3:$AE$1000,18,0)</f>
        <v>22/1</v>
      </c>
      <c r="O273" s="14" t="str">
        <f>VLOOKUP(VALUE($B273),'[1]đơn vị thực tập'!$C$3:$AE$1000,13,0)</f>
        <v>Nhà hàng</v>
      </c>
      <c r="P273" s="18">
        <f>VLOOKUP(VALUE(B273),'[1]tạm xét'!$A$7:$R$1001,13,0)</f>
        <v>2.3809523809523808E-2</v>
      </c>
      <c r="Q273" s="14">
        <f>VLOOKUP(VALUE(B273),'[1]tạm xét'!$A$7:$R$1001,11,0)</f>
        <v>2.78</v>
      </c>
      <c r="R273" s="14" t="str">
        <f>VLOOKUP(VALUE(B273),'[1]tạm xét'!$A$7:$R$1001,18,0)</f>
        <v>CHUYÊN ĐỀ</v>
      </c>
      <c r="S273" s="14" t="s">
        <v>244</v>
      </c>
      <c r="T273" s="14" t="str">
        <f>VLOOKUP($S273,'[1]THÔNG TIN GVHD'!$D$3:$P$25,11,0)</f>
        <v>034.838.9062</v>
      </c>
      <c r="U273" s="14" t="str">
        <f>VLOOKUP($S273,'[1]THÔNG TIN GVHD'!$D$3:$P$25,12,0)</f>
        <v>honghaiphan0102@gmail.com</v>
      </c>
      <c r="V273" s="14" t="str">
        <f>VLOOKUP($S273,'[1]THÔNG TIN GVHD'!$D$3:$P$25,13,0)</f>
        <v>https://zalo.me/g/abtrkl228</v>
      </c>
    </row>
    <row r="274" spans="1:22" s="15" customFormat="1" x14ac:dyDescent="0.25">
      <c r="A274" s="10">
        <f t="shared" si="4"/>
        <v>268</v>
      </c>
      <c r="B274" s="10" t="s">
        <v>694</v>
      </c>
      <c r="C274" s="11" t="s">
        <v>695</v>
      </c>
      <c r="D274" s="11" t="s">
        <v>696</v>
      </c>
      <c r="E274" s="12">
        <v>37019</v>
      </c>
      <c r="F274" s="10" t="s">
        <v>34</v>
      </c>
      <c r="G274" s="10" t="s">
        <v>331</v>
      </c>
      <c r="H274" s="10" t="s">
        <v>676</v>
      </c>
      <c r="I274" s="13" t="s">
        <v>677</v>
      </c>
      <c r="J274" s="14" t="s">
        <v>334</v>
      </c>
      <c r="K274" s="14" t="e">
        <f>VLOOKUP(VALUE($B274),'[1]đơn vị thực tập'!$C$3:$AE$1000,9,0)</f>
        <v>#N/A</v>
      </c>
      <c r="L274" s="14" t="e">
        <f>VLOOKUP(VALUE($B274),'[1]đơn vị thực tập'!$C$3:$AE$1000,20,0)</f>
        <v>#N/A</v>
      </c>
      <c r="M274" s="14" t="e">
        <f>VLOOKUP(VALUE($B274),'[1]đơn vị thực tập'!$C$3:$AE$1000,21,0)</f>
        <v>#N/A</v>
      </c>
      <c r="N274" s="14" t="e">
        <f>VLOOKUP(VALUE($B274),'[1]đơn vị thực tập'!$C$3:$AE$1000,18,0)</f>
        <v>#N/A</v>
      </c>
      <c r="O274" s="14" t="e">
        <f>VLOOKUP(VALUE($B274),'[1]đơn vị thực tập'!$C$3:$AE$1000,13,0)</f>
        <v>#N/A</v>
      </c>
      <c r="P274" s="18" t="e">
        <f>VLOOKUP(VALUE(B274),'[1]tạm xét'!$A$7:$R$1001,13,0)</f>
        <v>#N/A</v>
      </c>
      <c r="Q274" s="14" t="e">
        <f>VLOOKUP(VALUE(B274),'[1]tạm xét'!$A$7:$R$1001,11,0)</f>
        <v>#N/A</v>
      </c>
      <c r="R274" s="14" t="e">
        <f>VLOOKUP(VALUE(B274),'[1]tạm xét'!$A$7:$R$1001,18,0)</f>
        <v>#N/A</v>
      </c>
      <c r="S274" s="14"/>
      <c r="T274" s="14"/>
      <c r="U274" s="14"/>
      <c r="V274" s="14"/>
    </row>
    <row r="275" spans="1:22" s="15" customFormat="1" x14ac:dyDescent="0.25">
      <c r="A275" s="10">
        <f t="shared" si="4"/>
        <v>269</v>
      </c>
      <c r="B275" s="10" t="s">
        <v>697</v>
      </c>
      <c r="C275" s="11" t="s">
        <v>698</v>
      </c>
      <c r="D275" s="11" t="s">
        <v>190</v>
      </c>
      <c r="E275" s="12">
        <v>37439</v>
      </c>
      <c r="F275" s="10" t="s">
        <v>25</v>
      </c>
      <c r="G275" s="10" t="s">
        <v>331</v>
      </c>
      <c r="H275" s="10" t="s">
        <v>676</v>
      </c>
      <c r="I275" s="13" t="s">
        <v>677</v>
      </c>
      <c r="J275" s="14" t="s">
        <v>334</v>
      </c>
      <c r="K275" s="14" t="str">
        <f>VLOOKUP(VALUE($B275),'[1]đơn vị thực tập'!$C$3:$AE$1000,9,0)</f>
        <v>New Orient Hotel Đà Nẵng</v>
      </c>
      <c r="L275" s="14" t="str">
        <f>VLOOKUP(VALUE($B275),'[1]đơn vị thực tập'!$C$3:$AE$1000,20,0)</f>
        <v>DUYỆT</v>
      </c>
      <c r="M275" s="14" t="str">
        <f>VLOOKUP(VALUE($B275),'[1]đơn vị thực tập'!$C$3:$AE$1000,21,0)</f>
        <v>25/12/2023</v>
      </c>
      <c r="N275" s="14" t="str">
        <f>VLOOKUP(VALUE($B275),'[1]đơn vị thực tập'!$C$3:$AE$1000,18,0)</f>
        <v>26/12</v>
      </c>
      <c r="O275" s="14" t="str">
        <f>VLOOKUP(VALUE($B275),'[1]đơn vị thực tập'!$C$3:$AE$1000,13,0)</f>
        <v>Buồng phòng</v>
      </c>
      <c r="P275" s="18">
        <f>VLOOKUP(VALUE(B275),'[1]tạm xét'!$A$7:$R$1001,13,0)</f>
        <v>1.6E-2</v>
      </c>
      <c r="Q275" s="14">
        <f>VLOOKUP(VALUE(B275),'[1]tạm xét'!$A$7:$R$1001,11,0)</f>
        <v>3.09</v>
      </c>
      <c r="R275" s="14" t="str">
        <f>VLOOKUP(VALUE(B275),'[1]tạm xét'!$A$7:$R$1001,18,0)</f>
        <v>CHUYÊN ĐỀ</v>
      </c>
      <c r="S275" s="14" t="s">
        <v>354</v>
      </c>
      <c r="T275" s="14" t="str">
        <f>VLOOKUP($S275,'[1]THÔNG TIN GVHD'!$D$3:$P$25,11,0)</f>
        <v>0935336716</v>
      </c>
      <c r="U275" s="14" t="str">
        <f>VLOOKUP($S275,'[1]THÔNG TIN GVHD'!$D$3:$P$25,12,0)</f>
        <v>hominhphuc@dtu-hti.edu.vn</v>
      </c>
      <c r="V275" s="14">
        <f>VLOOKUP($S275,'[1]THÔNG TIN GVHD'!$D$3:$P$25,13,0)</f>
        <v>0</v>
      </c>
    </row>
    <row r="276" spans="1:22" s="15" customFormat="1" x14ac:dyDescent="0.25">
      <c r="A276" s="10">
        <f t="shared" si="4"/>
        <v>270</v>
      </c>
      <c r="B276" s="10" t="s">
        <v>699</v>
      </c>
      <c r="C276" s="11" t="s">
        <v>700</v>
      </c>
      <c r="D276" s="11" t="s">
        <v>701</v>
      </c>
      <c r="E276" s="12">
        <v>37517</v>
      </c>
      <c r="F276" s="10" t="s">
        <v>25</v>
      </c>
      <c r="G276" s="10" t="s">
        <v>331</v>
      </c>
      <c r="H276" s="10" t="s">
        <v>676</v>
      </c>
      <c r="I276" s="13" t="s">
        <v>677</v>
      </c>
      <c r="J276" s="14" t="s">
        <v>334</v>
      </c>
      <c r="K276" s="14" t="str">
        <f>VLOOKUP(VALUE($B276),'[1]đơn vị thực tập'!$C$3:$AE$1000,9,0)</f>
        <v>Wyndham DaNang Golden Bay</v>
      </c>
      <c r="L276" s="14" t="str">
        <f>VLOOKUP(VALUE($B276),'[1]đơn vị thực tập'!$C$3:$AE$1000,20,0)</f>
        <v>DUYỆT</v>
      </c>
      <c r="M276" s="14" t="str">
        <f>VLOOKUP(VALUE($B276),'[1]đơn vị thực tập'!$C$3:$AE$1000,21,0)</f>
        <v>25/12/2023</v>
      </c>
      <c r="N276" s="14" t="str">
        <f>VLOOKUP(VALUE($B276),'[1]đơn vị thực tập'!$C$3:$AE$1000,18,0)</f>
        <v>23/12</v>
      </c>
      <c r="O276" s="14" t="str">
        <f>VLOOKUP(VALUE($B276),'[1]đơn vị thực tập'!$C$3:$AE$1000,13,0)</f>
        <v>Nhà hàng</v>
      </c>
      <c r="P276" s="18">
        <f>VLOOKUP(VALUE(B276),'[1]tạm xét'!$A$7:$R$1001,13,0)</f>
        <v>0</v>
      </c>
      <c r="Q276" s="14">
        <f>VLOOKUP(VALUE(B276),'[1]tạm xét'!$A$7:$R$1001,11,0)</f>
        <v>3.3</v>
      </c>
      <c r="R276" s="14" t="str">
        <f>VLOOKUP(VALUE(B276),'[1]TỔNG XÉT KHÓA LUẬN'!$B$14:$O$97,14,0)</f>
        <v>CHUYÊN ĐỀ</v>
      </c>
      <c r="S276" s="14" t="s">
        <v>244</v>
      </c>
      <c r="T276" s="14" t="str">
        <f>VLOOKUP($S276,'[1]THÔNG TIN GVHD'!$D$3:$P$25,11,0)</f>
        <v>034.838.9062</v>
      </c>
      <c r="U276" s="14" t="str">
        <f>VLOOKUP($S276,'[1]THÔNG TIN GVHD'!$D$3:$P$25,12,0)</f>
        <v>honghaiphan0102@gmail.com</v>
      </c>
      <c r="V276" s="14" t="str">
        <f>VLOOKUP($S276,'[1]THÔNG TIN GVHD'!$D$3:$P$25,13,0)</f>
        <v>https://zalo.me/g/abtrkl228</v>
      </c>
    </row>
    <row r="277" spans="1:22" s="15" customFormat="1" x14ac:dyDescent="0.25">
      <c r="A277" s="10">
        <f t="shared" si="4"/>
        <v>271</v>
      </c>
      <c r="B277" s="10" t="s">
        <v>702</v>
      </c>
      <c r="C277" s="11" t="s">
        <v>703</v>
      </c>
      <c r="D277" s="11" t="s">
        <v>704</v>
      </c>
      <c r="E277" s="12">
        <v>37480</v>
      </c>
      <c r="F277" s="10" t="s">
        <v>25</v>
      </c>
      <c r="G277" s="10" t="s">
        <v>331</v>
      </c>
      <c r="H277" s="10" t="s">
        <v>676</v>
      </c>
      <c r="I277" s="13" t="s">
        <v>677</v>
      </c>
      <c r="J277" s="14" t="s">
        <v>334</v>
      </c>
      <c r="K277" s="14" t="str">
        <f>VLOOKUP(VALUE($B277),'[1]đơn vị thực tập'!$C$3:$AE$1000,9,0)</f>
        <v>Sala Danang Beach Hotel</v>
      </c>
      <c r="L277" s="14" t="str">
        <f>VLOOKUP(VALUE($B277),'[1]đơn vị thực tập'!$C$3:$AE$1000,20,0)</f>
        <v>DUYỆT</v>
      </c>
      <c r="M277" s="14">
        <f>VLOOKUP(VALUE($B277),'[1]đơn vị thực tập'!$C$3:$AE$1000,21,0)</f>
        <v>45413</v>
      </c>
      <c r="N277" s="14">
        <f>VLOOKUP(VALUE($B277),'[1]đơn vị thực tập'!$C$3:$AE$1000,18,0)</f>
        <v>45413</v>
      </c>
      <c r="O277" s="14" t="str">
        <f>VLOOKUP(VALUE($B277),'[1]đơn vị thực tập'!$C$3:$AE$1000,13,0)</f>
        <v>Nhà hàng</v>
      </c>
      <c r="P277" s="18">
        <f>VLOOKUP(VALUE(B277),'[1]tạm xét'!$A$7:$R$1001,13,0)</f>
        <v>1.6129032258064516E-2</v>
      </c>
      <c r="Q277" s="14">
        <f>VLOOKUP(VALUE(B277),'[1]tạm xét'!$A$7:$R$1001,11,0)</f>
        <v>3.32</v>
      </c>
      <c r="R277" s="14" t="str">
        <f>VLOOKUP(VALUE(B277),'[1]tạm xét'!$A$7:$R$1001,18,0)</f>
        <v>CHUYÊN ĐỀ</v>
      </c>
      <c r="S277" s="14" t="s">
        <v>244</v>
      </c>
      <c r="T277" s="14" t="str">
        <f>VLOOKUP($S277,'[1]THÔNG TIN GVHD'!$D$3:$P$25,11,0)</f>
        <v>034.838.9062</v>
      </c>
      <c r="U277" s="14" t="str">
        <f>VLOOKUP($S277,'[1]THÔNG TIN GVHD'!$D$3:$P$25,12,0)</f>
        <v>honghaiphan0102@gmail.com</v>
      </c>
      <c r="V277" s="14" t="str">
        <f>VLOOKUP($S277,'[1]THÔNG TIN GVHD'!$D$3:$P$25,13,0)</f>
        <v>https://zalo.me/g/abtrkl228</v>
      </c>
    </row>
    <row r="278" spans="1:22" s="15" customFormat="1" x14ac:dyDescent="0.25">
      <c r="A278" s="10">
        <f t="shared" si="4"/>
        <v>272</v>
      </c>
      <c r="B278" s="10" t="s">
        <v>705</v>
      </c>
      <c r="C278" s="11" t="s">
        <v>706</v>
      </c>
      <c r="D278" s="11" t="s">
        <v>155</v>
      </c>
      <c r="E278" s="12">
        <v>37414</v>
      </c>
      <c r="F278" s="10" t="s">
        <v>25</v>
      </c>
      <c r="G278" s="10" t="s">
        <v>331</v>
      </c>
      <c r="H278" s="10" t="s">
        <v>676</v>
      </c>
      <c r="I278" s="13" t="s">
        <v>677</v>
      </c>
      <c r="J278" s="14" t="s">
        <v>334</v>
      </c>
      <c r="K278" s="14" t="e">
        <f>VLOOKUP(VALUE($B278),'[1]đơn vị thực tập'!$C$3:$AE$1000,9,0)</f>
        <v>#N/A</v>
      </c>
      <c r="L278" s="14" t="e">
        <f>VLOOKUP(VALUE($B278),'[1]đơn vị thực tập'!$C$3:$AE$1000,20,0)</f>
        <v>#N/A</v>
      </c>
      <c r="M278" s="14" t="e">
        <f>VLOOKUP(VALUE($B278),'[1]đơn vị thực tập'!$C$3:$AE$1000,21,0)</f>
        <v>#N/A</v>
      </c>
      <c r="N278" s="14" t="e">
        <f>VLOOKUP(VALUE($B278),'[1]đơn vị thực tập'!$C$3:$AE$1000,18,0)</f>
        <v>#N/A</v>
      </c>
      <c r="O278" s="14" t="e">
        <f>VLOOKUP(VALUE($B278),'[1]đơn vị thực tập'!$C$3:$AE$1000,13,0)</f>
        <v>#N/A</v>
      </c>
      <c r="P278" s="18">
        <f>VLOOKUP(VALUE(B278),'[1]tạm xét'!$A$7:$R$1001,13,0)</f>
        <v>0.216</v>
      </c>
      <c r="Q278" s="14">
        <f>VLOOKUP(VALUE(B278),'[1]tạm xét'!$A$7:$R$1001,11,0)</f>
        <v>2.25</v>
      </c>
      <c r="R278" s="14" t="str">
        <f>VLOOKUP(VALUE(B278),'[1]tạm xét'!$A$7:$R$1001,18,0)</f>
        <v>KHÔNG ĐỦ ĐIỀU KIỆN THỰC TẬP</v>
      </c>
      <c r="S278" s="14"/>
      <c r="T278" s="14"/>
      <c r="U278" s="14"/>
      <c r="V278" s="14"/>
    </row>
    <row r="279" spans="1:22" s="15" customFormat="1" x14ac:dyDescent="0.25">
      <c r="A279" s="10">
        <f t="shared" si="4"/>
        <v>273</v>
      </c>
      <c r="B279" s="10" t="s">
        <v>707</v>
      </c>
      <c r="C279" s="11" t="s">
        <v>708</v>
      </c>
      <c r="D279" s="11" t="s">
        <v>313</v>
      </c>
      <c r="E279" s="12">
        <v>37267</v>
      </c>
      <c r="F279" s="10" t="s">
        <v>25</v>
      </c>
      <c r="G279" s="10" t="s">
        <v>331</v>
      </c>
      <c r="H279" s="10" t="s">
        <v>676</v>
      </c>
      <c r="I279" s="13" t="s">
        <v>677</v>
      </c>
      <c r="J279" s="14" t="s">
        <v>334</v>
      </c>
      <c r="K279" s="14" t="e">
        <f>VLOOKUP(VALUE($B279),'[1]đơn vị thực tập'!$C$3:$AE$1000,9,0)</f>
        <v>#N/A</v>
      </c>
      <c r="L279" s="14" t="e">
        <f>VLOOKUP(VALUE($B279),'[1]đơn vị thực tập'!$C$3:$AE$1000,20,0)</f>
        <v>#N/A</v>
      </c>
      <c r="M279" s="14" t="e">
        <f>VLOOKUP(VALUE($B279),'[1]đơn vị thực tập'!$C$3:$AE$1000,21,0)</f>
        <v>#N/A</v>
      </c>
      <c r="N279" s="14" t="e">
        <f>VLOOKUP(VALUE($B279),'[1]đơn vị thực tập'!$C$3:$AE$1000,18,0)</f>
        <v>#N/A</v>
      </c>
      <c r="O279" s="14" t="e">
        <f>VLOOKUP(VALUE($B279),'[1]đơn vị thực tập'!$C$3:$AE$1000,13,0)</f>
        <v>#N/A</v>
      </c>
      <c r="P279" s="18">
        <f>VLOOKUP(VALUE(B279),'[1]tạm xét'!$A$7:$R$1001,13,0)</f>
        <v>9.5238095238095233E-2</v>
      </c>
      <c r="Q279" s="14">
        <f>VLOOKUP(VALUE(B279),'[1]tạm xét'!$A$7:$R$1001,11,0)</f>
        <v>2.76</v>
      </c>
      <c r="R279" s="14" t="str">
        <f>VLOOKUP(VALUE(B279),'[1]tạm xét'!$A$7:$R$1001,18,0)</f>
        <v>KHÔNG ĐỦ ĐIỀU KIỆN THỰC TẬP</v>
      </c>
      <c r="S279" s="14"/>
      <c r="T279" s="14"/>
      <c r="U279" s="14"/>
      <c r="V279" s="14"/>
    </row>
    <row r="280" spans="1:22" s="15" customFormat="1" x14ac:dyDescent="0.25">
      <c r="A280" s="10">
        <f t="shared" si="4"/>
        <v>274</v>
      </c>
      <c r="B280" s="10" t="s">
        <v>709</v>
      </c>
      <c r="C280" s="11" t="s">
        <v>710</v>
      </c>
      <c r="D280" s="11" t="s">
        <v>644</v>
      </c>
      <c r="E280" s="12">
        <v>37499</v>
      </c>
      <c r="F280" s="10" t="s">
        <v>25</v>
      </c>
      <c r="G280" s="10" t="s">
        <v>331</v>
      </c>
      <c r="H280" s="10" t="s">
        <v>676</v>
      </c>
      <c r="I280" s="13" t="s">
        <v>677</v>
      </c>
      <c r="J280" s="14" t="s">
        <v>334</v>
      </c>
      <c r="K280" s="14" t="str">
        <f>VLOOKUP(VALUE($B280),'[1]đơn vị thực tập'!$C$3:$AE$1000,9,0)</f>
        <v>Khách sạn Mandila Beach Đà Nẵng</v>
      </c>
      <c r="L280" s="14" t="str">
        <f>VLOOKUP(VALUE($B280),'[1]đơn vị thực tập'!$C$3:$AE$1000,20,0)</f>
        <v>DUYỆT</v>
      </c>
      <c r="M280" s="14">
        <f>VLOOKUP(VALUE($B280),'[1]đơn vị thực tập'!$C$3:$AE$1000,21,0)</f>
        <v>45536</v>
      </c>
      <c r="N280" s="14">
        <f>VLOOKUP(VALUE($B280),'[1]đơn vị thực tập'!$C$3:$AE$1000,18,0)</f>
        <v>45627</v>
      </c>
      <c r="O280" s="14" t="str">
        <f>VLOOKUP(VALUE($B280),'[1]đơn vị thực tập'!$C$3:$AE$1000,13,0)</f>
        <v>Tiền sảnh</v>
      </c>
      <c r="P280" s="18">
        <f>VLOOKUP(VALUE(B280),'[1]tạm xét'!$A$7:$R$1001,13,0)</f>
        <v>0</v>
      </c>
      <c r="Q280" s="14">
        <f>VLOOKUP(VALUE(B280),'[1]tạm xét'!$A$7:$R$1001,11,0)</f>
        <v>2.95</v>
      </c>
      <c r="R280" s="14" t="str">
        <f>VLOOKUP(VALUE(B280),'[1]tạm xét'!$A$7:$R$1001,18,0)</f>
        <v>CHUYÊN ĐỀ</v>
      </c>
      <c r="S280" s="14" t="s">
        <v>30</v>
      </c>
      <c r="T280" s="14" t="str">
        <f>VLOOKUP($S280,'[1]THÔNG TIN GVHD'!$D$3:$P$25,11,0)</f>
        <v>0702605664</v>
      </c>
      <c r="U280" s="14" t="str">
        <f>VLOOKUP($S280,'[1]THÔNG TIN GVHD'!$D$3:$P$25,12,0)</f>
        <v>huynhlthuylinh@dtu-hti.edu.vn</v>
      </c>
      <c r="V280" s="14">
        <f>VLOOKUP($S280,'[1]THÔNG TIN GVHD'!$D$3:$P$25,13,0)</f>
        <v>0</v>
      </c>
    </row>
    <row r="281" spans="1:22" s="15" customFormat="1" x14ac:dyDescent="0.25">
      <c r="A281" s="10">
        <f t="shared" si="4"/>
        <v>275</v>
      </c>
      <c r="B281" s="10" t="s">
        <v>711</v>
      </c>
      <c r="C281" s="11" t="s">
        <v>712</v>
      </c>
      <c r="D281" s="11" t="s">
        <v>79</v>
      </c>
      <c r="E281" s="12">
        <v>37545</v>
      </c>
      <c r="F281" s="10" t="s">
        <v>34</v>
      </c>
      <c r="G281" s="10" t="s">
        <v>331</v>
      </c>
      <c r="H281" s="10" t="s">
        <v>676</v>
      </c>
      <c r="I281" s="13" t="s">
        <v>677</v>
      </c>
      <c r="J281" s="14" t="s">
        <v>334</v>
      </c>
      <c r="K281" s="14" t="str">
        <f>VLOOKUP(VALUE($B281),'[1]đơn vị thực tập'!$C$3:$AE$1000,9,0)</f>
        <v>Hyatt regency DaNang Resort</v>
      </c>
      <c r="L281" s="14" t="str">
        <f>VLOOKUP(VALUE($B281),'[1]đơn vị thực tập'!$C$3:$AE$1000,20,0)</f>
        <v>DUYỆT</v>
      </c>
      <c r="M281" s="14" t="str">
        <f>VLOOKUP(VALUE($B281),'[1]đơn vị thực tập'!$C$3:$AE$1000,21,0)</f>
        <v>26/12/2023</v>
      </c>
      <c r="N281" s="14">
        <f>VLOOKUP(VALUE($B281),'[1]đơn vị thực tập'!$C$3:$AE$1000,18,0)</f>
        <v>45627</v>
      </c>
      <c r="O281" s="14" t="str">
        <f>VLOOKUP(VALUE($B281),'[1]đơn vị thực tập'!$C$3:$AE$1000,13,0)</f>
        <v>Nhà hàng</v>
      </c>
      <c r="P281" s="18">
        <f>VLOOKUP(VALUE(B281),'[1]tạm xét'!$A$7:$R$1001,13,0)</f>
        <v>2.4193548387096774E-2</v>
      </c>
      <c r="Q281" s="14">
        <f>VLOOKUP(VALUE(B281),'[1]tạm xét'!$A$7:$R$1001,11,0)</f>
        <v>2.59</v>
      </c>
      <c r="R281" s="14" t="str">
        <f>VLOOKUP(VALUE(B281),'[1]tạm xét'!$A$7:$R$1001,18,0)</f>
        <v>CHUYÊN ĐỀ</v>
      </c>
      <c r="S281" s="14" t="s">
        <v>35</v>
      </c>
      <c r="T281" s="14" t="str">
        <f>VLOOKUP($S281,'[1]THÔNG TIN GVHD'!$D$3:$P$25,11,0)</f>
        <v>0355072844</v>
      </c>
      <c r="U281" s="14" t="str">
        <f>VLOOKUP($S281,'[1]THÔNG TIN GVHD'!$D$3:$P$25,12,0)</f>
        <v>Ngotthanhnga@dtu-hti.edu.vn</v>
      </c>
      <c r="V281" s="14">
        <f>VLOOKUP($S281,'[1]THÔNG TIN GVHD'!$D$3:$P$25,13,0)</f>
        <v>0</v>
      </c>
    </row>
    <row r="282" spans="1:22" s="15" customFormat="1" x14ac:dyDescent="0.25">
      <c r="A282" s="10">
        <f t="shared" si="4"/>
        <v>276</v>
      </c>
      <c r="B282" s="10" t="s">
        <v>713</v>
      </c>
      <c r="C282" s="11" t="s">
        <v>714</v>
      </c>
      <c r="D282" s="11" t="s">
        <v>581</v>
      </c>
      <c r="E282" s="12">
        <v>37266</v>
      </c>
      <c r="F282" s="10" t="s">
        <v>34</v>
      </c>
      <c r="G282" s="10" t="s">
        <v>331</v>
      </c>
      <c r="H282" s="10" t="s">
        <v>676</v>
      </c>
      <c r="I282" s="13" t="s">
        <v>677</v>
      </c>
      <c r="J282" s="14" t="s">
        <v>334</v>
      </c>
      <c r="K282" s="14" t="e">
        <f>VLOOKUP(VALUE($B282),'[1]đơn vị thực tập'!$C$3:$AE$1000,9,0)</f>
        <v>#N/A</v>
      </c>
      <c r="L282" s="14" t="e">
        <f>VLOOKUP(VALUE($B282),'[1]đơn vị thực tập'!$C$3:$AE$1000,20,0)</f>
        <v>#N/A</v>
      </c>
      <c r="M282" s="14" t="e">
        <f>VLOOKUP(VALUE($B282),'[1]đơn vị thực tập'!$C$3:$AE$1000,21,0)</f>
        <v>#N/A</v>
      </c>
      <c r="N282" s="14" t="e">
        <f>VLOOKUP(VALUE($B282),'[1]đơn vị thực tập'!$C$3:$AE$1000,18,0)</f>
        <v>#N/A</v>
      </c>
      <c r="O282" s="14" t="e">
        <f>VLOOKUP(VALUE($B282),'[1]đơn vị thực tập'!$C$3:$AE$1000,13,0)</f>
        <v>#N/A</v>
      </c>
      <c r="P282" s="18">
        <f>VLOOKUP(VALUE(B282),'[1]tạm xét'!$A$7:$R$1001,13,0)</f>
        <v>0.49193548387096775</v>
      </c>
      <c r="Q282" s="14">
        <f>VLOOKUP(VALUE(B282),'[1]tạm xét'!$A$7:$R$1001,11,0)</f>
        <v>1.55</v>
      </c>
      <c r="R282" s="14" t="str">
        <f>VLOOKUP(VALUE(B282),'[1]tạm xét'!$A$7:$R$1001,18,0)</f>
        <v>KHÔNG ĐỦ ĐIỀU KIỆN THỰC TẬP</v>
      </c>
      <c r="S282" s="14"/>
      <c r="T282" s="14"/>
      <c r="U282" s="14"/>
      <c r="V282" s="14"/>
    </row>
    <row r="283" spans="1:22" s="15" customFormat="1" x14ac:dyDescent="0.25">
      <c r="A283" s="10">
        <f t="shared" si="4"/>
        <v>277</v>
      </c>
      <c r="B283" s="10" t="s">
        <v>715</v>
      </c>
      <c r="C283" s="11" t="s">
        <v>395</v>
      </c>
      <c r="D283" s="11" t="s">
        <v>716</v>
      </c>
      <c r="E283" s="12">
        <v>37097</v>
      </c>
      <c r="F283" s="10" t="s">
        <v>25</v>
      </c>
      <c r="G283" s="10" t="s">
        <v>331</v>
      </c>
      <c r="H283" s="10" t="s">
        <v>676</v>
      </c>
      <c r="I283" s="13" t="s">
        <v>677</v>
      </c>
      <c r="J283" s="14" t="s">
        <v>334</v>
      </c>
      <c r="K283" s="14" t="str">
        <f>VLOOKUP(VALUE($B283),'[1]đơn vị thực tập'!$C$3:$AE$1000,9,0)</f>
        <v>Eden Ocean View Hotel Da Nang</v>
      </c>
      <c r="L283" s="14" t="str">
        <f>VLOOKUP(VALUE($B283),'[1]đơn vị thực tập'!$C$3:$AE$1000,20,0)</f>
        <v>DUYỆT</v>
      </c>
      <c r="M283" s="14" t="str">
        <f>VLOOKUP(VALUE($B283),'[1]đơn vị thực tập'!$C$3:$AE$1000,21,0)</f>
        <v>16/1/2024</v>
      </c>
      <c r="N283" s="14" t="str">
        <f>VLOOKUP(VALUE($B283),'[1]đơn vị thực tập'!$C$3:$AE$1000,18,0)</f>
        <v>16/1</v>
      </c>
      <c r="O283" s="14" t="str">
        <f>VLOOKUP(VALUE($B283),'[1]đơn vị thực tập'!$C$3:$AE$1000,13,0)</f>
        <v>Nhà hàng</v>
      </c>
      <c r="P283" s="18">
        <f>VLOOKUP(VALUE(B283),'[1]tạm xét'!$A$7:$R$1001,13,0)</f>
        <v>0</v>
      </c>
      <c r="Q283" s="14">
        <f>VLOOKUP(VALUE(B283),'[1]tạm xét'!$A$7:$R$1001,11,0)</f>
        <v>3.05</v>
      </c>
      <c r="R283" s="14" t="str">
        <f>VLOOKUP(VALUE(B283),'[1]tạm xét'!$A$7:$R$1001,18,0)</f>
        <v>CHUYÊN ĐỀ</v>
      </c>
      <c r="S283" s="14" t="s">
        <v>65</v>
      </c>
      <c r="T283" s="14" t="str">
        <f>VLOOKUP($S283,'[1]THÔNG TIN GVHD'!$D$3:$P$25,11,0)</f>
        <v>0906 029 602</v>
      </c>
      <c r="U283" s="14" t="str">
        <f>VLOOKUP($S283,'[1]THÔNG TIN GVHD'!$D$3:$P$25,12,0)</f>
        <v>tranhoanganh@dtu-hti.edu.vn</v>
      </c>
      <c r="V283" s="14">
        <f>VLOOKUP($S283,'[1]THÔNG TIN GVHD'!$D$3:$P$25,13,0)</f>
        <v>0</v>
      </c>
    </row>
    <row r="284" spans="1:22" s="15" customFormat="1" x14ac:dyDescent="0.25">
      <c r="A284" s="10">
        <f t="shared" si="4"/>
        <v>278</v>
      </c>
      <c r="B284" s="10" t="s">
        <v>717</v>
      </c>
      <c r="C284" s="11" t="s">
        <v>718</v>
      </c>
      <c r="D284" s="11" t="s">
        <v>719</v>
      </c>
      <c r="E284" s="12">
        <v>37568</v>
      </c>
      <c r="F284" s="10" t="s">
        <v>34</v>
      </c>
      <c r="G284" s="10" t="s">
        <v>331</v>
      </c>
      <c r="H284" s="10" t="s">
        <v>676</v>
      </c>
      <c r="I284" s="13" t="s">
        <v>677</v>
      </c>
      <c r="J284" s="14" t="s">
        <v>334</v>
      </c>
      <c r="K284" s="14" t="e">
        <f>VLOOKUP(VALUE($B284),'[1]đơn vị thực tập'!$C$3:$AE$1000,9,0)</f>
        <v>#N/A</v>
      </c>
      <c r="L284" s="14" t="e">
        <f>VLOOKUP(VALUE($B284),'[1]đơn vị thực tập'!$C$3:$AE$1000,20,0)</f>
        <v>#N/A</v>
      </c>
      <c r="M284" s="14" t="e">
        <f>VLOOKUP(VALUE($B284),'[1]đơn vị thực tập'!$C$3:$AE$1000,21,0)</f>
        <v>#N/A</v>
      </c>
      <c r="N284" s="14" t="e">
        <f>VLOOKUP(VALUE($B284),'[1]đơn vị thực tập'!$C$3:$AE$1000,18,0)</f>
        <v>#N/A</v>
      </c>
      <c r="O284" s="14" t="e">
        <f>VLOOKUP(VALUE($B284),'[1]đơn vị thực tập'!$C$3:$AE$1000,13,0)</f>
        <v>#N/A</v>
      </c>
      <c r="P284" s="18" t="e">
        <f>VLOOKUP(VALUE(B284),'[1]tạm xét'!$A$7:$R$1001,13,0)</f>
        <v>#N/A</v>
      </c>
      <c r="Q284" s="14" t="e">
        <f>VLOOKUP(VALUE(B284),'[1]tạm xét'!$A$7:$R$1001,11,0)</f>
        <v>#N/A</v>
      </c>
      <c r="R284" s="14" t="e">
        <f>VLOOKUP(VALUE(B284),'[1]tạm xét'!$A$7:$R$1001,18,0)</f>
        <v>#N/A</v>
      </c>
      <c r="S284" s="14"/>
      <c r="T284" s="14"/>
      <c r="U284" s="14"/>
      <c r="V284" s="14"/>
    </row>
    <row r="285" spans="1:22" s="15" customFormat="1" x14ac:dyDescent="0.25">
      <c r="A285" s="10">
        <f t="shared" si="4"/>
        <v>279</v>
      </c>
      <c r="B285" s="10" t="s">
        <v>720</v>
      </c>
      <c r="C285" s="11" t="s">
        <v>88</v>
      </c>
      <c r="D285" s="11" t="s">
        <v>721</v>
      </c>
      <c r="E285" s="12">
        <v>37475</v>
      </c>
      <c r="F285" s="10" t="s">
        <v>25</v>
      </c>
      <c r="G285" s="10" t="s">
        <v>331</v>
      </c>
      <c r="H285" s="10" t="s">
        <v>676</v>
      </c>
      <c r="I285" s="13" t="s">
        <v>677</v>
      </c>
      <c r="J285" s="14" t="s">
        <v>334</v>
      </c>
      <c r="K285" s="14" t="e">
        <f>VLOOKUP(VALUE($B285),'[1]đơn vị thực tập'!$C$3:$AE$1000,9,0)</f>
        <v>#N/A</v>
      </c>
      <c r="L285" s="14" t="e">
        <f>VLOOKUP(VALUE($B285),'[1]đơn vị thực tập'!$C$3:$AE$1000,20,0)</f>
        <v>#N/A</v>
      </c>
      <c r="M285" s="14" t="e">
        <f>VLOOKUP(VALUE($B285),'[1]đơn vị thực tập'!$C$3:$AE$1000,21,0)</f>
        <v>#N/A</v>
      </c>
      <c r="N285" s="14" t="e">
        <f>VLOOKUP(VALUE($B285),'[1]đơn vị thực tập'!$C$3:$AE$1000,18,0)</f>
        <v>#N/A</v>
      </c>
      <c r="O285" s="14" t="e">
        <f>VLOOKUP(VALUE($B285),'[1]đơn vị thực tập'!$C$3:$AE$1000,13,0)</f>
        <v>#N/A</v>
      </c>
      <c r="P285" s="18">
        <f>VLOOKUP(VALUE(B285),'[1]tạm xét'!$A$7:$R$1001,13,0)</f>
        <v>6.4000000000000001E-2</v>
      </c>
      <c r="Q285" s="14">
        <f>VLOOKUP(VALUE(B285),'[1]tạm xét'!$A$7:$R$1001,11,0)</f>
        <v>2.66</v>
      </c>
      <c r="R285" s="14" t="str">
        <f>VLOOKUP(VALUE(B285),'[1]tạm xét'!$A$7:$R$1001,18,0)</f>
        <v>KHÔNG ĐỦ ĐIỀU KIỆN THỰC TẬP</v>
      </c>
      <c r="S285" s="14"/>
      <c r="T285" s="14"/>
      <c r="U285" s="14"/>
      <c r="V285" s="14"/>
    </row>
    <row r="286" spans="1:22" s="15" customFormat="1" x14ac:dyDescent="0.25">
      <c r="A286" s="10">
        <f t="shared" si="4"/>
        <v>280</v>
      </c>
      <c r="B286" s="10" t="s">
        <v>722</v>
      </c>
      <c r="C286" s="11" t="s">
        <v>723</v>
      </c>
      <c r="D286" s="11" t="s">
        <v>92</v>
      </c>
      <c r="E286" s="12">
        <v>37519</v>
      </c>
      <c r="F286" s="10" t="s">
        <v>25</v>
      </c>
      <c r="G286" s="10" t="s">
        <v>331</v>
      </c>
      <c r="H286" s="10" t="s">
        <v>676</v>
      </c>
      <c r="I286" s="13" t="s">
        <v>677</v>
      </c>
      <c r="J286" s="14" t="s">
        <v>334</v>
      </c>
      <c r="K286" s="14" t="e">
        <f>VLOOKUP(VALUE($B286),'[1]đơn vị thực tập'!$C$3:$AE$1000,9,0)</f>
        <v>#N/A</v>
      </c>
      <c r="L286" s="14" t="e">
        <f>VLOOKUP(VALUE($B286),'[1]đơn vị thực tập'!$C$3:$AE$1000,20,0)</f>
        <v>#N/A</v>
      </c>
      <c r="M286" s="14" t="e">
        <f>VLOOKUP(VALUE($B286),'[1]đơn vị thực tập'!$C$3:$AE$1000,21,0)</f>
        <v>#N/A</v>
      </c>
      <c r="N286" s="14" t="e">
        <f>VLOOKUP(VALUE($B286),'[1]đơn vị thực tập'!$C$3:$AE$1000,18,0)</f>
        <v>#N/A</v>
      </c>
      <c r="O286" s="14" t="e">
        <f>VLOOKUP(VALUE($B286),'[1]đơn vị thực tập'!$C$3:$AE$1000,13,0)</f>
        <v>#N/A</v>
      </c>
      <c r="P286" s="18">
        <f>VLOOKUP(VALUE(B286),'[1]tạm xét'!$A$7:$R$1001,13,0)</f>
        <v>0.13709677419354838</v>
      </c>
      <c r="Q286" s="14">
        <f>VLOOKUP(VALUE(B286),'[1]tạm xét'!$A$7:$R$1001,11,0)</f>
        <v>2.41</v>
      </c>
      <c r="R286" s="14" t="str">
        <f>VLOOKUP(VALUE(B286),'[1]tạm xét'!$A$7:$R$1001,18,0)</f>
        <v>KHÔNG ĐỦ ĐIỀU KIỆN THỰC TẬP</v>
      </c>
      <c r="S286" s="14"/>
      <c r="T286" s="14"/>
      <c r="U286" s="14"/>
      <c r="V286" s="14"/>
    </row>
    <row r="287" spans="1:22" s="15" customFormat="1" x14ac:dyDescent="0.25">
      <c r="A287" s="10">
        <f t="shared" si="4"/>
        <v>281</v>
      </c>
      <c r="B287" s="10" t="s">
        <v>724</v>
      </c>
      <c r="C287" s="11" t="s">
        <v>725</v>
      </c>
      <c r="D287" s="11" t="s">
        <v>92</v>
      </c>
      <c r="E287" s="12">
        <v>37502</v>
      </c>
      <c r="F287" s="10" t="s">
        <v>25</v>
      </c>
      <c r="G287" s="10" t="s">
        <v>331</v>
      </c>
      <c r="H287" s="10" t="s">
        <v>676</v>
      </c>
      <c r="I287" s="13" t="s">
        <v>677</v>
      </c>
      <c r="J287" s="14" t="s">
        <v>334</v>
      </c>
      <c r="K287" s="14" t="str">
        <f>VLOOKUP(VALUE($B287),'[1]đơn vị thực tập'!$C$3:$AE$1000,9,0)</f>
        <v>Brilliant Hotel</v>
      </c>
      <c r="L287" s="14" t="str">
        <f>VLOOKUP(VALUE($B287),'[1]đơn vị thực tập'!$C$3:$AE$1000,20,0)</f>
        <v>DUYỆT</v>
      </c>
      <c r="M287" s="14">
        <f>VLOOKUP(VALUE($B287),'[1]đơn vị thực tập'!$C$3:$AE$1000,21,0)</f>
        <v>45566</v>
      </c>
      <c r="N287" s="14" t="str">
        <f>VLOOKUP(VALUE($B287),'[1]đơn vị thực tập'!$C$3:$AE$1000,18,0)</f>
        <v>22/1</v>
      </c>
      <c r="O287" s="14" t="str">
        <f>VLOOKUP(VALUE($B287),'[1]đơn vị thực tập'!$C$3:$AE$1000,13,0)</f>
        <v>Nhà hàng</v>
      </c>
      <c r="P287" s="18">
        <f>VLOOKUP(VALUE(B287),'[1]tạm xét'!$A$7:$R$1001,13,0)</f>
        <v>4.8387096774193547E-2</v>
      </c>
      <c r="Q287" s="14">
        <f>VLOOKUP(VALUE(B287),'[1]tạm xét'!$A$7:$R$1001,11,0)</f>
        <v>2.38</v>
      </c>
      <c r="R287" s="14" t="str">
        <f>VLOOKUP(VALUE(B287),'[1]tạm xét'!$A$7:$R$1001,18,0)</f>
        <v>CHUYÊN ĐỀ</v>
      </c>
      <c r="S287" s="14" t="s">
        <v>244</v>
      </c>
      <c r="T287" s="14" t="str">
        <f>VLOOKUP($S287,'[1]THÔNG TIN GVHD'!$D$3:$P$25,11,0)</f>
        <v>034.838.9062</v>
      </c>
      <c r="U287" s="14" t="str">
        <f>VLOOKUP($S287,'[1]THÔNG TIN GVHD'!$D$3:$P$25,12,0)</f>
        <v>honghaiphan0102@gmail.com</v>
      </c>
      <c r="V287" s="14" t="str">
        <f>VLOOKUP($S287,'[1]THÔNG TIN GVHD'!$D$3:$P$25,13,0)</f>
        <v>https://zalo.me/g/abtrkl228</v>
      </c>
    </row>
    <row r="288" spans="1:22" s="15" customFormat="1" x14ac:dyDescent="0.25">
      <c r="A288" s="10">
        <f t="shared" si="4"/>
        <v>282</v>
      </c>
      <c r="B288" s="10" t="s">
        <v>726</v>
      </c>
      <c r="C288" s="11" t="s">
        <v>727</v>
      </c>
      <c r="D288" s="11" t="s">
        <v>100</v>
      </c>
      <c r="E288" s="12">
        <v>37557</v>
      </c>
      <c r="F288" s="10" t="s">
        <v>25</v>
      </c>
      <c r="G288" s="10" t="s">
        <v>331</v>
      </c>
      <c r="H288" s="10" t="s">
        <v>676</v>
      </c>
      <c r="I288" s="13" t="s">
        <v>677</v>
      </c>
      <c r="J288" s="14" t="s">
        <v>334</v>
      </c>
      <c r="K288" s="14" t="str">
        <f>VLOOKUP(VALUE($B288),'[1]đơn vị thực tập'!$C$3:$AE$1000,9,0)</f>
        <v>Seagull Hotel</v>
      </c>
      <c r="L288" s="14" t="str">
        <f>VLOOKUP(VALUE($B288),'[1]đơn vị thực tập'!$C$3:$AE$1000,20,0)</f>
        <v>DUYỆT</v>
      </c>
      <c r="M288" s="14" t="str">
        <f>VLOOKUP(VALUE($B288),'[1]đơn vị thực tập'!$C$3:$AE$1000,21,0)</f>
        <v>25/12/2023</v>
      </c>
      <c r="N288" s="14" t="str">
        <f>VLOOKUP(VALUE($B288),'[1]đơn vị thực tập'!$C$3:$AE$1000,18,0)</f>
        <v>26/12</v>
      </c>
      <c r="O288" s="14" t="str">
        <f>VLOOKUP(VALUE($B288),'[1]đơn vị thực tập'!$C$3:$AE$1000,13,0)</f>
        <v>Nhà hàng</v>
      </c>
      <c r="P288" s="18">
        <f>VLOOKUP(VALUE(B288),'[1]tạm xét'!$A$7:$R$1001,13,0)</f>
        <v>1.5873015873015872E-2</v>
      </c>
      <c r="Q288" s="14">
        <f>VLOOKUP(VALUE(B288),'[1]tạm xét'!$A$7:$R$1001,11,0)</f>
        <v>2.62</v>
      </c>
      <c r="R288" s="14" t="str">
        <f>VLOOKUP(VALUE(B288),'[1]tạm xét'!$A$7:$R$1001,18,0)</f>
        <v>CHUYÊN ĐỀ</v>
      </c>
      <c r="S288" s="14" t="s">
        <v>162</v>
      </c>
      <c r="T288" s="14" t="str">
        <f>VLOOKUP($S288,'[1]THÔNG TIN GVHD'!$D$3:$P$25,11,0)</f>
        <v>0327892117</v>
      </c>
      <c r="U288" s="14" t="str">
        <f>VLOOKUP($S288,'[1]THÔNG TIN GVHD'!$D$3:$P$25,12,0)</f>
        <v>dangtthuytrang3@dtu-hti.edu.vn</v>
      </c>
      <c r="V288" s="14">
        <f>VLOOKUP($S288,'[1]THÔNG TIN GVHD'!$D$3:$P$25,13,0)</f>
        <v>0</v>
      </c>
    </row>
    <row r="289" spans="1:22" s="15" customFormat="1" x14ac:dyDescent="0.25">
      <c r="A289" s="10">
        <f t="shared" si="4"/>
        <v>283</v>
      </c>
      <c r="B289" s="10" t="s">
        <v>728</v>
      </c>
      <c r="C289" s="11" t="s">
        <v>257</v>
      </c>
      <c r="D289" s="11" t="s">
        <v>168</v>
      </c>
      <c r="E289" s="12">
        <v>36527</v>
      </c>
      <c r="F289" s="10" t="s">
        <v>25</v>
      </c>
      <c r="G289" s="10" t="s">
        <v>331</v>
      </c>
      <c r="H289" s="10" t="s">
        <v>676</v>
      </c>
      <c r="I289" s="13" t="s">
        <v>677</v>
      </c>
      <c r="J289" s="14" t="s">
        <v>334</v>
      </c>
      <c r="K289" s="14" t="str">
        <f>VLOOKUP(VALUE($B289),'[1]đơn vị thực tập'!$C$3:$AE$1000,9,0)</f>
        <v>Grand Mercure Đà Nẵng</v>
      </c>
      <c r="L289" s="14" t="str">
        <f>VLOOKUP(VALUE($B289),'[1]đơn vị thực tập'!$C$3:$AE$1000,20,0)</f>
        <v>DUYỆT</v>
      </c>
      <c r="M289" s="14">
        <f>VLOOKUP(VALUE($B289),'[1]đơn vị thực tập'!$C$3:$AE$1000,21,0)</f>
        <v>45566</v>
      </c>
      <c r="N289" s="14" t="str">
        <f>VLOOKUP(VALUE($B289),'[1]đơn vị thực tập'!$C$3:$AE$1000,18,0)</f>
        <v>26/1</v>
      </c>
      <c r="O289" s="14" t="str">
        <f>VLOOKUP(VALUE($B289),'[1]đơn vị thực tập'!$C$3:$AE$1000,13,0)</f>
        <v>Buồng phòng</v>
      </c>
      <c r="P289" s="18">
        <f>VLOOKUP(VALUE(B289),'[1]tạm xét'!$A$7:$R$1001,13,0)</f>
        <v>0</v>
      </c>
      <c r="Q289" s="14">
        <f>VLOOKUP(VALUE(B289),'[1]tạm xét'!$A$7:$R$1001,11,0)</f>
        <v>2.85</v>
      </c>
      <c r="R289" s="14" t="str">
        <f>VLOOKUP(VALUE(B289),'[1]tạm xét'!$A$7:$R$1001,18,0)</f>
        <v>CHUYÊN ĐỀ</v>
      </c>
      <c r="S289" s="14" t="s">
        <v>30</v>
      </c>
      <c r="T289" s="14" t="str">
        <f>VLOOKUP($S289,'[1]THÔNG TIN GVHD'!$D$3:$P$25,11,0)</f>
        <v>0702605664</v>
      </c>
      <c r="U289" s="14" t="str">
        <f>VLOOKUP($S289,'[1]THÔNG TIN GVHD'!$D$3:$P$25,12,0)</f>
        <v>huynhlthuylinh@dtu-hti.edu.vn</v>
      </c>
      <c r="V289" s="14">
        <f>VLOOKUP($S289,'[1]THÔNG TIN GVHD'!$D$3:$P$25,13,0)</f>
        <v>0</v>
      </c>
    </row>
    <row r="290" spans="1:22" s="15" customFormat="1" x14ac:dyDescent="0.25">
      <c r="A290" s="10">
        <f t="shared" si="4"/>
        <v>284</v>
      </c>
      <c r="B290" s="10" t="s">
        <v>729</v>
      </c>
      <c r="C290" s="11" t="s">
        <v>75</v>
      </c>
      <c r="D290" s="11" t="s">
        <v>601</v>
      </c>
      <c r="E290" s="12">
        <v>36855</v>
      </c>
      <c r="F290" s="10" t="s">
        <v>25</v>
      </c>
      <c r="G290" s="10" t="s">
        <v>331</v>
      </c>
      <c r="H290" s="10" t="s">
        <v>676</v>
      </c>
      <c r="I290" s="13" t="s">
        <v>677</v>
      </c>
      <c r="J290" s="14" t="s">
        <v>334</v>
      </c>
      <c r="K290" s="14" t="str">
        <f>VLOOKUP(VALUE($B290),'[1]đơn vị thực tập'!$C$3:$AE$1000,9,0)</f>
        <v>Le Sands Oceanfront Da Nang Hotel</v>
      </c>
      <c r="L290" s="14" t="str">
        <f>VLOOKUP(VALUE($B290),'[1]đơn vị thực tập'!$C$3:$AE$1000,20,0)</f>
        <v>DUYỆT</v>
      </c>
      <c r="M290" s="14" t="str">
        <f>VLOOKUP(VALUE($B290),'[1]đơn vị thực tập'!$C$3:$AE$1000,21,0)</f>
        <v>18/12/2023</v>
      </c>
      <c r="N290" s="14" t="str">
        <f>VLOOKUP(VALUE($B290),'[1]đơn vị thực tập'!$C$3:$AE$1000,18,0)</f>
        <v>21/12</v>
      </c>
      <c r="O290" s="14" t="str">
        <f>VLOOKUP(VALUE($B290),'[1]đơn vị thực tập'!$C$3:$AE$1000,13,0)</f>
        <v>Nhà hàng</v>
      </c>
      <c r="P290" s="18">
        <f>VLOOKUP(VALUE(B290),'[1]tạm xét'!$A$7:$R$1001,13,0)</f>
        <v>0</v>
      </c>
      <c r="Q290" s="14">
        <f>VLOOKUP(VALUE(B290),'[1]tạm xét'!$A$7:$R$1001,11,0)</f>
        <v>2.73</v>
      </c>
      <c r="R290" s="14" t="str">
        <f>VLOOKUP(VALUE(B290),'[1]tạm xét'!$A$7:$R$1001,18,0)</f>
        <v>CHUYÊN ĐỀ</v>
      </c>
      <c r="S290" s="14" t="s">
        <v>162</v>
      </c>
      <c r="T290" s="14" t="str">
        <f>VLOOKUP($S290,'[1]THÔNG TIN GVHD'!$D$3:$P$25,11,0)</f>
        <v>0327892117</v>
      </c>
      <c r="U290" s="14" t="str">
        <f>VLOOKUP($S290,'[1]THÔNG TIN GVHD'!$D$3:$P$25,12,0)</f>
        <v>dangtthuytrang3@dtu-hti.edu.vn</v>
      </c>
      <c r="V290" s="14">
        <f>VLOOKUP($S290,'[1]THÔNG TIN GVHD'!$D$3:$P$25,13,0)</f>
        <v>0</v>
      </c>
    </row>
    <row r="291" spans="1:22" s="15" customFormat="1" x14ac:dyDescent="0.25">
      <c r="A291" s="10">
        <f t="shared" si="4"/>
        <v>285</v>
      </c>
      <c r="B291" s="10" t="s">
        <v>730</v>
      </c>
      <c r="C291" s="11" t="s">
        <v>175</v>
      </c>
      <c r="D291" s="11" t="s">
        <v>236</v>
      </c>
      <c r="E291" s="12">
        <v>37200</v>
      </c>
      <c r="F291" s="10" t="s">
        <v>34</v>
      </c>
      <c r="G291" s="10" t="s">
        <v>331</v>
      </c>
      <c r="H291" s="10" t="s">
        <v>676</v>
      </c>
      <c r="I291" s="13" t="s">
        <v>677</v>
      </c>
      <c r="J291" s="14" t="s">
        <v>334</v>
      </c>
      <c r="K291" s="14" t="str">
        <f>VLOOKUP(VALUE($B291),'[1]đơn vị thực tập'!$C$3:$AE$1000,9,0)</f>
        <v>Meliá Vinpearl Danang Riverfront</v>
      </c>
      <c r="L291" s="14" t="str">
        <f>VLOOKUP(VALUE($B291),'[1]đơn vị thực tập'!$C$3:$AE$1000,20,0)</f>
        <v>DUYỆT</v>
      </c>
      <c r="M291" s="14">
        <f>VLOOKUP(VALUE($B291),'[1]đơn vị thực tập'!$C$3:$AE$1000,21,0)</f>
        <v>45323</v>
      </c>
      <c r="N291" s="14" t="str">
        <f>VLOOKUP(VALUE($B291),'[1]đơn vị thực tập'!$C$3:$AE$1000,18,0)</f>
        <v>13/1</v>
      </c>
      <c r="O291" s="14" t="str">
        <f>VLOOKUP(VALUE($B291),'[1]đơn vị thực tập'!$C$3:$AE$1000,13,0)</f>
        <v>Tiền sảnh</v>
      </c>
      <c r="P291" s="18">
        <f>VLOOKUP(VALUE(B291),'[1]tạm xét'!$A$7:$R$1001,13,0)</f>
        <v>0</v>
      </c>
      <c r="Q291" s="14">
        <f>VLOOKUP(VALUE(B291),'[1]tạm xét'!$A$7:$R$1001,11,0)</f>
        <v>3</v>
      </c>
      <c r="R291" s="14" t="str">
        <f>VLOOKUP(VALUE(B291),'[1]tạm xét'!$A$7:$R$1001,18,0)</f>
        <v>CHUYÊN ĐỀ</v>
      </c>
      <c r="S291" s="14" t="s">
        <v>30</v>
      </c>
      <c r="T291" s="14" t="str">
        <f>VLOOKUP($S291,'[1]THÔNG TIN GVHD'!$D$3:$P$25,11,0)</f>
        <v>0702605664</v>
      </c>
      <c r="U291" s="14" t="str">
        <f>VLOOKUP($S291,'[1]THÔNG TIN GVHD'!$D$3:$P$25,12,0)</f>
        <v>huynhlthuylinh@dtu-hti.edu.vn</v>
      </c>
      <c r="V291" s="14">
        <f>VLOOKUP($S291,'[1]THÔNG TIN GVHD'!$D$3:$P$25,13,0)</f>
        <v>0</v>
      </c>
    </row>
    <row r="292" spans="1:22" s="15" customFormat="1" x14ac:dyDescent="0.25">
      <c r="A292" s="10">
        <f t="shared" si="4"/>
        <v>286</v>
      </c>
      <c r="B292" s="10" t="s">
        <v>731</v>
      </c>
      <c r="C292" s="11" t="s">
        <v>732</v>
      </c>
      <c r="D292" s="11" t="s">
        <v>474</v>
      </c>
      <c r="E292" s="12">
        <v>37445</v>
      </c>
      <c r="F292" s="10" t="s">
        <v>34</v>
      </c>
      <c r="G292" s="10" t="s">
        <v>331</v>
      </c>
      <c r="H292" s="10" t="s">
        <v>733</v>
      </c>
      <c r="I292" s="13" t="s">
        <v>118</v>
      </c>
      <c r="J292" s="14" t="s">
        <v>334</v>
      </c>
      <c r="K292" s="14" t="e">
        <f>VLOOKUP(VALUE($B292),'[1]đơn vị thực tập'!$C$3:$AE$1000,9,0)</f>
        <v>#N/A</v>
      </c>
      <c r="L292" s="14" t="e">
        <f>VLOOKUP(VALUE($B292),'[1]đơn vị thực tập'!$C$3:$AE$1000,20,0)</f>
        <v>#N/A</v>
      </c>
      <c r="M292" s="14" t="e">
        <f>VLOOKUP(VALUE($B292),'[1]đơn vị thực tập'!$C$3:$AE$1000,21,0)</f>
        <v>#N/A</v>
      </c>
      <c r="N292" s="14" t="e">
        <f>VLOOKUP(VALUE($B292),'[1]đơn vị thực tập'!$C$3:$AE$1000,18,0)</f>
        <v>#N/A</v>
      </c>
      <c r="O292" s="14" t="e">
        <f>VLOOKUP(VALUE($B292),'[1]đơn vị thực tập'!$C$3:$AE$1000,13,0)</f>
        <v>#N/A</v>
      </c>
      <c r="P292" s="18">
        <f>VLOOKUP(VALUE(B292),'[1]tạm xét'!$A$7:$R$1001,13,0)</f>
        <v>0.04</v>
      </c>
      <c r="Q292" s="14">
        <f>VLOOKUP(VALUE(B292),'[1]tạm xét'!$A$7:$R$1001,11,0)</f>
        <v>2.69</v>
      </c>
      <c r="R292" s="14" t="str">
        <f>VLOOKUP(VALUE(B292),'[1]tạm xét'!$A$7:$R$1001,18,0)</f>
        <v>CHUYÊN ĐỀ</v>
      </c>
      <c r="S292" s="14"/>
      <c r="T292" s="14"/>
      <c r="U292" s="14"/>
      <c r="V292" s="14"/>
    </row>
    <row r="293" spans="1:22" s="15" customFormat="1" x14ac:dyDescent="0.25">
      <c r="A293" s="10">
        <f t="shared" si="4"/>
        <v>287</v>
      </c>
      <c r="B293" s="10" t="s">
        <v>734</v>
      </c>
      <c r="C293" s="11" t="s">
        <v>735</v>
      </c>
      <c r="D293" s="11" t="s">
        <v>243</v>
      </c>
      <c r="E293" s="12">
        <v>37291</v>
      </c>
      <c r="F293" s="10" t="s">
        <v>25</v>
      </c>
      <c r="G293" s="10" t="s">
        <v>331</v>
      </c>
      <c r="H293" s="10" t="s">
        <v>733</v>
      </c>
      <c r="I293" s="13" t="s">
        <v>118</v>
      </c>
      <c r="J293" s="14" t="s">
        <v>334</v>
      </c>
      <c r="K293" s="14" t="e">
        <f>VLOOKUP(VALUE($B293),'[1]đơn vị thực tập'!$C$3:$AE$1000,9,0)</f>
        <v>#N/A</v>
      </c>
      <c r="L293" s="14" t="e">
        <f>VLOOKUP(VALUE($B293),'[1]đơn vị thực tập'!$C$3:$AE$1000,20,0)</f>
        <v>#N/A</v>
      </c>
      <c r="M293" s="14" t="e">
        <f>VLOOKUP(VALUE($B293),'[1]đơn vị thực tập'!$C$3:$AE$1000,21,0)</f>
        <v>#N/A</v>
      </c>
      <c r="N293" s="14" t="e">
        <f>VLOOKUP(VALUE($B293),'[1]đơn vị thực tập'!$C$3:$AE$1000,18,0)</f>
        <v>#N/A</v>
      </c>
      <c r="O293" s="14" t="e">
        <f>VLOOKUP(VALUE($B293),'[1]đơn vị thực tập'!$C$3:$AE$1000,13,0)</f>
        <v>#N/A</v>
      </c>
      <c r="P293" s="18">
        <f>VLOOKUP(VALUE(B293),'[1]tạm xét'!$A$7:$R$1001,13,0)</f>
        <v>0.15322580645161291</v>
      </c>
      <c r="Q293" s="14">
        <f>VLOOKUP(VALUE(B293),'[1]tạm xét'!$A$7:$R$1001,11,0)</f>
        <v>2.4900000000000002</v>
      </c>
      <c r="R293" s="14" t="str">
        <f>VLOOKUP(VALUE(B293),'[1]tạm xét'!$A$7:$R$1001,18,0)</f>
        <v>KHÔNG ĐỦ ĐIỀU KIỆN THỰC TẬP</v>
      </c>
      <c r="S293" s="14"/>
      <c r="T293" s="14"/>
      <c r="U293" s="14"/>
      <c r="V293" s="14"/>
    </row>
    <row r="294" spans="1:22" s="15" customFormat="1" x14ac:dyDescent="0.25">
      <c r="A294" s="10">
        <f t="shared" si="4"/>
        <v>288</v>
      </c>
      <c r="B294" s="10" t="s">
        <v>736</v>
      </c>
      <c r="C294" s="11" t="s">
        <v>737</v>
      </c>
      <c r="D294" s="11" t="s">
        <v>186</v>
      </c>
      <c r="E294" s="12">
        <v>37354</v>
      </c>
      <c r="F294" s="10" t="s">
        <v>25</v>
      </c>
      <c r="G294" s="10" t="s">
        <v>331</v>
      </c>
      <c r="H294" s="10" t="s">
        <v>733</v>
      </c>
      <c r="I294" s="13" t="s">
        <v>118</v>
      </c>
      <c r="J294" s="14" t="s">
        <v>334</v>
      </c>
      <c r="K294" s="14" t="e">
        <f>VLOOKUP(VALUE($B294),'[1]đơn vị thực tập'!$C$3:$AE$1000,9,0)</f>
        <v>#N/A</v>
      </c>
      <c r="L294" s="14" t="e">
        <f>VLOOKUP(VALUE($B294),'[1]đơn vị thực tập'!$C$3:$AE$1000,20,0)</f>
        <v>#N/A</v>
      </c>
      <c r="M294" s="14" t="e">
        <f>VLOOKUP(VALUE($B294),'[1]đơn vị thực tập'!$C$3:$AE$1000,21,0)</f>
        <v>#N/A</v>
      </c>
      <c r="N294" s="14" t="e">
        <f>VLOOKUP(VALUE($B294),'[1]đơn vị thực tập'!$C$3:$AE$1000,18,0)</f>
        <v>#N/A</v>
      </c>
      <c r="O294" s="14" t="e">
        <f>VLOOKUP(VALUE($B294),'[1]đơn vị thực tập'!$C$3:$AE$1000,13,0)</f>
        <v>#N/A</v>
      </c>
      <c r="P294" s="18">
        <f>VLOOKUP(VALUE(B294),'[1]tạm xét'!$A$7:$R$1001,13,0)</f>
        <v>0.19354838709677419</v>
      </c>
      <c r="Q294" s="14">
        <f>VLOOKUP(VALUE(B294),'[1]tạm xét'!$A$7:$R$1001,11,0)</f>
        <v>2.65</v>
      </c>
      <c r="R294" s="14" t="str">
        <f>VLOOKUP(VALUE(B294),'[1]tạm xét'!$A$7:$R$1001,18,0)</f>
        <v>KHÔNG ĐỦ ĐIỀU KIỆN THỰC TẬP</v>
      </c>
      <c r="S294" s="14"/>
      <c r="T294" s="14"/>
      <c r="U294" s="14"/>
      <c r="V294" s="14"/>
    </row>
    <row r="295" spans="1:22" s="15" customFormat="1" x14ac:dyDescent="0.25">
      <c r="A295" s="10">
        <f t="shared" si="4"/>
        <v>289</v>
      </c>
      <c r="B295" s="10" t="s">
        <v>738</v>
      </c>
      <c r="C295" s="11" t="s">
        <v>739</v>
      </c>
      <c r="D295" s="11" t="s">
        <v>249</v>
      </c>
      <c r="E295" s="12">
        <v>37304</v>
      </c>
      <c r="F295" s="10" t="s">
        <v>34</v>
      </c>
      <c r="G295" s="10" t="s">
        <v>331</v>
      </c>
      <c r="H295" s="10" t="s">
        <v>733</v>
      </c>
      <c r="I295" s="13" t="s">
        <v>118</v>
      </c>
      <c r="J295" s="14" t="s">
        <v>334</v>
      </c>
      <c r="K295" s="14" t="e">
        <f>VLOOKUP(VALUE($B295),'[1]đơn vị thực tập'!$C$3:$AE$1000,9,0)</f>
        <v>#N/A</v>
      </c>
      <c r="L295" s="14" t="e">
        <f>VLOOKUP(VALUE($B295),'[1]đơn vị thực tập'!$C$3:$AE$1000,20,0)</f>
        <v>#N/A</v>
      </c>
      <c r="M295" s="14" t="e">
        <f>VLOOKUP(VALUE($B295),'[1]đơn vị thực tập'!$C$3:$AE$1000,21,0)</f>
        <v>#N/A</v>
      </c>
      <c r="N295" s="14" t="e">
        <f>VLOOKUP(VALUE($B295),'[1]đơn vị thực tập'!$C$3:$AE$1000,18,0)</f>
        <v>#N/A</v>
      </c>
      <c r="O295" s="14" t="e">
        <f>VLOOKUP(VALUE($B295),'[1]đơn vị thực tập'!$C$3:$AE$1000,13,0)</f>
        <v>#N/A</v>
      </c>
      <c r="P295" s="18">
        <f>VLOOKUP(VALUE(B295),'[1]tạm xét'!$A$7:$R$1001,13,0)</f>
        <v>0.17741935483870969</v>
      </c>
      <c r="Q295" s="14">
        <f>VLOOKUP(VALUE(B295),'[1]tạm xét'!$A$7:$R$1001,11,0)</f>
        <v>2.74</v>
      </c>
      <c r="R295" s="14" t="str">
        <f>VLOOKUP(VALUE(B295),'[1]tạm xét'!$A$7:$R$1001,18,0)</f>
        <v>KHÔNG ĐỦ ĐIỀU KIỆN THỰC TẬP</v>
      </c>
      <c r="S295" s="14"/>
      <c r="T295" s="14"/>
      <c r="U295" s="14"/>
      <c r="V295" s="14"/>
    </row>
    <row r="296" spans="1:22" s="15" customFormat="1" x14ac:dyDescent="0.25">
      <c r="A296" s="10">
        <f t="shared" si="4"/>
        <v>290</v>
      </c>
      <c r="B296" s="10" t="s">
        <v>740</v>
      </c>
      <c r="C296" s="11" t="s">
        <v>741</v>
      </c>
      <c r="D296" s="11" t="s">
        <v>353</v>
      </c>
      <c r="E296" s="12">
        <v>37257</v>
      </c>
      <c r="F296" s="10" t="s">
        <v>25</v>
      </c>
      <c r="G296" s="10" t="s">
        <v>331</v>
      </c>
      <c r="H296" s="10" t="s">
        <v>733</v>
      </c>
      <c r="I296" s="13" t="s">
        <v>118</v>
      </c>
      <c r="J296" s="14" t="s">
        <v>334</v>
      </c>
      <c r="K296" s="14" t="str">
        <f>VLOOKUP(VALUE($B296),'[1]đơn vị thực tập'!$C$3:$AE$1000,9,0)</f>
        <v>Rosamia Danang Hotel</v>
      </c>
      <c r="L296" s="14" t="str">
        <f>VLOOKUP(VALUE($B296),'[1]đơn vị thực tập'!$C$3:$AE$1000,20,0)</f>
        <v>DUYỆT</v>
      </c>
      <c r="M296" s="14" t="str">
        <f>VLOOKUP(VALUE($B296),'[1]đơn vị thực tập'!$C$3:$AE$1000,21,0)</f>
        <v>15/1/2024</v>
      </c>
      <c r="N296" s="14" t="str">
        <f>VLOOKUP(VALUE($B296),'[1]đơn vị thực tập'!$C$3:$AE$1000,18,0)</f>
        <v>17/1</v>
      </c>
      <c r="O296" s="14" t="str">
        <f>VLOOKUP(VALUE($B296),'[1]đơn vị thực tập'!$C$3:$AE$1000,13,0)</f>
        <v>Nhà hàng</v>
      </c>
      <c r="P296" s="18">
        <f>VLOOKUP(VALUE(B296),'[1]tạm xét'!$A$7:$R$1001,13,0)</f>
        <v>0.04</v>
      </c>
      <c r="Q296" s="14">
        <f>VLOOKUP(VALUE(B296),'[1]tạm xét'!$A$7:$R$1001,11,0)</f>
        <v>3.37</v>
      </c>
      <c r="R296" s="14" t="str">
        <f>VLOOKUP(VALUE(B296),'[1]tạm xét'!$A$7:$R$1001,18,0)</f>
        <v>CHUYÊN ĐỀ</v>
      </c>
      <c r="S296" s="14" t="s">
        <v>58</v>
      </c>
      <c r="T296" s="14" t="str">
        <f>VLOOKUP($S296,'[1]THÔNG TIN GVHD'!$D$3:$P$25,11,0)</f>
        <v>0905938748</v>
      </c>
      <c r="U296" s="14" t="str">
        <f>VLOOKUP($S296,'[1]THÔNG TIN GVHD'!$D$3:$P$25,12,0)</f>
        <v>duongtxuandieu@dtu-hti.edu.vn</v>
      </c>
      <c r="V296" s="14">
        <f>VLOOKUP($S296,'[1]THÔNG TIN GVHD'!$D$3:$P$25,13,0)</f>
        <v>0</v>
      </c>
    </row>
    <row r="297" spans="1:22" s="15" customFormat="1" x14ac:dyDescent="0.25">
      <c r="A297" s="10">
        <f t="shared" si="4"/>
        <v>291</v>
      </c>
      <c r="B297" s="10" t="s">
        <v>742</v>
      </c>
      <c r="C297" s="11" t="s">
        <v>743</v>
      </c>
      <c r="D297" s="11" t="s">
        <v>564</v>
      </c>
      <c r="E297" s="12">
        <v>37028</v>
      </c>
      <c r="F297" s="10" t="s">
        <v>34</v>
      </c>
      <c r="G297" s="10" t="s">
        <v>331</v>
      </c>
      <c r="H297" s="10" t="s">
        <v>733</v>
      </c>
      <c r="I297" s="13" t="s">
        <v>118</v>
      </c>
      <c r="J297" s="14" t="s">
        <v>334</v>
      </c>
      <c r="K297" s="14" t="e">
        <f>VLOOKUP(VALUE($B297),'[1]đơn vị thực tập'!$C$3:$AE$1000,9,0)</f>
        <v>#N/A</v>
      </c>
      <c r="L297" s="14" t="e">
        <f>VLOOKUP(VALUE($B297),'[1]đơn vị thực tập'!$C$3:$AE$1000,20,0)</f>
        <v>#N/A</v>
      </c>
      <c r="M297" s="14" t="e">
        <f>VLOOKUP(VALUE($B297),'[1]đơn vị thực tập'!$C$3:$AE$1000,21,0)</f>
        <v>#N/A</v>
      </c>
      <c r="N297" s="14" t="e">
        <f>VLOOKUP(VALUE($B297),'[1]đơn vị thực tập'!$C$3:$AE$1000,18,0)</f>
        <v>#N/A</v>
      </c>
      <c r="O297" s="14" t="e">
        <f>VLOOKUP(VALUE($B297),'[1]đơn vị thực tập'!$C$3:$AE$1000,13,0)</f>
        <v>#N/A</v>
      </c>
      <c r="P297" s="18">
        <f>VLOOKUP(VALUE(B297),'[1]tạm xét'!$A$7:$R$1001,13,0)</f>
        <v>8.0645161290322578E-2</v>
      </c>
      <c r="Q297" s="14">
        <f>VLOOKUP(VALUE(B297),'[1]tạm xét'!$A$7:$R$1001,11,0)</f>
        <v>2.7</v>
      </c>
      <c r="R297" s="14" t="str">
        <f>VLOOKUP(VALUE(B297),'[1]tạm xét'!$A$7:$R$1001,18,0)</f>
        <v>KHÔNG ĐỦ ĐIỀU KIỆN THỰC TẬP</v>
      </c>
      <c r="S297" s="14"/>
      <c r="T297" s="14"/>
      <c r="U297" s="14"/>
      <c r="V297" s="14"/>
    </row>
    <row r="298" spans="1:22" s="15" customFormat="1" x14ac:dyDescent="0.25">
      <c r="A298" s="10">
        <f t="shared" si="4"/>
        <v>292</v>
      </c>
      <c r="B298" s="10" t="s">
        <v>744</v>
      </c>
      <c r="C298" s="11" t="s">
        <v>745</v>
      </c>
      <c r="D298" s="11" t="s">
        <v>746</v>
      </c>
      <c r="E298" s="12">
        <v>37022</v>
      </c>
      <c r="F298" s="10" t="s">
        <v>25</v>
      </c>
      <c r="G298" s="10" t="s">
        <v>331</v>
      </c>
      <c r="H298" s="10" t="s">
        <v>733</v>
      </c>
      <c r="I298" s="13" t="s">
        <v>118</v>
      </c>
      <c r="J298" s="14" t="s">
        <v>334</v>
      </c>
      <c r="K298" s="14" t="str">
        <f>VLOOKUP(VALUE($B298),'[1]đơn vị thực tập'!$C$3:$AE$1000,9,0)</f>
        <v>Rosamia Danang Hotel</v>
      </c>
      <c r="L298" s="14" t="str">
        <f>VLOOKUP(VALUE($B298),'[1]đơn vị thực tập'!$C$3:$AE$1000,20,0)</f>
        <v>DUYỆT</v>
      </c>
      <c r="M298" s="14" t="str">
        <f>VLOOKUP(VALUE($B298),'[1]đơn vị thực tập'!$C$3:$AE$1000,21,0)</f>
        <v>25/12/2023</v>
      </c>
      <c r="N298" s="14" t="str">
        <f>VLOOKUP(VALUE($B298),'[1]đơn vị thực tập'!$C$3:$AE$1000,18,0)</f>
        <v>21/12</v>
      </c>
      <c r="O298" s="14" t="str">
        <f>VLOOKUP(VALUE($B298),'[1]đơn vị thực tập'!$C$3:$AE$1000,13,0)</f>
        <v>Buồng phòng</v>
      </c>
      <c r="P298" s="18">
        <f>VLOOKUP(VALUE(B298),'[1]tạm xét'!$A$7:$R$1001,13,0)</f>
        <v>0.04</v>
      </c>
      <c r="Q298" s="14">
        <f>VLOOKUP(VALUE(B298),'[1]tạm xét'!$A$7:$R$1001,11,0)</f>
        <v>3.31</v>
      </c>
      <c r="R298" s="14" t="str">
        <f>VLOOKUP(VALUE(B298),'[1]tạm xét'!$A$7:$R$1001,18,0)</f>
        <v>CHUYÊN ĐỀ</v>
      </c>
      <c r="S298" s="14" t="s">
        <v>354</v>
      </c>
      <c r="T298" s="14" t="str">
        <f>VLOOKUP($S298,'[1]THÔNG TIN GVHD'!$D$3:$P$25,11,0)</f>
        <v>0935336716</v>
      </c>
      <c r="U298" s="14" t="str">
        <f>VLOOKUP($S298,'[1]THÔNG TIN GVHD'!$D$3:$P$25,12,0)</f>
        <v>hominhphuc@dtu-hti.edu.vn</v>
      </c>
      <c r="V298" s="14">
        <f>VLOOKUP($S298,'[1]THÔNG TIN GVHD'!$D$3:$P$25,13,0)</f>
        <v>0</v>
      </c>
    </row>
    <row r="299" spans="1:22" s="15" customFormat="1" x14ac:dyDescent="0.25">
      <c r="A299" s="10">
        <f t="shared" si="4"/>
        <v>293</v>
      </c>
      <c r="B299" s="10" t="s">
        <v>747</v>
      </c>
      <c r="C299" s="11" t="s">
        <v>109</v>
      </c>
      <c r="D299" s="11" t="s">
        <v>748</v>
      </c>
      <c r="E299" s="12">
        <v>37454</v>
      </c>
      <c r="F299" s="10" t="s">
        <v>25</v>
      </c>
      <c r="G299" s="10" t="s">
        <v>331</v>
      </c>
      <c r="H299" s="10" t="s">
        <v>733</v>
      </c>
      <c r="I299" s="13" t="s">
        <v>118</v>
      </c>
      <c r="J299" s="14" t="s">
        <v>334</v>
      </c>
      <c r="K299" s="14" t="str">
        <f>VLOOKUP(VALUE($B299),'[1]đơn vị thực tập'!$C$3:$AE$1000,9,0)</f>
        <v>Rosamia Danang Hotel</v>
      </c>
      <c r="L299" s="14" t="str">
        <f>VLOOKUP(VALUE($B299),'[1]đơn vị thực tập'!$C$3:$AE$1000,20,0)</f>
        <v>DUYỆT</v>
      </c>
      <c r="M299" s="14" t="str">
        <f>VLOOKUP(VALUE($B299),'[1]đơn vị thực tập'!$C$3:$AE$1000,21,0)</f>
        <v>25/12/2023</v>
      </c>
      <c r="N299" s="14" t="str">
        <f>VLOOKUP(VALUE($B299),'[1]đơn vị thực tập'!$C$3:$AE$1000,18,0)</f>
        <v>21/12</v>
      </c>
      <c r="O299" s="14" t="str">
        <f>VLOOKUP(VALUE($B299),'[1]đơn vị thực tập'!$C$3:$AE$1000,13,0)</f>
        <v>Buồng phòng</v>
      </c>
      <c r="P299" s="18">
        <f>VLOOKUP(VALUE(B299),'[1]tạm xét'!$A$7:$R$1001,13,0)</f>
        <v>0.04</v>
      </c>
      <c r="Q299" s="14">
        <f>VLOOKUP(VALUE(B299),'[1]tạm xét'!$A$7:$R$1001,11,0)</f>
        <v>3.14</v>
      </c>
      <c r="R299" s="14" t="str">
        <f>VLOOKUP(VALUE(B299),'[1]tạm xét'!$A$7:$R$1001,18,0)</f>
        <v>CHUYÊN ĐỀ</v>
      </c>
      <c r="S299" s="14" t="s">
        <v>354</v>
      </c>
      <c r="T299" s="14" t="str">
        <f>VLOOKUP($S299,'[1]THÔNG TIN GVHD'!$D$3:$P$25,11,0)</f>
        <v>0935336716</v>
      </c>
      <c r="U299" s="14" t="str">
        <f>VLOOKUP($S299,'[1]THÔNG TIN GVHD'!$D$3:$P$25,12,0)</f>
        <v>hominhphuc@dtu-hti.edu.vn</v>
      </c>
      <c r="V299" s="14">
        <f>VLOOKUP($S299,'[1]THÔNG TIN GVHD'!$D$3:$P$25,13,0)</f>
        <v>0</v>
      </c>
    </row>
    <row r="300" spans="1:22" s="15" customFormat="1" x14ac:dyDescent="0.25">
      <c r="A300" s="10">
        <f t="shared" si="4"/>
        <v>294</v>
      </c>
      <c r="B300" s="10" t="s">
        <v>749</v>
      </c>
      <c r="C300" s="11" t="s">
        <v>750</v>
      </c>
      <c r="D300" s="11" t="s">
        <v>301</v>
      </c>
      <c r="E300" s="12">
        <v>36692</v>
      </c>
      <c r="F300" s="10" t="s">
        <v>34</v>
      </c>
      <c r="G300" s="10" t="s">
        <v>331</v>
      </c>
      <c r="H300" s="10" t="s">
        <v>733</v>
      </c>
      <c r="I300" s="13" t="s">
        <v>118</v>
      </c>
      <c r="J300" s="14" t="s">
        <v>334</v>
      </c>
      <c r="K300" s="14" t="e">
        <f>VLOOKUP(VALUE($B300),'[1]đơn vị thực tập'!$C$3:$AE$1000,9,0)</f>
        <v>#N/A</v>
      </c>
      <c r="L300" s="14" t="e">
        <f>VLOOKUP(VALUE($B300),'[1]đơn vị thực tập'!$C$3:$AE$1000,20,0)</f>
        <v>#N/A</v>
      </c>
      <c r="M300" s="14" t="e">
        <f>VLOOKUP(VALUE($B300),'[1]đơn vị thực tập'!$C$3:$AE$1000,21,0)</f>
        <v>#N/A</v>
      </c>
      <c r="N300" s="14" t="e">
        <f>VLOOKUP(VALUE($B300),'[1]đơn vị thực tập'!$C$3:$AE$1000,18,0)</f>
        <v>#N/A</v>
      </c>
      <c r="O300" s="14" t="e">
        <f>VLOOKUP(VALUE($B300),'[1]đơn vị thực tập'!$C$3:$AE$1000,13,0)</f>
        <v>#N/A</v>
      </c>
      <c r="P300" s="18">
        <f>VLOOKUP(VALUE(B300),'[1]tạm xét'!$A$7:$R$1001,13,0)</f>
        <v>0.29838709677419356</v>
      </c>
      <c r="Q300" s="14">
        <f>VLOOKUP(VALUE(B300),'[1]tạm xét'!$A$7:$R$1001,11,0)</f>
        <v>2.08</v>
      </c>
      <c r="R300" s="14" t="str">
        <f>VLOOKUP(VALUE(B300),'[1]tạm xét'!$A$7:$R$1001,18,0)</f>
        <v>KHÔNG ĐỦ ĐIỀU KIỆN THỰC TẬP</v>
      </c>
      <c r="S300" s="14"/>
      <c r="T300" s="14"/>
      <c r="U300" s="14"/>
      <c r="V300" s="14"/>
    </row>
    <row r="301" spans="1:22" s="15" customFormat="1" x14ac:dyDescent="0.25">
      <c r="A301" s="10">
        <f t="shared" si="4"/>
        <v>295</v>
      </c>
      <c r="B301" s="10" t="s">
        <v>751</v>
      </c>
      <c r="C301" s="11" t="s">
        <v>752</v>
      </c>
      <c r="D301" s="11" t="s">
        <v>367</v>
      </c>
      <c r="E301" s="12">
        <v>36924</v>
      </c>
      <c r="F301" s="10" t="s">
        <v>34</v>
      </c>
      <c r="G301" s="10" t="s">
        <v>331</v>
      </c>
      <c r="H301" s="10" t="s">
        <v>733</v>
      </c>
      <c r="I301" s="13" t="s">
        <v>118</v>
      </c>
      <c r="J301" s="14" t="s">
        <v>334</v>
      </c>
      <c r="K301" s="14" t="e">
        <f>VLOOKUP(VALUE($B301),'[1]đơn vị thực tập'!$C$3:$AE$1000,9,0)</f>
        <v>#N/A</v>
      </c>
      <c r="L301" s="14" t="e">
        <f>VLOOKUP(VALUE($B301),'[1]đơn vị thực tập'!$C$3:$AE$1000,20,0)</f>
        <v>#N/A</v>
      </c>
      <c r="M301" s="14" t="e">
        <f>VLOOKUP(VALUE($B301),'[1]đơn vị thực tập'!$C$3:$AE$1000,21,0)</f>
        <v>#N/A</v>
      </c>
      <c r="N301" s="14" t="e">
        <f>VLOOKUP(VALUE($B301),'[1]đơn vị thực tập'!$C$3:$AE$1000,18,0)</f>
        <v>#N/A</v>
      </c>
      <c r="O301" s="14" t="e">
        <f>VLOOKUP(VALUE($B301),'[1]đơn vị thực tập'!$C$3:$AE$1000,13,0)</f>
        <v>#N/A</v>
      </c>
      <c r="P301" s="18">
        <f>VLOOKUP(VALUE(B301),'[1]tạm xét'!$A$7:$R$1001,13,0)</f>
        <v>0.16800000000000001</v>
      </c>
      <c r="Q301" s="14">
        <f>VLOOKUP(VALUE(B301),'[1]tạm xét'!$A$7:$R$1001,11,0)</f>
        <v>2.15</v>
      </c>
      <c r="R301" s="14" t="str">
        <f>VLOOKUP(VALUE(B301),'[1]tạm xét'!$A$7:$R$1001,18,0)</f>
        <v>KHÔNG ĐỦ ĐIỀU KIỆN THỰC TẬP</v>
      </c>
      <c r="S301" s="14"/>
      <c r="T301" s="14"/>
      <c r="U301" s="14"/>
      <c r="V301" s="14"/>
    </row>
    <row r="302" spans="1:22" s="15" customFormat="1" x14ac:dyDescent="0.25">
      <c r="A302" s="10">
        <f t="shared" si="4"/>
        <v>296</v>
      </c>
      <c r="B302" s="10" t="s">
        <v>753</v>
      </c>
      <c r="C302" s="11" t="s">
        <v>754</v>
      </c>
      <c r="D302" s="11" t="s">
        <v>313</v>
      </c>
      <c r="E302" s="12">
        <v>37525</v>
      </c>
      <c r="F302" s="10" t="s">
        <v>34</v>
      </c>
      <c r="G302" s="10" t="s">
        <v>331</v>
      </c>
      <c r="H302" s="10" t="s">
        <v>733</v>
      </c>
      <c r="I302" s="13" t="s">
        <v>118</v>
      </c>
      <c r="J302" s="14" t="s">
        <v>334</v>
      </c>
      <c r="K302" s="14" t="str">
        <f>VLOOKUP(VALUE($B302),'[1]đơn vị thực tập'!$C$3:$AE$1000,9,0)</f>
        <v>Cicilia Hotel &amp; Spa</v>
      </c>
      <c r="L302" s="14" t="str">
        <f>VLOOKUP(VALUE($B302),'[1]đơn vị thực tập'!$C$3:$AE$1000,20,0)</f>
        <v>DUYỆT</v>
      </c>
      <c r="M302" s="14">
        <f>VLOOKUP(VALUE($B302),'[1]đơn vị thực tập'!$C$3:$AE$1000,21,0)</f>
        <v>45597</v>
      </c>
      <c r="N302" s="14">
        <f>VLOOKUP(VALUE($B302),'[1]đơn vị thực tập'!$C$3:$AE$1000,18,0)</f>
        <v>45597</v>
      </c>
      <c r="O302" s="14" t="str">
        <f>VLOOKUP(VALUE($B302),'[1]đơn vị thực tập'!$C$3:$AE$1000,13,0)</f>
        <v>Nhà hàng</v>
      </c>
      <c r="P302" s="18">
        <f>VLOOKUP(VALUE(B302),'[1]tạm xét'!$A$7:$R$1001,13,0)</f>
        <v>0</v>
      </c>
      <c r="Q302" s="14">
        <f>VLOOKUP(VALUE(B302),'[1]tạm xét'!$A$7:$R$1001,11,0)</f>
        <v>3.11</v>
      </c>
      <c r="R302" s="14" t="str">
        <f>VLOOKUP(VALUE(B302),'[1]tạm xét'!$A$7:$R$1001,18,0)</f>
        <v>CHUYÊN ĐỀ</v>
      </c>
      <c r="S302" s="14" t="s">
        <v>35</v>
      </c>
      <c r="T302" s="14" t="str">
        <f>VLOOKUP($S302,'[1]THÔNG TIN GVHD'!$D$3:$P$25,11,0)</f>
        <v>0355072844</v>
      </c>
      <c r="U302" s="14" t="str">
        <f>VLOOKUP($S302,'[1]THÔNG TIN GVHD'!$D$3:$P$25,12,0)</f>
        <v>Ngotthanhnga@dtu-hti.edu.vn</v>
      </c>
      <c r="V302" s="14">
        <f>VLOOKUP($S302,'[1]THÔNG TIN GVHD'!$D$3:$P$25,13,0)</f>
        <v>0</v>
      </c>
    </row>
    <row r="303" spans="1:22" s="15" customFormat="1" x14ac:dyDescent="0.25">
      <c r="A303" s="10">
        <f t="shared" si="4"/>
        <v>297</v>
      </c>
      <c r="B303" s="10" t="s">
        <v>755</v>
      </c>
      <c r="C303" s="11" t="s">
        <v>756</v>
      </c>
      <c r="D303" s="11" t="s">
        <v>72</v>
      </c>
      <c r="E303" s="12">
        <v>37525</v>
      </c>
      <c r="F303" s="10" t="s">
        <v>25</v>
      </c>
      <c r="G303" s="10" t="s">
        <v>331</v>
      </c>
      <c r="H303" s="10" t="s">
        <v>733</v>
      </c>
      <c r="I303" s="13" t="s">
        <v>118</v>
      </c>
      <c r="J303" s="14" t="s">
        <v>334</v>
      </c>
      <c r="K303" s="14" t="str">
        <f>VLOOKUP(VALUE($B303),'[1]đơn vị thực tập'!$C$3:$AE$1000,9,0)</f>
        <v>New Orient Hotel Đà Nẵng</v>
      </c>
      <c r="L303" s="14" t="str">
        <f>VLOOKUP(VALUE($B303),'[1]đơn vị thực tập'!$C$3:$AE$1000,20,0)</f>
        <v>DUYỆT</v>
      </c>
      <c r="M303" s="14" t="str">
        <f>VLOOKUP(VALUE($B303),'[1]đơn vị thực tập'!$C$3:$AE$1000,21,0)</f>
        <v>22/1/2024</v>
      </c>
      <c r="N303" s="14" t="str">
        <f>VLOOKUP(VALUE($B303),'[1]đơn vị thực tập'!$C$3:$AE$1000,18,0)</f>
        <v>22/1</v>
      </c>
      <c r="O303" s="14" t="str">
        <f>VLOOKUP(VALUE($B303),'[1]đơn vị thực tập'!$C$3:$AE$1000,13,0)</f>
        <v>Buồng phòng</v>
      </c>
      <c r="P303" s="18">
        <f>VLOOKUP(VALUE(B303),'[1]tạm xét'!$A$7:$R$1001,13,0)</f>
        <v>7.9365079365079361E-3</v>
      </c>
      <c r="Q303" s="14">
        <f>VLOOKUP(VALUE(B303),'[1]tạm xét'!$A$7:$R$1001,11,0)</f>
        <v>2.63</v>
      </c>
      <c r="R303" s="14" t="str">
        <f>VLOOKUP(VALUE(B303),'[1]tạm xét'!$A$7:$R$1001,18,0)</f>
        <v>CHUYÊN ĐỀ</v>
      </c>
      <c r="S303" s="14" t="s">
        <v>354</v>
      </c>
      <c r="T303" s="14" t="str">
        <f>VLOOKUP($S303,'[1]THÔNG TIN GVHD'!$D$3:$P$25,11,0)</f>
        <v>0935336716</v>
      </c>
      <c r="U303" s="14" t="str">
        <f>VLOOKUP($S303,'[1]THÔNG TIN GVHD'!$D$3:$P$25,12,0)</f>
        <v>hominhphuc@dtu-hti.edu.vn</v>
      </c>
      <c r="V303" s="14">
        <f>VLOOKUP($S303,'[1]THÔNG TIN GVHD'!$D$3:$P$25,13,0)</f>
        <v>0</v>
      </c>
    </row>
    <row r="304" spans="1:22" s="15" customFormat="1" x14ac:dyDescent="0.25">
      <c r="A304" s="10">
        <f t="shared" si="4"/>
        <v>298</v>
      </c>
      <c r="B304" s="10" t="s">
        <v>757</v>
      </c>
      <c r="C304" s="11" t="s">
        <v>218</v>
      </c>
      <c r="D304" s="11" t="s">
        <v>274</v>
      </c>
      <c r="E304" s="12">
        <v>37541</v>
      </c>
      <c r="F304" s="10" t="s">
        <v>25</v>
      </c>
      <c r="G304" s="10" t="s">
        <v>331</v>
      </c>
      <c r="H304" s="10" t="s">
        <v>733</v>
      </c>
      <c r="I304" s="13" t="s">
        <v>118</v>
      </c>
      <c r="J304" s="14" t="s">
        <v>334</v>
      </c>
      <c r="K304" s="14" t="str">
        <f>VLOOKUP(VALUE($B304),'[1]đơn vị thực tập'!$C$3:$AE$1000,9,0)</f>
        <v>Khu nghỉ dưỡng The Pearl Hoi An</v>
      </c>
      <c r="L304" s="14" t="str">
        <f>VLOOKUP(VALUE($B304),'[1]đơn vị thực tập'!$C$3:$AE$1000,20,0)</f>
        <v>DUYỆT</v>
      </c>
      <c r="M304" s="14">
        <f>VLOOKUP(VALUE($B304),'[1]đơn vị thực tập'!$C$3:$AE$1000,21,0)</f>
        <v>45627</v>
      </c>
      <c r="N304" s="14" t="str">
        <f>VLOOKUP(VALUE($B304),'[1]đơn vị thực tập'!$C$3:$AE$1000,18,0)</f>
        <v>15/1</v>
      </c>
      <c r="O304" s="14" t="str">
        <f>VLOOKUP(VALUE($B304),'[1]đơn vị thực tập'!$C$3:$AE$1000,13,0)</f>
        <v>Tiền sảnh</v>
      </c>
      <c r="P304" s="18">
        <f>VLOOKUP(VALUE(B304),'[1]tạm xét'!$A$7:$R$1001,13,0)</f>
        <v>0</v>
      </c>
      <c r="Q304" s="14">
        <f>VLOOKUP(VALUE(B304),'[1]tạm xét'!$A$7:$R$1001,11,0)</f>
        <v>3.27</v>
      </c>
      <c r="R304" s="14" t="str">
        <f>VLOOKUP(VALUE(B304),'[1]TỔNG XÉT KHÓA LUẬN'!$B$14:$O$97,14,0)</f>
        <v>CHUYÊN ĐỀ</v>
      </c>
      <c r="S304" s="14" t="s">
        <v>337</v>
      </c>
      <c r="T304" s="14" t="str">
        <f>VLOOKUP($S304,'[1]THÔNG TIN GVHD'!$D$3:$P$25,11,0)</f>
        <v>0396.153.687</v>
      </c>
      <c r="U304" s="14" t="str">
        <f>VLOOKUP($S304,'[1]THÔNG TIN GVHD'!$D$3:$P$25,12,0)</f>
        <v>nguyentminhthu@dtu-hti.edu.vn</v>
      </c>
      <c r="V304" s="14">
        <f>VLOOKUP($S304,'[1]THÔNG TIN GVHD'!$D$3:$P$25,13,0)</f>
        <v>0</v>
      </c>
    </row>
    <row r="305" spans="1:22" s="15" customFormat="1" x14ac:dyDescent="0.25">
      <c r="A305" s="10">
        <f t="shared" si="4"/>
        <v>299</v>
      </c>
      <c r="B305" s="10" t="s">
        <v>758</v>
      </c>
      <c r="C305" s="11" t="s">
        <v>759</v>
      </c>
      <c r="D305" s="11" t="s">
        <v>380</v>
      </c>
      <c r="E305" s="12">
        <v>37487</v>
      </c>
      <c r="F305" s="10" t="s">
        <v>25</v>
      </c>
      <c r="G305" s="10" t="s">
        <v>331</v>
      </c>
      <c r="H305" s="10" t="s">
        <v>733</v>
      </c>
      <c r="I305" s="13" t="s">
        <v>118</v>
      </c>
      <c r="J305" s="14" t="s">
        <v>334</v>
      </c>
      <c r="K305" s="14" t="e">
        <f>VLOOKUP(VALUE($B305),'[1]đơn vị thực tập'!$C$3:$AE$1000,9,0)</f>
        <v>#N/A</v>
      </c>
      <c r="L305" s="14" t="e">
        <f>VLOOKUP(VALUE($B305),'[1]đơn vị thực tập'!$C$3:$AE$1000,20,0)</f>
        <v>#N/A</v>
      </c>
      <c r="M305" s="14" t="e">
        <f>VLOOKUP(VALUE($B305),'[1]đơn vị thực tập'!$C$3:$AE$1000,21,0)</f>
        <v>#N/A</v>
      </c>
      <c r="N305" s="14" t="e">
        <f>VLOOKUP(VALUE($B305),'[1]đơn vị thực tập'!$C$3:$AE$1000,18,0)</f>
        <v>#N/A</v>
      </c>
      <c r="O305" s="14" t="e">
        <f>VLOOKUP(VALUE($B305),'[1]đơn vị thực tập'!$C$3:$AE$1000,13,0)</f>
        <v>#N/A</v>
      </c>
      <c r="P305" s="18" t="e">
        <f>VLOOKUP(VALUE(B305),'[1]tạm xét'!$A$7:$R$1001,13,0)</f>
        <v>#N/A</v>
      </c>
      <c r="Q305" s="14" t="e">
        <f>VLOOKUP(VALUE(B305),'[1]tạm xét'!$A$7:$R$1001,11,0)</f>
        <v>#N/A</v>
      </c>
      <c r="R305" s="14" t="e">
        <f>VLOOKUP(VALUE(B305),'[1]tạm xét'!$A$7:$R$1001,18,0)</f>
        <v>#N/A</v>
      </c>
      <c r="S305" s="14"/>
      <c r="T305" s="14"/>
      <c r="U305" s="14"/>
      <c r="V305" s="14"/>
    </row>
    <row r="306" spans="1:22" s="15" customFormat="1" x14ac:dyDescent="0.25">
      <c r="A306" s="10">
        <f t="shared" si="4"/>
        <v>300</v>
      </c>
      <c r="B306" s="10" t="s">
        <v>760</v>
      </c>
      <c r="C306" s="11" t="s">
        <v>288</v>
      </c>
      <c r="D306" s="11" t="s">
        <v>656</v>
      </c>
      <c r="E306" s="12">
        <v>37435</v>
      </c>
      <c r="F306" s="10" t="s">
        <v>34</v>
      </c>
      <c r="G306" s="10" t="s">
        <v>331</v>
      </c>
      <c r="H306" s="10" t="s">
        <v>733</v>
      </c>
      <c r="I306" s="13" t="s">
        <v>118</v>
      </c>
      <c r="J306" s="14" t="s">
        <v>334</v>
      </c>
      <c r="K306" s="14" t="e">
        <f>VLOOKUP(VALUE($B306),'[1]đơn vị thực tập'!$C$3:$AE$1000,9,0)</f>
        <v>#N/A</v>
      </c>
      <c r="L306" s="14" t="e">
        <f>VLOOKUP(VALUE($B306),'[1]đơn vị thực tập'!$C$3:$AE$1000,20,0)</f>
        <v>#N/A</v>
      </c>
      <c r="M306" s="14" t="e">
        <f>VLOOKUP(VALUE($B306),'[1]đơn vị thực tập'!$C$3:$AE$1000,21,0)</f>
        <v>#N/A</v>
      </c>
      <c r="N306" s="14" t="e">
        <f>VLOOKUP(VALUE($B306),'[1]đơn vị thực tập'!$C$3:$AE$1000,18,0)</f>
        <v>#N/A</v>
      </c>
      <c r="O306" s="14" t="e">
        <f>VLOOKUP(VALUE($B306),'[1]đơn vị thực tập'!$C$3:$AE$1000,13,0)</f>
        <v>#N/A</v>
      </c>
      <c r="P306" s="18">
        <f>VLOOKUP(VALUE(B306),'[1]tạm xét'!$A$7:$R$1001,13,0)</f>
        <v>0.25600000000000001</v>
      </c>
      <c r="Q306" s="14">
        <f>VLOOKUP(VALUE(B306),'[1]tạm xét'!$A$7:$R$1001,11,0)</f>
        <v>2.0099999999999998</v>
      </c>
      <c r="R306" s="14" t="str">
        <f>VLOOKUP(VALUE(B306),'[1]tạm xét'!$A$7:$R$1001,18,0)</f>
        <v>KHÔNG ĐỦ ĐIỀU KIỆN THỰC TẬP</v>
      </c>
      <c r="S306" s="14"/>
      <c r="T306" s="14"/>
      <c r="U306" s="14"/>
      <c r="V306" s="14"/>
    </row>
    <row r="307" spans="1:22" s="15" customFormat="1" x14ac:dyDescent="0.25">
      <c r="A307" s="10">
        <f t="shared" si="4"/>
        <v>301</v>
      </c>
      <c r="B307" s="10" t="s">
        <v>761</v>
      </c>
      <c r="C307" s="11" t="s">
        <v>762</v>
      </c>
      <c r="D307" s="11" t="s">
        <v>92</v>
      </c>
      <c r="E307" s="12">
        <v>37315</v>
      </c>
      <c r="F307" s="10" t="s">
        <v>25</v>
      </c>
      <c r="G307" s="10" t="s">
        <v>331</v>
      </c>
      <c r="H307" s="10" t="s">
        <v>733</v>
      </c>
      <c r="I307" s="13" t="s">
        <v>118</v>
      </c>
      <c r="J307" s="14" t="s">
        <v>334</v>
      </c>
      <c r="K307" s="14" t="str">
        <f>VLOOKUP(VALUE($B307),'[1]đơn vị thực tập'!$C$3:$AE$1000,9,0)</f>
        <v>Rosamia Danang Hotel</v>
      </c>
      <c r="L307" s="14" t="str">
        <f>VLOOKUP(VALUE($B307),'[1]đơn vị thực tập'!$C$3:$AE$1000,20,0)</f>
        <v>DUYỆT</v>
      </c>
      <c r="M307" s="14" t="str">
        <f>VLOOKUP(VALUE($B307),'[1]đơn vị thực tập'!$C$3:$AE$1000,21,0)</f>
        <v>15/1/2024</v>
      </c>
      <c r="N307" s="14" t="str">
        <f>VLOOKUP(VALUE($B307),'[1]đơn vị thực tập'!$C$3:$AE$1000,18,0)</f>
        <v>17/1</v>
      </c>
      <c r="O307" s="14" t="str">
        <f>VLOOKUP(VALUE($B307),'[1]đơn vị thực tập'!$C$3:$AE$1000,13,0)</f>
        <v>Nhà hàng</v>
      </c>
      <c r="P307" s="18">
        <f>VLOOKUP(VALUE(B307),'[1]tạm xét'!$A$7:$R$1001,13,0)</f>
        <v>0.04</v>
      </c>
      <c r="Q307" s="14">
        <f>VLOOKUP(VALUE(B307),'[1]tạm xét'!$A$7:$R$1001,11,0)</f>
        <v>3.04</v>
      </c>
      <c r="R307" s="14" t="str">
        <f>VLOOKUP(VALUE(B307),'[1]tạm xét'!$A$7:$R$1001,18,0)</f>
        <v>CHUYÊN ĐỀ</v>
      </c>
      <c r="S307" s="14" t="s">
        <v>337</v>
      </c>
      <c r="T307" s="14" t="str">
        <f>VLOOKUP($S307,'[1]THÔNG TIN GVHD'!$D$3:$P$25,11,0)</f>
        <v>0396.153.687</v>
      </c>
      <c r="U307" s="14" t="str">
        <f>VLOOKUP($S307,'[1]THÔNG TIN GVHD'!$D$3:$P$25,12,0)</f>
        <v>nguyentminhthu@dtu-hti.edu.vn</v>
      </c>
      <c r="V307" s="14">
        <f>VLOOKUP($S307,'[1]THÔNG TIN GVHD'!$D$3:$P$25,13,0)</f>
        <v>0</v>
      </c>
    </row>
    <row r="308" spans="1:22" s="15" customFormat="1" x14ac:dyDescent="0.25">
      <c r="A308" s="10">
        <f t="shared" si="4"/>
        <v>302</v>
      </c>
      <c r="B308" s="10" t="s">
        <v>763</v>
      </c>
      <c r="C308" s="11" t="s">
        <v>342</v>
      </c>
      <c r="D308" s="11" t="s">
        <v>92</v>
      </c>
      <c r="E308" s="12">
        <v>37324</v>
      </c>
      <c r="F308" s="10" t="s">
        <v>25</v>
      </c>
      <c r="G308" s="10" t="s">
        <v>331</v>
      </c>
      <c r="H308" s="10" t="s">
        <v>733</v>
      </c>
      <c r="I308" s="13" t="s">
        <v>118</v>
      </c>
      <c r="J308" s="14" t="s">
        <v>334</v>
      </c>
      <c r="K308" s="14" t="str">
        <f>VLOOKUP(VALUE($B308),'[1]đơn vị thực tập'!$C$3:$AE$1000,9,0)</f>
        <v>Sala Danang Beach Hotel</v>
      </c>
      <c r="L308" s="14" t="str">
        <f>VLOOKUP(VALUE($B308),'[1]đơn vị thực tập'!$C$3:$AE$1000,20,0)</f>
        <v>DUYỆT</v>
      </c>
      <c r="M308" s="14" t="str">
        <f>VLOOKUP(VALUE($B308),'[1]đơn vị thực tập'!$C$3:$AE$1000,21,0)</f>
        <v>25/12/2023</v>
      </c>
      <c r="N308" s="14" t="str">
        <f>VLOOKUP(VALUE($B308),'[1]đơn vị thực tập'!$C$3:$AE$1000,18,0)</f>
        <v>23/12</v>
      </c>
      <c r="O308" s="14" t="str">
        <f>VLOOKUP(VALUE($B308),'[1]đơn vị thực tập'!$C$3:$AE$1000,13,0)</f>
        <v>Buồng phòng</v>
      </c>
      <c r="P308" s="18">
        <f>VLOOKUP(VALUE(B308),'[1]tạm xét'!$A$7:$R$1001,13,0)</f>
        <v>2.4E-2</v>
      </c>
      <c r="Q308" s="14">
        <f>VLOOKUP(VALUE(B308),'[1]tạm xét'!$A$7:$R$1001,11,0)</f>
        <v>2.67</v>
      </c>
      <c r="R308" s="14" t="str">
        <f>VLOOKUP(VALUE(B308),'[1]tạm xét'!$A$7:$R$1001,18,0)</f>
        <v>CHUYÊN ĐỀ</v>
      </c>
      <c r="S308" s="14" t="s">
        <v>337</v>
      </c>
      <c r="T308" s="14" t="str">
        <f>VLOOKUP($S308,'[1]THÔNG TIN GVHD'!$D$3:$P$25,11,0)</f>
        <v>0396.153.687</v>
      </c>
      <c r="U308" s="14" t="str">
        <f>VLOOKUP($S308,'[1]THÔNG TIN GVHD'!$D$3:$P$25,12,0)</f>
        <v>nguyentminhthu@dtu-hti.edu.vn</v>
      </c>
      <c r="V308" s="14">
        <f>VLOOKUP($S308,'[1]THÔNG TIN GVHD'!$D$3:$P$25,13,0)</f>
        <v>0</v>
      </c>
    </row>
    <row r="309" spans="1:22" s="15" customFormat="1" x14ac:dyDescent="0.25">
      <c r="A309" s="10">
        <f t="shared" si="4"/>
        <v>303</v>
      </c>
      <c r="B309" s="10" t="s">
        <v>764</v>
      </c>
      <c r="C309" s="11" t="s">
        <v>115</v>
      </c>
      <c r="D309" s="11" t="s">
        <v>216</v>
      </c>
      <c r="E309" s="12">
        <v>37430</v>
      </c>
      <c r="F309" s="10" t="s">
        <v>25</v>
      </c>
      <c r="G309" s="10" t="s">
        <v>331</v>
      </c>
      <c r="H309" s="10" t="s">
        <v>733</v>
      </c>
      <c r="I309" s="13" t="s">
        <v>118</v>
      </c>
      <c r="J309" s="14" t="s">
        <v>334</v>
      </c>
      <c r="K309" s="14" t="str">
        <f>VLOOKUP(VALUE($B309),'[1]đơn vị thực tập'!$C$3:$AE$1000,9,0)</f>
        <v>Brilliant Hotel</v>
      </c>
      <c r="L309" s="14" t="str">
        <f>VLOOKUP(VALUE($B309),'[1]đơn vị thực tập'!$C$3:$AE$1000,20,0)</f>
        <v>DUYỆT</v>
      </c>
      <c r="M309" s="14" t="str">
        <f>VLOOKUP(VALUE($B309),'[1]đơn vị thực tập'!$C$3:$AE$1000,21,0)</f>
        <v>23/1/2024</v>
      </c>
      <c r="N309" s="14" t="str">
        <f>VLOOKUP(VALUE($B309),'[1]đơn vị thực tập'!$C$3:$AE$1000,18,0)</f>
        <v>22/1</v>
      </c>
      <c r="O309" s="14" t="str">
        <f>VLOOKUP(VALUE($B309),'[1]đơn vị thực tập'!$C$3:$AE$1000,13,0)</f>
        <v>Buồng phòng</v>
      </c>
      <c r="P309" s="18">
        <f>VLOOKUP(VALUE(B309),'[1]tạm xét'!$A$7:$R$1001,13,0)</f>
        <v>4.0322580645161289E-2</v>
      </c>
      <c r="Q309" s="14">
        <f>VLOOKUP(VALUE(B309),'[1]tạm xét'!$A$7:$R$1001,11,0)</f>
        <v>2.76</v>
      </c>
      <c r="R309" s="14" t="str">
        <f>VLOOKUP(VALUE(B309),'[1]tạm xét'!$A$7:$R$1001,18,0)</f>
        <v>CHUYÊN ĐỀ</v>
      </c>
      <c r="S309" s="14" t="s">
        <v>354</v>
      </c>
      <c r="T309" s="14" t="str">
        <f>VLOOKUP($S309,'[1]THÔNG TIN GVHD'!$D$3:$P$25,11,0)</f>
        <v>0935336716</v>
      </c>
      <c r="U309" s="14" t="str">
        <f>VLOOKUP($S309,'[1]THÔNG TIN GVHD'!$D$3:$P$25,12,0)</f>
        <v>hominhphuc@dtu-hti.edu.vn</v>
      </c>
      <c r="V309" s="14">
        <f>VLOOKUP($S309,'[1]THÔNG TIN GVHD'!$D$3:$P$25,13,0)</f>
        <v>0</v>
      </c>
    </row>
    <row r="310" spans="1:22" s="15" customFormat="1" x14ac:dyDescent="0.25">
      <c r="A310" s="10">
        <f t="shared" si="4"/>
        <v>304</v>
      </c>
      <c r="B310" s="10" t="s">
        <v>765</v>
      </c>
      <c r="C310" s="11" t="s">
        <v>766</v>
      </c>
      <c r="D310" s="11" t="s">
        <v>286</v>
      </c>
      <c r="E310" s="12">
        <v>37404</v>
      </c>
      <c r="F310" s="10" t="s">
        <v>25</v>
      </c>
      <c r="G310" s="10" t="s">
        <v>331</v>
      </c>
      <c r="H310" s="10" t="s">
        <v>733</v>
      </c>
      <c r="I310" s="13" t="s">
        <v>118</v>
      </c>
      <c r="J310" s="14" t="s">
        <v>334</v>
      </c>
      <c r="K310" s="14" t="str">
        <f>VLOOKUP(VALUE($B310),'[1]đơn vị thực tập'!$C$3:$AE$1000,9,0)</f>
        <v>Hotel Royal HoiAn</v>
      </c>
      <c r="L310" s="14" t="str">
        <f>VLOOKUP(VALUE($B310),'[1]đơn vị thực tập'!$C$3:$AE$1000,20,0)</f>
        <v>DUYỆT</v>
      </c>
      <c r="M310" s="14" t="str">
        <f>VLOOKUP(VALUE($B310),'[1]đơn vị thực tập'!$C$3:$AE$1000,21,0)</f>
        <v>28/12/2023</v>
      </c>
      <c r="N310" s="14" t="str">
        <f>VLOOKUP(VALUE($B310),'[1]đơn vị thực tập'!$C$3:$AE$1000,18,0)</f>
        <v>22/1</v>
      </c>
      <c r="O310" s="14" t="str">
        <f>VLOOKUP(VALUE($B310),'[1]đơn vị thực tập'!$C$3:$AE$1000,13,0)</f>
        <v>Tiền sảnh</v>
      </c>
      <c r="P310" s="18">
        <f>VLOOKUP(VALUE(B310),'[1]tạm xét'!$A$7:$R$1001,13,0)</f>
        <v>4.0322580645161289E-2</v>
      </c>
      <c r="Q310" s="14">
        <f>VLOOKUP(VALUE(B310),'[1]tạm xét'!$A$7:$R$1001,11,0)</f>
        <v>2.86</v>
      </c>
      <c r="R310" s="14" t="str">
        <f>VLOOKUP(VALUE(B310),'[1]tạm xét'!$A$7:$R$1001,18,0)</f>
        <v>CHUYÊN ĐỀ</v>
      </c>
      <c r="S310" s="14" t="s">
        <v>30</v>
      </c>
      <c r="T310" s="14" t="str">
        <f>VLOOKUP($S310,'[1]THÔNG TIN GVHD'!$D$3:$P$25,11,0)</f>
        <v>0702605664</v>
      </c>
      <c r="U310" s="14" t="str">
        <f>VLOOKUP($S310,'[1]THÔNG TIN GVHD'!$D$3:$P$25,12,0)</f>
        <v>huynhlthuylinh@dtu-hti.edu.vn</v>
      </c>
      <c r="V310" s="14">
        <f>VLOOKUP($S310,'[1]THÔNG TIN GVHD'!$D$3:$P$25,13,0)</f>
        <v>0</v>
      </c>
    </row>
    <row r="311" spans="1:22" s="15" customFormat="1" x14ac:dyDescent="0.25">
      <c r="A311" s="10">
        <f t="shared" si="4"/>
        <v>305</v>
      </c>
      <c r="B311" s="10" t="s">
        <v>767</v>
      </c>
      <c r="C311" s="11" t="s">
        <v>768</v>
      </c>
      <c r="D311" s="11" t="s">
        <v>286</v>
      </c>
      <c r="E311" s="12">
        <v>37261</v>
      </c>
      <c r="F311" s="10" t="s">
        <v>25</v>
      </c>
      <c r="G311" s="10" t="s">
        <v>331</v>
      </c>
      <c r="H311" s="10" t="s">
        <v>733</v>
      </c>
      <c r="I311" s="13" t="s">
        <v>118</v>
      </c>
      <c r="J311" s="14" t="s">
        <v>334</v>
      </c>
      <c r="K311" s="14" t="str">
        <f>VLOOKUP(VALUE($B311),'[1]đơn vị thực tập'!$C$3:$AE$1000,9,0)</f>
        <v>Minh Toàn Galaxy Hotel Đà Nẵng</v>
      </c>
      <c r="L311" s="14" t="str">
        <f>VLOOKUP(VALUE($B311),'[1]đơn vị thực tập'!$C$3:$AE$1000,20,0)</f>
        <v>DUYỆT</v>
      </c>
      <c r="M311" s="14">
        <f>VLOOKUP(VALUE($B311),'[1]đơn vị thực tập'!$C$3:$AE$1000,21,0)</f>
        <v>45597</v>
      </c>
      <c r="N311" s="14">
        <f>VLOOKUP(VALUE($B311),'[1]đơn vị thực tập'!$C$3:$AE$1000,18,0)</f>
        <v>0</v>
      </c>
      <c r="O311" s="14" t="str">
        <f>VLOOKUP(VALUE($B311),'[1]đơn vị thực tập'!$C$3:$AE$1000,13,0)</f>
        <v>Nhà hàng</v>
      </c>
      <c r="P311" s="18">
        <f>VLOOKUP(VALUE(B311),'[1]tạm xét'!$A$7:$R$1001,13,0)</f>
        <v>1.6129032258064516E-2</v>
      </c>
      <c r="Q311" s="14">
        <f>VLOOKUP(VALUE(B311),'[1]tạm xét'!$A$7:$R$1001,11,0)</f>
        <v>2.63</v>
      </c>
      <c r="R311" s="14" t="str">
        <f>VLOOKUP(VALUE(B311),'[1]tạm xét'!$A$7:$R$1001,18,0)</f>
        <v>CHUYÊN ĐỀ</v>
      </c>
      <c r="S311" s="14"/>
      <c r="T311" s="14"/>
      <c r="U311" s="14"/>
      <c r="V311" s="14"/>
    </row>
    <row r="312" spans="1:22" s="15" customFormat="1" x14ac:dyDescent="0.25">
      <c r="A312" s="10">
        <f t="shared" si="4"/>
        <v>306</v>
      </c>
      <c r="B312" s="10" t="s">
        <v>769</v>
      </c>
      <c r="C312" s="11" t="s">
        <v>770</v>
      </c>
      <c r="D312" s="11" t="s">
        <v>168</v>
      </c>
      <c r="E312" s="12">
        <v>36985</v>
      </c>
      <c r="F312" s="10" t="s">
        <v>25</v>
      </c>
      <c r="G312" s="10" t="s">
        <v>331</v>
      </c>
      <c r="H312" s="10" t="s">
        <v>733</v>
      </c>
      <c r="I312" s="13" t="s">
        <v>118</v>
      </c>
      <c r="J312" s="14" t="s">
        <v>334</v>
      </c>
      <c r="K312" s="14" t="str">
        <f>VLOOKUP(VALUE($B312),'[1]đơn vị thực tập'!$C$3:$AE$1000,9,0)</f>
        <v>Khách sạn Sài Gòn Kim Liên</v>
      </c>
      <c r="L312" s="14" t="str">
        <f>VLOOKUP(VALUE($B312),'[1]đơn vị thực tập'!$C$3:$AE$1000,20,0)</f>
        <v>DUYỆT</v>
      </c>
      <c r="M312" s="14" t="str">
        <f>VLOOKUP(VALUE($B312),'[1]đơn vị thực tập'!$C$3:$AE$1000,21,0)</f>
        <v>27/12/2023</v>
      </c>
      <c r="N312" s="14">
        <f>VLOOKUP(VALUE($B312),'[1]đơn vị thực tập'!$C$3:$AE$1000,18,0)</f>
        <v>0</v>
      </c>
      <c r="O312" s="14" t="str">
        <f>VLOOKUP(VALUE($B312),'[1]đơn vị thực tập'!$C$3:$AE$1000,13,0)</f>
        <v>Tiền sảnh</v>
      </c>
      <c r="P312" s="18">
        <f>VLOOKUP(VALUE(B312),'[1]tạm xét'!$A$7:$R$1001,13,0)</f>
        <v>2.3809523809523808E-2</v>
      </c>
      <c r="Q312" s="14">
        <f>VLOOKUP(VALUE(B312),'[1]tạm xét'!$A$7:$R$1001,11,0)</f>
        <v>3.32</v>
      </c>
      <c r="R312" s="14" t="str">
        <f>VLOOKUP(VALUE(B312),'[1]tạm xét'!$A$7:$R$1001,18,0)</f>
        <v>CHUYÊN ĐỀ</v>
      </c>
      <c r="S312" s="14"/>
      <c r="T312" s="14"/>
      <c r="U312" s="14"/>
      <c r="V312" s="14"/>
    </row>
    <row r="313" spans="1:22" s="15" customFormat="1" x14ac:dyDescent="0.25">
      <c r="A313" s="10">
        <f t="shared" si="4"/>
        <v>307</v>
      </c>
      <c r="B313" s="10" t="s">
        <v>771</v>
      </c>
      <c r="C313" s="11" t="s">
        <v>772</v>
      </c>
      <c r="D313" s="11" t="s">
        <v>224</v>
      </c>
      <c r="E313" s="12">
        <v>37363</v>
      </c>
      <c r="F313" s="10" t="s">
        <v>25</v>
      </c>
      <c r="G313" s="10" t="s">
        <v>331</v>
      </c>
      <c r="H313" s="10" t="s">
        <v>733</v>
      </c>
      <c r="I313" s="13" t="s">
        <v>118</v>
      </c>
      <c r="J313" s="14" t="s">
        <v>334</v>
      </c>
      <c r="K313" s="14" t="str">
        <f>VLOOKUP(VALUE($B313),'[1]đơn vị thực tập'!$C$3:$AE$1000,9,0)</f>
        <v>Rosamia Danang Hotel</v>
      </c>
      <c r="L313" s="14" t="str">
        <f>VLOOKUP(VALUE($B313),'[1]đơn vị thực tập'!$C$3:$AE$1000,20,0)</f>
        <v>DUYỆT</v>
      </c>
      <c r="M313" s="14" t="str">
        <f>VLOOKUP(VALUE($B313),'[1]đơn vị thực tập'!$C$3:$AE$1000,21,0)</f>
        <v>15/1/2024</v>
      </c>
      <c r="N313" s="14" t="str">
        <f>VLOOKUP(VALUE($B313),'[1]đơn vị thực tập'!$C$3:$AE$1000,18,0)</f>
        <v>17/1</v>
      </c>
      <c r="O313" s="14" t="str">
        <f>VLOOKUP(VALUE($B313),'[1]đơn vị thực tập'!$C$3:$AE$1000,13,0)</f>
        <v>Nhà hàng</v>
      </c>
      <c r="P313" s="18">
        <f>VLOOKUP(VALUE(B313),'[1]tạm xét'!$A$7:$R$1001,13,0)</f>
        <v>0.04</v>
      </c>
      <c r="Q313" s="14">
        <f>VLOOKUP(VALUE(B313),'[1]tạm xét'!$A$7:$R$1001,11,0)</f>
        <v>3.26</v>
      </c>
      <c r="R313" s="14" t="str">
        <f>VLOOKUP(VALUE(B313),'[1]tạm xét'!$A$7:$R$1001,18,0)</f>
        <v>CHUYÊN ĐỀ</v>
      </c>
      <c r="S313" s="14" t="s">
        <v>58</v>
      </c>
      <c r="T313" s="14" t="str">
        <f>VLOOKUP($S313,'[1]THÔNG TIN GVHD'!$D$3:$P$25,11,0)</f>
        <v>0905938748</v>
      </c>
      <c r="U313" s="14" t="str">
        <f>VLOOKUP($S313,'[1]THÔNG TIN GVHD'!$D$3:$P$25,12,0)</f>
        <v>duongtxuandieu@dtu-hti.edu.vn</v>
      </c>
      <c r="V313" s="14">
        <f>VLOOKUP($S313,'[1]THÔNG TIN GVHD'!$D$3:$P$25,13,0)</f>
        <v>0</v>
      </c>
    </row>
    <row r="314" spans="1:22" s="15" customFormat="1" x14ac:dyDescent="0.25">
      <c r="A314" s="10">
        <f t="shared" si="4"/>
        <v>308</v>
      </c>
      <c r="B314" s="10" t="s">
        <v>773</v>
      </c>
      <c r="C314" s="11" t="s">
        <v>774</v>
      </c>
      <c r="D314" s="11" t="s">
        <v>173</v>
      </c>
      <c r="E314" s="12">
        <v>36932</v>
      </c>
      <c r="F314" s="10" t="s">
        <v>34</v>
      </c>
      <c r="G314" s="10" t="s">
        <v>331</v>
      </c>
      <c r="H314" s="10" t="s">
        <v>733</v>
      </c>
      <c r="I314" s="13" t="s">
        <v>118</v>
      </c>
      <c r="J314" s="14" t="s">
        <v>334</v>
      </c>
      <c r="K314" s="14" t="e">
        <f>VLOOKUP(VALUE($B314),'[1]đơn vị thực tập'!$C$3:$AE$1000,9,0)</f>
        <v>#N/A</v>
      </c>
      <c r="L314" s="14" t="e">
        <f>VLOOKUP(VALUE($B314),'[1]đơn vị thực tập'!$C$3:$AE$1000,20,0)</f>
        <v>#N/A</v>
      </c>
      <c r="M314" s="14" t="e">
        <f>VLOOKUP(VALUE($B314),'[1]đơn vị thực tập'!$C$3:$AE$1000,21,0)</f>
        <v>#N/A</v>
      </c>
      <c r="N314" s="14" t="e">
        <f>VLOOKUP(VALUE($B314),'[1]đơn vị thực tập'!$C$3:$AE$1000,18,0)</f>
        <v>#N/A</v>
      </c>
      <c r="O314" s="14" t="e">
        <f>VLOOKUP(VALUE($B314),'[1]đơn vị thực tập'!$C$3:$AE$1000,13,0)</f>
        <v>#N/A</v>
      </c>
      <c r="P314" s="18">
        <f>VLOOKUP(VALUE(B314),'[1]tạm xét'!$A$7:$R$1001,13,0)</f>
        <v>0.08</v>
      </c>
      <c r="Q314" s="14">
        <f>VLOOKUP(VALUE(B314),'[1]tạm xét'!$A$7:$R$1001,11,0)</f>
        <v>2.39</v>
      </c>
      <c r="R314" s="14" t="str">
        <f>VLOOKUP(VALUE(B314),'[1]tạm xét'!$A$7:$R$1001,18,0)</f>
        <v>KHÔNG ĐỦ ĐIỀU KIỆN THỰC TẬP</v>
      </c>
      <c r="S314" s="14"/>
      <c r="T314" s="14"/>
      <c r="U314" s="14"/>
      <c r="V314" s="14"/>
    </row>
    <row r="315" spans="1:22" s="15" customFormat="1" x14ac:dyDescent="0.25">
      <c r="A315" s="10">
        <f t="shared" si="4"/>
        <v>309</v>
      </c>
      <c r="B315" s="10" t="s">
        <v>775</v>
      </c>
      <c r="C315" s="11" t="s">
        <v>776</v>
      </c>
      <c r="D315" s="11" t="s">
        <v>236</v>
      </c>
      <c r="E315" s="12">
        <v>37372</v>
      </c>
      <c r="F315" s="10" t="s">
        <v>25</v>
      </c>
      <c r="G315" s="10" t="s">
        <v>331</v>
      </c>
      <c r="H315" s="10" t="s">
        <v>733</v>
      </c>
      <c r="I315" s="13" t="s">
        <v>118</v>
      </c>
      <c r="J315" s="14" t="s">
        <v>334</v>
      </c>
      <c r="K315" s="14" t="e">
        <f>VLOOKUP(VALUE($B315),'[1]đơn vị thực tập'!$C$3:$AE$1000,9,0)</f>
        <v>#N/A</v>
      </c>
      <c r="L315" s="14" t="e">
        <f>VLOOKUP(VALUE($B315),'[1]đơn vị thực tập'!$C$3:$AE$1000,20,0)</f>
        <v>#N/A</v>
      </c>
      <c r="M315" s="14" t="e">
        <f>VLOOKUP(VALUE($B315),'[1]đơn vị thực tập'!$C$3:$AE$1000,21,0)</f>
        <v>#N/A</v>
      </c>
      <c r="N315" s="14" t="e">
        <f>VLOOKUP(VALUE($B315),'[1]đơn vị thực tập'!$C$3:$AE$1000,18,0)</f>
        <v>#N/A</v>
      </c>
      <c r="O315" s="14" t="e">
        <f>VLOOKUP(VALUE($B315),'[1]đơn vị thực tập'!$C$3:$AE$1000,13,0)</f>
        <v>#N/A</v>
      </c>
      <c r="P315" s="18">
        <f>VLOOKUP(VALUE(B315),'[1]tạm xét'!$A$7:$R$1001,13,0)</f>
        <v>1.6129032258064516E-2</v>
      </c>
      <c r="Q315" s="14">
        <f>VLOOKUP(VALUE(B315),'[1]tạm xét'!$A$7:$R$1001,11,0)</f>
        <v>2.76</v>
      </c>
      <c r="R315" s="14" t="str">
        <f>VLOOKUP(VALUE(B315),'[1]tạm xét'!$A$7:$R$1001,18,0)</f>
        <v>CHUYÊN ĐỀ</v>
      </c>
      <c r="S315" s="14"/>
      <c r="T315" s="14"/>
      <c r="U315" s="14"/>
      <c r="V315" s="14"/>
    </row>
    <row r="316" spans="1:22" s="15" customFormat="1" x14ac:dyDescent="0.25">
      <c r="A316" s="10">
        <f t="shared" si="4"/>
        <v>310</v>
      </c>
      <c r="B316" s="10" t="s">
        <v>777</v>
      </c>
      <c r="C316" s="11" t="s">
        <v>395</v>
      </c>
      <c r="D316" s="11" t="s">
        <v>462</v>
      </c>
      <c r="E316" s="12">
        <v>37577</v>
      </c>
      <c r="F316" s="10" t="s">
        <v>25</v>
      </c>
      <c r="G316" s="10" t="s">
        <v>331</v>
      </c>
      <c r="H316" s="10" t="s">
        <v>733</v>
      </c>
      <c r="I316" s="13" t="s">
        <v>118</v>
      </c>
      <c r="J316" s="14" t="s">
        <v>334</v>
      </c>
      <c r="K316" s="14" t="str">
        <f>VLOOKUP(VALUE($B316),'[1]đơn vị thực tập'!$C$3:$AE$1000,9,0)</f>
        <v>Brilliant Hotel</v>
      </c>
      <c r="L316" s="14" t="str">
        <f>VLOOKUP(VALUE($B316),'[1]đơn vị thực tập'!$C$3:$AE$1000,20,0)</f>
        <v>DUYỆT</v>
      </c>
      <c r="M316" s="14">
        <f>VLOOKUP(VALUE($B316),'[1]đơn vị thực tập'!$C$3:$AE$1000,21,0)</f>
        <v>3</v>
      </c>
      <c r="N316" s="14">
        <f>VLOOKUP(VALUE($B316),'[1]đơn vị thực tập'!$C$3:$AE$1000,18,0)</f>
        <v>45566</v>
      </c>
      <c r="O316" s="14" t="str">
        <f>VLOOKUP(VALUE($B316),'[1]đơn vị thực tập'!$C$3:$AE$1000,13,0)</f>
        <v>Nhà hàng</v>
      </c>
      <c r="P316" s="18">
        <f>VLOOKUP(VALUE(B316),'[1]tạm xét'!$A$7:$R$1001,13,0)</f>
        <v>2.4193548387096774E-2</v>
      </c>
      <c r="Q316" s="14">
        <f>VLOOKUP(VALUE(B316),'[1]tạm xét'!$A$7:$R$1001,11,0)</f>
        <v>3.28</v>
      </c>
      <c r="R316" s="14" t="str">
        <f>VLOOKUP(VALUE(B316),'[1]tạm xét'!$A$7:$R$1001,18,0)</f>
        <v>CHUYÊN ĐỀ</v>
      </c>
      <c r="S316" s="14" t="s">
        <v>35</v>
      </c>
      <c r="T316" s="14" t="str">
        <f>VLOOKUP($S316,'[1]THÔNG TIN GVHD'!$D$3:$P$25,11,0)</f>
        <v>0355072844</v>
      </c>
      <c r="U316" s="14" t="str">
        <f>VLOOKUP($S316,'[1]THÔNG TIN GVHD'!$D$3:$P$25,12,0)</f>
        <v>Ngotthanhnga@dtu-hti.edu.vn</v>
      </c>
      <c r="V316" s="14">
        <f>VLOOKUP($S316,'[1]THÔNG TIN GVHD'!$D$3:$P$25,13,0)</f>
        <v>0</v>
      </c>
    </row>
    <row r="317" spans="1:22" s="15" customFormat="1" x14ac:dyDescent="0.25">
      <c r="A317" s="10">
        <f t="shared" si="4"/>
        <v>311</v>
      </c>
      <c r="B317" s="10" t="s">
        <v>778</v>
      </c>
      <c r="C317" s="11" t="s">
        <v>617</v>
      </c>
      <c r="D317" s="11" t="s">
        <v>298</v>
      </c>
      <c r="E317" s="12">
        <v>37403</v>
      </c>
      <c r="F317" s="10" t="s">
        <v>25</v>
      </c>
      <c r="G317" s="10" t="s">
        <v>331</v>
      </c>
      <c r="H317" s="10" t="s">
        <v>733</v>
      </c>
      <c r="I317" s="13" t="s">
        <v>118</v>
      </c>
      <c r="J317" s="14" t="s">
        <v>334</v>
      </c>
      <c r="K317" s="14" t="e">
        <f>VLOOKUP(VALUE($B317),'[1]đơn vị thực tập'!$C$3:$AE$1000,9,0)</f>
        <v>#N/A</v>
      </c>
      <c r="L317" s="14" t="e">
        <f>VLOOKUP(VALUE($B317),'[1]đơn vị thực tập'!$C$3:$AE$1000,20,0)</f>
        <v>#N/A</v>
      </c>
      <c r="M317" s="14" t="e">
        <f>VLOOKUP(VALUE($B317),'[1]đơn vị thực tập'!$C$3:$AE$1000,21,0)</f>
        <v>#N/A</v>
      </c>
      <c r="N317" s="14" t="e">
        <f>VLOOKUP(VALUE($B317),'[1]đơn vị thực tập'!$C$3:$AE$1000,18,0)</f>
        <v>#N/A</v>
      </c>
      <c r="O317" s="14" t="e">
        <f>VLOOKUP(VALUE($B317),'[1]đơn vị thực tập'!$C$3:$AE$1000,13,0)</f>
        <v>#N/A</v>
      </c>
      <c r="P317" s="18">
        <f>VLOOKUP(VALUE(B317),'[1]tạm xét'!$A$7:$R$1001,13,0)</f>
        <v>0.32800000000000001</v>
      </c>
      <c r="Q317" s="14">
        <f>VLOOKUP(VALUE(B317),'[1]tạm xét'!$A$7:$R$1001,11,0)</f>
        <v>2.16</v>
      </c>
      <c r="R317" s="14" t="str">
        <f>VLOOKUP(VALUE(B317),'[1]tạm xét'!$A$7:$R$1001,18,0)</f>
        <v>KHÔNG ĐỦ ĐIỀU KIỆN THỰC TẬP</v>
      </c>
      <c r="S317" s="14"/>
      <c r="T317" s="14"/>
      <c r="U317" s="14"/>
      <c r="V317" s="14"/>
    </row>
    <row r="318" spans="1:22" s="15" customFormat="1" x14ac:dyDescent="0.25">
      <c r="A318" s="10">
        <f t="shared" si="4"/>
        <v>312</v>
      </c>
      <c r="B318" s="10" t="s">
        <v>779</v>
      </c>
      <c r="C318" s="11" t="s">
        <v>411</v>
      </c>
      <c r="D318" s="11" t="s">
        <v>121</v>
      </c>
      <c r="E318" s="12">
        <v>37166</v>
      </c>
      <c r="F318" s="10" t="s">
        <v>34</v>
      </c>
      <c r="G318" s="10" t="s">
        <v>331</v>
      </c>
      <c r="H318" s="10" t="s">
        <v>780</v>
      </c>
      <c r="I318" s="13" t="s">
        <v>118</v>
      </c>
      <c r="J318" s="14" t="s">
        <v>334</v>
      </c>
      <c r="K318" s="14" t="e">
        <f>VLOOKUP(VALUE($B318),'[1]đơn vị thực tập'!$C$3:$AE$1000,9,0)</f>
        <v>#N/A</v>
      </c>
      <c r="L318" s="14" t="e">
        <f>VLOOKUP(VALUE($B318),'[1]đơn vị thực tập'!$C$3:$AE$1000,20,0)</f>
        <v>#N/A</v>
      </c>
      <c r="M318" s="14" t="e">
        <f>VLOOKUP(VALUE($B318),'[1]đơn vị thực tập'!$C$3:$AE$1000,21,0)</f>
        <v>#N/A</v>
      </c>
      <c r="N318" s="14" t="e">
        <f>VLOOKUP(VALUE($B318),'[1]đơn vị thực tập'!$C$3:$AE$1000,18,0)</f>
        <v>#N/A</v>
      </c>
      <c r="O318" s="14" t="e">
        <f>VLOOKUP(VALUE($B318),'[1]đơn vị thực tập'!$C$3:$AE$1000,13,0)</f>
        <v>#N/A</v>
      </c>
      <c r="P318" s="18">
        <f>VLOOKUP(VALUE(B318),'[1]tạm xét'!$A$7:$R$1001,13,0)</f>
        <v>0.248</v>
      </c>
      <c r="Q318" s="14">
        <f>VLOOKUP(VALUE(B318),'[1]tạm xét'!$A$7:$R$1001,11,0)</f>
        <v>1.96</v>
      </c>
      <c r="R318" s="14" t="str">
        <f>VLOOKUP(VALUE(B318),'[1]tạm xét'!$A$7:$R$1001,18,0)</f>
        <v>KHÔNG ĐỦ ĐIỀU KIỆN THỰC TẬP</v>
      </c>
      <c r="S318" s="14"/>
      <c r="T318" s="14"/>
      <c r="U318" s="14"/>
      <c r="V318" s="14"/>
    </row>
    <row r="319" spans="1:22" s="15" customFormat="1" x14ac:dyDescent="0.25">
      <c r="A319" s="10">
        <f t="shared" si="4"/>
        <v>313</v>
      </c>
      <c r="B319" s="10" t="s">
        <v>781</v>
      </c>
      <c r="C319" s="11" t="s">
        <v>782</v>
      </c>
      <c r="D319" s="11" t="s">
        <v>249</v>
      </c>
      <c r="E319" s="12">
        <v>37252</v>
      </c>
      <c r="F319" s="10" t="s">
        <v>34</v>
      </c>
      <c r="G319" s="10" t="s">
        <v>331</v>
      </c>
      <c r="H319" s="10" t="s">
        <v>780</v>
      </c>
      <c r="I319" s="13" t="s">
        <v>118</v>
      </c>
      <c r="J319" s="14" t="s">
        <v>334</v>
      </c>
      <c r="K319" s="14" t="str">
        <f>VLOOKUP(VALUE($B319),'[1]đơn vị thực tập'!$C$3:$AE$1000,9,0)</f>
        <v>Grand Mercure Đà Nẵng</v>
      </c>
      <c r="L319" s="14" t="str">
        <f>VLOOKUP(VALUE($B319),'[1]đơn vị thực tập'!$C$3:$AE$1000,20,0)</f>
        <v>DUYỆT</v>
      </c>
      <c r="M319" s="14" t="str">
        <f>VLOOKUP(VALUE($B319),'[1]đơn vị thực tập'!$C$3:$AE$1000,21,0)</f>
        <v>25/12/2023</v>
      </c>
      <c r="N319" s="14" t="str">
        <f>VLOOKUP(VALUE($B319),'[1]đơn vị thực tập'!$C$3:$AE$1000,18,0)</f>
        <v>21/12</v>
      </c>
      <c r="O319" s="14" t="str">
        <f>VLOOKUP(VALUE($B319),'[1]đơn vị thực tập'!$C$3:$AE$1000,13,0)</f>
        <v>Nhà hàng</v>
      </c>
      <c r="P319" s="18">
        <f>VLOOKUP(VALUE(B319),'[1]tạm xét'!$A$7:$R$1001,13,0)</f>
        <v>0</v>
      </c>
      <c r="Q319" s="14">
        <f>VLOOKUP(VALUE(B319),'[1]tạm xét'!$A$7:$R$1001,11,0)</f>
        <v>2.98</v>
      </c>
      <c r="R319" s="14" t="str">
        <f>VLOOKUP(VALUE(B319),'[1]tạm xét'!$A$7:$R$1001,18,0)</f>
        <v>CHUYÊN ĐỀ</v>
      </c>
      <c r="S319" s="14" t="s">
        <v>65</v>
      </c>
      <c r="T319" s="14" t="str">
        <f>VLOOKUP($S319,'[1]THÔNG TIN GVHD'!$D$3:$P$25,11,0)</f>
        <v>0906 029 602</v>
      </c>
      <c r="U319" s="14" t="str">
        <f>VLOOKUP($S319,'[1]THÔNG TIN GVHD'!$D$3:$P$25,12,0)</f>
        <v>tranhoanganh@dtu-hti.edu.vn</v>
      </c>
      <c r="V319" s="14">
        <f>VLOOKUP($S319,'[1]THÔNG TIN GVHD'!$D$3:$P$25,13,0)</f>
        <v>0</v>
      </c>
    </row>
    <row r="320" spans="1:22" s="15" customFormat="1" x14ac:dyDescent="0.25">
      <c r="A320" s="10">
        <f t="shared" si="4"/>
        <v>314</v>
      </c>
      <c r="B320" s="10" t="s">
        <v>783</v>
      </c>
      <c r="C320" s="11" t="s">
        <v>784</v>
      </c>
      <c r="D320" s="11" t="s">
        <v>785</v>
      </c>
      <c r="E320" s="12">
        <v>37125</v>
      </c>
      <c r="F320" s="10" t="s">
        <v>25</v>
      </c>
      <c r="G320" s="10" t="s">
        <v>331</v>
      </c>
      <c r="H320" s="10" t="s">
        <v>780</v>
      </c>
      <c r="I320" s="13" t="s">
        <v>118</v>
      </c>
      <c r="J320" s="14" t="s">
        <v>334</v>
      </c>
      <c r="K320" s="14" t="str">
        <f>VLOOKUP(VALUE($B320),'[1]đơn vị thực tập'!$C$3:$AE$1000,9,0)</f>
        <v>Laguna Lăng Cô</v>
      </c>
      <c r="L320" s="14" t="str">
        <f>VLOOKUP(VALUE($B320),'[1]đơn vị thực tập'!$C$3:$AE$1000,20,0)</f>
        <v>DUYỆT</v>
      </c>
      <c r="M320" s="14">
        <f>VLOOKUP(VALUE($B320),'[1]đơn vị thực tập'!$C$3:$AE$1000,21,0)</f>
        <v>45627</v>
      </c>
      <c r="N320" s="14" t="str">
        <f>VLOOKUP(VALUE($B320),'[1]đơn vị thực tập'!$C$3:$AE$1000,18,0)</f>
        <v>15/1</v>
      </c>
      <c r="O320" s="14" t="str">
        <f>VLOOKUP(VALUE($B320),'[1]đơn vị thực tập'!$C$3:$AE$1000,13,0)</f>
        <v>Tiền sảnh</v>
      </c>
      <c r="P320" s="18">
        <f>VLOOKUP(VALUE(B320),'[1]tạm xét'!$A$7:$R$1001,13,0)</f>
        <v>2.4193548387096774E-2</v>
      </c>
      <c r="Q320" s="14">
        <f>VLOOKUP(VALUE(B320),'[1]tạm xét'!$A$7:$R$1001,11,0)</f>
        <v>3.09</v>
      </c>
      <c r="R320" s="14" t="str">
        <f>VLOOKUP(VALUE(B320),'[1]tạm xét'!$A$7:$R$1001,18,0)</f>
        <v>CHUYÊN ĐỀ</v>
      </c>
      <c r="S320" s="14" t="s">
        <v>337</v>
      </c>
      <c r="T320" s="14" t="str">
        <f>VLOOKUP($S320,'[1]THÔNG TIN GVHD'!$D$3:$P$25,11,0)</f>
        <v>0396.153.687</v>
      </c>
      <c r="U320" s="14" t="str">
        <f>VLOOKUP($S320,'[1]THÔNG TIN GVHD'!$D$3:$P$25,12,0)</f>
        <v>nguyentminhthu@dtu-hti.edu.vn</v>
      </c>
      <c r="V320" s="14">
        <f>VLOOKUP($S320,'[1]THÔNG TIN GVHD'!$D$3:$P$25,13,0)</f>
        <v>0</v>
      </c>
    </row>
    <row r="321" spans="1:22" s="15" customFormat="1" x14ac:dyDescent="0.25">
      <c r="A321" s="10">
        <f t="shared" si="4"/>
        <v>315</v>
      </c>
      <c r="B321" s="10" t="s">
        <v>786</v>
      </c>
      <c r="C321" s="11" t="s">
        <v>787</v>
      </c>
      <c r="D321" s="11" t="s">
        <v>353</v>
      </c>
      <c r="E321" s="12">
        <v>37546</v>
      </c>
      <c r="F321" s="10" t="s">
        <v>25</v>
      </c>
      <c r="G321" s="10" t="s">
        <v>331</v>
      </c>
      <c r="H321" s="10" t="s">
        <v>780</v>
      </c>
      <c r="I321" s="13" t="s">
        <v>118</v>
      </c>
      <c r="J321" s="14" t="s">
        <v>334</v>
      </c>
      <c r="K321" s="14" t="str">
        <f>VLOOKUP(VALUE($B321),'[1]đơn vị thực tập'!$C$3:$AE$1000,9,0)</f>
        <v>Rosamia Danang Hotel</v>
      </c>
      <c r="L321" s="14" t="str">
        <f>VLOOKUP(VALUE($B321),'[1]đơn vị thực tập'!$C$3:$AE$1000,20,0)</f>
        <v>DUYỆT</v>
      </c>
      <c r="M321" s="14" t="str">
        <f>VLOOKUP(VALUE($B321),'[1]đơn vị thực tập'!$C$3:$AE$1000,21,0)</f>
        <v>15/1/2024</v>
      </c>
      <c r="N321" s="14" t="str">
        <f>VLOOKUP(VALUE($B321),'[1]đơn vị thực tập'!$C$3:$AE$1000,18,0)</f>
        <v>17/1</v>
      </c>
      <c r="O321" s="14" t="str">
        <f>VLOOKUP(VALUE($B321),'[1]đơn vị thực tập'!$C$3:$AE$1000,13,0)</f>
        <v>Nhà hàng</v>
      </c>
      <c r="P321" s="18">
        <f>VLOOKUP(VALUE(B321),'[1]tạm xét'!$A$7:$R$1001,13,0)</f>
        <v>0.04</v>
      </c>
      <c r="Q321" s="14">
        <f>VLOOKUP(VALUE(B321),'[1]tạm xét'!$A$7:$R$1001,11,0)</f>
        <v>3.27</v>
      </c>
      <c r="R321" s="14" t="str">
        <f>VLOOKUP(VALUE(B321),'[1]tạm xét'!$A$7:$R$1001,18,0)</f>
        <v>CHUYÊN ĐỀ</v>
      </c>
      <c r="S321" s="14" t="s">
        <v>58</v>
      </c>
      <c r="T321" s="14" t="str">
        <f>VLOOKUP($S321,'[1]THÔNG TIN GVHD'!$D$3:$P$25,11,0)</f>
        <v>0905938748</v>
      </c>
      <c r="U321" s="14" t="str">
        <f>VLOOKUP($S321,'[1]THÔNG TIN GVHD'!$D$3:$P$25,12,0)</f>
        <v>duongtxuandieu@dtu-hti.edu.vn</v>
      </c>
      <c r="V321" s="14">
        <f>VLOOKUP($S321,'[1]THÔNG TIN GVHD'!$D$3:$P$25,13,0)</f>
        <v>0</v>
      </c>
    </row>
    <row r="322" spans="1:22" s="15" customFormat="1" x14ac:dyDescent="0.25">
      <c r="A322" s="10">
        <f t="shared" si="4"/>
        <v>316</v>
      </c>
      <c r="B322" s="10" t="s">
        <v>788</v>
      </c>
      <c r="C322" s="11" t="s">
        <v>415</v>
      </c>
      <c r="D322" s="11" t="s">
        <v>353</v>
      </c>
      <c r="E322" s="12">
        <v>37324</v>
      </c>
      <c r="F322" s="10" t="s">
        <v>34</v>
      </c>
      <c r="G322" s="10" t="s">
        <v>331</v>
      </c>
      <c r="H322" s="10" t="s">
        <v>780</v>
      </c>
      <c r="I322" s="13" t="s">
        <v>118</v>
      </c>
      <c r="J322" s="14" t="s">
        <v>334</v>
      </c>
      <c r="K322" s="14" t="e">
        <f>VLOOKUP(VALUE($B322),'[1]đơn vị thực tập'!$C$3:$AE$1000,9,0)</f>
        <v>#N/A</v>
      </c>
      <c r="L322" s="14" t="e">
        <f>VLOOKUP(VALUE($B322),'[1]đơn vị thực tập'!$C$3:$AE$1000,20,0)</f>
        <v>#N/A</v>
      </c>
      <c r="M322" s="14" t="e">
        <f>VLOOKUP(VALUE($B322),'[1]đơn vị thực tập'!$C$3:$AE$1000,21,0)</f>
        <v>#N/A</v>
      </c>
      <c r="N322" s="14" t="e">
        <f>VLOOKUP(VALUE($B322),'[1]đơn vị thực tập'!$C$3:$AE$1000,18,0)</f>
        <v>#N/A</v>
      </c>
      <c r="O322" s="14" t="e">
        <f>VLOOKUP(VALUE($B322),'[1]đơn vị thực tập'!$C$3:$AE$1000,13,0)</f>
        <v>#N/A</v>
      </c>
      <c r="P322" s="18">
        <f>VLOOKUP(VALUE(B322),'[1]tạm xét'!$A$7:$R$1001,13,0)</f>
        <v>5.6000000000000001E-2</v>
      </c>
      <c r="Q322" s="14">
        <f>VLOOKUP(VALUE(B322),'[1]tạm xét'!$A$7:$R$1001,11,0)</f>
        <v>2.64</v>
      </c>
      <c r="R322" s="14" t="str">
        <f>VLOOKUP(VALUE(B322),'[1]tạm xét'!$A$7:$R$1001,18,0)</f>
        <v>KHÔNG ĐỦ ĐIỀU KIỆN THỰC TẬP</v>
      </c>
      <c r="S322" s="14"/>
      <c r="T322" s="14"/>
      <c r="U322" s="14"/>
      <c r="V322" s="14"/>
    </row>
    <row r="323" spans="1:22" s="15" customFormat="1" x14ac:dyDescent="0.25">
      <c r="A323" s="10">
        <f t="shared" si="4"/>
        <v>317</v>
      </c>
      <c r="B323" s="10" t="s">
        <v>789</v>
      </c>
      <c r="C323" s="11" t="s">
        <v>253</v>
      </c>
      <c r="D323" s="11" t="s">
        <v>416</v>
      </c>
      <c r="E323" s="12">
        <v>37297</v>
      </c>
      <c r="F323" s="10" t="s">
        <v>34</v>
      </c>
      <c r="G323" s="10" t="s">
        <v>331</v>
      </c>
      <c r="H323" s="10" t="s">
        <v>780</v>
      </c>
      <c r="I323" s="13" t="s">
        <v>118</v>
      </c>
      <c r="J323" s="14" t="s">
        <v>334</v>
      </c>
      <c r="K323" s="14" t="e">
        <f>VLOOKUP(VALUE($B323),'[1]đơn vị thực tập'!$C$3:$AE$1000,9,0)</f>
        <v>#N/A</v>
      </c>
      <c r="L323" s="14" t="e">
        <f>VLOOKUP(VALUE($B323),'[1]đơn vị thực tập'!$C$3:$AE$1000,20,0)</f>
        <v>#N/A</v>
      </c>
      <c r="M323" s="14" t="e">
        <f>VLOOKUP(VALUE($B323),'[1]đơn vị thực tập'!$C$3:$AE$1000,21,0)</f>
        <v>#N/A</v>
      </c>
      <c r="N323" s="14" t="e">
        <f>VLOOKUP(VALUE($B323),'[1]đơn vị thực tập'!$C$3:$AE$1000,18,0)</f>
        <v>#N/A</v>
      </c>
      <c r="O323" s="14" t="e">
        <f>VLOOKUP(VALUE($B323),'[1]đơn vị thực tập'!$C$3:$AE$1000,13,0)</f>
        <v>#N/A</v>
      </c>
      <c r="P323" s="18">
        <f>VLOOKUP(VALUE(B323),'[1]tạm xét'!$A$7:$R$1001,13,0)</f>
        <v>0.04</v>
      </c>
      <c r="Q323" s="14">
        <f>VLOOKUP(VALUE(B323),'[1]tạm xét'!$A$7:$R$1001,11,0)</f>
        <v>3.05</v>
      </c>
      <c r="R323" s="14" t="str">
        <f>VLOOKUP(VALUE(B323),'[1]tạm xét'!$A$7:$R$1001,18,0)</f>
        <v>CHUYÊN ĐỀ</v>
      </c>
      <c r="S323" s="14"/>
      <c r="T323" s="14"/>
      <c r="U323" s="14"/>
      <c r="V323" s="14"/>
    </row>
    <row r="324" spans="1:22" s="15" customFormat="1" x14ac:dyDescent="0.25">
      <c r="A324" s="10">
        <f t="shared" si="4"/>
        <v>318</v>
      </c>
      <c r="B324" s="10" t="s">
        <v>790</v>
      </c>
      <c r="C324" s="11" t="s">
        <v>791</v>
      </c>
      <c r="D324" s="11" t="s">
        <v>487</v>
      </c>
      <c r="E324" s="12">
        <v>37089</v>
      </c>
      <c r="F324" s="10" t="s">
        <v>34</v>
      </c>
      <c r="G324" s="10" t="s">
        <v>331</v>
      </c>
      <c r="H324" s="10" t="s">
        <v>780</v>
      </c>
      <c r="I324" s="13" t="s">
        <v>118</v>
      </c>
      <c r="J324" s="14" t="s">
        <v>334</v>
      </c>
      <c r="K324" s="14" t="e">
        <f>VLOOKUP(VALUE($B324),'[1]đơn vị thực tập'!$C$3:$AE$1000,9,0)</f>
        <v>#N/A</v>
      </c>
      <c r="L324" s="14" t="e">
        <f>VLOOKUP(VALUE($B324),'[1]đơn vị thực tập'!$C$3:$AE$1000,20,0)</f>
        <v>#N/A</v>
      </c>
      <c r="M324" s="14" t="e">
        <f>VLOOKUP(VALUE($B324),'[1]đơn vị thực tập'!$C$3:$AE$1000,21,0)</f>
        <v>#N/A</v>
      </c>
      <c r="N324" s="14" t="e">
        <f>VLOOKUP(VALUE($B324),'[1]đơn vị thực tập'!$C$3:$AE$1000,18,0)</f>
        <v>#N/A</v>
      </c>
      <c r="O324" s="14" t="e">
        <f>VLOOKUP(VALUE($B324),'[1]đơn vị thực tập'!$C$3:$AE$1000,13,0)</f>
        <v>#N/A</v>
      </c>
      <c r="P324" s="18" t="e">
        <f>VLOOKUP(VALUE(B324),'[1]tạm xét'!$A$7:$R$1001,13,0)</f>
        <v>#N/A</v>
      </c>
      <c r="Q324" s="14" t="e">
        <f>VLOOKUP(VALUE(B324),'[1]tạm xét'!$A$7:$R$1001,11,0)</f>
        <v>#N/A</v>
      </c>
      <c r="R324" s="14" t="e">
        <f>VLOOKUP(VALUE(B324),'[1]tạm xét'!$A$7:$R$1001,18,0)</f>
        <v>#N/A</v>
      </c>
      <c r="S324" s="14"/>
      <c r="T324" s="14"/>
      <c r="U324" s="14"/>
      <c r="V324" s="14"/>
    </row>
    <row r="325" spans="1:22" s="15" customFormat="1" x14ac:dyDescent="0.25">
      <c r="A325" s="10">
        <f t="shared" si="4"/>
        <v>319</v>
      </c>
      <c r="B325" s="10" t="s">
        <v>792</v>
      </c>
      <c r="C325" s="11" t="s">
        <v>793</v>
      </c>
      <c r="D325" s="11" t="s">
        <v>149</v>
      </c>
      <c r="E325" s="12">
        <v>37518</v>
      </c>
      <c r="F325" s="10" t="s">
        <v>34</v>
      </c>
      <c r="G325" s="10" t="s">
        <v>331</v>
      </c>
      <c r="H325" s="10" t="s">
        <v>780</v>
      </c>
      <c r="I325" s="13" t="s">
        <v>118</v>
      </c>
      <c r="J325" s="14" t="s">
        <v>334</v>
      </c>
      <c r="K325" s="14" t="e">
        <f>VLOOKUP(VALUE($B325),'[1]đơn vị thực tập'!$C$3:$AE$1000,9,0)</f>
        <v>#N/A</v>
      </c>
      <c r="L325" s="14" t="e">
        <f>VLOOKUP(VALUE($B325),'[1]đơn vị thực tập'!$C$3:$AE$1000,20,0)</f>
        <v>#N/A</v>
      </c>
      <c r="M325" s="14" t="e">
        <f>VLOOKUP(VALUE($B325),'[1]đơn vị thực tập'!$C$3:$AE$1000,21,0)</f>
        <v>#N/A</v>
      </c>
      <c r="N325" s="14" t="e">
        <f>VLOOKUP(VALUE($B325),'[1]đơn vị thực tập'!$C$3:$AE$1000,18,0)</f>
        <v>#N/A</v>
      </c>
      <c r="O325" s="14" t="e">
        <f>VLOOKUP(VALUE($B325),'[1]đơn vị thực tập'!$C$3:$AE$1000,13,0)</f>
        <v>#N/A</v>
      </c>
      <c r="P325" s="18">
        <f>VLOOKUP(VALUE(B325),'[1]tạm xét'!$A$7:$R$1001,13,0)</f>
        <v>6.4000000000000001E-2</v>
      </c>
      <c r="Q325" s="14">
        <f>VLOOKUP(VALUE(B325),'[1]tạm xét'!$A$7:$R$1001,11,0)</f>
        <v>2.68</v>
      </c>
      <c r="R325" s="14" t="str">
        <f>VLOOKUP(VALUE(B325),'[1]tạm xét'!$A$7:$R$1001,18,0)</f>
        <v>KHÔNG ĐỦ ĐIỀU KIỆN THỰC TẬP</v>
      </c>
      <c r="S325" s="14"/>
      <c r="T325" s="14"/>
      <c r="U325" s="14"/>
      <c r="V325" s="14"/>
    </row>
    <row r="326" spans="1:22" s="15" customFormat="1" x14ac:dyDescent="0.25">
      <c r="A326" s="10">
        <f t="shared" si="4"/>
        <v>320</v>
      </c>
      <c r="B326" s="10" t="s">
        <v>794</v>
      </c>
      <c r="C326" s="11" t="s">
        <v>288</v>
      </c>
      <c r="D326" s="11" t="s">
        <v>795</v>
      </c>
      <c r="E326" s="12">
        <v>37568</v>
      </c>
      <c r="F326" s="10" t="s">
        <v>34</v>
      </c>
      <c r="G326" s="10" t="s">
        <v>331</v>
      </c>
      <c r="H326" s="10" t="s">
        <v>780</v>
      </c>
      <c r="I326" s="13" t="s">
        <v>118</v>
      </c>
      <c r="J326" s="14" t="s">
        <v>334</v>
      </c>
      <c r="K326" s="14" t="e">
        <f>VLOOKUP(VALUE($B326),'[1]đơn vị thực tập'!$C$3:$AE$1000,9,0)</f>
        <v>#N/A</v>
      </c>
      <c r="L326" s="14" t="e">
        <f>VLOOKUP(VALUE($B326),'[1]đơn vị thực tập'!$C$3:$AE$1000,20,0)</f>
        <v>#N/A</v>
      </c>
      <c r="M326" s="14" t="e">
        <f>VLOOKUP(VALUE($B326),'[1]đơn vị thực tập'!$C$3:$AE$1000,21,0)</f>
        <v>#N/A</v>
      </c>
      <c r="N326" s="14" t="e">
        <f>VLOOKUP(VALUE($B326),'[1]đơn vị thực tập'!$C$3:$AE$1000,18,0)</f>
        <v>#N/A</v>
      </c>
      <c r="O326" s="14" t="e">
        <f>VLOOKUP(VALUE($B326),'[1]đơn vị thực tập'!$C$3:$AE$1000,13,0)</f>
        <v>#N/A</v>
      </c>
      <c r="P326" s="18">
        <f>VLOOKUP(VALUE(B326),'[1]tạm xét'!$A$7:$R$1001,13,0)</f>
        <v>0.13600000000000001</v>
      </c>
      <c r="Q326" s="14">
        <f>VLOOKUP(VALUE(B326),'[1]tạm xét'!$A$7:$R$1001,11,0)</f>
        <v>2.34</v>
      </c>
      <c r="R326" s="14" t="str">
        <f>VLOOKUP(VALUE(B326),'[1]tạm xét'!$A$7:$R$1001,18,0)</f>
        <v>KHÔNG ĐỦ ĐIỀU KIỆN THỰC TẬP</v>
      </c>
      <c r="S326" s="14"/>
      <c r="T326" s="14"/>
      <c r="U326" s="14"/>
      <c r="V326" s="14"/>
    </row>
    <row r="327" spans="1:22" s="15" customFormat="1" x14ac:dyDescent="0.25">
      <c r="A327" s="10">
        <f t="shared" si="4"/>
        <v>321</v>
      </c>
      <c r="B327" s="10" t="s">
        <v>796</v>
      </c>
      <c r="C327" s="11" t="s">
        <v>797</v>
      </c>
      <c r="D327" s="11" t="s">
        <v>57</v>
      </c>
      <c r="E327" s="12">
        <v>37555</v>
      </c>
      <c r="F327" s="10" t="s">
        <v>25</v>
      </c>
      <c r="G327" s="10" t="s">
        <v>331</v>
      </c>
      <c r="H327" s="10" t="s">
        <v>780</v>
      </c>
      <c r="I327" s="13" t="s">
        <v>118</v>
      </c>
      <c r="J327" s="14" t="s">
        <v>334</v>
      </c>
      <c r="K327" s="14" t="str">
        <f>VLOOKUP(VALUE($B327),'[1]đơn vị thực tập'!$C$3:$AE$1000,9,0)</f>
        <v>Belle Maison Parosand DaNang</v>
      </c>
      <c r="L327" s="14" t="str">
        <f>VLOOKUP(VALUE($B327),'[1]đơn vị thực tập'!$C$3:$AE$1000,20,0)</f>
        <v>DUYỆT</v>
      </c>
      <c r="M327" s="14" t="str">
        <f>VLOOKUP(VALUE($B327),'[1]đơn vị thực tập'!$C$3:$AE$1000,21,0)</f>
        <v>28/12/2023</v>
      </c>
      <c r="N327" s="14">
        <f>VLOOKUP(VALUE($B327),'[1]đơn vị thực tập'!$C$3:$AE$1000,18,0)</f>
        <v>45505</v>
      </c>
      <c r="O327" s="14" t="str">
        <f>VLOOKUP(VALUE($B327),'[1]đơn vị thực tập'!$C$3:$AE$1000,13,0)</f>
        <v>Tiền sảnh</v>
      </c>
      <c r="P327" s="18">
        <f>VLOOKUP(VALUE(B327),'[1]tạm xét'!$A$7:$R$1001,13,0)</f>
        <v>5.5555555555555552E-2</v>
      </c>
      <c r="Q327" s="14">
        <f>VLOOKUP(VALUE(B327),'[1]tạm xét'!$A$7:$R$1001,11,0)</f>
        <v>2.93</v>
      </c>
      <c r="R327" s="14" t="str">
        <f>VLOOKUP(VALUE(B327),'[1]tạm xét'!$A$7:$R$1001,18,0)</f>
        <v>KHÔNG ĐỦ ĐIỀU KIỆN THỰC TẬP</v>
      </c>
      <c r="S327" s="14" t="s">
        <v>35</v>
      </c>
      <c r="T327" s="14" t="str">
        <f>VLOOKUP($S327,'[1]THÔNG TIN GVHD'!$D$3:$P$25,11,0)</f>
        <v>0355072844</v>
      </c>
      <c r="U327" s="14" t="str">
        <f>VLOOKUP($S327,'[1]THÔNG TIN GVHD'!$D$3:$P$25,12,0)</f>
        <v>Ngotthanhnga@dtu-hti.edu.vn</v>
      </c>
      <c r="V327" s="14">
        <f>VLOOKUP($S327,'[1]THÔNG TIN GVHD'!$D$3:$P$25,13,0)</f>
        <v>0</v>
      </c>
    </row>
    <row r="328" spans="1:22" s="15" customFormat="1" x14ac:dyDescent="0.25">
      <c r="A328" s="10">
        <f t="shared" si="4"/>
        <v>322</v>
      </c>
      <c r="B328" s="10" t="s">
        <v>798</v>
      </c>
      <c r="C328" s="11" t="s">
        <v>799</v>
      </c>
      <c r="D328" s="11" t="s">
        <v>152</v>
      </c>
      <c r="E328" s="12">
        <v>37374</v>
      </c>
      <c r="F328" s="10" t="s">
        <v>25</v>
      </c>
      <c r="G328" s="10" t="s">
        <v>331</v>
      </c>
      <c r="H328" s="10" t="s">
        <v>780</v>
      </c>
      <c r="I328" s="13" t="s">
        <v>118</v>
      </c>
      <c r="J328" s="14" t="s">
        <v>334</v>
      </c>
      <c r="K328" s="14" t="e">
        <f>VLOOKUP(VALUE($B328),'[1]đơn vị thực tập'!$C$3:$AE$1000,9,0)</f>
        <v>#N/A</v>
      </c>
      <c r="L328" s="14" t="e">
        <f>VLOOKUP(VALUE($B328),'[1]đơn vị thực tập'!$C$3:$AE$1000,20,0)</f>
        <v>#N/A</v>
      </c>
      <c r="M328" s="14" t="e">
        <f>VLOOKUP(VALUE($B328),'[1]đơn vị thực tập'!$C$3:$AE$1000,21,0)</f>
        <v>#N/A</v>
      </c>
      <c r="N328" s="14" t="e">
        <f>VLOOKUP(VALUE($B328),'[1]đơn vị thực tập'!$C$3:$AE$1000,18,0)</f>
        <v>#N/A</v>
      </c>
      <c r="O328" s="14" t="e">
        <f>VLOOKUP(VALUE($B328),'[1]đơn vị thực tập'!$C$3:$AE$1000,13,0)</f>
        <v>#N/A</v>
      </c>
      <c r="P328" s="18">
        <f>VLOOKUP(VALUE(B328),'[1]tạm xét'!$A$7:$R$1001,13,0)</f>
        <v>0</v>
      </c>
      <c r="Q328" s="14">
        <f>VLOOKUP(VALUE(B328),'[1]tạm xét'!$A$7:$R$1001,11,0)</f>
        <v>3.69</v>
      </c>
      <c r="R328" s="14" t="e">
        <f>VLOOKUP(VALUE(B328),'[1]TỔNG XÉT KHÓA LUẬN'!$B$14:$O$97,14,0)</f>
        <v>#N/A</v>
      </c>
      <c r="S328" s="14"/>
      <c r="T328" s="14"/>
      <c r="U328" s="14"/>
      <c r="V328" s="14"/>
    </row>
    <row r="329" spans="1:22" s="15" customFormat="1" x14ac:dyDescent="0.25">
      <c r="A329" s="10">
        <f t="shared" ref="A329:A392" si="5">A328+1</f>
        <v>323</v>
      </c>
      <c r="B329" s="10" t="s">
        <v>800</v>
      </c>
      <c r="C329" s="11" t="s">
        <v>358</v>
      </c>
      <c r="D329" s="11" t="s">
        <v>639</v>
      </c>
      <c r="E329" s="12">
        <v>37548</v>
      </c>
      <c r="F329" s="10" t="s">
        <v>34</v>
      </c>
      <c r="G329" s="10" t="s">
        <v>331</v>
      </c>
      <c r="H329" s="10" t="s">
        <v>780</v>
      </c>
      <c r="I329" s="13" t="s">
        <v>118</v>
      </c>
      <c r="J329" s="14" t="s">
        <v>334</v>
      </c>
      <c r="K329" s="14" t="e">
        <f>VLOOKUP(VALUE($B329),'[1]đơn vị thực tập'!$C$3:$AE$1000,9,0)</f>
        <v>#N/A</v>
      </c>
      <c r="L329" s="14" t="e">
        <f>VLOOKUP(VALUE($B329),'[1]đơn vị thực tập'!$C$3:$AE$1000,20,0)</f>
        <v>#N/A</v>
      </c>
      <c r="M329" s="14" t="e">
        <f>VLOOKUP(VALUE($B329),'[1]đơn vị thực tập'!$C$3:$AE$1000,21,0)</f>
        <v>#N/A</v>
      </c>
      <c r="N329" s="14" t="e">
        <f>VLOOKUP(VALUE($B329),'[1]đơn vị thực tập'!$C$3:$AE$1000,18,0)</f>
        <v>#N/A</v>
      </c>
      <c r="O329" s="14" t="e">
        <f>VLOOKUP(VALUE($B329),'[1]đơn vị thực tập'!$C$3:$AE$1000,13,0)</f>
        <v>#N/A</v>
      </c>
      <c r="P329" s="18">
        <f>VLOOKUP(VALUE(B329),'[1]tạm xét'!$A$7:$R$1001,13,0)</f>
        <v>0.152</v>
      </c>
      <c r="Q329" s="14">
        <f>VLOOKUP(VALUE(B329),'[1]tạm xét'!$A$7:$R$1001,11,0)</f>
        <v>2.34</v>
      </c>
      <c r="R329" s="14" t="str">
        <f>VLOOKUP(VALUE(B329),'[1]tạm xét'!$A$7:$R$1001,18,0)</f>
        <v>KHÔNG ĐỦ ĐIỀU KIỆN THỰC TẬP</v>
      </c>
      <c r="S329" s="14"/>
      <c r="T329" s="14"/>
      <c r="U329" s="14"/>
      <c r="V329" s="14"/>
    </row>
    <row r="330" spans="1:22" s="15" customFormat="1" x14ac:dyDescent="0.25">
      <c r="A330" s="10">
        <f t="shared" si="5"/>
        <v>324</v>
      </c>
      <c r="B330" s="10" t="s">
        <v>801</v>
      </c>
      <c r="C330" s="11" t="s">
        <v>415</v>
      </c>
      <c r="D330" s="11" t="s">
        <v>639</v>
      </c>
      <c r="E330" s="12">
        <v>37255</v>
      </c>
      <c r="F330" s="10" t="s">
        <v>34</v>
      </c>
      <c r="G330" s="10" t="s">
        <v>331</v>
      </c>
      <c r="H330" s="10" t="s">
        <v>780</v>
      </c>
      <c r="I330" s="13" t="s">
        <v>118</v>
      </c>
      <c r="J330" s="14" t="s">
        <v>334</v>
      </c>
      <c r="K330" s="14" t="e">
        <f>VLOOKUP(VALUE($B330),'[1]đơn vị thực tập'!$C$3:$AE$1000,9,0)</f>
        <v>#N/A</v>
      </c>
      <c r="L330" s="14" t="e">
        <f>VLOOKUP(VALUE($B330),'[1]đơn vị thực tập'!$C$3:$AE$1000,20,0)</f>
        <v>#N/A</v>
      </c>
      <c r="M330" s="14" t="e">
        <f>VLOOKUP(VALUE($B330),'[1]đơn vị thực tập'!$C$3:$AE$1000,21,0)</f>
        <v>#N/A</v>
      </c>
      <c r="N330" s="14" t="e">
        <f>VLOOKUP(VALUE($B330),'[1]đơn vị thực tập'!$C$3:$AE$1000,18,0)</f>
        <v>#N/A</v>
      </c>
      <c r="O330" s="14" t="e">
        <f>VLOOKUP(VALUE($B330),'[1]đơn vị thực tập'!$C$3:$AE$1000,13,0)</f>
        <v>#N/A</v>
      </c>
      <c r="P330" s="18">
        <f>VLOOKUP(VALUE(B330),'[1]tạm xét'!$A$7:$R$1001,13,0)</f>
        <v>8.8709677419354843E-2</v>
      </c>
      <c r="Q330" s="14">
        <f>VLOOKUP(VALUE(B330),'[1]tạm xét'!$A$7:$R$1001,11,0)</f>
        <v>3.12</v>
      </c>
      <c r="R330" s="14" t="str">
        <f>VLOOKUP(VALUE(B330),'[1]tạm xét'!$A$7:$R$1001,18,0)</f>
        <v>KHÔNG ĐỦ ĐIỀU KIỆN THỰC TẬP</v>
      </c>
      <c r="S330" s="14"/>
      <c r="T330" s="14"/>
      <c r="U330" s="14"/>
      <c r="V330" s="14"/>
    </row>
    <row r="331" spans="1:22" s="15" customFormat="1" x14ac:dyDescent="0.25">
      <c r="A331" s="10">
        <f t="shared" si="5"/>
        <v>325</v>
      </c>
      <c r="B331" s="10" t="s">
        <v>802</v>
      </c>
      <c r="C331" s="11" t="s">
        <v>803</v>
      </c>
      <c r="D331" s="11" t="s">
        <v>429</v>
      </c>
      <c r="E331" s="12">
        <v>37439</v>
      </c>
      <c r="F331" s="10" t="s">
        <v>25</v>
      </c>
      <c r="G331" s="10" t="s">
        <v>331</v>
      </c>
      <c r="H331" s="10" t="s">
        <v>780</v>
      </c>
      <c r="I331" s="13" t="s">
        <v>118</v>
      </c>
      <c r="J331" s="14" t="s">
        <v>334</v>
      </c>
      <c r="K331" s="14" t="e">
        <f>VLOOKUP(VALUE($B331),'[1]đơn vị thực tập'!$C$3:$AE$1000,9,0)</f>
        <v>#N/A</v>
      </c>
      <c r="L331" s="14" t="e">
        <f>VLOOKUP(VALUE($B331),'[1]đơn vị thực tập'!$C$3:$AE$1000,20,0)</f>
        <v>#N/A</v>
      </c>
      <c r="M331" s="14" t="e">
        <f>VLOOKUP(VALUE($B331),'[1]đơn vị thực tập'!$C$3:$AE$1000,21,0)</f>
        <v>#N/A</v>
      </c>
      <c r="N331" s="14" t="e">
        <f>VLOOKUP(VALUE($B331),'[1]đơn vị thực tập'!$C$3:$AE$1000,18,0)</f>
        <v>#N/A</v>
      </c>
      <c r="O331" s="14" t="e">
        <f>VLOOKUP(VALUE($B331),'[1]đơn vị thực tập'!$C$3:$AE$1000,13,0)</f>
        <v>#N/A</v>
      </c>
      <c r="P331" s="18" t="e">
        <f>VLOOKUP(VALUE(B331),'[1]tạm xét'!$A$7:$R$1001,13,0)</f>
        <v>#N/A</v>
      </c>
      <c r="Q331" s="14" t="e">
        <f>VLOOKUP(VALUE(B331),'[1]tạm xét'!$A$7:$R$1001,11,0)</f>
        <v>#N/A</v>
      </c>
      <c r="R331" s="14" t="e">
        <f>VLOOKUP(VALUE(B331),'[1]tạm xét'!$A$7:$R$1001,18,0)</f>
        <v>#N/A</v>
      </c>
      <c r="S331" s="14"/>
      <c r="T331" s="14"/>
      <c r="U331" s="14"/>
      <c r="V331" s="14"/>
    </row>
    <row r="332" spans="1:22" s="15" customFormat="1" x14ac:dyDescent="0.25">
      <c r="A332" s="10">
        <f t="shared" si="5"/>
        <v>326</v>
      </c>
      <c r="B332" s="10" t="s">
        <v>804</v>
      </c>
      <c r="C332" s="11" t="s">
        <v>805</v>
      </c>
      <c r="D332" s="11" t="s">
        <v>274</v>
      </c>
      <c r="E332" s="12">
        <v>37484</v>
      </c>
      <c r="F332" s="10" t="s">
        <v>25</v>
      </c>
      <c r="G332" s="10" t="s">
        <v>331</v>
      </c>
      <c r="H332" s="10" t="s">
        <v>780</v>
      </c>
      <c r="I332" s="13" t="s">
        <v>118</v>
      </c>
      <c r="J332" s="14" t="s">
        <v>334</v>
      </c>
      <c r="K332" s="14" t="e">
        <f>VLOOKUP(VALUE($B332),'[1]đơn vị thực tập'!$C$3:$AE$1000,9,0)</f>
        <v>#N/A</v>
      </c>
      <c r="L332" s="14" t="e">
        <f>VLOOKUP(VALUE($B332),'[1]đơn vị thực tập'!$C$3:$AE$1000,20,0)</f>
        <v>#N/A</v>
      </c>
      <c r="M332" s="14" t="e">
        <f>VLOOKUP(VALUE($B332),'[1]đơn vị thực tập'!$C$3:$AE$1000,21,0)</f>
        <v>#N/A</v>
      </c>
      <c r="N332" s="14" t="e">
        <f>VLOOKUP(VALUE($B332),'[1]đơn vị thực tập'!$C$3:$AE$1000,18,0)</f>
        <v>#N/A</v>
      </c>
      <c r="O332" s="14" t="e">
        <f>VLOOKUP(VALUE($B332),'[1]đơn vị thực tập'!$C$3:$AE$1000,13,0)</f>
        <v>#N/A</v>
      </c>
      <c r="P332" s="18">
        <f>VLOOKUP(VALUE(B332),'[1]tạm xét'!$A$7:$R$1001,13,0)</f>
        <v>5.6000000000000001E-2</v>
      </c>
      <c r="Q332" s="14">
        <f>VLOOKUP(VALUE(B332),'[1]tạm xét'!$A$7:$R$1001,11,0)</f>
        <v>2.94</v>
      </c>
      <c r="R332" s="14" t="str">
        <f>VLOOKUP(VALUE(B332),'[1]tạm xét'!$A$7:$R$1001,18,0)</f>
        <v>KHÔNG ĐỦ ĐIỀU KIỆN THỰC TẬP</v>
      </c>
      <c r="S332" s="14"/>
      <c r="T332" s="14"/>
      <c r="U332" s="14"/>
      <c r="V332" s="14"/>
    </row>
    <row r="333" spans="1:22" s="15" customFormat="1" x14ac:dyDescent="0.25">
      <c r="A333" s="10">
        <f t="shared" si="5"/>
        <v>327</v>
      </c>
      <c r="B333" s="10" t="s">
        <v>806</v>
      </c>
      <c r="C333" s="11" t="s">
        <v>807</v>
      </c>
      <c r="D333" s="11" t="s">
        <v>808</v>
      </c>
      <c r="E333" s="12">
        <v>37303</v>
      </c>
      <c r="F333" s="10" t="s">
        <v>25</v>
      </c>
      <c r="G333" s="10" t="s">
        <v>331</v>
      </c>
      <c r="H333" s="10" t="s">
        <v>780</v>
      </c>
      <c r="I333" s="13" t="s">
        <v>118</v>
      </c>
      <c r="J333" s="14" t="s">
        <v>334</v>
      </c>
      <c r="K333" s="14" t="e">
        <f>VLOOKUP(VALUE($B333),'[1]đơn vị thực tập'!$C$3:$AE$1000,9,0)</f>
        <v>#N/A</v>
      </c>
      <c r="L333" s="14" t="e">
        <f>VLOOKUP(VALUE($B333),'[1]đơn vị thực tập'!$C$3:$AE$1000,20,0)</f>
        <v>#N/A</v>
      </c>
      <c r="M333" s="14" t="e">
        <f>VLOOKUP(VALUE($B333),'[1]đơn vị thực tập'!$C$3:$AE$1000,21,0)</f>
        <v>#N/A</v>
      </c>
      <c r="N333" s="14" t="e">
        <f>VLOOKUP(VALUE($B333),'[1]đơn vị thực tập'!$C$3:$AE$1000,18,0)</f>
        <v>#N/A</v>
      </c>
      <c r="O333" s="14" t="e">
        <f>VLOOKUP(VALUE($B333),'[1]đơn vị thực tập'!$C$3:$AE$1000,13,0)</f>
        <v>#N/A</v>
      </c>
      <c r="P333" s="18">
        <f>VLOOKUP(VALUE(B333),'[1]tạm xét'!$A$7:$R$1001,13,0)</f>
        <v>0.11290322580645161</v>
      </c>
      <c r="Q333" s="14">
        <f>VLOOKUP(VALUE(B333),'[1]tạm xét'!$A$7:$R$1001,11,0)</f>
        <v>2.44</v>
      </c>
      <c r="R333" s="14" t="str">
        <f>VLOOKUP(VALUE(B333),'[1]tạm xét'!$A$7:$R$1001,18,0)</f>
        <v>KHÔNG ĐỦ ĐIỀU KIỆN THỰC TẬP</v>
      </c>
      <c r="S333" s="14"/>
      <c r="T333" s="14"/>
      <c r="U333" s="14"/>
      <c r="V333" s="14"/>
    </row>
    <row r="334" spans="1:22" s="15" customFormat="1" x14ac:dyDescent="0.25">
      <c r="A334" s="10">
        <f t="shared" si="5"/>
        <v>328</v>
      </c>
      <c r="B334" s="10" t="s">
        <v>809</v>
      </c>
      <c r="C334" s="11" t="s">
        <v>810</v>
      </c>
      <c r="D334" s="11" t="s">
        <v>449</v>
      </c>
      <c r="E334" s="12">
        <v>37217</v>
      </c>
      <c r="F334" s="10" t="s">
        <v>34</v>
      </c>
      <c r="G334" s="10" t="s">
        <v>331</v>
      </c>
      <c r="H334" s="10" t="s">
        <v>780</v>
      </c>
      <c r="I334" s="13" t="s">
        <v>118</v>
      </c>
      <c r="J334" s="14" t="s">
        <v>334</v>
      </c>
      <c r="K334" s="14" t="e">
        <f>VLOOKUP(VALUE($B334),'[1]đơn vị thực tập'!$C$3:$AE$1000,9,0)</f>
        <v>#N/A</v>
      </c>
      <c r="L334" s="14" t="e">
        <f>VLOOKUP(VALUE($B334),'[1]đơn vị thực tập'!$C$3:$AE$1000,20,0)</f>
        <v>#N/A</v>
      </c>
      <c r="M334" s="14" t="e">
        <f>VLOOKUP(VALUE($B334),'[1]đơn vị thực tập'!$C$3:$AE$1000,21,0)</f>
        <v>#N/A</v>
      </c>
      <c r="N334" s="14" t="e">
        <f>VLOOKUP(VALUE($B334),'[1]đơn vị thực tập'!$C$3:$AE$1000,18,0)</f>
        <v>#N/A</v>
      </c>
      <c r="O334" s="14" t="e">
        <f>VLOOKUP(VALUE($B334),'[1]đơn vị thực tập'!$C$3:$AE$1000,13,0)</f>
        <v>#N/A</v>
      </c>
      <c r="P334" s="18">
        <f>VLOOKUP(VALUE(B334),'[1]tạm xét'!$A$7:$R$1001,13,0)</f>
        <v>5.6000000000000001E-2</v>
      </c>
      <c r="Q334" s="14">
        <f>VLOOKUP(VALUE(B334),'[1]tạm xét'!$A$7:$R$1001,11,0)</f>
        <v>2.2799999999999998</v>
      </c>
      <c r="R334" s="14" t="str">
        <f>VLOOKUP(VALUE(B334),'[1]tạm xét'!$A$7:$R$1001,18,0)</f>
        <v>KHÔNG ĐỦ ĐIỀU KIỆN THỰC TẬP</v>
      </c>
      <c r="S334" s="14"/>
      <c r="T334" s="14"/>
      <c r="U334" s="14"/>
      <c r="V334" s="14"/>
    </row>
    <row r="335" spans="1:22" s="15" customFormat="1" x14ac:dyDescent="0.25">
      <c r="A335" s="10">
        <f t="shared" si="5"/>
        <v>329</v>
      </c>
      <c r="B335" s="10" t="s">
        <v>811</v>
      </c>
      <c r="C335" s="11" t="s">
        <v>812</v>
      </c>
      <c r="D335" s="11" t="s">
        <v>165</v>
      </c>
      <c r="E335" s="12">
        <v>36848</v>
      </c>
      <c r="F335" s="10" t="s">
        <v>25</v>
      </c>
      <c r="G335" s="10" t="s">
        <v>331</v>
      </c>
      <c r="H335" s="10" t="s">
        <v>780</v>
      </c>
      <c r="I335" s="13" t="s">
        <v>118</v>
      </c>
      <c r="J335" s="14" t="s">
        <v>334</v>
      </c>
      <c r="K335" s="14" t="e">
        <f>VLOOKUP(VALUE($B335),'[1]đơn vị thực tập'!$C$3:$AE$1000,9,0)</f>
        <v>#N/A</v>
      </c>
      <c r="L335" s="14" t="e">
        <f>VLOOKUP(VALUE($B335),'[1]đơn vị thực tập'!$C$3:$AE$1000,20,0)</f>
        <v>#N/A</v>
      </c>
      <c r="M335" s="14" t="e">
        <f>VLOOKUP(VALUE($B335),'[1]đơn vị thực tập'!$C$3:$AE$1000,21,0)</f>
        <v>#N/A</v>
      </c>
      <c r="N335" s="14" t="e">
        <f>VLOOKUP(VALUE($B335),'[1]đơn vị thực tập'!$C$3:$AE$1000,18,0)</f>
        <v>#N/A</v>
      </c>
      <c r="O335" s="14" t="e">
        <f>VLOOKUP(VALUE($B335),'[1]đơn vị thực tập'!$C$3:$AE$1000,13,0)</f>
        <v>#N/A</v>
      </c>
      <c r="P335" s="18" t="e">
        <f>VLOOKUP(VALUE(B335),'[1]tạm xét'!$A$7:$R$1001,13,0)</f>
        <v>#N/A</v>
      </c>
      <c r="Q335" s="14" t="e">
        <f>VLOOKUP(VALUE(B335),'[1]tạm xét'!$A$7:$R$1001,11,0)</f>
        <v>#N/A</v>
      </c>
      <c r="R335" s="14" t="e">
        <f>VLOOKUP(VALUE(B335),'[1]tạm xét'!$A$7:$R$1001,18,0)</f>
        <v>#N/A</v>
      </c>
      <c r="S335" s="14"/>
      <c r="T335" s="14"/>
      <c r="U335" s="14"/>
      <c r="V335" s="14"/>
    </row>
    <row r="336" spans="1:22" s="15" customFormat="1" x14ac:dyDescent="0.25">
      <c r="A336" s="10">
        <f t="shared" si="5"/>
        <v>330</v>
      </c>
      <c r="B336" s="10" t="s">
        <v>813</v>
      </c>
      <c r="C336" s="11" t="s">
        <v>814</v>
      </c>
      <c r="D336" s="11" t="s">
        <v>219</v>
      </c>
      <c r="E336" s="12">
        <v>37595</v>
      </c>
      <c r="F336" s="10" t="s">
        <v>25</v>
      </c>
      <c r="G336" s="10" t="s">
        <v>331</v>
      </c>
      <c r="H336" s="10" t="s">
        <v>780</v>
      </c>
      <c r="I336" s="13" t="s">
        <v>118</v>
      </c>
      <c r="J336" s="14" t="s">
        <v>334</v>
      </c>
      <c r="K336" s="14" t="str">
        <f>VLOOKUP(VALUE($B336),'[1]đơn vị thực tập'!$C$3:$AE$1000,9,0)</f>
        <v>Grand Mercure Đà Nẵng</v>
      </c>
      <c r="L336" s="14" t="str">
        <f>VLOOKUP(VALUE($B336),'[1]đơn vị thực tập'!$C$3:$AE$1000,20,0)</f>
        <v>DUYỆT</v>
      </c>
      <c r="M336" s="14" t="str">
        <f>VLOOKUP(VALUE($B336),'[1]đơn vị thực tập'!$C$3:$AE$1000,21,0)</f>
        <v>18/12/2023</v>
      </c>
      <c r="N336" s="14" t="str">
        <f>VLOOKUP(VALUE($B336),'[1]đơn vị thực tập'!$C$3:$AE$1000,18,0)</f>
        <v>23/12</v>
      </c>
      <c r="O336" s="14" t="str">
        <f>VLOOKUP(VALUE($B336),'[1]đơn vị thực tập'!$C$3:$AE$1000,13,0)</f>
        <v>Buồng phòng</v>
      </c>
      <c r="P336" s="18">
        <f>VLOOKUP(VALUE(B336),'[1]tạm xét'!$A$7:$R$1001,13,0)</f>
        <v>0.11290322580645161</v>
      </c>
      <c r="Q336" s="14">
        <f>VLOOKUP(VALUE(B336),'[1]tạm xét'!$A$7:$R$1001,11,0)</f>
        <v>3.28</v>
      </c>
      <c r="R336" s="14" t="str">
        <f>VLOOKUP(VALUE(B336),'[1]tạm xét'!$A$7:$R$1001,18,0)</f>
        <v>KHÔNG ĐỦ ĐIỀU KIỆN THỰC TẬP</v>
      </c>
      <c r="S336" s="14"/>
      <c r="T336" s="14" t="e">
        <f>VLOOKUP($S336,'[1]THÔNG TIN GVHD'!$D$3:$P$25,11,0)</f>
        <v>#N/A</v>
      </c>
      <c r="U336" s="14" t="e">
        <f>VLOOKUP($S336,'[1]THÔNG TIN GVHD'!$D$3:$P$25,12,0)</f>
        <v>#N/A</v>
      </c>
      <c r="V336" s="14" t="e">
        <f>VLOOKUP($S336,'[1]THÔNG TIN GVHD'!$D$3:$P$25,13,0)</f>
        <v>#N/A</v>
      </c>
    </row>
    <row r="337" spans="1:22" s="15" customFormat="1" x14ac:dyDescent="0.25">
      <c r="A337" s="10">
        <f t="shared" si="5"/>
        <v>331</v>
      </c>
      <c r="B337" s="10" t="s">
        <v>815</v>
      </c>
      <c r="C337" s="11" t="s">
        <v>816</v>
      </c>
      <c r="D337" s="11" t="s">
        <v>168</v>
      </c>
      <c r="E337" s="12">
        <v>37595</v>
      </c>
      <c r="F337" s="10" t="s">
        <v>25</v>
      </c>
      <c r="G337" s="10" t="s">
        <v>331</v>
      </c>
      <c r="H337" s="10" t="s">
        <v>780</v>
      </c>
      <c r="I337" s="13" t="s">
        <v>118</v>
      </c>
      <c r="J337" s="14" t="s">
        <v>334</v>
      </c>
      <c r="K337" s="14" t="str">
        <f>VLOOKUP(VALUE($B337),'[1]đơn vị thực tập'!$C$3:$AE$1000,9,0)</f>
        <v>Brilliant Hotel</v>
      </c>
      <c r="L337" s="14" t="str">
        <f>VLOOKUP(VALUE($B337),'[1]đơn vị thực tập'!$C$3:$AE$1000,20,0)</f>
        <v>DUYỆT</v>
      </c>
      <c r="M337" s="14" t="str">
        <f>VLOOKUP(VALUE($B337),'[1]đơn vị thực tập'!$C$3:$AE$1000,21,0)</f>
        <v>25/12/2023</v>
      </c>
      <c r="N337" s="14" t="str">
        <f>VLOOKUP(VALUE($B337),'[1]đơn vị thực tập'!$C$3:$AE$1000,18,0)</f>
        <v>22/1</v>
      </c>
      <c r="O337" s="14" t="str">
        <f>VLOOKUP(VALUE($B337),'[1]đơn vị thực tập'!$C$3:$AE$1000,13,0)</f>
        <v>Nhà hàng</v>
      </c>
      <c r="P337" s="18">
        <f>VLOOKUP(VALUE(B337),'[1]tạm xét'!$A$7:$R$1001,13,0)</f>
        <v>3.2258064516129031E-2</v>
      </c>
      <c r="Q337" s="14">
        <f>VLOOKUP(VALUE(B337),'[1]tạm xét'!$A$7:$R$1001,11,0)</f>
        <v>2.82</v>
      </c>
      <c r="R337" s="14" t="str">
        <f>VLOOKUP(VALUE(B337),'[1]tạm xét'!$A$7:$R$1001,18,0)</f>
        <v>CHUYÊN ĐỀ</v>
      </c>
      <c r="S337" s="14" t="s">
        <v>244</v>
      </c>
      <c r="T337" s="14" t="str">
        <f>VLOOKUP($S337,'[1]THÔNG TIN GVHD'!$D$3:$P$25,11,0)</f>
        <v>034.838.9062</v>
      </c>
      <c r="U337" s="14" t="str">
        <f>VLOOKUP($S337,'[1]THÔNG TIN GVHD'!$D$3:$P$25,12,0)</f>
        <v>honghaiphan0102@gmail.com</v>
      </c>
      <c r="V337" s="14" t="str">
        <f>VLOOKUP($S337,'[1]THÔNG TIN GVHD'!$D$3:$P$25,13,0)</f>
        <v>https://zalo.me/g/abtrkl228</v>
      </c>
    </row>
    <row r="338" spans="1:22" s="15" customFormat="1" x14ac:dyDescent="0.25">
      <c r="A338" s="10">
        <f t="shared" si="5"/>
        <v>332</v>
      </c>
      <c r="B338" s="10" t="s">
        <v>817</v>
      </c>
      <c r="C338" s="11" t="s">
        <v>818</v>
      </c>
      <c r="D338" s="11" t="s">
        <v>819</v>
      </c>
      <c r="E338" s="12">
        <v>36989</v>
      </c>
      <c r="F338" s="10" t="s">
        <v>34</v>
      </c>
      <c r="G338" s="10" t="s">
        <v>331</v>
      </c>
      <c r="H338" s="10" t="s">
        <v>780</v>
      </c>
      <c r="I338" s="13" t="s">
        <v>118</v>
      </c>
      <c r="J338" s="14" t="s">
        <v>334</v>
      </c>
      <c r="K338" s="14" t="e">
        <f>VLOOKUP(VALUE($B338),'[1]đơn vị thực tập'!$C$3:$AE$1000,9,0)</f>
        <v>#N/A</v>
      </c>
      <c r="L338" s="14" t="e">
        <f>VLOOKUP(VALUE($B338),'[1]đơn vị thực tập'!$C$3:$AE$1000,20,0)</f>
        <v>#N/A</v>
      </c>
      <c r="M338" s="14" t="e">
        <f>VLOOKUP(VALUE($B338),'[1]đơn vị thực tập'!$C$3:$AE$1000,21,0)</f>
        <v>#N/A</v>
      </c>
      <c r="N338" s="14" t="e">
        <f>VLOOKUP(VALUE($B338),'[1]đơn vị thực tập'!$C$3:$AE$1000,18,0)</f>
        <v>#N/A</v>
      </c>
      <c r="O338" s="14" t="e">
        <f>VLOOKUP(VALUE($B338),'[1]đơn vị thực tập'!$C$3:$AE$1000,13,0)</f>
        <v>#N/A</v>
      </c>
      <c r="P338" s="18">
        <f>VLOOKUP(VALUE(B338),'[1]tạm xét'!$A$7:$R$1001,13,0)</f>
        <v>0.12</v>
      </c>
      <c r="Q338" s="14">
        <f>VLOOKUP(VALUE(B338),'[1]tạm xét'!$A$7:$R$1001,11,0)</f>
        <v>2.33</v>
      </c>
      <c r="R338" s="14" t="str">
        <f>VLOOKUP(VALUE(B338),'[1]tạm xét'!$A$7:$R$1001,18,0)</f>
        <v>KHÔNG ĐỦ ĐIỀU KIỆN THỰC TẬP</v>
      </c>
      <c r="S338" s="14"/>
      <c r="T338" s="14"/>
      <c r="U338" s="14"/>
      <c r="V338" s="14"/>
    </row>
    <row r="339" spans="1:22" s="15" customFormat="1" x14ac:dyDescent="0.25">
      <c r="A339" s="10">
        <f t="shared" si="5"/>
        <v>333</v>
      </c>
      <c r="B339" s="10" t="s">
        <v>820</v>
      </c>
      <c r="C339" s="11" t="s">
        <v>109</v>
      </c>
      <c r="D339" s="11" t="s">
        <v>821</v>
      </c>
      <c r="E339" s="12">
        <v>37420</v>
      </c>
      <c r="F339" s="10" t="s">
        <v>25</v>
      </c>
      <c r="G339" s="10" t="s">
        <v>331</v>
      </c>
      <c r="H339" s="10" t="s">
        <v>780</v>
      </c>
      <c r="I339" s="13" t="s">
        <v>118</v>
      </c>
      <c r="J339" s="14" t="s">
        <v>334</v>
      </c>
      <c r="K339" s="14" t="e">
        <f>VLOOKUP(VALUE($B339),'[1]đơn vị thực tập'!$C$3:$AE$1000,9,0)</f>
        <v>#N/A</v>
      </c>
      <c r="L339" s="14" t="e">
        <f>VLOOKUP(VALUE($B339),'[1]đơn vị thực tập'!$C$3:$AE$1000,20,0)</f>
        <v>#N/A</v>
      </c>
      <c r="M339" s="14" t="e">
        <f>VLOOKUP(VALUE($B339),'[1]đơn vị thực tập'!$C$3:$AE$1000,21,0)</f>
        <v>#N/A</v>
      </c>
      <c r="N339" s="14" t="e">
        <f>VLOOKUP(VALUE($B339),'[1]đơn vị thực tập'!$C$3:$AE$1000,18,0)</f>
        <v>#N/A</v>
      </c>
      <c r="O339" s="14" t="e">
        <f>VLOOKUP(VALUE($B339),'[1]đơn vị thực tập'!$C$3:$AE$1000,13,0)</f>
        <v>#N/A</v>
      </c>
      <c r="P339" s="18">
        <f>VLOOKUP(VALUE(B339),'[1]tạm xét'!$A$7:$R$1001,13,0)</f>
        <v>8.8709677419354843E-2</v>
      </c>
      <c r="Q339" s="14">
        <f>VLOOKUP(VALUE(B339),'[1]tạm xét'!$A$7:$R$1001,11,0)</f>
        <v>2.65</v>
      </c>
      <c r="R339" s="14" t="str">
        <f>VLOOKUP(VALUE(B339),'[1]tạm xét'!$A$7:$R$1001,18,0)</f>
        <v>KHÔNG ĐỦ ĐIỀU KIỆN THỰC TẬP</v>
      </c>
      <c r="S339" s="14"/>
      <c r="T339" s="14"/>
      <c r="U339" s="14"/>
      <c r="V339" s="14"/>
    </row>
    <row r="340" spans="1:22" s="15" customFormat="1" x14ac:dyDescent="0.25">
      <c r="A340" s="10">
        <f t="shared" si="5"/>
        <v>334</v>
      </c>
      <c r="B340" s="10" t="s">
        <v>822</v>
      </c>
      <c r="C340" s="11" t="s">
        <v>453</v>
      </c>
      <c r="D340" s="11" t="s">
        <v>821</v>
      </c>
      <c r="E340" s="12">
        <v>37374</v>
      </c>
      <c r="F340" s="10" t="s">
        <v>25</v>
      </c>
      <c r="G340" s="10" t="s">
        <v>331</v>
      </c>
      <c r="H340" s="10" t="s">
        <v>780</v>
      </c>
      <c r="I340" s="13" t="s">
        <v>118</v>
      </c>
      <c r="J340" s="14" t="s">
        <v>334</v>
      </c>
      <c r="K340" s="14" t="str">
        <f>VLOOKUP(VALUE($B340),'[1]đơn vị thực tập'!$C$3:$AE$1000,9,0)</f>
        <v>Sala Danang Beach Hotel</v>
      </c>
      <c r="L340" s="14" t="str">
        <f>VLOOKUP(VALUE($B340),'[1]đơn vị thực tập'!$C$3:$AE$1000,20,0)</f>
        <v>DUYỆT</v>
      </c>
      <c r="M340" s="14" t="str">
        <f>VLOOKUP(VALUE($B340),'[1]đơn vị thực tập'!$C$3:$AE$1000,21,0)</f>
        <v>25/12/2023</v>
      </c>
      <c r="N340" s="14" t="str">
        <f>VLOOKUP(VALUE($B340),'[1]đơn vị thực tập'!$C$3:$AE$1000,18,0)</f>
        <v>23/12</v>
      </c>
      <c r="O340" s="14" t="str">
        <f>VLOOKUP(VALUE($B340),'[1]đơn vị thực tập'!$C$3:$AE$1000,13,0)</f>
        <v>Buồng phòng</v>
      </c>
      <c r="P340" s="18">
        <f>VLOOKUP(VALUE(B340),'[1]tạm xét'!$A$7:$R$1001,13,0)</f>
        <v>4.0322580645161289E-2</v>
      </c>
      <c r="Q340" s="14">
        <f>VLOOKUP(VALUE(B340),'[1]tạm xét'!$A$7:$R$1001,11,0)</f>
        <v>2.39</v>
      </c>
      <c r="R340" s="14" t="str">
        <f>VLOOKUP(VALUE(B340),'[1]tạm xét'!$A$7:$R$1001,18,0)</f>
        <v>CHUYÊN ĐỀ</v>
      </c>
      <c r="S340" s="14" t="s">
        <v>337</v>
      </c>
      <c r="T340" s="14" t="str">
        <f>VLOOKUP($S340,'[1]THÔNG TIN GVHD'!$D$3:$P$25,11,0)</f>
        <v>0396.153.687</v>
      </c>
      <c r="U340" s="14" t="str">
        <f>VLOOKUP($S340,'[1]THÔNG TIN GVHD'!$D$3:$P$25,12,0)</f>
        <v>nguyentminhthu@dtu-hti.edu.vn</v>
      </c>
      <c r="V340" s="14">
        <f>VLOOKUP($S340,'[1]THÔNG TIN GVHD'!$D$3:$P$25,13,0)</f>
        <v>0</v>
      </c>
    </row>
    <row r="341" spans="1:22" s="15" customFormat="1" x14ac:dyDescent="0.25">
      <c r="A341" s="10">
        <f t="shared" si="5"/>
        <v>335</v>
      </c>
      <c r="B341" s="10" t="s">
        <v>823</v>
      </c>
      <c r="C341" s="11" t="s">
        <v>824</v>
      </c>
      <c r="D341" s="11" t="s">
        <v>233</v>
      </c>
      <c r="E341" s="12">
        <v>37321</v>
      </c>
      <c r="F341" s="10" t="s">
        <v>25</v>
      </c>
      <c r="G341" s="10" t="s">
        <v>331</v>
      </c>
      <c r="H341" s="10" t="s">
        <v>780</v>
      </c>
      <c r="I341" s="13" t="s">
        <v>118</v>
      </c>
      <c r="J341" s="14" t="s">
        <v>334</v>
      </c>
      <c r="K341" s="14" t="str">
        <f>VLOOKUP(VALUE($B341),'[1]đơn vị thực tập'!$C$3:$AE$1000,9,0)</f>
        <v>Sala Danang Beach Hotel</v>
      </c>
      <c r="L341" s="14" t="str">
        <f>VLOOKUP(VALUE($B341),'[1]đơn vị thực tập'!$C$3:$AE$1000,20,0)</f>
        <v>DUYỆT</v>
      </c>
      <c r="M341" s="14" t="str">
        <f>VLOOKUP(VALUE($B341),'[1]đơn vị thực tập'!$C$3:$AE$1000,21,0)</f>
        <v>25/12/2023</v>
      </c>
      <c r="N341" s="14" t="str">
        <f>VLOOKUP(VALUE($B341),'[1]đơn vị thực tập'!$C$3:$AE$1000,18,0)</f>
        <v>23/12</v>
      </c>
      <c r="O341" s="14" t="str">
        <f>VLOOKUP(VALUE($B341),'[1]đơn vị thực tập'!$C$3:$AE$1000,13,0)</f>
        <v>Buồng phòng</v>
      </c>
      <c r="P341" s="18">
        <f>VLOOKUP(VALUE(B341),'[1]tạm xét'!$A$7:$R$1001,13,0)</f>
        <v>2.4193548387096774E-2</v>
      </c>
      <c r="Q341" s="14">
        <f>VLOOKUP(VALUE(B341),'[1]tạm xét'!$A$7:$R$1001,11,0)</f>
        <v>3.11</v>
      </c>
      <c r="R341" s="14" t="str">
        <f>VLOOKUP(VALUE(B341),'[1]tạm xét'!$A$7:$R$1001,18,0)</f>
        <v>CHUYÊN ĐỀ</v>
      </c>
      <c r="S341" s="14" t="s">
        <v>337</v>
      </c>
      <c r="T341" s="14" t="str">
        <f>VLOOKUP($S341,'[1]THÔNG TIN GVHD'!$D$3:$P$25,11,0)</f>
        <v>0396.153.687</v>
      </c>
      <c r="U341" s="14" t="str">
        <f>VLOOKUP($S341,'[1]THÔNG TIN GVHD'!$D$3:$P$25,12,0)</f>
        <v>nguyentminhthu@dtu-hti.edu.vn</v>
      </c>
      <c r="V341" s="14">
        <f>VLOOKUP($S341,'[1]THÔNG TIN GVHD'!$D$3:$P$25,13,0)</f>
        <v>0</v>
      </c>
    </row>
    <row r="342" spans="1:22" s="15" customFormat="1" x14ac:dyDescent="0.25">
      <c r="A342" s="10">
        <f t="shared" si="5"/>
        <v>336</v>
      </c>
      <c r="B342" s="10" t="s">
        <v>825</v>
      </c>
      <c r="C342" s="11" t="s">
        <v>826</v>
      </c>
      <c r="D342" s="11" t="s">
        <v>233</v>
      </c>
      <c r="E342" s="12">
        <v>37483</v>
      </c>
      <c r="F342" s="10" t="s">
        <v>25</v>
      </c>
      <c r="G342" s="10" t="s">
        <v>331</v>
      </c>
      <c r="H342" s="10" t="s">
        <v>780</v>
      </c>
      <c r="I342" s="13" t="s">
        <v>118</v>
      </c>
      <c r="J342" s="14" t="s">
        <v>334</v>
      </c>
      <c r="K342" s="14" t="str">
        <f>VLOOKUP(VALUE($B342),'[1]đơn vị thực tập'!$C$3:$AE$1000,9,0)</f>
        <v>Sala Danang Beach Hotel</v>
      </c>
      <c r="L342" s="14" t="str">
        <f>VLOOKUP(VALUE($B342),'[1]đơn vị thực tập'!$C$3:$AE$1000,20,0)</f>
        <v>DUYỆT</v>
      </c>
      <c r="M342" s="14">
        <f>VLOOKUP(VALUE($B342),'[1]đơn vị thực tập'!$C$3:$AE$1000,21,0)</f>
        <v>45536</v>
      </c>
      <c r="N342" s="14">
        <f>VLOOKUP(VALUE($B342),'[1]đơn vị thực tập'!$C$3:$AE$1000,18,0)</f>
        <v>45536</v>
      </c>
      <c r="O342" s="14" t="str">
        <f>VLOOKUP(VALUE($B342),'[1]đơn vị thực tập'!$C$3:$AE$1000,13,0)</f>
        <v>Nhà hàng</v>
      </c>
      <c r="P342" s="18">
        <f>VLOOKUP(VALUE(B342),'[1]tạm xét'!$A$7:$R$1001,13,0)</f>
        <v>6.4000000000000001E-2</v>
      </c>
      <c r="Q342" s="14">
        <f>VLOOKUP(VALUE(B342),'[1]tạm xét'!$A$7:$R$1001,11,0)</f>
        <v>2.81</v>
      </c>
      <c r="R342" s="14" t="str">
        <f>VLOOKUP(VALUE(B342),'[1]tạm xét'!$A$7:$R$1001,18,0)</f>
        <v>KHÔNG ĐỦ ĐIỀU KIỆN THỰC TẬP</v>
      </c>
      <c r="S342" s="14" t="s">
        <v>244</v>
      </c>
      <c r="T342" s="14" t="str">
        <f>VLOOKUP($S342,'[1]THÔNG TIN GVHD'!$D$3:$P$25,11,0)</f>
        <v>034.838.9062</v>
      </c>
      <c r="U342" s="14" t="str">
        <f>VLOOKUP($S342,'[1]THÔNG TIN GVHD'!$D$3:$P$25,12,0)</f>
        <v>honghaiphan0102@gmail.com</v>
      </c>
      <c r="V342" s="14" t="str">
        <f>VLOOKUP($S342,'[1]THÔNG TIN GVHD'!$D$3:$P$25,13,0)</f>
        <v>https://zalo.me/g/abtrkl228</v>
      </c>
    </row>
    <row r="343" spans="1:22" s="15" customFormat="1" x14ac:dyDescent="0.25">
      <c r="A343" s="10">
        <f t="shared" si="5"/>
        <v>337</v>
      </c>
      <c r="B343" s="10" t="s">
        <v>827</v>
      </c>
      <c r="C343" s="11" t="s">
        <v>828</v>
      </c>
      <c r="D343" s="11" t="s">
        <v>601</v>
      </c>
      <c r="E343" s="12">
        <v>37610</v>
      </c>
      <c r="F343" s="10" t="s">
        <v>25</v>
      </c>
      <c r="G343" s="10" t="s">
        <v>331</v>
      </c>
      <c r="H343" s="10" t="s">
        <v>780</v>
      </c>
      <c r="I343" s="13" t="s">
        <v>118</v>
      </c>
      <c r="J343" s="14" t="s">
        <v>334</v>
      </c>
      <c r="K343" s="14" t="str">
        <f>VLOOKUP(VALUE($B343),'[1]đơn vị thực tập'!$C$3:$AE$1000,9,0)</f>
        <v>Rosamia Danang Hotel</v>
      </c>
      <c r="L343" s="14" t="str">
        <f>VLOOKUP(VALUE($B343),'[1]đơn vị thực tập'!$C$3:$AE$1000,20,0)</f>
        <v>DUYỆT</v>
      </c>
      <c r="M343" s="14" t="str">
        <f>VLOOKUP(VALUE($B343),'[1]đơn vị thực tập'!$C$3:$AE$1000,21,0)</f>
        <v>25/12/2023</v>
      </c>
      <c r="N343" s="14" t="str">
        <f>VLOOKUP(VALUE($B343),'[1]đơn vị thực tập'!$C$3:$AE$1000,18,0)</f>
        <v>21/12</v>
      </c>
      <c r="O343" s="14" t="str">
        <f>VLOOKUP(VALUE($B343),'[1]đơn vị thực tập'!$C$3:$AE$1000,13,0)</f>
        <v>Buồng phòng</v>
      </c>
      <c r="P343" s="18">
        <f>VLOOKUP(VALUE(B343),'[1]tạm xét'!$A$7:$R$1001,13,0)</f>
        <v>1.5873015873015872E-2</v>
      </c>
      <c r="Q343" s="14">
        <f>VLOOKUP(VALUE(B343),'[1]tạm xét'!$A$7:$R$1001,11,0)</f>
        <v>2.63</v>
      </c>
      <c r="R343" s="14" t="str">
        <f>VLOOKUP(VALUE(B343),'[1]tạm xét'!$A$7:$R$1001,18,0)</f>
        <v>CHUYÊN ĐỀ</v>
      </c>
      <c r="S343" s="14" t="s">
        <v>354</v>
      </c>
      <c r="T343" s="14" t="str">
        <f>VLOOKUP($S343,'[1]THÔNG TIN GVHD'!$D$3:$P$25,11,0)</f>
        <v>0935336716</v>
      </c>
      <c r="U343" s="14" t="str">
        <f>VLOOKUP($S343,'[1]THÔNG TIN GVHD'!$D$3:$P$25,12,0)</f>
        <v>hominhphuc@dtu-hti.edu.vn</v>
      </c>
      <c r="V343" s="14">
        <f>VLOOKUP($S343,'[1]THÔNG TIN GVHD'!$D$3:$P$25,13,0)</f>
        <v>0</v>
      </c>
    </row>
    <row r="344" spans="1:22" s="15" customFormat="1" x14ac:dyDescent="0.25">
      <c r="A344" s="10">
        <f t="shared" si="5"/>
        <v>338</v>
      </c>
      <c r="B344" s="10" t="s">
        <v>829</v>
      </c>
      <c r="C344" s="11" t="s">
        <v>830</v>
      </c>
      <c r="D344" s="11" t="s">
        <v>236</v>
      </c>
      <c r="E344" s="12">
        <v>37320</v>
      </c>
      <c r="F344" s="10" t="s">
        <v>34</v>
      </c>
      <c r="G344" s="10" t="s">
        <v>331</v>
      </c>
      <c r="H344" s="10" t="s">
        <v>780</v>
      </c>
      <c r="I344" s="13" t="s">
        <v>118</v>
      </c>
      <c r="J344" s="14" t="s">
        <v>334</v>
      </c>
      <c r="K344" s="14" t="e">
        <f>VLOOKUP(VALUE($B344),'[1]đơn vị thực tập'!$C$3:$AE$1000,9,0)</f>
        <v>#N/A</v>
      </c>
      <c r="L344" s="14" t="e">
        <f>VLOOKUP(VALUE($B344),'[1]đơn vị thực tập'!$C$3:$AE$1000,20,0)</f>
        <v>#N/A</v>
      </c>
      <c r="M344" s="14" t="e">
        <f>VLOOKUP(VALUE($B344),'[1]đơn vị thực tập'!$C$3:$AE$1000,21,0)</f>
        <v>#N/A</v>
      </c>
      <c r="N344" s="14" t="e">
        <f>VLOOKUP(VALUE($B344),'[1]đơn vị thực tập'!$C$3:$AE$1000,18,0)</f>
        <v>#N/A</v>
      </c>
      <c r="O344" s="14" t="e">
        <f>VLOOKUP(VALUE($B344),'[1]đơn vị thực tập'!$C$3:$AE$1000,13,0)</f>
        <v>#N/A</v>
      </c>
      <c r="P344" s="18" t="e">
        <f>VLOOKUP(VALUE(B344),'[1]tạm xét'!$A$7:$R$1001,13,0)</f>
        <v>#N/A</v>
      </c>
      <c r="Q344" s="14" t="e">
        <f>VLOOKUP(VALUE(B344),'[1]tạm xét'!$A$7:$R$1001,11,0)</f>
        <v>#N/A</v>
      </c>
      <c r="R344" s="14" t="e">
        <f>VLOOKUP(VALUE(B344),'[1]tạm xét'!$A$7:$R$1001,18,0)</f>
        <v>#N/A</v>
      </c>
      <c r="S344" s="14"/>
      <c r="T344" s="14"/>
      <c r="U344" s="14"/>
      <c r="V344" s="14"/>
    </row>
    <row r="345" spans="1:22" s="15" customFormat="1" x14ac:dyDescent="0.25">
      <c r="A345" s="10">
        <f t="shared" si="5"/>
        <v>339</v>
      </c>
      <c r="B345" s="10" t="s">
        <v>831</v>
      </c>
      <c r="C345" s="11" t="s">
        <v>315</v>
      </c>
      <c r="D345" s="11" t="s">
        <v>832</v>
      </c>
      <c r="E345" s="12">
        <v>37312</v>
      </c>
      <c r="F345" s="10" t="s">
        <v>25</v>
      </c>
      <c r="G345" s="10" t="s">
        <v>331</v>
      </c>
      <c r="H345" s="10" t="s">
        <v>780</v>
      </c>
      <c r="I345" s="13" t="s">
        <v>118</v>
      </c>
      <c r="J345" s="14" t="s">
        <v>334</v>
      </c>
      <c r="K345" s="14" t="e">
        <f>VLOOKUP(VALUE($B345),'[1]đơn vị thực tập'!$C$3:$AE$1000,9,0)</f>
        <v>#N/A</v>
      </c>
      <c r="L345" s="14" t="e">
        <f>VLOOKUP(VALUE($B345),'[1]đơn vị thực tập'!$C$3:$AE$1000,20,0)</f>
        <v>#N/A</v>
      </c>
      <c r="M345" s="14" t="e">
        <f>VLOOKUP(VALUE($B345),'[1]đơn vị thực tập'!$C$3:$AE$1000,21,0)</f>
        <v>#N/A</v>
      </c>
      <c r="N345" s="14" t="e">
        <f>VLOOKUP(VALUE($B345),'[1]đơn vị thực tập'!$C$3:$AE$1000,18,0)</f>
        <v>#N/A</v>
      </c>
      <c r="O345" s="14" t="e">
        <f>VLOOKUP(VALUE($B345),'[1]đơn vị thực tập'!$C$3:$AE$1000,13,0)</f>
        <v>#N/A</v>
      </c>
      <c r="P345" s="18">
        <f>VLOOKUP(VALUE(B345),'[1]tạm xét'!$A$7:$R$1001,13,0)</f>
        <v>4.8000000000000001E-2</v>
      </c>
      <c r="Q345" s="14">
        <f>VLOOKUP(VALUE(B345),'[1]tạm xét'!$A$7:$R$1001,11,0)</f>
        <v>2.61</v>
      </c>
      <c r="R345" s="14" t="str">
        <f>VLOOKUP(VALUE(B345),'[1]tạm xét'!$A$7:$R$1001,18,0)</f>
        <v>CHUYÊN ĐỀ</v>
      </c>
      <c r="S345" s="14"/>
      <c r="T345" s="14"/>
      <c r="U345" s="14"/>
      <c r="V345" s="14"/>
    </row>
    <row r="346" spans="1:22" s="15" customFormat="1" x14ac:dyDescent="0.25">
      <c r="A346" s="10">
        <f t="shared" si="5"/>
        <v>340</v>
      </c>
      <c r="B346" s="10" t="s">
        <v>833</v>
      </c>
      <c r="C346" s="11" t="s">
        <v>834</v>
      </c>
      <c r="D346" s="11" t="s">
        <v>835</v>
      </c>
      <c r="E346" s="12">
        <v>37337</v>
      </c>
      <c r="F346" s="10" t="s">
        <v>25</v>
      </c>
      <c r="G346" s="10" t="s">
        <v>331</v>
      </c>
      <c r="H346" s="10" t="s">
        <v>780</v>
      </c>
      <c r="I346" s="13" t="s">
        <v>118</v>
      </c>
      <c r="J346" s="14" t="s">
        <v>334</v>
      </c>
      <c r="K346" s="14" t="str">
        <f>VLOOKUP(VALUE($B346),'[1]đơn vị thực tập'!$C$3:$AE$1000,9,0)</f>
        <v>Khách sạn Allegro Hội An</v>
      </c>
      <c r="L346" s="14" t="str">
        <f>VLOOKUP(VALUE($B346),'[1]đơn vị thực tập'!$C$3:$AE$1000,20,0)</f>
        <v>DUYỆT</v>
      </c>
      <c r="M346" s="14" t="str">
        <f>VLOOKUP(VALUE($B346),'[1]đơn vị thực tập'!$C$3:$AE$1000,21,0)</f>
        <v>15/1/2024</v>
      </c>
      <c r="N346" s="14" t="str">
        <f>VLOOKUP(VALUE($B346),'[1]đơn vị thực tập'!$C$3:$AE$1000,18,0)</f>
        <v>22/1</v>
      </c>
      <c r="O346" s="14" t="str">
        <f>VLOOKUP(VALUE($B346),'[1]đơn vị thực tập'!$C$3:$AE$1000,13,0)</f>
        <v>Tiền sảnh</v>
      </c>
      <c r="P346" s="18">
        <f>VLOOKUP(VALUE(B346),'[1]tạm xét'!$A$7:$R$1001,13,0)</f>
        <v>2.4193548387096774E-2</v>
      </c>
      <c r="Q346" s="14">
        <f>VLOOKUP(VALUE(B346),'[1]tạm xét'!$A$7:$R$1001,11,0)</f>
        <v>2.96</v>
      </c>
      <c r="R346" s="14" t="str">
        <f>VLOOKUP(VALUE(B346),'[1]tạm xét'!$A$7:$R$1001,18,0)</f>
        <v>CHUYÊN ĐỀ</v>
      </c>
      <c r="S346" s="14" t="s">
        <v>30</v>
      </c>
      <c r="T346" s="14" t="str">
        <f>VLOOKUP($S346,'[1]THÔNG TIN GVHD'!$D$3:$P$25,11,0)</f>
        <v>0702605664</v>
      </c>
      <c r="U346" s="14" t="str">
        <f>VLOOKUP($S346,'[1]THÔNG TIN GVHD'!$D$3:$P$25,12,0)</f>
        <v>huynhlthuylinh@dtu-hti.edu.vn</v>
      </c>
      <c r="V346" s="14">
        <f>VLOOKUP($S346,'[1]THÔNG TIN GVHD'!$D$3:$P$25,13,0)</f>
        <v>0</v>
      </c>
    </row>
    <row r="347" spans="1:22" s="15" customFormat="1" x14ac:dyDescent="0.25">
      <c r="A347" s="10">
        <f t="shared" si="5"/>
        <v>341</v>
      </c>
      <c r="B347" s="10" t="s">
        <v>836</v>
      </c>
      <c r="C347" s="11" t="s">
        <v>837</v>
      </c>
      <c r="D347" s="11" t="s">
        <v>121</v>
      </c>
      <c r="E347" s="12">
        <v>37529</v>
      </c>
      <c r="F347" s="10" t="s">
        <v>25</v>
      </c>
      <c r="G347" s="10" t="s">
        <v>331</v>
      </c>
      <c r="H347" s="10" t="s">
        <v>838</v>
      </c>
      <c r="I347" s="13" t="s">
        <v>405</v>
      </c>
      <c r="J347" s="14" t="s">
        <v>334</v>
      </c>
      <c r="K347" s="14" t="str">
        <f>VLOOKUP(VALUE($B347),'[1]đơn vị thực tập'!$C$3:$AE$1000,9,0)</f>
        <v>Risemount Premier Resort Danang</v>
      </c>
      <c r="L347" s="14" t="str">
        <f>VLOOKUP(VALUE($B347),'[1]đơn vị thực tập'!$C$3:$AE$1000,20,0)</f>
        <v>DUYỆT</v>
      </c>
      <c r="M347" s="14" t="str">
        <f>VLOOKUP(VALUE($B347),'[1]đơn vị thực tập'!$C$3:$AE$1000,21,0)</f>
        <v>25/12/2023</v>
      </c>
      <c r="N347" s="14" t="str">
        <f>VLOOKUP(VALUE($B347),'[1]đơn vị thực tập'!$C$3:$AE$1000,18,0)</f>
        <v>21/12</v>
      </c>
      <c r="O347" s="14" t="str">
        <f>VLOOKUP(VALUE($B347),'[1]đơn vị thực tập'!$C$3:$AE$1000,13,0)</f>
        <v>Nhà hàng</v>
      </c>
      <c r="P347" s="18">
        <f>VLOOKUP(VALUE(B347),'[1]tạm xét'!$A$7:$R$1001,13,0)</f>
        <v>0</v>
      </c>
      <c r="Q347" s="14">
        <f>VLOOKUP(VALUE(B347),'[1]tạm xét'!$A$7:$R$1001,11,0)</f>
        <v>3.45</v>
      </c>
      <c r="R347" s="14" t="str">
        <f>VLOOKUP(VALUE(B347),'[1]TỔNG XÉT KHÓA LUẬN'!$B$14:$O$97,14,0)</f>
        <v>CHUYÊN ĐỀ</v>
      </c>
      <c r="S347" s="14" t="s">
        <v>65</v>
      </c>
      <c r="T347" s="14" t="str">
        <f>VLOOKUP($S347,'[1]THÔNG TIN GVHD'!$D$3:$P$25,11,0)</f>
        <v>0906 029 602</v>
      </c>
      <c r="U347" s="14" t="str">
        <f>VLOOKUP($S347,'[1]THÔNG TIN GVHD'!$D$3:$P$25,12,0)</f>
        <v>tranhoanganh@dtu-hti.edu.vn</v>
      </c>
      <c r="V347" s="14">
        <f>VLOOKUP($S347,'[1]THÔNG TIN GVHD'!$D$3:$P$25,13,0)</f>
        <v>0</v>
      </c>
    </row>
    <row r="348" spans="1:22" s="15" customFormat="1" x14ac:dyDescent="0.25">
      <c r="A348" s="10">
        <f t="shared" si="5"/>
        <v>342</v>
      </c>
      <c r="B348" s="10" t="s">
        <v>839</v>
      </c>
      <c r="C348" s="11" t="s">
        <v>840</v>
      </c>
      <c r="D348" s="11" t="s">
        <v>841</v>
      </c>
      <c r="E348" s="12">
        <v>37532</v>
      </c>
      <c r="F348" s="10" t="s">
        <v>25</v>
      </c>
      <c r="G348" s="10" t="s">
        <v>331</v>
      </c>
      <c r="H348" s="10" t="s">
        <v>838</v>
      </c>
      <c r="I348" s="13" t="s">
        <v>405</v>
      </c>
      <c r="J348" s="14" t="s">
        <v>334</v>
      </c>
      <c r="K348" s="14" t="str">
        <f>VLOOKUP(VALUE($B348),'[1]đơn vị thực tập'!$C$3:$AE$1000,9,0)</f>
        <v>Diamond Sea Hotel</v>
      </c>
      <c r="L348" s="14" t="str">
        <f>VLOOKUP(VALUE($B348),'[1]đơn vị thực tập'!$C$3:$AE$1000,20,0)</f>
        <v>DUYỆT</v>
      </c>
      <c r="M348" s="14" t="str">
        <f>VLOOKUP(VALUE($B348),'[1]đơn vị thực tập'!$C$3:$AE$1000,21,0)</f>
        <v>27/12/2023</v>
      </c>
      <c r="N348" s="14" t="str">
        <f>VLOOKUP(VALUE($B348),'[1]đơn vị thực tập'!$C$3:$AE$1000,18,0)</f>
        <v>27/12</v>
      </c>
      <c r="O348" s="14" t="str">
        <f>VLOOKUP(VALUE($B348),'[1]đơn vị thực tập'!$C$3:$AE$1000,13,0)</f>
        <v>Nhà hàng</v>
      </c>
      <c r="P348" s="18">
        <f>VLOOKUP(VALUE(B348),'[1]tạm xét'!$A$7:$R$1001,13,0)</f>
        <v>0</v>
      </c>
      <c r="Q348" s="14">
        <f>VLOOKUP(VALUE(B348),'[1]tạm xét'!$A$7:$R$1001,11,0)</f>
        <v>2.97</v>
      </c>
      <c r="R348" s="14" t="str">
        <f>VLOOKUP(VALUE(B348),'[1]tạm xét'!$A$7:$R$1001,18,0)</f>
        <v>CHUYÊN ĐỀ</v>
      </c>
      <c r="S348" s="14" t="s">
        <v>35</v>
      </c>
      <c r="T348" s="14" t="str">
        <f>VLOOKUP($S348,'[1]THÔNG TIN GVHD'!$D$3:$P$25,11,0)</f>
        <v>0355072844</v>
      </c>
      <c r="U348" s="14" t="str">
        <f>VLOOKUP($S348,'[1]THÔNG TIN GVHD'!$D$3:$P$25,12,0)</f>
        <v>Ngotthanhnga@dtu-hti.edu.vn</v>
      </c>
      <c r="V348" s="14">
        <f>VLOOKUP($S348,'[1]THÔNG TIN GVHD'!$D$3:$P$25,13,0)</f>
        <v>0</v>
      </c>
    </row>
    <row r="349" spans="1:22" s="15" customFormat="1" x14ac:dyDescent="0.25">
      <c r="A349" s="10">
        <f t="shared" si="5"/>
        <v>343</v>
      </c>
      <c r="B349" s="10" t="s">
        <v>842</v>
      </c>
      <c r="C349" s="11" t="s">
        <v>257</v>
      </c>
      <c r="D349" s="11" t="s">
        <v>186</v>
      </c>
      <c r="E349" s="12">
        <v>37503</v>
      </c>
      <c r="F349" s="10" t="s">
        <v>25</v>
      </c>
      <c r="G349" s="10" t="s">
        <v>331</v>
      </c>
      <c r="H349" s="10" t="s">
        <v>838</v>
      </c>
      <c r="I349" s="13" t="s">
        <v>405</v>
      </c>
      <c r="J349" s="14" t="s">
        <v>334</v>
      </c>
      <c r="K349" s="14" t="str">
        <f>VLOOKUP(VALUE($B349),'[1]đơn vị thực tập'!$C$3:$AE$1000,9,0)</f>
        <v>Diamond Sea Hotel</v>
      </c>
      <c r="L349" s="14" t="str">
        <f>VLOOKUP(VALUE($B349),'[1]đơn vị thực tập'!$C$3:$AE$1000,20,0)</f>
        <v>DUYỆT</v>
      </c>
      <c r="M349" s="14" t="str">
        <f>VLOOKUP(VALUE($B349),'[1]đơn vị thực tập'!$C$3:$AE$1000,21,0)</f>
        <v>27/12/2023</v>
      </c>
      <c r="N349" s="14">
        <f>VLOOKUP(VALUE($B349),'[1]đơn vị thực tập'!$C$3:$AE$1000,18,0)</f>
        <v>45536</v>
      </c>
      <c r="O349" s="14" t="str">
        <f>VLOOKUP(VALUE($B349),'[1]đơn vị thực tập'!$C$3:$AE$1000,13,0)</f>
        <v>Buồng phòng</v>
      </c>
      <c r="P349" s="18">
        <f>VLOOKUP(VALUE(B349),'[1]tạm xét'!$A$7:$R$1001,13,0)</f>
        <v>0</v>
      </c>
      <c r="Q349" s="14">
        <f>VLOOKUP(VALUE(B349),'[1]tạm xét'!$A$7:$R$1001,11,0)</f>
        <v>3.62</v>
      </c>
      <c r="R349" s="14" t="str">
        <f>VLOOKUP(VALUE(B349),'[1]TỔNG XÉT KHÓA LUẬN'!$B$14:$O$97,14,0)</f>
        <v>KHÓA LUẬN</v>
      </c>
      <c r="S349" s="14" t="s">
        <v>107</v>
      </c>
      <c r="T349" s="14" t="str">
        <f>VLOOKUP($S349,'[1]THÔNG TIN GVHD'!$D$3:$P$25,11,0)</f>
        <v>0905767050</v>
      </c>
      <c r="U349" s="14" t="str">
        <f>VLOOKUP($S349,'[1]THÔNG TIN GVHD'!$D$3:$P$25,12,0)</f>
        <v>maithithuong@dtu-hti.edu.vn</v>
      </c>
      <c r="V349" s="14" t="str">
        <f>VLOOKUP($S349,'[1]THÔNG TIN GVHD'!$D$3:$P$25,13,0)</f>
        <v>https://zalo.me/g/aznodq506</v>
      </c>
    </row>
    <row r="350" spans="1:22" s="15" customFormat="1" x14ac:dyDescent="0.25">
      <c r="A350" s="10">
        <f t="shared" si="5"/>
        <v>344</v>
      </c>
      <c r="B350" s="10" t="s">
        <v>843</v>
      </c>
      <c r="C350" s="11" t="s">
        <v>617</v>
      </c>
      <c r="D350" s="11" t="s">
        <v>186</v>
      </c>
      <c r="E350" s="12">
        <v>37396</v>
      </c>
      <c r="F350" s="10" t="s">
        <v>25</v>
      </c>
      <c r="G350" s="10" t="s">
        <v>331</v>
      </c>
      <c r="H350" s="10" t="s">
        <v>838</v>
      </c>
      <c r="I350" s="13" t="s">
        <v>405</v>
      </c>
      <c r="J350" s="14" t="s">
        <v>334</v>
      </c>
      <c r="K350" s="14" t="str">
        <f>VLOOKUP(VALUE($B350),'[1]đơn vị thực tập'!$C$3:$AE$1000,9,0)</f>
        <v>Diamond Sea Hotel</v>
      </c>
      <c r="L350" s="14" t="str">
        <f>VLOOKUP(VALUE($B350),'[1]đơn vị thực tập'!$C$3:$AE$1000,20,0)</f>
        <v>DUYỆT</v>
      </c>
      <c r="M350" s="14" t="str">
        <f>VLOOKUP(VALUE($B350),'[1]đơn vị thực tập'!$C$3:$AE$1000,21,0)</f>
        <v>28/12/2023</v>
      </c>
      <c r="N350" s="14" t="str">
        <f>VLOOKUP(VALUE($B350),'[1]đơn vị thực tập'!$C$3:$AE$1000,18,0)</f>
        <v>28/12</v>
      </c>
      <c r="O350" s="14" t="str">
        <f>VLOOKUP(VALUE($B350),'[1]đơn vị thực tập'!$C$3:$AE$1000,13,0)</f>
        <v>Nhà hàng</v>
      </c>
      <c r="P350" s="18">
        <f>VLOOKUP(VALUE(B350),'[1]tạm xét'!$A$7:$R$1001,13,0)</f>
        <v>0</v>
      </c>
      <c r="Q350" s="14">
        <f>VLOOKUP(VALUE(B350),'[1]tạm xét'!$A$7:$R$1001,11,0)</f>
        <v>3.15</v>
      </c>
      <c r="R350" s="14" t="str">
        <f>VLOOKUP(VALUE(B350),'[1]tạm xét'!$A$7:$R$1001,18,0)</f>
        <v>CHUYÊN ĐỀ</v>
      </c>
      <c r="S350" s="14" t="s">
        <v>35</v>
      </c>
      <c r="T350" s="14" t="str">
        <f>VLOOKUP($S350,'[1]THÔNG TIN GVHD'!$D$3:$P$25,11,0)</f>
        <v>0355072844</v>
      </c>
      <c r="U350" s="14" t="str">
        <f>VLOOKUP($S350,'[1]THÔNG TIN GVHD'!$D$3:$P$25,12,0)</f>
        <v>Ngotthanhnga@dtu-hti.edu.vn</v>
      </c>
      <c r="V350" s="14">
        <f>VLOOKUP($S350,'[1]THÔNG TIN GVHD'!$D$3:$P$25,13,0)</f>
        <v>0</v>
      </c>
    </row>
    <row r="351" spans="1:22" s="15" customFormat="1" x14ac:dyDescent="0.25">
      <c r="A351" s="10">
        <f t="shared" si="5"/>
        <v>345</v>
      </c>
      <c r="B351" s="10" t="s">
        <v>844</v>
      </c>
      <c r="C351" s="11" t="s">
        <v>845</v>
      </c>
      <c r="D351" s="11" t="s">
        <v>249</v>
      </c>
      <c r="E351" s="12">
        <v>37386</v>
      </c>
      <c r="F351" s="10" t="s">
        <v>25</v>
      </c>
      <c r="G351" s="10" t="s">
        <v>331</v>
      </c>
      <c r="H351" s="10" t="s">
        <v>838</v>
      </c>
      <c r="I351" s="13" t="s">
        <v>405</v>
      </c>
      <c r="J351" s="14" t="s">
        <v>334</v>
      </c>
      <c r="K351" s="14" t="str">
        <f>VLOOKUP(VALUE($B351),'[1]đơn vị thực tập'!$C$3:$AE$1000,9,0)</f>
        <v>La Siesta Hoi An Resort &amp; Spa</v>
      </c>
      <c r="L351" s="14" t="str">
        <f>VLOOKUP(VALUE($B351),'[1]đơn vị thực tập'!$C$3:$AE$1000,20,0)</f>
        <v>DUYỆT</v>
      </c>
      <c r="M351" s="14" t="str">
        <f>VLOOKUP(VALUE($B351),'[1]đơn vị thực tập'!$C$3:$AE$1000,21,0)</f>
        <v>18/12/2023</v>
      </c>
      <c r="N351" s="14">
        <f>VLOOKUP(VALUE($B351),'[1]đơn vị thực tập'!$C$3:$AE$1000,18,0)</f>
        <v>45608</v>
      </c>
      <c r="O351" s="14" t="str">
        <f>VLOOKUP(VALUE($B351),'[1]đơn vị thực tập'!$C$3:$AE$1000,13,0)</f>
        <v>Tiền sảnh</v>
      </c>
      <c r="P351" s="18">
        <f>VLOOKUP(VALUE(B351),'[1]tạm xét'!$A$7:$R$1001,13,0)</f>
        <v>0</v>
      </c>
      <c r="Q351" s="14">
        <f>VLOOKUP(VALUE(B351),'[1]tạm xét'!$A$7:$R$1001,11,0)</f>
        <v>3.49</v>
      </c>
      <c r="R351" s="14" t="str">
        <f>VLOOKUP(VALUE(B351),'[1]TỔNG XÉT KHÓA LUẬN'!$B$14:$O$97,14,0)</f>
        <v>CHUYÊN ĐỀ</v>
      </c>
      <c r="S351" s="14" t="s">
        <v>107</v>
      </c>
      <c r="T351" s="14" t="str">
        <f>VLOOKUP($S351,'[1]THÔNG TIN GVHD'!$D$3:$P$25,11,0)</f>
        <v>0905767050</v>
      </c>
      <c r="U351" s="14" t="str">
        <f>VLOOKUP($S351,'[1]THÔNG TIN GVHD'!$D$3:$P$25,12,0)</f>
        <v>maithithuong@dtu-hti.edu.vn</v>
      </c>
      <c r="V351" s="14" t="str">
        <f>VLOOKUP($S351,'[1]THÔNG TIN GVHD'!$D$3:$P$25,13,0)</f>
        <v>https://zalo.me/g/aznodq506</v>
      </c>
    </row>
    <row r="352" spans="1:22" s="15" customFormat="1" x14ac:dyDescent="0.25">
      <c r="A352" s="10">
        <f t="shared" si="5"/>
        <v>346</v>
      </c>
      <c r="B352" s="10" t="s">
        <v>846</v>
      </c>
      <c r="C352" s="11" t="s">
        <v>257</v>
      </c>
      <c r="D352" s="11" t="s">
        <v>44</v>
      </c>
      <c r="E352" s="12">
        <v>37454</v>
      </c>
      <c r="F352" s="10" t="s">
        <v>25</v>
      </c>
      <c r="G352" s="10" t="s">
        <v>331</v>
      </c>
      <c r="H352" s="10" t="s">
        <v>838</v>
      </c>
      <c r="I352" s="13" t="s">
        <v>405</v>
      </c>
      <c r="J352" s="14" t="s">
        <v>334</v>
      </c>
      <c r="K352" s="14" t="str">
        <f>VLOOKUP(VALUE($B352),'[1]đơn vị thực tập'!$C$3:$AE$1000,9,0)</f>
        <v>Blue Sun Hotel Danang</v>
      </c>
      <c r="L352" s="14" t="str">
        <f>VLOOKUP(VALUE($B352),'[1]đơn vị thực tập'!$C$3:$AE$1000,20,0)</f>
        <v>DUYỆT</v>
      </c>
      <c r="M352" s="14" t="str">
        <f>VLOOKUP(VALUE($B352),'[1]đơn vị thực tập'!$C$3:$AE$1000,21,0)</f>
        <v>18/12/2023</v>
      </c>
      <c r="N352" s="14" t="str">
        <f>VLOOKUP(VALUE($B352),'[1]đơn vị thực tập'!$C$3:$AE$1000,18,0)</f>
        <v>21/12</v>
      </c>
      <c r="O352" s="14" t="str">
        <f>VLOOKUP(VALUE($B352),'[1]đơn vị thực tập'!$C$3:$AE$1000,13,0)</f>
        <v>Buồng phòng</v>
      </c>
      <c r="P352" s="18">
        <f>VLOOKUP(VALUE(B352),'[1]tạm xét'!$A$7:$R$1001,13,0)</f>
        <v>2.3809523809523808E-2</v>
      </c>
      <c r="Q352" s="14">
        <f>VLOOKUP(VALUE(B352),'[1]tạm xét'!$A$7:$R$1001,11,0)</f>
        <v>3.53</v>
      </c>
      <c r="R352" s="14" t="str">
        <f>VLOOKUP(VALUE(B352),'[1]tạm xét'!$A$7:$R$1001,18,0)</f>
        <v>CHUYÊN ĐỀ</v>
      </c>
      <c r="S352" s="14" t="s">
        <v>54</v>
      </c>
      <c r="T352" s="14" t="str">
        <f>VLOOKUP($S352,'[1]THÔNG TIN GVHD'!$D$3:$P$25,11,0)</f>
        <v>0905767997</v>
      </c>
      <c r="U352" s="14" t="str">
        <f>VLOOKUP($S352,'[1]THÔNG TIN GVHD'!$D$3:$P$25,12,0)</f>
        <v>voduchieu@dtu-hti.edu.vn</v>
      </c>
      <c r="V352" s="14">
        <f>VLOOKUP($S352,'[1]THÔNG TIN GVHD'!$D$3:$P$25,13,0)</f>
        <v>0</v>
      </c>
    </row>
    <row r="353" spans="1:22" s="15" customFormat="1" x14ac:dyDescent="0.25">
      <c r="A353" s="10">
        <f t="shared" si="5"/>
        <v>347</v>
      </c>
      <c r="B353" s="10" t="s">
        <v>847</v>
      </c>
      <c r="C353" s="11" t="s">
        <v>848</v>
      </c>
      <c r="D353" s="11" t="s">
        <v>350</v>
      </c>
      <c r="E353" s="12">
        <v>37396</v>
      </c>
      <c r="F353" s="10" t="s">
        <v>34</v>
      </c>
      <c r="G353" s="10" t="s">
        <v>331</v>
      </c>
      <c r="H353" s="10" t="s">
        <v>838</v>
      </c>
      <c r="I353" s="13" t="s">
        <v>405</v>
      </c>
      <c r="J353" s="14" t="s">
        <v>334</v>
      </c>
      <c r="K353" s="14" t="e">
        <f>VLOOKUP(VALUE($B353),'[1]đơn vị thực tập'!$C$3:$AE$1000,9,0)</f>
        <v>#N/A</v>
      </c>
      <c r="L353" s="14" t="e">
        <f>VLOOKUP(VALUE($B353),'[1]đơn vị thực tập'!$C$3:$AE$1000,20,0)</f>
        <v>#N/A</v>
      </c>
      <c r="M353" s="14" t="e">
        <f>VLOOKUP(VALUE($B353),'[1]đơn vị thực tập'!$C$3:$AE$1000,21,0)</f>
        <v>#N/A</v>
      </c>
      <c r="N353" s="14" t="e">
        <f>VLOOKUP(VALUE($B353),'[1]đơn vị thực tập'!$C$3:$AE$1000,18,0)</f>
        <v>#N/A</v>
      </c>
      <c r="O353" s="14" t="e">
        <f>VLOOKUP(VALUE($B353),'[1]đơn vị thực tập'!$C$3:$AE$1000,13,0)</f>
        <v>#N/A</v>
      </c>
      <c r="P353" s="18">
        <f>VLOOKUP(VALUE(B353),'[1]tạm xét'!$A$7:$R$1001,13,0)</f>
        <v>0.25806451612903225</v>
      </c>
      <c r="Q353" s="14">
        <f>VLOOKUP(VALUE(B353),'[1]tạm xét'!$A$7:$R$1001,11,0)</f>
        <v>1.82</v>
      </c>
      <c r="R353" s="14" t="str">
        <f>VLOOKUP(VALUE(B353),'[1]tạm xét'!$A$7:$R$1001,18,0)</f>
        <v>KHÔNG ĐỦ ĐIỀU KIỆN THỰC TẬP</v>
      </c>
      <c r="S353" s="14"/>
      <c r="T353" s="14"/>
      <c r="U353" s="14"/>
      <c r="V353" s="14"/>
    </row>
    <row r="354" spans="1:22" s="15" customFormat="1" x14ac:dyDescent="0.25">
      <c r="A354" s="10">
        <f t="shared" si="5"/>
        <v>348</v>
      </c>
      <c r="B354" s="10" t="s">
        <v>849</v>
      </c>
      <c r="C354" s="11" t="s">
        <v>708</v>
      </c>
      <c r="D354" s="11" t="s">
        <v>564</v>
      </c>
      <c r="E354" s="12">
        <v>37394</v>
      </c>
      <c r="F354" s="10" t="s">
        <v>25</v>
      </c>
      <c r="G354" s="10" t="s">
        <v>331</v>
      </c>
      <c r="H354" s="10" t="s">
        <v>838</v>
      </c>
      <c r="I354" s="13" t="s">
        <v>405</v>
      </c>
      <c r="J354" s="14" t="s">
        <v>334</v>
      </c>
      <c r="K354" s="14" t="e">
        <f>VLOOKUP(VALUE($B354),'[1]đơn vị thực tập'!$C$3:$AE$1000,9,0)</f>
        <v>#N/A</v>
      </c>
      <c r="L354" s="14" t="e">
        <f>VLOOKUP(VALUE($B354),'[1]đơn vị thực tập'!$C$3:$AE$1000,20,0)</f>
        <v>#N/A</v>
      </c>
      <c r="M354" s="14" t="e">
        <f>VLOOKUP(VALUE($B354),'[1]đơn vị thực tập'!$C$3:$AE$1000,21,0)</f>
        <v>#N/A</v>
      </c>
      <c r="N354" s="14" t="e">
        <f>VLOOKUP(VALUE($B354),'[1]đơn vị thực tập'!$C$3:$AE$1000,18,0)</f>
        <v>#N/A</v>
      </c>
      <c r="O354" s="14" t="e">
        <f>VLOOKUP(VALUE($B354),'[1]đơn vị thực tập'!$C$3:$AE$1000,13,0)</f>
        <v>#N/A</v>
      </c>
      <c r="P354" s="18" t="e">
        <f>VLOOKUP(VALUE(B354),'[1]tạm xét'!$A$7:$R$1001,13,0)</f>
        <v>#N/A</v>
      </c>
      <c r="Q354" s="14" t="e">
        <f>VLOOKUP(VALUE(B354),'[1]tạm xét'!$A$7:$R$1001,11,0)</f>
        <v>#N/A</v>
      </c>
      <c r="R354" s="14" t="e">
        <f>VLOOKUP(VALUE(B354),'[1]tạm xét'!$A$7:$R$1001,18,0)</f>
        <v>#N/A</v>
      </c>
      <c r="S354" s="14"/>
      <c r="T354" s="14"/>
      <c r="U354" s="14"/>
      <c r="V354" s="14"/>
    </row>
    <row r="355" spans="1:22" s="15" customFormat="1" x14ac:dyDescent="0.25">
      <c r="A355" s="10">
        <f t="shared" si="5"/>
        <v>349</v>
      </c>
      <c r="B355" s="10" t="s">
        <v>850</v>
      </c>
      <c r="C355" s="11" t="s">
        <v>851</v>
      </c>
      <c r="D355" s="11" t="s">
        <v>852</v>
      </c>
      <c r="E355" s="12">
        <v>37555</v>
      </c>
      <c r="F355" s="10" t="s">
        <v>25</v>
      </c>
      <c r="G355" s="10" t="s">
        <v>331</v>
      </c>
      <c r="H355" s="10" t="s">
        <v>838</v>
      </c>
      <c r="I355" s="13" t="s">
        <v>405</v>
      </c>
      <c r="J355" s="14" t="s">
        <v>334</v>
      </c>
      <c r="K355" s="14" t="str">
        <f>VLOOKUP(VALUE($B355),'[1]đơn vị thực tập'!$C$3:$AE$1000,9,0)</f>
        <v>BlueSun Hotel Danang</v>
      </c>
      <c r="L355" s="14" t="str">
        <f>VLOOKUP(VALUE($B355),'[1]đơn vị thực tập'!$C$3:$AE$1000,20,0)</f>
        <v>DUYỆT</v>
      </c>
      <c r="M355" s="14" t="str">
        <f>VLOOKUP(VALUE($B355),'[1]đơn vị thực tập'!$C$3:$AE$1000,21,0)</f>
        <v>18/12/2023</v>
      </c>
      <c r="N355" s="14" t="str">
        <f>VLOOKUP(VALUE($B355),'[1]đơn vị thực tập'!$C$3:$AE$1000,18,0)</f>
        <v>21/12</v>
      </c>
      <c r="O355" s="14" t="str">
        <f>VLOOKUP(VALUE($B355),'[1]đơn vị thực tập'!$C$3:$AE$1000,13,0)</f>
        <v>Tiền sảnh</v>
      </c>
      <c r="P355" s="18">
        <f>VLOOKUP(VALUE(B355),'[1]tạm xét'!$A$7:$R$1001,13,0)</f>
        <v>2.4E-2</v>
      </c>
      <c r="Q355" s="14">
        <f>VLOOKUP(VALUE(B355),'[1]tạm xét'!$A$7:$R$1001,11,0)</f>
        <v>3.71</v>
      </c>
      <c r="R355" s="14" t="str">
        <f>VLOOKUP(VALUE(B355),'[1]tạm xét'!$A$7:$R$1001,18,0)</f>
        <v>CHUYÊN ĐỀ</v>
      </c>
      <c r="S355" s="14" t="s">
        <v>73</v>
      </c>
      <c r="T355" s="14" t="str">
        <f>VLOOKUP($S355,'[1]THÔNG TIN GVHD'!$D$3:$P$25,11,0)</f>
        <v>0935 141614</v>
      </c>
      <c r="U355" s="14" t="str">
        <f>VLOOKUP($S355,'[1]THÔNG TIN GVHD'!$D$3:$P$25,12,0)</f>
        <v>phamthoangdung@duytan.edu.vn</v>
      </c>
      <c r="V355" s="14">
        <f>VLOOKUP($S355,'[1]THÔNG TIN GVHD'!$D$3:$P$25,13,0)</f>
        <v>0</v>
      </c>
    </row>
    <row r="356" spans="1:22" s="15" customFormat="1" x14ac:dyDescent="0.25">
      <c r="A356" s="10">
        <f t="shared" si="5"/>
        <v>350</v>
      </c>
      <c r="B356" s="10" t="s">
        <v>853</v>
      </c>
      <c r="C356" s="11" t="s">
        <v>854</v>
      </c>
      <c r="D356" s="11" t="s">
        <v>190</v>
      </c>
      <c r="E356" s="12">
        <v>37143</v>
      </c>
      <c r="F356" s="10" t="s">
        <v>25</v>
      </c>
      <c r="G356" s="10" t="s">
        <v>331</v>
      </c>
      <c r="H356" s="10" t="s">
        <v>838</v>
      </c>
      <c r="I356" s="13" t="s">
        <v>405</v>
      </c>
      <c r="J356" s="14" t="s">
        <v>334</v>
      </c>
      <c r="K356" s="14" t="str">
        <f>VLOOKUP(VALUE($B356),'[1]đơn vị thực tập'!$C$3:$AE$1000,9,0)</f>
        <v>Wyndham DaNang Golden Bay</v>
      </c>
      <c r="L356" s="14" t="str">
        <f>VLOOKUP(VALUE($B356),'[1]đơn vị thực tập'!$C$3:$AE$1000,20,0)</f>
        <v>DUYỆT</v>
      </c>
      <c r="M356" s="14" t="str">
        <f>VLOOKUP(VALUE($B356),'[1]đơn vị thực tập'!$C$3:$AE$1000,21,0)</f>
        <v>26/12/2023</v>
      </c>
      <c r="N356" s="14" t="str">
        <f>VLOOKUP(VALUE($B356),'[1]đơn vị thực tập'!$C$3:$AE$1000,18,0)</f>
        <v>27/12</v>
      </c>
      <c r="O356" s="14" t="str">
        <f>VLOOKUP(VALUE($B356),'[1]đơn vị thực tập'!$C$3:$AE$1000,13,0)</f>
        <v>Tiền sảnh</v>
      </c>
      <c r="P356" s="18">
        <f>VLOOKUP(VALUE(B356),'[1]tạm xét'!$A$7:$R$1001,13,0)</f>
        <v>0</v>
      </c>
      <c r="Q356" s="14">
        <f>VLOOKUP(VALUE(B356),'[1]tạm xét'!$A$7:$R$1001,11,0)</f>
        <v>3.26</v>
      </c>
      <c r="R356" s="14" t="str">
        <f>VLOOKUP(VALUE(B356),'[1]TỔNG XÉT KHÓA LUẬN'!$B$14:$O$97,14,0)</f>
        <v>CHUYÊN ĐỀ</v>
      </c>
      <c r="S356" s="14" t="s">
        <v>337</v>
      </c>
      <c r="T356" s="14" t="str">
        <f>VLOOKUP($S356,'[1]THÔNG TIN GVHD'!$D$3:$P$25,11,0)</f>
        <v>0396.153.687</v>
      </c>
      <c r="U356" s="14" t="str">
        <f>VLOOKUP($S356,'[1]THÔNG TIN GVHD'!$D$3:$P$25,12,0)</f>
        <v>nguyentminhthu@dtu-hti.edu.vn</v>
      </c>
      <c r="V356" s="14">
        <f>VLOOKUP($S356,'[1]THÔNG TIN GVHD'!$D$3:$P$25,13,0)</f>
        <v>0</v>
      </c>
    </row>
    <row r="357" spans="1:22" s="15" customFormat="1" x14ac:dyDescent="0.25">
      <c r="A357" s="10">
        <f t="shared" si="5"/>
        <v>351</v>
      </c>
      <c r="B357" s="10" t="s">
        <v>855</v>
      </c>
      <c r="C357" s="11" t="s">
        <v>856</v>
      </c>
      <c r="D357" s="11" t="s">
        <v>190</v>
      </c>
      <c r="E357" s="12">
        <v>37412</v>
      </c>
      <c r="F357" s="10" t="s">
        <v>25</v>
      </c>
      <c r="G357" s="10" t="s">
        <v>331</v>
      </c>
      <c r="H357" s="10" t="s">
        <v>838</v>
      </c>
      <c r="I357" s="13" t="s">
        <v>405</v>
      </c>
      <c r="J357" s="14" t="s">
        <v>334</v>
      </c>
      <c r="K357" s="14" t="str">
        <f>VLOOKUP(VALUE($B357),'[1]đơn vị thực tập'!$C$3:$AE$1000,9,0)</f>
        <v>Bluesun hotel đà nẵng</v>
      </c>
      <c r="L357" s="14" t="str">
        <f>VLOOKUP(VALUE($B357),'[1]đơn vị thực tập'!$C$3:$AE$1000,20,0)</f>
        <v>DUYỆT</v>
      </c>
      <c r="M357" s="14" t="str">
        <f>VLOOKUP(VALUE($B357),'[1]đơn vị thực tập'!$C$3:$AE$1000,21,0)</f>
        <v>18/12/2023</v>
      </c>
      <c r="N357" s="14" t="str">
        <f>VLOOKUP(VALUE($B357),'[1]đơn vị thực tập'!$C$3:$AE$1000,18,0)</f>
        <v>21/12</v>
      </c>
      <c r="O357" s="14" t="str">
        <f>VLOOKUP(VALUE($B357),'[1]đơn vị thực tập'!$C$3:$AE$1000,13,0)</f>
        <v>Buồng phòng</v>
      </c>
      <c r="P357" s="18">
        <f>VLOOKUP(VALUE(B357),'[1]tạm xét'!$A$7:$R$1001,13,0)</f>
        <v>2.3809523809523808E-2</v>
      </c>
      <c r="Q357" s="14">
        <f>VLOOKUP(VALUE(B357),'[1]tạm xét'!$A$7:$R$1001,11,0)</f>
        <v>3.66</v>
      </c>
      <c r="R357" s="14" t="str">
        <f>VLOOKUP(VALUE(B357),'[1]tạm xét'!$A$7:$R$1001,18,0)</f>
        <v>CHUYÊN ĐỀ</v>
      </c>
      <c r="S357" s="14" t="s">
        <v>58</v>
      </c>
      <c r="T357" s="14" t="str">
        <f>VLOOKUP($S357,'[1]THÔNG TIN GVHD'!$D$3:$P$25,11,0)</f>
        <v>0905938748</v>
      </c>
      <c r="U357" s="14" t="str">
        <f>VLOOKUP($S357,'[1]THÔNG TIN GVHD'!$D$3:$P$25,12,0)</f>
        <v>duongtxuandieu@dtu-hti.edu.vn</v>
      </c>
      <c r="V357" s="14">
        <f>VLOOKUP($S357,'[1]THÔNG TIN GVHD'!$D$3:$P$25,13,0)</f>
        <v>0</v>
      </c>
    </row>
    <row r="358" spans="1:22" s="15" customFormat="1" x14ac:dyDescent="0.25">
      <c r="A358" s="10">
        <f t="shared" si="5"/>
        <v>352</v>
      </c>
      <c r="B358" s="10" t="s">
        <v>857</v>
      </c>
      <c r="C358" s="11" t="s">
        <v>858</v>
      </c>
      <c r="D358" s="11" t="s">
        <v>190</v>
      </c>
      <c r="E358" s="12">
        <v>37401</v>
      </c>
      <c r="F358" s="10" t="s">
        <v>25</v>
      </c>
      <c r="G358" s="10" t="s">
        <v>331</v>
      </c>
      <c r="H358" s="10" t="s">
        <v>838</v>
      </c>
      <c r="I358" s="13" t="s">
        <v>405</v>
      </c>
      <c r="J358" s="14" t="s">
        <v>334</v>
      </c>
      <c r="K358" s="14" t="str">
        <f>VLOOKUP(VALUE($B358),'[1]đơn vị thực tập'!$C$3:$AE$1000,9,0)</f>
        <v>Khách sạn Saigon Morin</v>
      </c>
      <c r="L358" s="14" t="str">
        <f>VLOOKUP(VALUE($B358),'[1]đơn vị thực tập'!$C$3:$AE$1000,20,0)</f>
        <v>DUYỆT</v>
      </c>
      <c r="M358" s="14" t="str">
        <f>VLOOKUP(VALUE($B358),'[1]đơn vị thực tập'!$C$3:$AE$1000,21,0)</f>
        <v>16/1/2024</v>
      </c>
      <c r="N358" s="14" t="str">
        <f>VLOOKUP(VALUE($B358),'[1]đơn vị thực tập'!$C$3:$AE$1000,18,0)</f>
        <v>18/1</v>
      </c>
      <c r="O358" s="14" t="str">
        <f>VLOOKUP(VALUE($B358),'[1]đơn vị thực tập'!$C$3:$AE$1000,13,0)</f>
        <v>Nhà hàng</v>
      </c>
      <c r="P358" s="18">
        <f>VLOOKUP(VALUE(B358),'[1]tạm xét'!$A$7:$R$1001,13,0)</f>
        <v>2.4193548387096774E-2</v>
      </c>
      <c r="Q358" s="14">
        <f>VLOOKUP(VALUE(B358),'[1]tạm xét'!$A$7:$R$1001,11,0)</f>
        <v>3.4</v>
      </c>
      <c r="R358" s="14" t="str">
        <f>VLOOKUP(VALUE(B358),'[1]tạm xét'!$A$7:$R$1001,18,0)</f>
        <v>CHUYÊN ĐỀ</v>
      </c>
      <c r="S358" s="14" t="s">
        <v>83</v>
      </c>
      <c r="T358" s="14" t="str">
        <f>VLOOKUP($S358,'[1]THÔNG TIN GVHD'!$D$3:$P$25,11,0)</f>
        <v>0938290678</v>
      </c>
      <c r="U358" s="14" t="str">
        <f>VLOOKUP($S358,'[1]THÔNG TIN GVHD'!$D$3:$P$25,12,0)</f>
        <v>phamtthuthuy2@dtu-hti.edu.vn</v>
      </c>
      <c r="V358" s="14" t="str">
        <f>VLOOKUP($S358,'[1]THÔNG TIN GVHD'!$D$3:$P$25,13,0)</f>
        <v>https://zalo.me/g/odmhvs684?fbclid=IwAR354AdjFYPfyhwEa3vHYlf5Ev9Iji7RPvr31ossfbKkGeDGm0e1ZVqBD5E</v>
      </c>
    </row>
    <row r="359" spans="1:22" s="15" customFormat="1" x14ac:dyDescent="0.25">
      <c r="A359" s="10">
        <f t="shared" si="5"/>
        <v>353</v>
      </c>
      <c r="B359" s="10" t="s">
        <v>859</v>
      </c>
      <c r="C359" s="11" t="s">
        <v>860</v>
      </c>
      <c r="D359" s="11" t="s">
        <v>266</v>
      </c>
      <c r="E359" s="12">
        <v>37402</v>
      </c>
      <c r="F359" s="10" t="s">
        <v>34</v>
      </c>
      <c r="G359" s="10" t="s">
        <v>331</v>
      </c>
      <c r="H359" s="10" t="s">
        <v>838</v>
      </c>
      <c r="I359" s="13" t="s">
        <v>405</v>
      </c>
      <c r="J359" s="14" t="s">
        <v>334</v>
      </c>
      <c r="K359" s="14" t="str">
        <f>VLOOKUP(VALUE($B359),'[1]đơn vị thực tập'!$C$3:$AE$1000,9,0)</f>
        <v>DLG Hotel DaNang</v>
      </c>
      <c r="L359" s="14" t="str">
        <f>VLOOKUP(VALUE($B359),'[1]đơn vị thực tập'!$C$3:$AE$1000,20,0)</f>
        <v>DUYỆT</v>
      </c>
      <c r="M359" s="14" t="str">
        <f>VLOOKUP(VALUE($B359),'[1]đơn vị thực tập'!$C$3:$AE$1000,21,0)</f>
        <v>28/12/2023</v>
      </c>
      <c r="N359" s="14">
        <f>VLOOKUP(VALUE($B359),'[1]đơn vị thực tập'!$C$3:$AE$1000,18,0)</f>
        <v>45505</v>
      </c>
      <c r="O359" s="14" t="str">
        <f>VLOOKUP(VALUE($B359),'[1]đơn vị thực tập'!$C$3:$AE$1000,13,0)</f>
        <v>Tiền sảnh</v>
      </c>
      <c r="P359" s="18">
        <f>VLOOKUP(VALUE(B359),'[1]tạm xét'!$A$7:$R$1001,13,0)</f>
        <v>8.8709677419354843E-2</v>
      </c>
      <c r="Q359" s="14">
        <f>VLOOKUP(VALUE(B359),'[1]tạm xét'!$A$7:$R$1001,11,0)</f>
        <v>2.96</v>
      </c>
      <c r="R359" s="14" t="str">
        <f>VLOOKUP(VALUE(B359),'[1]tạm xét'!$A$7:$R$1001,18,0)</f>
        <v>KHÔNG ĐỦ ĐIỀU KIỆN THỰC TẬP</v>
      </c>
      <c r="S359" s="14" t="s">
        <v>30</v>
      </c>
      <c r="T359" s="14" t="str">
        <f>VLOOKUP($S359,'[1]THÔNG TIN GVHD'!$D$3:$P$25,11,0)</f>
        <v>0702605664</v>
      </c>
      <c r="U359" s="14" t="str">
        <f>VLOOKUP($S359,'[1]THÔNG TIN GVHD'!$D$3:$P$25,12,0)</f>
        <v>huynhlthuylinh@dtu-hti.edu.vn</v>
      </c>
      <c r="V359" s="14">
        <f>VLOOKUP($S359,'[1]THÔNG TIN GVHD'!$D$3:$P$25,13,0)</f>
        <v>0</v>
      </c>
    </row>
    <row r="360" spans="1:22" s="15" customFormat="1" x14ac:dyDescent="0.25">
      <c r="A360" s="10">
        <f t="shared" si="5"/>
        <v>354</v>
      </c>
      <c r="B360" s="10" t="s">
        <v>861</v>
      </c>
      <c r="C360" s="11" t="s">
        <v>862</v>
      </c>
      <c r="D360" s="11" t="s">
        <v>57</v>
      </c>
      <c r="E360" s="12">
        <v>37356</v>
      </c>
      <c r="F360" s="10" t="s">
        <v>25</v>
      </c>
      <c r="G360" s="10" t="s">
        <v>331</v>
      </c>
      <c r="H360" s="10" t="s">
        <v>838</v>
      </c>
      <c r="I360" s="13" t="s">
        <v>405</v>
      </c>
      <c r="J360" s="14" t="s">
        <v>334</v>
      </c>
      <c r="K360" s="14" t="str">
        <f>VLOOKUP(VALUE($B360),'[1]đơn vị thực tập'!$C$3:$AE$1000,9,0)</f>
        <v>Wyndham DaNang Golden Bay</v>
      </c>
      <c r="L360" s="14" t="str">
        <f>VLOOKUP(VALUE($B360),'[1]đơn vị thực tập'!$C$3:$AE$1000,20,0)</f>
        <v>DUYỆT</v>
      </c>
      <c r="M360" s="14" t="str">
        <f>VLOOKUP(VALUE($B360),'[1]đơn vị thực tập'!$C$3:$AE$1000,21,0)</f>
        <v>28/12/2023</v>
      </c>
      <c r="N360" s="14" t="str">
        <f>VLOOKUP(VALUE($B360),'[1]đơn vị thực tập'!$C$3:$AE$1000,18,0)</f>
        <v>28/12</v>
      </c>
      <c r="O360" s="14" t="str">
        <f>VLOOKUP(VALUE($B360),'[1]đơn vị thực tập'!$C$3:$AE$1000,13,0)</f>
        <v>Tiền sảnh</v>
      </c>
      <c r="P360" s="18">
        <f>VLOOKUP(VALUE(B360),'[1]tạm xét'!$A$7:$R$1001,13,0)</f>
        <v>2.4E-2</v>
      </c>
      <c r="Q360" s="14">
        <f>VLOOKUP(VALUE(B360),'[1]tạm xét'!$A$7:$R$1001,11,0)</f>
        <v>3.1</v>
      </c>
      <c r="R360" s="14" t="str">
        <f>VLOOKUP(VALUE(B360),'[1]tạm xét'!$A$7:$R$1001,18,0)</f>
        <v>CHUYÊN ĐỀ</v>
      </c>
      <c r="S360" s="14" t="s">
        <v>337</v>
      </c>
      <c r="T360" s="14" t="str">
        <f>VLOOKUP($S360,'[1]THÔNG TIN GVHD'!$D$3:$P$25,11,0)</f>
        <v>0396.153.687</v>
      </c>
      <c r="U360" s="14" t="str">
        <f>VLOOKUP($S360,'[1]THÔNG TIN GVHD'!$D$3:$P$25,12,0)</f>
        <v>nguyentminhthu@dtu-hti.edu.vn</v>
      </c>
      <c r="V360" s="14">
        <f>VLOOKUP($S360,'[1]THÔNG TIN GVHD'!$D$3:$P$25,13,0)</f>
        <v>0</v>
      </c>
    </row>
    <row r="361" spans="1:22" s="15" customFormat="1" x14ac:dyDescent="0.25">
      <c r="A361" s="10">
        <f t="shared" si="5"/>
        <v>355</v>
      </c>
      <c r="B361" s="10" t="s">
        <v>863</v>
      </c>
      <c r="C361" s="11" t="s">
        <v>864</v>
      </c>
      <c r="D361" s="11" t="s">
        <v>34</v>
      </c>
      <c r="E361" s="12">
        <v>37338</v>
      </c>
      <c r="F361" s="10" t="s">
        <v>34</v>
      </c>
      <c r="G361" s="10" t="s">
        <v>331</v>
      </c>
      <c r="H361" s="10" t="s">
        <v>838</v>
      </c>
      <c r="I361" s="13" t="s">
        <v>405</v>
      </c>
      <c r="J361" s="14" t="s">
        <v>334</v>
      </c>
      <c r="K361" s="14" t="str">
        <f>VLOOKUP(VALUE($B361),'[1]đơn vị thực tập'!$C$3:$AE$1000,9,0)</f>
        <v>DLG Hotel DaNang</v>
      </c>
      <c r="L361" s="14" t="str">
        <f>VLOOKUP(VALUE($B361),'[1]đơn vị thực tập'!$C$3:$AE$1000,20,0)</f>
        <v>DUYỆT</v>
      </c>
      <c r="M361" s="14" t="str">
        <f>VLOOKUP(VALUE($B361),'[1]đơn vị thực tập'!$C$3:$AE$1000,21,0)</f>
        <v>28/12/2023</v>
      </c>
      <c r="N361" s="14">
        <f>VLOOKUP(VALUE($B361),'[1]đơn vị thực tập'!$C$3:$AE$1000,18,0)</f>
        <v>45505</v>
      </c>
      <c r="O361" s="14" t="str">
        <f>VLOOKUP(VALUE($B361),'[1]đơn vị thực tập'!$C$3:$AE$1000,13,0)</f>
        <v>Nhà hàng</v>
      </c>
      <c r="P361" s="18">
        <f>VLOOKUP(VALUE(B361),'[1]tạm xét'!$A$7:$R$1001,13,0)</f>
        <v>5.5555555555555552E-2</v>
      </c>
      <c r="Q361" s="14">
        <f>VLOOKUP(VALUE(B361),'[1]tạm xét'!$A$7:$R$1001,11,0)</f>
        <v>3.35</v>
      </c>
      <c r="R361" s="14" t="str">
        <f>VLOOKUP(VALUE(B361),'[1]tạm xét'!$A$7:$R$1001,18,0)</f>
        <v>KHÔNG ĐỦ ĐIỀU KIỆN THỰC TẬP</v>
      </c>
      <c r="S361" s="14" t="s">
        <v>35</v>
      </c>
      <c r="T361" s="14" t="str">
        <f>VLOOKUP($S361,'[1]THÔNG TIN GVHD'!$D$3:$P$25,11,0)</f>
        <v>0355072844</v>
      </c>
      <c r="U361" s="14" t="str">
        <f>VLOOKUP($S361,'[1]THÔNG TIN GVHD'!$D$3:$P$25,12,0)</f>
        <v>Ngotthanhnga@dtu-hti.edu.vn</v>
      </c>
      <c r="V361" s="14">
        <f>VLOOKUP($S361,'[1]THÔNG TIN GVHD'!$D$3:$P$25,13,0)</f>
        <v>0</v>
      </c>
    </row>
    <row r="362" spans="1:22" s="15" customFormat="1" x14ac:dyDescent="0.25">
      <c r="A362" s="10">
        <f t="shared" si="5"/>
        <v>356</v>
      </c>
      <c r="B362" s="10" t="s">
        <v>865</v>
      </c>
      <c r="C362" s="11" t="s">
        <v>866</v>
      </c>
      <c r="D362" s="11" t="s">
        <v>72</v>
      </c>
      <c r="E362" s="12">
        <v>37232</v>
      </c>
      <c r="F362" s="10" t="s">
        <v>25</v>
      </c>
      <c r="G362" s="10" t="s">
        <v>331</v>
      </c>
      <c r="H362" s="10" t="s">
        <v>838</v>
      </c>
      <c r="I362" s="13" t="s">
        <v>405</v>
      </c>
      <c r="J362" s="14" t="s">
        <v>334</v>
      </c>
      <c r="K362" s="14" t="str">
        <f>VLOOKUP(VALUE($B362),'[1]đơn vị thực tập'!$C$3:$AE$1000,9,0)</f>
        <v>Wyndham DaNang Golden Bay</v>
      </c>
      <c r="L362" s="14" t="str">
        <f>VLOOKUP(VALUE($B362),'[1]đơn vị thực tập'!$C$3:$AE$1000,20,0)</f>
        <v>DUYỆT</v>
      </c>
      <c r="M362" s="14" t="str">
        <f>VLOOKUP(VALUE($B362),'[1]đơn vị thực tập'!$C$3:$AE$1000,21,0)</f>
        <v>28/12/2023</v>
      </c>
      <c r="N362" s="14" t="str">
        <f>VLOOKUP(VALUE($B362),'[1]đơn vị thực tập'!$C$3:$AE$1000,18,0)</f>
        <v>28/12</v>
      </c>
      <c r="O362" s="14" t="str">
        <f>VLOOKUP(VALUE($B362),'[1]đơn vị thực tập'!$C$3:$AE$1000,13,0)</f>
        <v>Buồng phòng</v>
      </c>
      <c r="P362" s="18">
        <f>VLOOKUP(VALUE(B362),'[1]tạm xét'!$A$7:$R$1001,13,0)</f>
        <v>2.4E-2</v>
      </c>
      <c r="Q362" s="14">
        <f>VLOOKUP(VALUE(B362),'[1]tạm xét'!$A$7:$R$1001,11,0)</f>
        <v>2.77</v>
      </c>
      <c r="R362" s="14" t="str">
        <f>VLOOKUP(VALUE(B362),'[1]tạm xét'!$A$7:$R$1001,18,0)</f>
        <v>CHUYÊN ĐỀ</v>
      </c>
      <c r="S362" s="14" t="s">
        <v>337</v>
      </c>
      <c r="T362" s="14" t="str">
        <f>VLOOKUP($S362,'[1]THÔNG TIN GVHD'!$D$3:$P$25,11,0)</f>
        <v>0396.153.687</v>
      </c>
      <c r="U362" s="14" t="str">
        <f>VLOOKUP($S362,'[1]THÔNG TIN GVHD'!$D$3:$P$25,12,0)</f>
        <v>nguyentminhthu@dtu-hti.edu.vn</v>
      </c>
      <c r="V362" s="14">
        <f>VLOOKUP($S362,'[1]THÔNG TIN GVHD'!$D$3:$P$25,13,0)</f>
        <v>0</v>
      </c>
    </row>
    <row r="363" spans="1:22" s="15" customFormat="1" x14ac:dyDescent="0.25">
      <c r="A363" s="10">
        <f t="shared" si="5"/>
        <v>357</v>
      </c>
      <c r="B363" s="10" t="s">
        <v>867</v>
      </c>
      <c r="C363" s="11" t="s">
        <v>395</v>
      </c>
      <c r="D363" s="11" t="s">
        <v>271</v>
      </c>
      <c r="E363" s="12">
        <v>37538</v>
      </c>
      <c r="F363" s="10" t="s">
        <v>25</v>
      </c>
      <c r="G363" s="10" t="s">
        <v>331</v>
      </c>
      <c r="H363" s="10" t="s">
        <v>838</v>
      </c>
      <c r="I363" s="13" t="s">
        <v>405</v>
      </c>
      <c r="J363" s="14" t="s">
        <v>334</v>
      </c>
      <c r="K363" s="14" t="str">
        <f>VLOOKUP(VALUE($B363),'[1]đơn vị thực tập'!$C$3:$AE$1000,9,0)</f>
        <v>Diamond Sea Hotel</v>
      </c>
      <c r="L363" s="14" t="str">
        <f>VLOOKUP(VALUE($B363),'[1]đơn vị thực tập'!$C$3:$AE$1000,20,0)</f>
        <v>DUYỆT</v>
      </c>
      <c r="M363" s="14" t="str">
        <f>VLOOKUP(VALUE($B363),'[1]đơn vị thực tập'!$C$3:$AE$1000,21,0)</f>
        <v>27/12/2023</v>
      </c>
      <c r="N363" s="14">
        <f>VLOOKUP(VALUE($B363),'[1]đơn vị thực tập'!$C$3:$AE$1000,18,0)</f>
        <v>45536</v>
      </c>
      <c r="O363" s="14" t="str">
        <f>VLOOKUP(VALUE($B363),'[1]đơn vị thực tập'!$C$3:$AE$1000,13,0)</f>
        <v>Buồng phòng</v>
      </c>
      <c r="P363" s="18">
        <f>VLOOKUP(VALUE(B363),'[1]tạm xét'!$A$7:$R$1001,13,0)</f>
        <v>0</v>
      </c>
      <c r="Q363" s="14">
        <f>VLOOKUP(VALUE(B363),'[1]tạm xét'!$A$7:$R$1001,11,0)</f>
        <v>3.52</v>
      </c>
      <c r="R363" s="14" t="str">
        <f>VLOOKUP(VALUE(B363),'[1]TỔNG XÉT KHÓA LUẬN'!$B$14:$O$97,14,0)</f>
        <v>CHUYÊN ĐỀ</v>
      </c>
      <c r="S363" s="14" t="s">
        <v>107</v>
      </c>
      <c r="T363" s="14" t="str">
        <f>VLOOKUP($S363,'[1]THÔNG TIN GVHD'!$D$3:$P$25,11,0)</f>
        <v>0905767050</v>
      </c>
      <c r="U363" s="14" t="str">
        <f>VLOOKUP($S363,'[1]THÔNG TIN GVHD'!$D$3:$P$25,12,0)</f>
        <v>maithithuong@dtu-hti.edu.vn</v>
      </c>
      <c r="V363" s="14" t="str">
        <f>VLOOKUP($S363,'[1]THÔNG TIN GVHD'!$D$3:$P$25,13,0)</f>
        <v>https://zalo.me/g/aznodq506</v>
      </c>
    </row>
    <row r="364" spans="1:22" s="15" customFormat="1" x14ac:dyDescent="0.25">
      <c r="A364" s="10">
        <f t="shared" si="5"/>
        <v>358</v>
      </c>
      <c r="B364" s="10" t="s">
        <v>868</v>
      </c>
      <c r="C364" s="11" t="s">
        <v>869</v>
      </c>
      <c r="D364" s="11" t="s">
        <v>513</v>
      </c>
      <c r="E364" s="12">
        <v>37458</v>
      </c>
      <c r="F364" s="10" t="s">
        <v>25</v>
      </c>
      <c r="G364" s="10" t="s">
        <v>331</v>
      </c>
      <c r="H364" s="10" t="s">
        <v>838</v>
      </c>
      <c r="I364" s="13" t="s">
        <v>405</v>
      </c>
      <c r="J364" s="14" t="s">
        <v>334</v>
      </c>
      <c r="K364" s="14" t="str">
        <f>VLOOKUP(VALUE($B364),'[1]đơn vị thực tập'!$C$3:$AE$1000,9,0)</f>
        <v>Grand Tourane Hotel</v>
      </c>
      <c r="L364" s="14" t="str">
        <f>VLOOKUP(VALUE($B364),'[1]đơn vị thực tập'!$C$3:$AE$1000,20,0)</f>
        <v>DUYỆT</v>
      </c>
      <c r="M364" s="14" t="str">
        <f>VLOOKUP(VALUE($B364),'[1]đơn vị thực tập'!$C$3:$AE$1000,21,0)</f>
        <v>19/1/2024</v>
      </c>
      <c r="N364" s="14" t="str">
        <f>VLOOKUP(VALUE($B364),'[1]đơn vị thực tập'!$C$3:$AE$1000,18,0)</f>
        <v>19/1</v>
      </c>
      <c r="O364" s="14" t="str">
        <f>VLOOKUP(VALUE($B364),'[1]đơn vị thực tập'!$C$3:$AE$1000,13,0)</f>
        <v>Buồng phòng</v>
      </c>
      <c r="P364" s="18">
        <f>VLOOKUP(VALUE(B364),'[1]tạm xét'!$A$7:$R$1001,13,0)</f>
        <v>0</v>
      </c>
      <c r="Q364" s="14">
        <f>VLOOKUP(VALUE(B364),'[1]tạm xét'!$A$7:$R$1001,11,0)</f>
        <v>2.98</v>
      </c>
      <c r="R364" s="14" t="str">
        <f>VLOOKUP(VALUE(B364),'[1]tạm xét'!$A$7:$R$1001,18,0)</f>
        <v>CHUYÊN ĐỀ</v>
      </c>
      <c r="S364" s="14" t="s">
        <v>354</v>
      </c>
      <c r="T364" s="14" t="str">
        <f>VLOOKUP($S364,'[1]THÔNG TIN GVHD'!$D$3:$P$25,11,0)</f>
        <v>0935336716</v>
      </c>
      <c r="U364" s="14" t="str">
        <f>VLOOKUP($S364,'[1]THÔNG TIN GVHD'!$D$3:$P$25,12,0)</f>
        <v>hominhphuc@dtu-hti.edu.vn</v>
      </c>
      <c r="V364" s="14">
        <f>VLOOKUP($S364,'[1]THÔNG TIN GVHD'!$D$3:$P$25,13,0)</f>
        <v>0</v>
      </c>
    </row>
    <row r="365" spans="1:22" s="15" customFormat="1" x14ac:dyDescent="0.25">
      <c r="A365" s="10">
        <f t="shared" si="5"/>
        <v>359</v>
      </c>
      <c r="B365" s="10" t="s">
        <v>870</v>
      </c>
      <c r="C365" s="11" t="s">
        <v>871</v>
      </c>
      <c r="D365" s="11" t="s">
        <v>274</v>
      </c>
      <c r="E365" s="12">
        <v>37558</v>
      </c>
      <c r="F365" s="10" t="s">
        <v>25</v>
      </c>
      <c r="G365" s="10" t="s">
        <v>331</v>
      </c>
      <c r="H365" s="10" t="s">
        <v>838</v>
      </c>
      <c r="I365" s="13" t="s">
        <v>405</v>
      </c>
      <c r="J365" s="14" t="s">
        <v>334</v>
      </c>
      <c r="K365" s="14" t="e">
        <f>VLOOKUP(VALUE($B365),'[1]đơn vị thực tập'!$C$3:$AE$1000,9,0)</f>
        <v>#N/A</v>
      </c>
      <c r="L365" s="14" t="e">
        <f>VLOOKUP(VALUE($B365),'[1]đơn vị thực tập'!$C$3:$AE$1000,20,0)</f>
        <v>#N/A</v>
      </c>
      <c r="M365" s="14" t="e">
        <f>VLOOKUP(VALUE($B365),'[1]đơn vị thực tập'!$C$3:$AE$1000,21,0)</f>
        <v>#N/A</v>
      </c>
      <c r="N365" s="14" t="e">
        <f>VLOOKUP(VALUE($B365),'[1]đơn vị thực tập'!$C$3:$AE$1000,18,0)</f>
        <v>#N/A</v>
      </c>
      <c r="O365" s="14" t="e">
        <f>VLOOKUP(VALUE($B365),'[1]đơn vị thực tập'!$C$3:$AE$1000,13,0)</f>
        <v>#N/A</v>
      </c>
      <c r="P365" s="18">
        <f>VLOOKUP(VALUE(B365),'[1]tạm xét'!$A$7:$R$1001,13,0)</f>
        <v>7.9365079365079361E-2</v>
      </c>
      <c r="Q365" s="14">
        <f>VLOOKUP(VALUE(B365),'[1]tạm xét'!$A$7:$R$1001,11,0)</f>
        <v>2.4700000000000002</v>
      </c>
      <c r="R365" s="14" t="str">
        <f>VLOOKUP(VALUE(B365),'[1]tạm xét'!$A$7:$R$1001,18,0)</f>
        <v>KHÔNG ĐỦ ĐIỀU KIỆN THỰC TẬP</v>
      </c>
      <c r="S365" s="14"/>
      <c r="T365" s="14"/>
      <c r="U365" s="14"/>
      <c r="V365" s="14"/>
    </row>
    <row r="366" spans="1:22" s="15" customFormat="1" x14ac:dyDescent="0.25">
      <c r="A366" s="10">
        <f t="shared" si="5"/>
        <v>360</v>
      </c>
      <c r="B366" s="10" t="s">
        <v>872</v>
      </c>
      <c r="C366" s="11" t="s">
        <v>873</v>
      </c>
      <c r="D366" s="11" t="s">
        <v>319</v>
      </c>
      <c r="E366" s="12">
        <v>37459</v>
      </c>
      <c r="F366" s="10" t="s">
        <v>34</v>
      </c>
      <c r="G366" s="10" t="s">
        <v>331</v>
      </c>
      <c r="H366" s="10" t="s">
        <v>838</v>
      </c>
      <c r="I366" s="13" t="s">
        <v>405</v>
      </c>
      <c r="J366" s="14" t="s">
        <v>334</v>
      </c>
      <c r="K366" s="14" t="str">
        <f>VLOOKUP(VALUE($B366),'[1]đơn vị thực tập'!$C$3:$AE$1000,10,0)</f>
        <v>CITITEL</v>
      </c>
      <c r="L366" s="14" t="str">
        <f>VLOOKUP(VALUE($B366),'[1]đơn vị thực tập'!$C$3:$AE$1000,20,0)</f>
        <v>KHÔNG DUYỆT</v>
      </c>
      <c r="M366" s="14" t="str">
        <f>VLOOKUP(VALUE($B366),'[1]đơn vị thực tập'!$C$3:$AE$1000,21,0)</f>
        <v>27/12/2023</v>
      </c>
      <c r="N366" s="14">
        <f>VLOOKUP(VALUE($B366),'[1]đơn vị thực tập'!$C$3:$AE$1000,18,0)</f>
        <v>0</v>
      </c>
      <c r="O366" s="14" t="str">
        <f>VLOOKUP(VALUE($B366),'[1]đơn vị thực tập'!$C$3:$AE$1000,13,0)</f>
        <v>Tiền sảnh</v>
      </c>
      <c r="P366" s="18">
        <f>VLOOKUP(VALUE(B366),'[1]tạm xét'!$A$7:$R$1001,13,0)</f>
        <v>7.2580645161290328E-2</v>
      </c>
      <c r="Q366" s="14">
        <f>VLOOKUP(VALUE(B366),'[1]tạm xét'!$A$7:$R$1001,11,0)</f>
        <v>3.38</v>
      </c>
      <c r="R366" s="14" t="str">
        <f>VLOOKUP(VALUE(B366),'[1]tạm xét'!$A$7:$R$1001,18,0)</f>
        <v>KHÔNG ĐỦ ĐIỀU KIỆN THỰC TẬP</v>
      </c>
      <c r="S366" s="14"/>
      <c r="T366" s="14"/>
      <c r="U366" s="14"/>
      <c r="V366" s="14"/>
    </row>
    <row r="367" spans="1:22" s="15" customFormat="1" x14ac:dyDescent="0.25">
      <c r="A367" s="10">
        <f t="shared" si="5"/>
        <v>361</v>
      </c>
      <c r="B367" s="10" t="s">
        <v>874</v>
      </c>
      <c r="C367" s="11" t="s">
        <v>875</v>
      </c>
      <c r="D367" s="11" t="s">
        <v>86</v>
      </c>
      <c r="E367" s="12">
        <v>37436</v>
      </c>
      <c r="F367" s="10" t="s">
        <v>34</v>
      </c>
      <c r="G367" s="10" t="s">
        <v>331</v>
      </c>
      <c r="H367" s="10" t="s">
        <v>838</v>
      </c>
      <c r="I367" s="13" t="s">
        <v>405</v>
      </c>
      <c r="J367" s="14" t="s">
        <v>334</v>
      </c>
      <c r="K367" s="14" t="str">
        <f>VLOOKUP(VALUE($B367),'[1]đơn vị thực tập'!$C$3:$AE$1000,9,0)</f>
        <v>Wyndham DaNang Golden Bay</v>
      </c>
      <c r="L367" s="14" t="str">
        <f>VLOOKUP(VALUE($B367),'[1]đơn vị thực tập'!$C$3:$AE$1000,20,0)</f>
        <v>DUYỆT</v>
      </c>
      <c r="M367" s="14" t="str">
        <f>VLOOKUP(VALUE($B367),'[1]đơn vị thực tập'!$C$3:$AE$1000,21,0)</f>
        <v>27/12/2023</v>
      </c>
      <c r="N367" s="14" t="str">
        <f>VLOOKUP(VALUE($B367),'[1]đơn vị thực tập'!$C$3:$AE$1000,18,0)</f>
        <v>27/12</v>
      </c>
      <c r="O367" s="14" t="str">
        <f>VLOOKUP(VALUE($B367),'[1]đơn vị thực tập'!$C$3:$AE$1000,13,0)</f>
        <v>Tiền sảnh</v>
      </c>
      <c r="P367" s="18">
        <f>VLOOKUP(VALUE(B367),'[1]tạm xét'!$A$7:$R$1001,13,0)</f>
        <v>1.6E-2</v>
      </c>
      <c r="Q367" s="14">
        <f>VLOOKUP(VALUE(B367),'[1]tạm xét'!$A$7:$R$1001,11,0)</f>
        <v>2.77</v>
      </c>
      <c r="R367" s="14" t="str">
        <f>VLOOKUP(VALUE(B367),'[1]tạm xét'!$A$7:$R$1001,18,0)</f>
        <v>CHUYÊN ĐỀ</v>
      </c>
      <c r="S367" s="14" t="s">
        <v>337</v>
      </c>
      <c r="T367" s="14" t="str">
        <f>VLOOKUP($S367,'[1]THÔNG TIN GVHD'!$D$3:$P$25,11,0)</f>
        <v>0396.153.687</v>
      </c>
      <c r="U367" s="14" t="str">
        <f>VLOOKUP($S367,'[1]THÔNG TIN GVHD'!$D$3:$P$25,12,0)</f>
        <v>nguyentminhthu@dtu-hti.edu.vn</v>
      </c>
      <c r="V367" s="14">
        <f>VLOOKUP($S367,'[1]THÔNG TIN GVHD'!$D$3:$P$25,13,0)</f>
        <v>0</v>
      </c>
    </row>
    <row r="368" spans="1:22" s="15" customFormat="1" x14ac:dyDescent="0.25">
      <c r="A368" s="10">
        <f t="shared" si="5"/>
        <v>362</v>
      </c>
      <c r="B368" s="10" t="s">
        <v>876</v>
      </c>
      <c r="C368" s="11" t="s">
        <v>877</v>
      </c>
      <c r="D368" s="11" t="s">
        <v>878</v>
      </c>
      <c r="E368" s="12">
        <v>37536</v>
      </c>
      <c r="F368" s="10" t="s">
        <v>25</v>
      </c>
      <c r="G368" s="10" t="s">
        <v>331</v>
      </c>
      <c r="H368" s="10" t="s">
        <v>838</v>
      </c>
      <c r="I368" s="13" t="s">
        <v>405</v>
      </c>
      <c r="J368" s="14" t="s">
        <v>334</v>
      </c>
      <c r="K368" s="14" t="str">
        <f>VLOOKUP(VALUE($B368),'[1]đơn vị thực tập'!$C$3:$AE$1000,9,0)</f>
        <v>Grand Mercure Đà Nẵng</v>
      </c>
      <c r="L368" s="14" t="str">
        <f>VLOOKUP(VALUE($B368),'[1]đơn vị thực tập'!$C$3:$AE$1000,20,0)</f>
        <v>DUYỆT</v>
      </c>
      <c r="M368" s="14" t="str">
        <f>VLOOKUP(VALUE($B368),'[1]đơn vị thực tập'!$C$3:$AE$1000,21,0)</f>
        <v>26/1/2024</v>
      </c>
      <c r="N368" s="14" t="str">
        <f>VLOOKUP(VALUE($B368),'[1]đơn vị thực tập'!$C$3:$AE$1000,18,0)</f>
        <v>26/1</v>
      </c>
      <c r="O368" s="14" t="str">
        <f>VLOOKUP(VALUE($B368),'[1]đơn vị thực tập'!$C$3:$AE$1000,13,0)</f>
        <v>Nhà hàng</v>
      </c>
      <c r="P368" s="18">
        <f>VLOOKUP(VALUE(B368),'[1]tạm xét'!$A$7:$R$1001,13,0)</f>
        <v>5.6451612903225805E-2</v>
      </c>
      <c r="Q368" s="14">
        <f>VLOOKUP(VALUE(B368),'[1]tạm xét'!$A$7:$R$1001,11,0)</f>
        <v>3.05</v>
      </c>
      <c r="R368" s="14" t="str">
        <f>VLOOKUP(VALUE(B368),'[1]tạm xét'!$A$7:$R$1001,18,0)</f>
        <v>KHÔNG ĐỦ ĐIỀU KIỆN THỰC TẬP</v>
      </c>
      <c r="S368" s="14"/>
      <c r="T368" s="14" t="e">
        <f>VLOOKUP($S368,'[1]THÔNG TIN GVHD'!$D$3:$P$25,11,0)</f>
        <v>#N/A</v>
      </c>
      <c r="U368" s="14" t="e">
        <f>VLOOKUP($S368,'[1]THÔNG TIN GVHD'!$D$3:$P$25,12,0)</f>
        <v>#N/A</v>
      </c>
      <c r="V368" s="14" t="e">
        <f>VLOOKUP($S368,'[1]THÔNG TIN GVHD'!$D$3:$P$25,13,0)</f>
        <v>#N/A</v>
      </c>
    </row>
    <row r="369" spans="1:22" s="15" customFormat="1" x14ac:dyDescent="0.25">
      <c r="A369" s="10">
        <f t="shared" si="5"/>
        <v>363</v>
      </c>
      <c r="B369" s="10" t="s">
        <v>879</v>
      </c>
      <c r="C369" s="11" t="s">
        <v>248</v>
      </c>
      <c r="D369" s="11" t="s">
        <v>106</v>
      </c>
      <c r="E369" s="12">
        <v>37583</v>
      </c>
      <c r="F369" s="10" t="s">
        <v>25</v>
      </c>
      <c r="G369" s="10" t="s">
        <v>331</v>
      </c>
      <c r="H369" s="10" t="s">
        <v>838</v>
      </c>
      <c r="I369" s="13" t="s">
        <v>405</v>
      </c>
      <c r="J369" s="14" t="s">
        <v>334</v>
      </c>
      <c r="K369" s="14" t="str">
        <f>VLOOKUP(VALUE($B369),'[1]đơn vị thực tập'!$C$3:$AE$1000,9,0)</f>
        <v>Satya Danang Hotel</v>
      </c>
      <c r="L369" s="14" t="str">
        <f>VLOOKUP(VALUE($B369),'[1]đơn vị thực tập'!$C$3:$AE$1000,20,0)</f>
        <v>DUYỆT</v>
      </c>
      <c r="M369" s="14" t="str">
        <f>VLOOKUP(VALUE($B369),'[1]đơn vị thực tập'!$C$3:$AE$1000,21,0)</f>
        <v>18/12/2023</v>
      </c>
      <c r="N369" s="14" t="str">
        <f>VLOOKUP(VALUE($B369),'[1]đơn vị thực tập'!$C$3:$AE$1000,18,0)</f>
        <v>23/12</v>
      </c>
      <c r="O369" s="14" t="str">
        <f>VLOOKUP(VALUE($B369),'[1]đơn vị thực tập'!$C$3:$AE$1000,13,0)</f>
        <v>Nhà hàng</v>
      </c>
      <c r="P369" s="18">
        <f>VLOOKUP(VALUE(B369),'[1]tạm xét'!$A$7:$R$1001,13,0)</f>
        <v>2.4193548387096774E-2</v>
      </c>
      <c r="Q369" s="14">
        <f>VLOOKUP(VALUE(B369),'[1]tạm xét'!$A$7:$R$1001,11,0)</f>
        <v>3.17</v>
      </c>
      <c r="R369" s="14" t="str">
        <f>VLOOKUP(VALUE(B369),'[1]tạm xét'!$A$7:$R$1001,18,0)</f>
        <v>CHUYÊN ĐỀ</v>
      </c>
      <c r="S369" s="14" t="s">
        <v>244</v>
      </c>
      <c r="T369" s="14" t="str">
        <f>VLOOKUP($S369,'[1]THÔNG TIN GVHD'!$D$3:$P$25,11,0)</f>
        <v>034.838.9062</v>
      </c>
      <c r="U369" s="14" t="str">
        <f>VLOOKUP($S369,'[1]THÔNG TIN GVHD'!$D$3:$P$25,12,0)</f>
        <v>honghaiphan0102@gmail.com</v>
      </c>
      <c r="V369" s="14" t="str">
        <f>VLOOKUP($S369,'[1]THÔNG TIN GVHD'!$D$3:$P$25,13,0)</f>
        <v>https://zalo.me/g/abtrkl228</v>
      </c>
    </row>
    <row r="370" spans="1:22" s="15" customFormat="1" x14ac:dyDescent="0.25">
      <c r="A370" s="10">
        <f t="shared" si="5"/>
        <v>364</v>
      </c>
      <c r="B370" s="10" t="s">
        <v>880</v>
      </c>
      <c r="C370" s="11" t="s">
        <v>253</v>
      </c>
      <c r="D370" s="11" t="s">
        <v>531</v>
      </c>
      <c r="E370" s="12">
        <v>37475</v>
      </c>
      <c r="F370" s="10" t="s">
        <v>34</v>
      </c>
      <c r="G370" s="10" t="s">
        <v>331</v>
      </c>
      <c r="H370" s="10" t="s">
        <v>838</v>
      </c>
      <c r="I370" s="13" t="s">
        <v>405</v>
      </c>
      <c r="J370" s="14" t="s">
        <v>334</v>
      </c>
      <c r="K370" s="14" t="e">
        <f>VLOOKUP(VALUE($B370),'[1]đơn vị thực tập'!$C$3:$AE$1000,9,0)</f>
        <v>#N/A</v>
      </c>
      <c r="L370" s="14" t="e">
        <f>VLOOKUP(VALUE($B370),'[1]đơn vị thực tập'!$C$3:$AE$1000,20,0)</f>
        <v>#N/A</v>
      </c>
      <c r="M370" s="14" t="e">
        <f>VLOOKUP(VALUE($B370),'[1]đơn vị thực tập'!$C$3:$AE$1000,21,0)</f>
        <v>#N/A</v>
      </c>
      <c r="N370" s="14" t="e">
        <f>VLOOKUP(VALUE($B370),'[1]đơn vị thực tập'!$C$3:$AE$1000,18,0)</f>
        <v>#N/A</v>
      </c>
      <c r="O370" s="14" t="e">
        <f>VLOOKUP(VALUE($B370),'[1]đơn vị thực tập'!$C$3:$AE$1000,13,0)</f>
        <v>#N/A</v>
      </c>
      <c r="P370" s="18">
        <f>VLOOKUP(VALUE(B370),'[1]tạm xét'!$A$7:$R$1001,13,0)</f>
        <v>0.15322580645161291</v>
      </c>
      <c r="Q370" s="14">
        <f>VLOOKUP(VALUE(B370),'[1]tạm xét'!$A$7:$R$1001,11,0)</f>
        <v>2.25</v>
      </c>
      <c r="R370" s="14" t="str">
        <f>VLOOKUP(VALUE(B370),'[1]tạm xét'!$A$7:$R$1001,18,0)</f>
        <v>KHÔNG ĐỦ ĐIỀU KIỆN THỰC TẬP</v>
      </c>
      <c r="S370" s="14"/>
      <c r="T370" s="14"/>
      <c r="U370" s="14"/>
      <c r="V370" s="14"/>
    </row>
    <row r="371" spans="1:22" s="15" customFormat="1" x14ac:dyDescent="0.25">
      <c r="A371" s="10">
        <f t="shared" si="5"/>
        <v>365</v>
      </c>
      <c r="B371" s="10" t="s">
        <v>881</v>
      </c>
      <c r="C371" s="11" t="s">
        <v>882</v>
      </c>
      <c r="D371" s="11" t="s">
        <v>883</v>
      </c>
      <c r="E371" s="12">
        <v>37307</v>
      </c>
      <c r="F371" s="10" t="s">
        <v>25</v>
      </c>
      <c r="G371" s="10" t="s">
        <v>331</v>
      </c>
      <c r="H371" s="10" t="s">
        <v>838</v>
      </c>
      <c r="I371" s="13" t="s">
        <v>405</v>
      </c>
      <c r="J371" s="14" t="s">
        <v>334</v>
      </c>
      <c r="K371" s="14" t="str">
        <f>VLOOKUP(VALUE($B371),'[1]đơn vị thực tập'!$C$3:$AE$1000,9,0)</f>
        <v>Da Nang Mikazuki Japanese Resorts &amp; Spa</v>
      </c>
      <c r="L371" s="14" t="str">
        <f>VLOOKUP(VALUE($B371),'[1]đơn vị thực tập'!$C$3:$AE$1000,20,0)</f>
        <v>DUYỆT</v>
      </c>
      <c r="M371" s="14" t="str">
        <f>VLOOKUP(VALUE($B371),'[1]đơn vị thực tập'!$C$3:$AE$1000,21,0)</f>
        <v>18/12/2023</v>
      </c>
      <c r="N371" s="14" t="str">
        <f>VLOOKUP(VALUE($B371),'[1]đơn vị thực tập'!$C$3:$AE$1000,18,0)</f>
        <v>23/12</v>
      </c>
      <c r="O371" s="14" t="str">
        <f>VLOOKUP(VALUE($B371),'[1]đơn vị thực tập'!$C$3:$AE$1000,13,0)</f>
        <v>Nhà hàng</v>
      </c>
      <c r="P371" s="18">
        <f>VLOOKUP(VALUE(B371),'[1]tạm xét'!$A$7:$R$1001,13,0)</f>
        <v>4.8000000000000001E-2</v>
      </c>
      <c r="Q371" s="14">
        <f>VLOOKUP(VALUE(B371),'[1]tạm xét'!$A$7:$R$1001,11,0)</f>
        <v>3.16</v>
      </c>
      <c r="R371" s="14" t="str">
        <f>VLOOKUP(VALUE(B371),'[1]tạm xét'!$A$7:$R$1001,18,0)</f>
        <v>CHUYÊN ĐỀ</v>
      </c>
      <c r="S371" s="14" t="s">
        <v>35</v>
      </c>
      <c r="T371" s="14" t="str">
        <f>VLOOKUP($S371,'[1]THÔNG TIN GVHD'!$D$3:$P$25,11,0)</f>
        <v>0355072844</v>
      </c>
      <c r="U371" s="14" t="str">
        <f>VLOOKUP($S371,'[1]THÔNG TIN GVHD'!$D$3:$P$25,12,0)</f>
        <v>Ngotthanhnga@dtu-hti.edu.vn</v>
      </c>
      <c r="V371" s="14">
        <f>VLOOKUP($S371,'[1]THÔNG TIN GVHD'!$D$3:$P$25,13,0)</f>
        <v>0</v>
      </c>
    </row>
    <row r="372" spans="1:22" s="15" customFormat="1" x14ac:dyDescent="0.25">
      <c r="A372" s="10">
        <f t="shared" si="5"/>
        <v>366</v>
      </c>
      <c r="B372" s="10" t="s">
        <v>884</v>
      </c>
      <c r="C372" s="11" t="s">
        <v>885</v>
      </c>
      <c r="D372" s="11" t="s">
        <v>168</v>
      </c>
      <c r="E372" s="12">
        <v>37338</v>
      </c>
      <c r="F372" s="10" t="s">
        <v>25</v>
      </c>
      <c r="G372" s="10" t="s">
        <v>331</v>
      </c>
      <c r="H372" s="10" t="s">
        <v>838</v>
      </c>
      <c r="I372" s="13" t="s">
        <v>405</v>
      </c>
      <c r="J372" s="14" t="s">
        <v>334</v>
      </c>
      <c r="K372" s="14" t="str">
        <f>VLOOKUP(VALUE($B372),'[1]đơn vị thực tập'!$C$3:$AE$1000,9,0)</f>
        <v>Wyndham DaNang Golden Bay</v>
      </c>
      <c r="L372" s="14" t="str">
        <f>VLOOKUP(VALUE($B372),'[1]đơn vị thực tập'!$C$3:$AE$1000,20,0)</f>
        <v>DUYỆT</v>
      </c>
      <c r="M372" s="14" t="str">
        <f>VLOOKUP(VALUE($B372),'[1]đơn vị thực tập'!$C$3:$AE$1000,21,0)</f>
        <v>26/12/2023</v>
      </c>
      <c r="N372" s="14" t="str">
        <f>VLOOKUP(VALUE($B372),'[1]đơn vị thực tập'!$C$3:$AE$1000,18,0)</f>
        <v>26/12</v>
      </c>
      <c r="O372" s="14" t="str">
        <f>VLOOKUP(VALUE($B372),'[1]đơn vị thực tập'!$C$3:$AE$1000,13,0)</f>
        <v>Nhà hàng</v>
      </c>
      <c r="P372" s="18">
        <f>VLOOKUP(VALUE(B372),'[1]tạm xét'!$A$7:$R$1001,13,0)</f>
        <v>0</v>
      </c>
      <c r="Q372" s="14">
        <f>VLOOKUP(VALUE(B372),'[1]tạm xét'!$A$7:$R$1001,11,0)</f>
        <v>3.05</v>
      </c>
      <c r="R372" s="14" t="str">
        <f>VLOOKUP(VALUE(B372),'[1]tạm xét'!$A$7:$R$1001,18,0)</f>
        <v>CHUYÊN ĐỀ</v>
      </c>
      <c r="S372" s="14" t="s">
        <v>244</v>
      </c>
      <c r="T372" s="14" t="str">
        <f>VLOOKUP($S372,'[1]THÔNG TIN GVHD'!$D$3:$P$25,11,0)</f>
        <v>034.838.9062</v>
      </c>
      <c r="U372" s="14" t="str">
        <f>VLOOKUP($S372,'[1]THÔNG TIN GVHD'!$D$3:$P$25,12,0)</f>
        <v>honghaiphan0102@gmail.com</v>
      </c>
      <c r="V372" s="14" t="str">
        <f>VLOOKUP($S372,'[1]THÔNG TIN GVHD'!$D$3:$P$25,13,0)</f>
        <v>https://zalo.me/g/abtrkl228</v>
      </c>
    </row>
    <row r="373" spans="1:22" s="15" customFormat="1" x14ac:dyDescent="0.25">
      <c r="A373" s="10">
        <f t="shared" si="5"/>
        <v>367</v>
      </c>
      <c r="B373" s="10" t="s">
        <v>886</v>
      </c>
      <c r="C373" s="11" t="s">
        <v>887</v>
      </c>
      <c r="D373" s="11" t="s">
        <v>168</v>
      </c>
      <c r="E373" s="12">
        <v>37398</v>
      </c>
      <c r="F373" s="10" t="s">
        <v>25</v>
      </c>
      <c r="G373" s="10" t="s">
        <v>331</v>
      </c>
      <c r="H373" s="10" t="s">
        <v>838</v>
      </c>
      <c r="I373" s="13" t="s">
        <v>405</v>
      </c>
      <c r="J373" s="14" t="s">
        <v>334</v>
      </c>
      <c r="K373" s="14" t="str">
        <f>VLOOKUP(VALUE($B373),'[1]đơn vị thực tập'!$C$3:$AE$1000,9,0)</f>
        <v>Satya Danang Hotel</v>
      </c>
      <c r="L373" s="14" t="str">
        <f>VLOOKUP(VALUE($B373),'[1]đơn vị thực tập'!$C$3:$AE$1000,20,0)</f>
        <v>DUYỆT</v>
      </c>
      <c r="M373" s="14" t="str">
        <f>VLOOKUP(VALUE($B373),'[1]đơn vị thực tập'!$C$3:$AE$1000,21,0)</f>
        <v>25/12/2023</v>
      </c>
      <c r="N373" s="14" t="str">
        <f>VLOOKUP(VALUE($B373),'[1]đơn vị thực tập'!$C$3:$AE$1000,18,0)</f>
        <v>23/12</v>
      </c>
      <c r="O373" s="14" t="str">
        <f>VLOOKUP(VALUE($B373),'[1]đơn vị thực tập'!$C$3:$AE$1000,13,0)</f>
        <v>Nhà hàng</v>
      </c>
      <c r="P373" s="18">
        <f>VLOOKUP(VALUE(B373),'[1]tạm xét'!$A$7:$R$1001,13,0)</f>
        <v>2.4193548387096774E-2</v>
      </c>
      <c r="Q373" s="14">
        <f>VLOOKUP(VALUE(B373),'[1]tạm xét'!$A$7:$R$1001,11,0)</f>
        <v>3.31</v>
      </c>
      <c r="R373" s="14" t="str">
        <f>VLOOKUP(VALUE(B373),'[1]tạm xét'!$A$7:$R$1001,18,0)</f>
        <v>CHUYÊN ĐỀ</v>
      </c>
      <c r="S373" s="14" t="s">
        <v>244</v>
      </c>
      <c r="T373" s="14" t="str">
        <f>VLOOKUP($S373,'[1]THÔNG TIN GVHD'!$D$3:$P$25,11,0)</f>
        <v>034.838.9062</v>
      </c>
      <c r="U373" s="14" t="str">
        <f>VLOOKUP($S373,'[1]THÔNG TIN GVHD'!$D$3:$P$25,12,0)</f>
        <v>honghaiphan0102@gmail.com</v>
      </c>
      <c r="V373" s="14" t="str">
        <f>VLOOKUP($S373,'[1]THÔNG TIN GVHD'!$D$3:$P$25,13,0)</f>
        <v>https://zalo.me/g/abtrkl228</v>
      </c>
    </row>
    <row r="374" spans="1:22" s="15" customFormat="1" x14ac:dyDescent="0.25">
      <c r="A374" s="10">
        <f t="shared" si="5"/>
        <v>368</v>
      </c>
      <c r="B374" s="10" t="s">
        <v>888</v>
      </c>
      <c r="C374" s="11" t="s">
        <v>889</v>
      </c>
      <c r="D374" s="11" t="s">
        <v>890</v>
      </c>
      <c r="E374" s="12">
        <v>37598</v>
      </c>
      <c r="F374" s="10" t="s">
        <v>34</v>
      </c>
      <c r="G374" s="10" t="s">
        <v>331</v>
      </c>
      <c r="H374" s="10" t="s">
        <v>838</v>
      </c>
      <c r="I374" s="13" t="s">
        <v>405</v>
      </c>
      <c r="J374" s="14" t="s">
        <v>334</v>
      </c>
      <c r="K374" s="14" t="str">
        <f>VLOOKUP(VALUE($B374),'[1]đơn vị thực tập'!$C$3:$AE$1000,10,0)</f>
        <v>Cititel Hotel</v>
      </c>
      <c r="L374" s="14" t="str">
        <f>VLOOKUP(VALUE($B374),'[1]đơn vị thực tập'!$C$3:$AE$1000,20,0)</f>
        <v>KHÔNG DUYỆT</v>
      </c>
      <c r="M374" s="14" t="str">
        <f>VLOOKUP(VALUE($B374),'[1]đơn vị thực tập'!$C$3:$AE$1000,21,0)</f>
        <v>27/12/2023</v>
      </c>
      <c r="N374" s="14">
        <f>VLOOKUP(VALUE($B374),'[1]đơn vị thực tập'!$C$3:$AE$1000,18,0)</f>
        <v>0</v>
      </c>
      <c r="O374" s="14" t="str">
        <f>VLOOKUP(VALUE($B374),'[1]đơn vị thực tập'!$C$3:$AE$1000,13,0)</f>
        <v>Tiền sảnh</v>
      </c>
      <c r="P374" s="18">
        <f>VLOOKUP(VALUE(B374),'[1]tạm xét'!$A$7:$R$1001,13,0)</f>
        <v>4.0322580645161289E-2</v>
      </c>
      <c r="Q374" s="14">
        <f>VLOOKUP(VALUE(B374),'[1]tạm xét'!$A$7:$R$1001,11,0)</f>
        <v>2.52</v>
      </c>
      <c r="R374" s="14" t="str">
        <f>VLOOKUP(VALUE(B374),'[1]tạm xét'!$A$7:$R$1001,18,0)</f>
        <v>CHUYÊN ĐỀ</v>
      </c>
      <c r="S374" s="14"/>
      <c r="T374" s="14"/>
      <c r="U374" s="14"/>
      <c r="V374" s="14"/>
    </row>
    <row r="375" spans="1:22" s="15" customFormat="1" x14ac:dyDescent="0.25">
      <c r="A375" s="10">
        <f t="shared" si="5"/>
        <v>369</v>
      </c>
      <c r="B375" s="10" t="s">
        <v>891</v>
      </c>
      <c r="C375" s="11" t="s">
        <v>892</v>
      </c>
      <c r="D375" s="11" t="s">
        <v>233</v>
      </c>
      <c r="E375" s="12">
        <v>37319</v>
      </c>
      <c r="F375" s="10" t="s">
        <v>25</v>
      </c>
      <c r="G375" s="10" t="s">
        <v>331</v>
      </c>
      <c r="H375" s="10" t="s">
        <v>838</v>
      </c>
      <c r="I375" s="13" t="s">
        <v>405</v>
      </c>
      <c r="J375" s="14" t="s">
        <v>334</v>
      </c>
      <c r="K375" s="14" t="str">
        <f>VLOOKUP(VALUE($B375),'[1]đơn vị thực tập'!$C$3:$AE$1000,9,0)</f>
        <v>Wyndham DaNang Golden Bay</v>
      </c>
      <c r="L375" s="14" t="str">
        <f>VLOOKUP(VALUE($B375),'[1]đơn vị thực tập'!$C$3:$AE$1000,20,0)</f>
        <v>DUYỆT</v>
      </c>
      <c r="M375" s="14" t="str">
        <f>VLOOKUP(VALUE($B375),'[1]đơn vị thực tập'!$C$3:$AE$1000,21,0)</f>
        <v>28/12/2023</v>
      </c>
      <c r="N375" s="14" t="str">
        <f>VLOOKUP(VALUE($B375),'[1]đơn vị thực tập'!$C$3:$AE$1000,18,0)</f>
        <v>28/12</v>
      </c>
      <c r="O375" s="14" t="str">
        <f>VLOOKUP(VALUE($B375),'[1]đơn vị thực tập'!$C$3:$AE$1000,13,0)</f>
        <v>Buồng phòng</v>
      </c>
      <c r="P375" s="18">
        <f>VLOOKUP(VALUE(B375),'[1]tạm xét'!$A$7:$R$1001,13,0)</f>
        <v>0</v>
      </c>
      <c r="Q375" s="14">
        <f>VLOOKUP(VALUE(B375),'[1]tạm xét'!$A$7:$R$1001,11,0)</f>
        <v>3.32</v>
      </c>
      <c r="R375" s="14" t="str">
        <f>VLOOKUP(VALUE(B375),'[1]TỔNG XÉT KHÓA LUẬN'!$B$14:$O$97,14,0)</f>
        <v>CHUYÊN ĐỀ</v>
      </c>
      <c r="S375" s="14" t="s">
        <v>337</v>
      </c>
      <c r="T375" s="14" t="str">
        <f>VLOOKUP($S375,'[1]THÔNG TIN GVHD'!$D$3:$P$25,11,0)</f>
        <v>0396.153.687</v>
      </c>
      <c r="U375" s="14" t="str">
        <f>VLOOKUP($S375,'[1]THÔNG TIN GVHD'!$D$3:$P$25,12,0)</f>
        <v>nguyentminhthu@dtu-hti.edu.vn</v>
      </c>
      <c r="V375" s="14">
        <f>VLOOKUP($S375,'[1]THÔNG TIN GVHD'!$D$3:$P$25,13,0)</f>
        <v>0</v>
      </c>
    </row>
    <row r="376" spans="1:22" s="15" customFormat="1" x14ac:dyDescent="0.25">
      <c r="A376" s="10">
        <f t="shared" si="5"/>
        <v>370</v>
      </c>
      <c r="B376" s="10" t="s">
        <v>893</v>
      </c>
      <c r="C376" s="11" t="s">
        <v>894</v>
      </c>
      <c r="D376" s="11" t="s">
        <v>233</v>
      </c>
      <c r="E376" s="12">
        <v>37356</v>
      </c>
      <c r="F376" s="10" t="s">
        <v>25</v>
      </c>
      <c r="G376" s="10" t="s">
        <v>331</v>
      </c>
      <c r="H376" s="10" t="s">
        <v>838</v>
      </c>
      <c r="I376" s="13" t="s">
        <v>405</v>
      </c>
      <c r="J376" s="14" t="s">
        <v>334</v>
      </c>
      <c r="K376" s="14" t="str">
        <f>VLOOKUP(VALUE($B376),'[1]đơn vị thực tập'!$C$3:$AE$1000,9,0)</f>
        <v>Da Nang Mikazuki Japanese Resorts &amp; Spa</v>
      </c>
      <c r="L376" s="14" t="str">
        <f>VLOOKUP(VALUE($B376),'[1]đơn vị thực tập'!$C$3:$AE$1000,20,0)</f>
        <v>DUYỆT</v>
      </c>
      <c r="M376" s="14" t="str">
        <f>VLOOKUP(VALUE($B376),'[1]đơn vị thực tập'!$C$3:$AE$1000,21,0)</f>
        <v>18/12/2023</v>
      </c>
      <c r="N376" s="14" t="str">
        <f>VLOOKUP(VALUE($B376),'[1]đơn vị thực tập'!$C$3:$AE$1000,18,0)</f>
        <v>23/12</v>
      </c>
      <c r="O376" s="14" t="str">
        <f>VLOOKUP(VALUE($B376),'[1]đơn vị thực tập'!$C$3:$AE$1000,13,0)</f>
        <v>Nhà hàng</v>
      </c>
      <c r="P376" s="18">
        <f>VLOOKUP(VALUE(B376),'[1]tạm xét'!$A$7:$R$1001,13,0)</f>
        <v>4.8000000000000001E-2</v>
      </c>
      <c r="Q376" s="14">
        <f>VLOOKUP(VALUE(B376),'[1]tạm xét'!$A$7:$R$1001,11,0)</f>
        <v>3.21</v>
      </c>
      <c r="R376" s="14" t="str">
        <f>VLOOKUP(VALUE(B376),'[1]tạm xét'!$A$7:$R$1001,18,0)</f>
        <v>CHUYÊN ĐỀ</v>
      </c>
      <c r="S376" s="14" t="s">
        <v>35</v>
      </c>
      <c r="T376" s="14" t="str">
        <f>VLOOKUP($S376,'[1]THÔNG TIN GVHD'!$D$3:$P$25,11,0)</f>
        <v>0355072844</v>
      </c>
      <c r="U376" s="14" t="str">
        <f>VLOOKUP($S376,'[1]THÔNG TIN GVHD'!$D$3:$P$25,12,0)</f>
        <v>Ngotthanhnga@dtu-hti.edu.vn</v>
      </c>
      <c r="V376" s="14">
        <f>VLOOKUP($S376,'[1]THÔNG TIN GVHD'!$D$3:$P$25,13,0)</f>
        <v>0</v>
      </c>
    </row>
    <row r="377" spans="1:22" s="15" customFormat="1" x14ac:dyDescent="0.25">
      <c r="A377" s="10">
        <f t="shared" si="5"/>
        <v>371</v>
      </c>
      <c r="B377" s="10" t="s">
        <v>895</v>
      </c>
      <c r="C377" s="11" t="s">
        <v>539</v>
      </c>
      <c r="D377" s="11" t="s">
        <v>896</v>
      </c>
      <c r="E377" s="12">
        <v>37609</v>
      </c>
      <c r="F377" s="10" t="s">
        <v>34</v>
      </c>
      <c r="G377" s="10" t="s">
        <v>331</v>
      </c>
      <c r="H377" s="10" t="s">
        <v>838</v>
      </c>
      <c r="I377" s="13" t="s">
        <v>405</v>
      </c>
      <c r="J377" s="14" t="s">
        <v>334</v>
      </c>
      <c r="K377" s="14" t="e">
        <f>VLOOKUP(VALUE($B377),'[1]đơn vị thực tập'!$C$3:$AE$1000,9,0)</f>
        <v>#N/A</v>
      </c>
      <c r="L377" s="14" t="e">
        <f>VLOOKUP(VALUE($B377),'[1]đơn vị thực tập'!$C$3:$AE$1000,20,0)</f>
        <v>#N/A</v>
      </c>
      <c r="M377" s="14" t="e">
        <f>VLOOKUP(VALUE($B377),'[1]đơn vị thực tập'!$C$3:$AE$1000,21,0)</f>
        <v>#N/A</v>
      </c>
      <c r="N377" s="14" t="e">
        <f>VLOOKUP(VALUE($B377),'[1]đơn vị thực tập'!$C$3:$AE$1000,18,0)</f>
        <v>#N/A</v>
      </c>
      <c r="O377" s="14" t="e">
        <f>VLOOKUP(VALUE($B377),'[1]đơn vị thực tập'!$C$3:$AE$1000,13,0)</f>
        <v>#N/A</v>
      </c>
      <c r="P377" s="18">
        <f>VLOOKUP(VALUE(B377),'[1]tạm xét'!$A$7:$R$1001,13,0)</f>
        <v>0.45967741935483869</v>
      </c>
      <c r="Q377" s="14">
        <f>VLOOKUP(VALUE(B377),'[1]tạm xét'!$A$7:$R$1001,11,0)</f>
        <v>1.44</v>
      </c>
      <c r="R377" s="14" t="str">
        <f>VLOOKUP(VALUE(B377),'[1]tạm xét'!$A$7:$R$1001,18,0)</f>
        <v>KHÔNG ĐỦ ĐIỀU KIỆN THỰC TẬP</v>
      </c>
      <c r="S377" s="14"/>
      <c r="T377" s="14"/>
      <c r="U377" s="14"/>
      <c r="V377" s="14"/>
    </row>
    <row r="378" spans="1:22" s="15" customFormat="1" x14ac:dyDescent="0.25">
      <c r="A378" s="10">
        <f t="shared" si="5"/>
        <v>372</v>
      </c>
      <c r="B378" s="10" t="s">
        <v>897</v>
      </c>
      <c r="C378" s="11" t="s">
        <v>898</v>
      </c>
      <c r="D378" s="11" t="s">
        <v>236</v>
      </c>
      <c r="E378" s="12">
        <v>37304</v>
      </c>
      <c r="F378" s="10" t="s">
        <v>34</v>
      </c>
      <c r="G378" s="10" t="s">
        <v>331</v>
      </c>
      <c r="H378" s="10" t="s">
        <v>838</v>
      </c>
      <c r="I378" s="13" t="s">
        <v>405</v>
      </c>
      <c r="J378" s="14" t="s">
        <v>334</v>
      </c>
      <c r="K378" s="14" t="str">
        <f>VLOOKUP(VALUE($B378),'[1]đơn vị thực tập'!$C$3:$AE$1000,9,0)</f>
        <v>Grand Mercure Đà Nẵng</v>
      </c>
      <c r="L378" s="14" t="str">
        <f>VLOOKUP(VALUE($B378),'[1]đơn vị thực tập'!$C$3:$AE$1000,20,0)</f>
        <v>DUYỆT</v>
      </c>
      <c r="M378" s="14" t="str">
        <f>VLOOKUP(VALUE($B378),'[1]đơn vị thực tập'!$C$3:$AE$1000,21,0)</f>
        <v>26/1/2024</v>
      </c>
      <c r="N378" s="14" t="str">
        <f>VLOOKUP(VALUE($B378),'[1]đơn vị thực tập'!$C$3:$AE$1000,18,0)</f>
        <v>26/1</v>
      </c>
      <c r="O378" s="14" t="str">
        <f>VLOOKUP(VALUE($B378),'[1]đơn vị thực tập'!$C$3:$AE$1000,13,0)</f>
        <v>Nhà hàng</v>
      </c>
      <c r="P378" s="18">
        <f>VLOOKUP(VALUE(B378),'[1]tạm xét'!$A$7:$R$1001,13,0)</f>
        <v>2.4E-2</v>
      </c>
      <c r="Q378" s="14">
        <f>VLOOKUP(VALUE(B378),'[1]tạm xét'!$A$7:$R$1001,11,0)</f>
        <v>3.19</v>
      </c>
      <c r="R378" s="14" t="str">
        <f>VLOOKUP(VALUE(B378),'[1]tạm xét'!$A$7:$R$1001,18,0)</f>
        <v>CHUYÊN ĐỀ</v>
      </c>
      <c r="S378" s="14" t="s">
        <v>162</v>
      </c>
      <c r="T378" s="14" t="str">
        <f>VLOOKUP($S378,'[1]THÔNG TIN GVHD'!$D$3:$P$25,11,0)</f>
        <v>0327892117</v>
      </c>
      <c r="U378" s="14" t="str">
        <f>VLOOKUP($S378,'[1]THÔNG TIN GVHD'!$D$3:$P$25,12,0)</f>
        <v>dangtthuytrang3@dtu-hti.edu.vn</v>
      </c>
      <c r="V378" s="14">
        <f>VLOOKUP($S378,'[1]THÔNG TIN GVHD'!$D$3:$P$25,13,0)</f>
        <v>0</v>
      </c>
    </row>
    <row r="379" spans="1:22" s="15" customFormat="1" x14ac:dyDescent="0.25">
      <c r="A379" s="10">
        <f t="shared" si="5"/>
        <v>373</v>
      </c>
      <c r="B379" s="10" t="s">
        <v>899</v>
      </c>
      <c r="C379" s="11" t="s">
        <v>900</v>
      </c>
      <c r="D379" s="11" t="s">
        <v>298</v>
      </c>
      <c r="E379" s="12">
        <v>37522</v>
      </c>
      <c r="F379" s="10" t="s">
        <v>25</v>
      </c>
      <c r="G379" s="10" t="s">
        <v>331</v>
      </c>
      <c r="H379" s="10" t="s">
        <v>838</v>
      </c>
      <c r="I379" s="13" t="s">
        <v>405</v>
      </c>
      <c r="J379" s="14" t="s">
        <v>334</v>
      </c>
      <c r="K379" s="14" t="str">
        <f>VLOOKUP(VALUE($B379),'[1]đơn vị thực tập'!$C$3:$AE$1000,9,0)</f>
        <v>Satya Danang Hotel</v>
      </c>
      <c r="L379" s="14" t="str">
        <f>VLOOKUP(VALUE($B379),'[1]đơn vị thực tập'!$C$3:$AE$1000,20,0)</f>
        <v>DUYỆT</v>
      </c>
      <c r="M379" s="14" t="str">
        <f>VLOOKUP(VALUE($B379),'[1]đơn vị thực tập'!$C$3:$AE$1000,21,0)</f>
        <v>25/12/2023</v>
      </c>
      <c r="N379" s="14" t="str">
        <f>VLOOKUP(VALUE($B379),'[1]đơn vị thực tập'!$C$3:$AE$1000,18,0)</f>
        <v>23/12</v>
      </c>
      <c r="O379" s="14" t="str">
        <f>VLOOKUP(VALUE($B379),'[1]đơn vị thực tập'!$C$3:$AE$1000,13,0)</f>
        <v>Tiền sảnh</v>
      </c>
      <c r="P379" s="18">
        <f>VLOOKUP(VALUE(B379),'[1]tạm xét'!$A$7:$R$1001,13,0)</f>
        <v>2.4193548387096774E-2</v>
      </c>
      <c r="Q379" s="14">
        <f>VLOOKUP(VALUE(B379),'[1]tạm xét'!$A$7:$R$1001,11,0)</f>
        <v>3.31</v>
      </c>
      <c r="R379" s="14" t="str">
        <f>VLOOKUP(VALUE(B379),'[1]tạm xét'!$A$7:$R$1001,18,0)</f>
        <v>CHUYÊN ĐỀ</v>
      </c>
      <c r="S379" s="14" t="s">
        <v>30</v>
      </c>
      <c r="T379" s="14" t="str">
        <f>VLOOKUP($S379,'[1]THÔNG TIN GVHD'!$D$3:$P$25,11,0)</f>
        <v>0702605664</v>
      </c>
      <c r="U379" s="14" t="str">
        <f>VLOOKUP($S379,'[1]THÔNG TIN GVHD'!$D$3:$P$25,12,0)</f>
        <v>huynhlthuylinh@dtu-hti.edu.vn</v>
      </c>
      <c r="V379" s="14">
        <f>VLOOKUP($S379,'[1]THÔNG TIN GVHD'!$D$3:$P$25,13,0)</f>
        <v>0</v>
      </c>
    </row>
    <row r="380" spans="1:22" s="15" customFormat="1" x14ac:dyDescent="0.25">
      <c r="A380" s="10">
        <f t="shared" si="5"/>
        <v>374</v>
      </c>
      <c r="B380" s="10" t="s">
        <v>901</v>
      </c>
      <c r="C380" s="11" t="s">
        <v>902</v>
      </c>
      <c r="D380" s="11" t="s">
        <v>615</v>
      </c>
      <c r="E380" s="12">
        <v>36793</v>
      </c>
      <c r="F380" s="10" t="s">
        <v>34</v>
      </c>
      <c r="G380" s="10" t="s">
        <v>331</v>
      </c>
      <c r="H380" s="10" t="s">
        <v>903</v>
      </c>
      <c r="I380" s="13" t="s">
        <v>333</v>
      </c>
      <c r="J380" s="14" t="s">
        <v>334</v>
      </c>
      <c r="K380" s="14" t="str">
        <f>VLOOKUP(VALUE($B380),'[1]đơn vị thực tập'!$C$3:$AE$1000,9,0)</f>
        <v>Le Sands Oceanfront Da Nang Hotel</v>
      </c>
      <c r="L380" s="14" t="str">
        <f>VLOOKUP(VALUE($B380),'[1]đơn vị thực tập'!$C$3:$AE$1000,20,0)</f>
        <v>DUYỆT</v>
      </c>
      <c r="M380" s="14" t="str">
        <f>VLOOKUP(VALUE($B380),'[1]đơn vị thực tập'!$C$3:$AE$1000,21,0)</f>
        <v>25/12/2023</v>
      </c>
      <c r="N380" s="14" t="str">
        <f>VLOOKUP(VALUE($B380),'[1]đơn vị thực tập'!$C$3:$AE$1000,18,0)</f>
        <v>21/12</v>
      </c>
      <c r="O380" s="14" t="str">
        <f>VLOOKUP(VALUE($B380),'[1]đơn vị thực tập'!$C$3:$AE$1000,13,0)</f>
        <v>Nhà hàng</v>
      </c>
      <c r="P380" s="18">
        <f>VLOOKUP(VALUE(B380),'[1]tạm xét'!$A$7:$R$1001,13,0)</f>
        <v>8.0645161290322578E-2</v>
      </c>
      <c r="Q380" s="14">
        <f>VLOOKUP(VALUE(B380),'[1]tạm xét'!$A$7:$R$1001,11,0)</f>
        <v>2.86</v>
      </c>
      <c r="R380" s="14" t="str">
        <f>VLOOKUP(VALUE(B380),'[1]tạm xét'!$A$7:$R$1001,18,0)</f>
        <v>KHÔNG ĐỦ ĐIỀU KIỆN THỰC TẬP</v>
      </c>
      <c r="S380" s="14" t="s">
        <v>162</v>
      </c>
      <c r="T380" s="14" t="str">
        <f>VLOOKUP($S380,'[1]THÔNG TIN GVHD'!$D$3:$P$25,11,0)</f>
        <v>0327892117</v>
      </c>
      <c r="U380" s="14" t="str">
        <f>VLOOKUP($S380,'[1]THÔNG TIN GVHD'!$D$3:$P$25,12,0)</f>
        <v>dangtthuytrang3@dtu-hti.edu.vn</v>
      </c>
      <c r="V380" s="14">
        <f>VLOOKUP($S380,'[1]THÔNG TIN GVHD'!$D$3:$P$25,13,0)</f>
        <v>0</v>
      </c>
    </row>
    <row r="381" spans="1:22" s="15" customFormat="1" x14ac:dyDescent="0.25">
      <c r="A381" s="10">
        <f t="shared" si="5"/>
        <v>375</v>
      </c>
      <c r="B381" s="10" t="s">
        <v>904</v>
      </c>
      <c r="C381" s="11" t="s">
        <v>905</v>
      </c>
      <c r="D381" s="11" t="s">
        <v>132</v>
      </c>
      <c r="E381" s="12">
        <v>37426</v>
      </c>
      <c r="F381" s="10" t="s">
        <v>34</v>
      </c>
      <c r="G381" s="10" t="s">
        <v>331</v>
      </c>
      <c r="H381" s="10" t="s">
        <v>903</v>
      </c>
      <c r="I381" s="13" t="s">
        <v>333</v>
      </c>
      <c r="J381" s="14" t="s">
        <v>334</v>
      </c>
      <c r="K381" s="14" t="e">
        <f>VLOOKUP(VALUE($B381),'[1]đơn vị thực tập'!$C$3:$AE$1000,9,0)</f>
        <v>#N/A</v>
      </c>
      <c r="L381" s="14" t="e">
        <f>VLOOKUP(VALUE($B381),'[1]đơn vị thực tập'!$C$3:$AE$1000,20,0)</f>
        <v>#N/A</v>
      </c>
      <c r="M381" s="14" t="e">
        <f>VLOOKUP(VALUE($B381),'[1]đơn vị thực tập'!$C$3:$AE$1000,21,0)</f>
        <v>#N/A</v>
      </c>
      <c r="N381" s="14" t="e">
        <f>VLOOKUP(VALUE($B381),'[1]đơn vị thực tập'!$C$3:$AE$1000,18,0)</f>
        <v>#N/A</v>
      </c>
      <c r="O381" s="14" t="e">
        <f>VLOOKUP(VALUE($B381),'[1]đơn vị thực tập'!$C$3:$AE$1000,13,0)</f>
        <v>#N/A</v>
      </c>
      <c r="P381" s="18">
        <f>VLOOKUP(VALUE(B381),'[1]tạm xét'!$A$7:$R$1001,13,0)</f>
        <v>0.192</v>
      </c>
      <c r="Q381" s="14">
        <f>VLOOKUP(VALUE(B381),'[1]tạm xét'!$A$7:$R$1001,11,0)</f>
        <v>2.5299999999999998</v>
      </c>
      <c r="R381" s="14" t="str">
        <f>VLOOKUP(VALUE(B381),'[1]tạm xét'!$A$7:$R$1001,18,0)</f>
        <v>KHÔNG ĐỦ ĐIỀU KIỆN THỰC TẬP</v>
      </c>
      <c r="S381" s="14"/>
      <c r="T381" s="14"/>
      <c r="U381" s="14"/>
      <c r="V381" s="14"/>
    </row>
    <row r="382" spans="1:22" s="15" customFormat="1" x14ac:dyDescent="0.25">
      <c r="A382" s="10">
        <f t="shared" si="5"/>
        <v>376</v>
      </c>
      <c r="B382" s="10" t="s">
        <v>906</v>
      </c>
      <c r="C382" s="11" t="s">
        <v>907</v>
      </c>
      <c r="D382" s="11" t="s">
        <v>186</v>
      </c>
      <c r="E382" s="12">
        <v>37590</v>
      </c>
      <c r="F382" s="10" t="s">
        <v>25</v>
      </c>
      <c r="G382" s="10" t="s">
        <v>331</v>
      </c>
      <c r="H382" s="10" t="s">
        <v>903</v>
      </c>
      <c r="I382" s="13" t="s">
        <v>333</v>
      </c>
      <c r="J382" s="14" t="s">
        <v>334</v>
      </c>
      <c r="K382" s="14" t="e">
        <f>VLOOKUP(VALUE($B382),'[1]đơn vị thực tập'!$C$3:$AE$1000,9,0)</f>
        <v>#N/A</v>
      </c>
      <c r="L382" s="14" t="e">
        <f>VLOOKUP(VALUE($B382),'[1]đơn vị thực tập'!$C$3:$AE$1000,20,0)</f>
        <v>#N/A</v>
      </c>
      <c r="M382" s="14" t="e">
        <f>VLOOKUP(VALUE($B382),'[1]đơn vị thực tập'!$C$3:$AE$1000,21,0)</f>
        <v>#N/A</v>
      </c>
      <c r="N382" s="14" t="e">
        <f>VLOOKUP(VALUE($B382),'[1]đơn vị thực tập'!$C$3:$AE$1000,18,0)</f>
        <v>#N/A</v>
      </c>
      <c r="O382" s="14" t="e">
        <f>VLOOKUP(VALUE($B382),'[1]đơn vị thực tập'!$C$3:$AE$1000,13,0)</f>
        <v>#N/A</v>
      </c>
      <c r="P382" s="18">
        <f>VLOOKUP(VALUE(B382),'[1]tạm xét'!$A$7:$R$1001,13,0)</f>
        <v>4.0322580645161289E-2</v>
      </c>
      <c r="Q382" s="14">
        <f>VLOOKUP(VALUE(B382),'[1]tạm xét'!$A$7:$R$1001,11,0)</f>
        <v>2.65</v>
      </c>
      <c r="R382" s="14" t="str">
        <f>VLOOKUP(VALUE(B382),'[1]tạm xét'!$A$7:$R$1001,18,0)</f>
        <v>CHUYÊN ĐỀ</v>
      </c>
      <c r="S382" s="14"/>
      <c r="T382" s="14"/>
      <c r="U382" s="14"/>
      <c r="V382" s="14"/>
    </row>
    <row r="383" spans="1:22" s="15" customFormat="1" x14ac:dyDescent="0.25">
      <c r="A383" s="10">
        <f t="shared" si="5"/>
        <v>377</v>
      </c>
      <c r="B383" s="10" t="s">
        <v>908</v>
      </c>
      <c r="C383" s="11" t="s">
        <v>866</v>
      </c>
      <c r="D383" s="11" t="s">
        <v>186</v>
      </c>
      <c r="E383" s="12">
        <v>37323</v>
      </c>
      <c r="F383" s="10" t="s">
        <v>34</v>
      </c>
      <c r="G383" s="10" t="s">
        <v>331</v>
      </c>
      <c r="H383" s="10" t="s">
        <v>903</v>
      </c>
      <c r="I383" s="13" t="s">
        <v>333</v>
      </c>
      <c r="J383" s="14" t="s">
        <v>334</v>
      </c>
      <c r="K383" s="14" t="e">
        <f>VLOOKUP(VALUE($B383),'[1]đơn vị thực tập'!$C$3:$AE$1000,9,0)</f>
        <v>#N/A</v>
      </c>
      <c r="L383" s="14" t="e">
        <f>VLOOKUP(VALUE($B383),'[1]đơn vị thực tập'!$C$3:$AE$1000,20,0)</f>
        <v>#N/A</v>
      </c>
      <c r="M383" s="14" t="e">
        <f>VLOOKUP(VALUE($B383),'[1]đơn vị thực tập'!$C$3:$AE$1000,21,0)</f>
        <v>#N/A</v>
      </c>
      <c r="N383" s="14" t="e">
        <f>VLOOKUP(VALUE($B383),'[1]đơn vị thực tập'!$C$3:$AE$1000,18,0)</f>
        <v>#N/A</v>
      </c>
      <c r="O383" s="14" t="e">
        <f>VLOOKUP(VALUE($B383),'[1]đơn vị thực tập'!$C$3:$AE$1000,13,0)</f>
        <v>#N/A</v>
      </c>
      <c r="P383" s="18">
        <f>VLOOKUP(VALUE(B383),'[1]tạm xét'!$A$7:$R$1001,13,0)</f>
        <v>7.2580645161290328E-2</v>
      </c>
      <c r="Q383" s="14">
        <f>VLOOKUP(VALUE(B383),'[1]tạm xét'!$A$7:$R$1001,11,0)</f>
        <v>2.79</v>
      </c>
      <c r="R383" s="14" t="str">
        <f>VLOOKUP(VALUE(B383),'[1]tạm xét'!$A$7:$R$1001,18,0)</f>
        <v>KHÔNG ĐỦ ĐIỀU KIỆN THỰC TẬP</v>
      </c>
      <c r="S383" s="14"/>
      <c r="T383" s="14"/>
      <c r="U383" s="14"/>
      <c r="V383" s="14"/>
    </row>
    <row r="384" spans="1:22" s="15" customFormat="1" x14ac:dyDescent="0.25">
      <c r="A384" s="10">
        <f t="shared" si="5"/>
        <v>378</v>
      </c>
      <c r="B384" s="10" t="s">
        <v>909</v>
      </c>
      <c r="C384" s="11" t="s">
        <v>910</v>
      </c>
      <c r="D384" s="11" t="s">
        <v>138</v>
      </c>
      <c r="E384" s="12">
        <v>37164</v>
      </c>
      <c r="F384" s="10" t="s">
        <v>25</v>
      </c>
      <c r="G384" s="10" t="s">
        <v>331</v>
      </c>
      <c r="H384" s="10" t="s">
        <v>903</v>
      </c>
      <c r="I384" s="13" t="s">
        <v>333</v>
      </c>
      <c r="J384" s="14" t="s">
        <v>334</v>
      </c>
      <c r="K384" s="14" t="str">
        <f>VLOOKUP(VALUE($B384),'[1]đơn vị thực tập'!$C$3:$AE$1000,9,0)</f>
        <v>Eden Plaza Đà Nẵng</v>
      </c>
      <c r="L384" s="14" t="str">
        <f>VLOOKUP(VALUE($B384),'[1]đơn vị thực tập'!$C$3:$AE$1000,20,0)</f>
        <v>DUYỆT</v>
      </c>
      <c r="M384" s="14" t="str">
        <f>VLOOKUP(VALUE($B384),'[1]đơn vị thực tập'!$C$3:$AE$1000,21,0)</f>
        <v>18/12/2023</v>
      </c>
      <c r="N384" s="14">
        <f>VLOOKUP(VALUE($B384),'[1]đơn vị thực tập'!$C$3:$AE$1000,18,0)</f>
        <v>45455</v>
      </c>
      <c r="O384" s="14" t="str">
        <f>VLOOKUP(VALUE($B384),'[1]đơn vị thực tập'!$C$3:$AE$1000,13,0)</f>
        <v>Nhà hàng</v>
      </c>
      <c r="P384" s="18" t="e">
        <f>VLOOKUP(VALUE(B384),'[1]tạm xét'!$A$7:$R$1001,13,0)</f>
        <v>#N/A</v>
      </c>
      <c r="Q384" s="14" t="e">
        <f>VLOOKUP(VALUE(B384),'[1]tạm xét'!$A$7:$R$1001,11,0)</f>
        <v>#N/A</v>
      </c>
      <c r="R384" s="14" t="e">
        <f>VLOOKUP(VALUE(B384),'[1]tạm xét'!$A$7:$R$1001,18,0)</f>
        <v>#N/A</v>
      </c>
      <c r="S384" s="14" t="s">
        <v>35</v>
      </c>
      <c r="T384" s="14" t="str">
        <f>VLOOKUP($S384,'[1]THÔNG TIN GVHD'!$D$3:$P$25,11,0)</f>
        <v>0355072844</v>
      </c>
      <c r="U384" s="14" t="str">
        <f>VLOOKUP($S384,'[1]THÔNG TIN GVHD'!$D$3:$P$25,12,0)</f>
        <v>Ngotthanhnga@dtu-hti.edu.vn</v>
      </c>
      <c r="V384" s="14">
        <f>VLOOKUP($S384,'[1]THÔNG TIN GVHD'!$D$3:$P$25,13,0)</f>
        <v>0</v>
      </c>
    </row>
    <row r="385" spans="1:22" s="15" customFormat="1" x14ac:dyDescent="0.25">
      <c r="A385" s="10">
        <f t="shared" si="5"/>
        <v>379</v>
      </c>
      <c r="B385" s="10" t="s">
        <v>911</v>
      </c>
      <c r="C385" s="11" t="s">
        <v>912</v>
      </c>
      <c r="D385" s="11" t="s">
        <v>913</v>
      </c>
      <c r="E385" s="12">
        <v>37318</v>
      </c>
      <c r="F385" s="10" t="s">
        <v>25</v>
      </c>
      <c r="G385" s="10" t="s">
        <v>331</v>
      </c>
      <c r="H385" s="10" t="s">
        <v>903</v>
      </c>
      <c r="I385" s="13" t="s">
        <v>333</v>
      </c>
      <c r="J385" s="14" t="s">
        <v>334</v>
      </c>
      <c r="K385" s="14" t="str">
        <f>VLOOKUP(VALUE($B385),'[1]đơn vị thực tập'!$C$3:$AE$1000,9,0)</f>
        <v>Le Sands Oceanfront Da Nang Hotel</v>
      </c>
      <c r="L385" s="14" t="str">
        <f>VLOOKUP(VALUE($B385),'[1]đơn vị thực tập'!$C$3:$AE$1000,20,0)</f>
        <v>DUYỆT</v>
      </c>
      <c r="M385" s="14" t="str">
        <f>VLOOKUP(VALUE($B385),'[1]đơn vị thực tập'!$C$3:$AE$1000,21,0)</f>
        <v>25/12/2023</v>
      </c>
      <c r="N385" s="14" t="str">
        <f>VLOOKUP(VALUE($B385),'[1]đơn vị thực tập'!$C$3:$AE$1000,18,0)</f>
        <v>21/12</v>
      </c>
      <c r="O385" s="14" t="str">
        <f>VLOOKUP(VALUE($B385),'[1]đơn vị thực tập'!$C$3:$AE$1000,13,0)</f>
        <v>Buồng phòng</v>
      </c>
      <c r="P385" s="18">
        <f>VLOOKUP(VALUE(B385),'[1]tạm xét'!$A$7:$R$1001,13,0)</f>
        <v>8.0645161290322578E-2</v>
      </c>
      <c r="Q385" s="14">
        <f>VLOOKUP(VALUE(B385),'[1]tạm xét'!$A$7:$R$1001,11,0)</f>
        <v>3.04</v>
      </c>
      <c r="R385" s="14" t="str">
        <f>VLOOKUP(VALUE(B385),'[1]tạm xét'!$A$7:$R$1001,18,0)</f>
        <v>KHÔNG ĐỦ ĐIỀU KIỆN THỰC TẬP</v>
      </c>
      <c r="S385" s="14" t="s">
        <v>83</v>
      </c>
      <c r="T385" s="14" t="str">
        <f>VLOOKUP($S385,'[1]THÔNG TIN GVHD'!$D$3:$P$25,11,0)</f>
        <v>0938290678</v>
      </c>
      <c r="U385" s="14" t="str">
        <f>VLOOKUP($S385,'[1]THÔNG TIN GVHD'!$D$3:$P$25,12,0)</f>
        <v>phamtthuthuy2@dtu-hti.edu.vn</v>
      </c>
      <c r="V385" s="14" t="str">
        <f>VLOOKUP($S385,'[1]THÔNG TIN GVHD'!$D$3:$P$25,13,0)</f>
        <v>https://zalo.me/g/odmhvs684?fbclid=IwAR354AdjFYPfyhwEa3vHYlf5Ev9Iji7RPvr31ossfbKkGeDGm0e1ZVqBD5E</v>
      </c>
    </row>
    <row r="386" spans="1:22" s="15" customFormat="1" x14ac:dyDescent="0.25">
      <c r="A386" s="10">
        <f t="shared" si="5"/>
        <v>380</v>
      </c>
      <c r="B386" s="10" t="s">
        <v>914</v>
      </c>
      <c r="C386" s="11" t="s">
        <v>125</v>
      </c>
      <c r="D386" s="11" t="s">
        <v>353</v>
      </c>
      <c r="E386" s="12">
        <v>37396</v>
      </c>
      <c r="F386" s="10" t="s">
        <v>25</v>
      </c>
      <c r="G386" s="10" t="s">
        <v>331</v>
      </c>
      <c r="H386" s="10" t="s">
        <v>903</v>
      </c>
      <c r="I386" s="13" t="s">
        <v>333</v>
      </c>
      <c r="J386" s="14" t="s">
        <v>334</v>
      </c>
      <c r="K386" s="14" t="str">
        <f>VLOOKUP(VALUE($B386),'[1]đơn vị thực tập'!$C$3:$AE$1000,9,0)</f>
        <v>Vinh Hung Riverside Resort &amp; Spa</v>
      </c>
      <c r="L386" s="14" t="str">
        <f>VLOOKUP(VALUE($B386),'[1]đơn vị thực tập'!$C$3:$AE$1000,20,0)</f>
        <v>DUYỆT</v>
      </c>
      <c r="M386" s="14" t="str">
        <f>VLOOKUP(VALUE($B386),'[1]đơn vị thực tập'!$C$3:$AE$1000,21,0)</f>
        <v>25/12/2023</v>
      </c>
      <c r="N386" s="14" t="str">
        <f>VLOOKUP(VALUE($B386),'[1]đơn vị thực tập'!$C$3:$AE$1000,18,0)</f>
        <v>23/12</v>
      </c>
      <c r="O386" s="14" t="str">
        <f>VLOOKUP(VALUE($B386),'[1]đơn vị thực tập'!$C$3:$AE$1000,13,0)</f>
        <v>Tiền sảnh</v>
      </c>
      <c r="P386" s="18">
        <f>VLOOKUP(VALUE(B386),'[1]tạm xét'!$A$7:$R$1001,13,0)</f>
        <v>6.4516129032258063E-2</v>
      </c>
      <c r="Q386" s="14">
        <f>VLOOKUP(VALUE(B386),'[1]tạm xét'!$A$7:$R$1001,11,0)</f>
        <v>2.87</v>
      </c>
      <c r="R386" s="14" t="str">
        <f>VLOOKUP(VALUE(B386),'[1]tạm xét'!$A$7:$R$1001,18,0)</f>
        <v>KHÔNG ĐỦ ĐIỀU KIỆN THỰC TẬP</v>
      </c>
      <c r="S386" s="14" t="s">
        <v>337</v>
      </c>
      <c r="T386" s="14" t="str">
        <f>VLOOKUP($S386,'[1]THÔNG TIN GVHD'!$D$3:$P$25,11,0)</f>
        <v>0396.153.687</v>
      </c>
      <c r="U386" s="14" t="str">
        <f>VLOOKUP($S386,'[1]THÔNG TIN GVHD'!$D$3:$P$25,12,0)</f>
        <v>nguyentminhthu@dtu-hti.edu.vn</v>
      </c>
      <c r="V386" s="14">
        <f>VLOOKUP($S386,'[1]THÔNG TIN GVHD'!$D$3:$P$25,13,0)</f>
        <v>0</v>
      </c>
    </row>
    <row r="387" spans="1:22" s="15" customFormat="1" x14ac:dyDescent="0.25">
      <c r="A387" s="10">
        <f t="shared" si="5"/>
        <v>381</v>
      </c>
      <c r="B387" s="10" t="s">
        <v>915</v>
      </c>
      <c r="C387" s="11" t="s">
        <v>916</v>
      </c>
      <c r="D387" s="11" t="s">
        <v>917</v>
      </c>
      <c r="E387" s="12">
        <v>37579</v>
      </c>
      <c r="F387" s="10" t="s">
        <v>25</v>
      </c>
      <c r="G387" s="10" t="s">
        <v>331</v>
      </c>
      <c r="H387" s="10" t="s">
        <v>903</v>
      </c>
      <c r="I387" s="13" t="s">
        <v>333</v>
      </c>
      <c r="J387" s="14" t="s">
        <v>334</v>
      </c>
      <c r="K387" s="14" t="str">
        <f>VLOOKUP(VALUE($B387),'[1]đơn vị thực tập'!$C$3:$AE$1000,9,0)</f>
        <v>Khách sạn Minh Toàn SAFI Ocean</v>
      </c>
      <c r="L387" s="14" t="str">
        <f>VLOOKUP(VALUE($B387),'[1]đơn vị thực tập'!$C$3:$AE$1000,20,0)</f>
        <v>DUYỆT</v>
      </c>
      <c r="M387" s="14" t="str">
        <f>VLOOKUP(VALUE($B387),'[1]đơn vị thực tập'!$C$3:$AE$1000,21,0)</f>
        <v>25/12/2023</v>
      </c>
      <c r="N387" s="14" t="str">
        <f>VLOOKUP(VALUE($B387),'[1]đơn vị thực tập'!$C$3:$AE$1000,18,0)</f>
        <v>27/12</v>
      </c>
      <c r="O387" s="14" t="str">
        <f>VLOOKUP(VALUE($B387),'[1]đơn vị thực tập'!$C$3:$AE$1000,13,0)</f>
        <v>Tiền sảnh</v>
      </c>
      <c r="P387" s="18">
        <f>VLOOKUP(VALUE(B387),'[1]tạm xét'!$A$7:$R$1001,13,0)</f>
        <v>2.4193548387096774E-2</v>
      </c>
      <c r="Q387" s="14">
        <f>VLOOKUP(VALUE(B387),'[1]tạm xét'!$A$7:$R$1001,11,0)</f>
        <v>3.48</v>
      </c>
      <c r="R387" s="14" t="str">
        <f>VLOOKUP(VALUE(B387),'[1]tạm xét'!$A$7:$R$1001,18,0)</f>
        <v>CHUYÊN ĐỀ</v>
      </c>
      <c r="S387" s="14" t="s">
        <v>337</v>
      </c>
      <c r="T387" s="14" t="str">
        <f>VLOOKUP($S387,'[1]THÔNG TIN GVHD'!$D$3:$P$25,11,0)</f>
        <v>0396.153.687</v>
      </c>
      <c r="U387" s="14" t="str">
        <f>VLOOKUP($S387,'[1]THÔNG TIN GVHD'!$D$3:$P$25,12,0)</f>
        <v>nguyentminhthu@dtu-hti.edu.vn</v>
      </c>
      <c r="V387" s="14">
        <f>VLOOKUP($S387,'[1]THÔNG TIN GVHD'!$D$3:$P$25,13,0)</f>
        <v>0</v>
      </c>
    </row>
    <row r="388" spans="1:22" s="15" customFormat="1" x14ac:dyDescent="0.25">
      <c r="A388" s="10">
        <f t="shared" si="5"/>
        <v>382</v>
      </c>
      <c r="B388" s="10" t="s">
        <v>918</v>
      </c>
      <c r="C388" s="11" t="s">
        <v>919</v>
      </c>
      <c r="D388" s="11" t="s">
        <v>920</v>
      </c>
      <c r="E388" s="12">
        <v>37119</v>
      </c>
      <c r="F388" s="10" t="s">
        <v>34</v>
      </c>
      <c r="G388" s="10" t="s">
        <v>331</v>
      </c>
      <c r="H388" s="10" t="s">
        <v>903</v>
      </c>
      <c r="I388" s="13" t="s">
        <v>333</v>
      </c>
      <c r="J388" s="14" t="s">
        <v>334</v>
      </c>
      <c r="K388" s="14" t="str">
        <f>VLOOKUP(VALUE($B388),'[1]đơn vị thực tập'!$C$3:$AE$1000,9,0)</f>
        <v>Khách sạn Mandila Beach Đà Nẵng</v>
      </c>
      <c r="L388" s="14" t="str">
        <f>VLOOKUP(VALUE($B388),'[1]đơn vị thực tập'!$C$3:$AE$1000,20,0)</f>
        <v>DUYỆT</v>
      </c>
      <c r="M388" s="14" t="str">
        <f>VLOOKUP(VALUE($B388),'[1]đơn vị thực tập'!$C$3:$AE$1000,21,0)</f>
        <v>25/12/2023</v>
      </c>
      <c r="N388" s="14" t="str">
        <f>VLOOKUP(VALUE($B388),'[1]đơn vị thực tập'!$C$3:$AE$1000,18,0)</f>
        <v>21/12</v>
      </c>
      <c r="O388" s="14" t="str">
        <f>VLOOKUP(VALUE($B388),'[1]đơn vị thực tập'!$C$3:$AE$1000,13,0)</f>
        <v>Nhà hàng</v>
      </c>
      <c r="P388" s="18">
        <f>VLOOKUP(VALUE(B388),'[1]tạm xét'!$A$7:$R$1001,13,0)</f>
        <v>0.08</v>
      </c>
      <c r="Q388" s="14">
        <f>VLOOKUP(VALUE(B388),'[1]tạm xét'!$A$7:$R$1001,11,0)</f>
        <v>2.48</v>
      </c>
      <c r="R388" s="14" t="str">
        <f>VLOOKUP(VALUE(B388),'[1]tạm xét'!$A$7:$R$1001,18,0)</f>
        <v>KHÔNG ĐỦ ĐIỀU KIỆN THỰC TẬP</v>
      </c>
      <c r="S388" s="14" t="s">
        <v>35</v>
      </c>
      <c r="T388" s="14" t="str">
        <f>VLOOKUP($S388,'[1]THÔNG TIN GVHD'!$D$3:$P$25,11,0)</f>
        <v>0355072844</v>
      </c>
      <c r="U388" s="14" t="str">
        <f>VLOOKUP($S388,'[1]THÔNG TIN GVHD'!$D$3:$P$25,12,0)</f>
        <v>Ngotthanhnga@dtu-hti.edu.vn</v>
      </c>
      <c r="V388" s="14">
        <f>VLOOKUP($S388,'[1]THÔNG TIN GVHD'!$D$3:$P$25,13,0)</f>
        <v>0</v>
      </c>
    </row>
    <row r="389" spans="1:22" s="15" customFormat="1" x14ac:dyDescent="0.25">
      <c r="A389" s="10">
        <f t="shared" si="5"/>
        <v>383</v>
      </c>
      <c r="B389" s="10" t="s">
        <v>921</v>
      </c>
      <c r="C389" s="11" t="s">
        <v>922</v>
      </c>
      <c r="D389" s="11" t="s">
        <v>490</v>
      </c>
      <c r="E389" s="12">
        <v>37434</v>
      </c>
      <c r="F389" s="10" t="s">
        <v>25</v>
      </c>
      <c r="G389" s="10" t="s">
        <v>331</v>
      </c>
      <c r="H389" s="10" t="s">
        <v>903</v>
      </c>
      <c r="I389" s="13" t="s">
        <v>333</v>
      </c>
      <c r="J389" s="14" t="s">
        <v>334</v>
      </c>
      <c r="K389" s="14" t="str">
        <f>VLOOKUP(VALUE($B389),'[1]đơn vị thực tập'!$C$3:$AE$1000,9,0)</f>
        <v>Khách sạn Mandila Beach Đà Nẵng</v>
      </c>
      <c r="L389" s="14" t="str">
        <f>VLOOKUP(VALUE($B389),'[1]đơn vị thực tập'!$C$3:$AE$1000,20,0)</f>
        <v>DUYỆT</v>
      </c>
      <c r="M389" s="14" t="str">
        <f>VLOOKUP(VALUE($B389),'[1]đơn vị thực tập'!$C$3:$AE$1000,21,0)</f>
        <v>16/1/2024</v>
      </c>
      <c r="N389" s="14" t="str">
        <f>VLOOKUP(VALUE($B389),'[1]đơn vị thực tập'!$C$3:$AE$1000,18,0)</f>
        <v>16/1</v>
      </c>
      <c r="O389" s="14" t="str">
        <f>VLOOKUP(VALUE($B389),'[1]đơn vị thực tập'!$C$3:$AE$1000,13,0)</f>
        <v>Buồng phòng</v>
      </c>
      <c r="P389" s="18">
        <f>VLOOKUP(VALUE(B389),'[1]tạm xét'!$A$7:$R$1001,13,0)</f>
        <v>2.4193548387096774E-2</v>
      </c>
      <c r="Q389" s="14">
        <f>VLOOKUP(VALUE(B389),'[1]tạm xét'!$A$7:$R$1001,11,0)</f>
        <v>3.59</v>
      </c>
      <c r="R389" s="14" t="str">
        <f>VLOOKUP(VALUE(B389),'[1]tạm xét'!$A$7:$R$1001,18,0)</f>
        <v>CHUYÊN ĐỀ</v>
      </c>
      <c r="S389" s="14" t="s">
        <v>107</v>
      </c>
      <c r="T389" s="14" t="str">
        <f>VLOOKUP($S389,'[1]THÔNG TIN GVHD'!$D$3:$P$25,11,0)</f>
        <v>0905767050</v>
      </c>
      <c r="U389" s="14" t="str">
        <f>VLOOKUP($S389,'[1]THÔNG TIN GVHD'!$D$3:$P$25,12,0)</f>
        <v>maithithuong@dtu-hti.edu.vn</v>
      </c>
      <c r="V389" s="14" t="str">
        <f>VLOOKUP($S389,'[1]THÔNG TIN GVHD'!$D$3:$P$25,13,0)</f>
        <v>https://zalo.me/g/aznodq506</v>
      </c>
    </row>
    <row r="390" spans="1:22" s="15" customFormat="1" x14ac:dyDescent="0.25">
      <c r="A390" s="10">
        <f t="shared" si="5"/>
        <v>384</v>
      </c>
      <c r="B390" s="10" t="s">
        <v>923</v>
      </c>
      <c r="C390" s="11" t="s">
        <v>924</v>
      </c>
      <c r="D390" s="11" t="s">
        <v>190</v>
      </c>
      <c r="E390" s="12">
        <v>37307</v>
      </c>
      <c r="F390" s="10" t="s">
        <v>25</v>
      </c>
      <c r="G390" s="10" t="s">
        <v>331</v>
      </c>
      <c r="H390" s="10" t="s">
        <v>903</v>
      </c>
      <c r="I390" s="13" t="s">
        <v>333</v>
      </c>
      <c r="J390" s="14" t="s">
        <v>334</v>
      </c>
      <c r="K390" s="14" t="str">
        <f>VLOOKUP(VALUE($B390),'[1]đơn vị thực tập'!$C$3:$AE$1000,9,0)</f>
        <v>Khách sạn Mandila Beach Đà Nẵng</v>
      </c>
      <c r="L390" s="14" t="str">
        <f>VLOOKUP(VALUE($B390),'[1]đơn vị thực tập'!$C$3:$AE$1000,20,0)</f>
        <v>DUYỆT</v>
      </c>
      <c r="M390" s="14" t="str">
        <f>VLOOKUP(VALUE($B390),'[1]đơn vị thực tập'!$C$3:$AE$1000,21,0)</f>
        <v>18/12/2023</v>
      </c>
      <c r="N390" s="14" t="str">
        <f>VLOOKUP(VALUE($B390),'[1]đơn vị thực tập'!$C$3:$AE$1000,18,0)</f>
        <v>21/12</v>
      </c>
      <c r="O390" s="14" t="str">
        <f>VLOOKUP(VALUE($B390),'[1]đơn vị thực tập'!$C$3:$AE$1000,13,0)</f>
        <v>Nhà hàng</v>
      </c>
      <c r="P390" s="18">
        <f>VLOOKUP(VALUE(B390),'[1]tạm xét'!$A$7:$R$1001,13,0)</f>
        <v>4.0322580645161289E-2</v>
      </c>
      <c r="Q390" s="14">
        <f>VLOOKUP(VALUE(B390),'[1]tạm xét'!$A$7:$R$1001,11,0)</f>
        <v>3.47</v>
      </c>
      <c r="R390" s="14" t="str">
        <f>VLOOKUP(VALUE(B390),'[1]tạm xét'!$A$7:$R$1001,18,0)</f>
        <v>CHUYÊN ĐỀ</v>
      </c>
      <c r="S390" s="14" t="s">
        <v>35</v>
      </c>
      <c r="T390" s="14" t="str">
        <f>VLOOKUP($S390,'[1]THÔNG TIN GVHD'!$D$3:$P$25,11,0)</f>
        <v>0355072844</v>
      </c>
      <c r="U390" s="14" t="str">
        <f>VLOOKUP($S390,'[1]THÔNG TIN GVHD'!$D$3:$P$25,12,0)</f>
        <v>Ngotthanhnga@dtu-hti.edu.vn</v>
      </c>
      <c r="V390" s="14">
        <f>VLOOKUP($S390,'[1]THÔNG TIN GVHD'!$D$3:$P$25,13,0)</f>
        <v>0</v>
      </c>
    </row>
    <row r="391" spans="1:22" s="15" customFormat="1" x14ac:dyDescent="0.25">
      <c r="A391" s="10">
        <f t="shared" si="5"/>
        <v>385</v>
      </c>
      <c r="B391" s="10" t="s">
        <v>925</v>
      </c>
      <c r="C391" s="11" t="s">
        <v>926</v>
      </c>
      <c r="D391" s="11" t="s">
        <v>795</v>
      </c>
      <c r="E391" s="12">
        <v>37152</v>
      </c>
      <c r="F391" s="10" t="s">
        <v>34</v>
      </c>
      <c r="G391" s="10" t="s">
        <v>331</v>
      </c>
      <c r="H391" s="10" t="s">
        <v>903</v>
      </c>
      <c r="I391" s="13" t="s">
        <v>333</v>
      </c>
      <c r="J391" s="14" t="s">
        <v>334</v>
      </c>
      <c r="K391" s="14" t="e">
        <f>VLOOKUP(VALUE($B391),'[1]đơn vị thực tập'!$C$3:$AE$1000,9,0)</f>
        <v>#N/A</v>
      </c>
      <c r="L391" s="14" t="e">
        <f>VLOOKUP(VALUE($B391),'[1]đơn vị thực tập'!$C$3:$AE$1000,20,0)</f>
        <v>#N/A</v>
      </c>
      <c r="M391" s="14" t="e">
        <f>VLOOKUP(VALUE($B391),'[1]đơn vị thực tập'!$C$3:$AE$1000,21,0)</f>
        <v>#N/A</v>
      </c>
      <c r="N391" s="14" t="e">
        <f>VLOOKUP(VALUE($B391),'[1]đơn vị thực tập'!$C$3:$AE$1000,18,0)</f>
        <v>#N/A</v>
      </c>
      <c r="O391" s="14" t="e">
        <f>VLOOKUP(VALUE($B391),'[1]đơn vị thực tập'!$C$3:$AE$1000,13,0)</f>
        <v>#N/A</v>
      </c>
      <c r="P391" s="18">
        <f>VLOOKUP(VALUE(B391),'[1]tạm xét'!$A$7:$R$1001,13,0)</f>
        <v>3.90625E-2</v>
      </c>
      <c r="Q391" s="14">
        <f>VLOOKUP(VALUE(B391),'[1]tạm xét'!$A$7:$R$1001,11,0)</f>
        <v>2.77</v>
      </c>
      <c r="R391" s="14" t="str">
        <f>VLOOKUP(VALUE(B391),'[1]tạm xét'!$A$7:$R$1001,18,0)</f>
        <v>CHUYÊN ĐỀ</v>
      </c>
      <c r="S391" s="14"/>
      <c r="T391" s="14"/>
      <c r="U391" s="14"/>
      <c r="V391" s="14"/>
    </row>
    <row r="392" spans="1:22" s="15" customFormat="1" x14ac:dyDescent="0.25">
      <c r="A392" s="10">
        <f t="shared" si="5"/>
        <v>386</v>
      </c>
      <c r="B392" s="10" t="s">
        <v>927</v>
      </c>
      <c r="C392" s="11" t="s">
        <v>683</v>
      </c>
      <c r="D392" s="11" t="s">
        <v>928</v>
      </c>
      <c r="E392" s="12">
        <v>37373</v>
      </c>
      <c r="F392" s="10" t="s">
        <v>34</v>
      </c>
      <c r="G392" s="10" t="s">
        <v>331</v>
      </c>
      <c r="H392" s="10" t="s">
        <v>903</v>
      </c>
      <c r="I392" s="13" t="s">
        <v>333</v>
      </c>
      <c r="J392" s="14" t="s">
        <v>334</v>
      </c>
      <c r="K392" s="14" t="e">
        <f>VLOOKUP(VALUE($B392),'[1]đơn vị thực tập'!$C$3:$AE$1000,9,0)</f>
        <v>#N/A</v>
      </c>
      <c r="L392" s="14" t="e">
        <f>VLOOKUP(VALUE($B392),'[1]đơn vị thực tập'!$C$3:$AE$1000,20,0)</f>
        <v>#N/A</v>
      </c>
      <c r="M392" s="14" t="e">
        <f>VLOOKUP(VALUE($B392),'[1]đơn vị thực tập'!$C$3:$AE$1000,21,0)</f>
        <v>#N/A</v>
      </c>
      <c r="N392" s="14" t="e">
        <f>VLOOKUP(VALUE($B392),'[1]đơn vị thực tập'!$C$3:$AE$1000,18,0)</f>
        <v>#N/A</v>
      </c>
      <c r="O392" s="14" t="e">
        <f>VLOOKUP(VALUE($B392),'[1]đơn vị thực tập'!$C$3:$AE$1000,13,0)</f>
        <v>#N/A</v>
      </c>
      <c r="P392" s="18" t="e">
        <f>VLOOKUP(VALUE(B392),'[1]tạm xét'!$A$7:$R$1001,13,0)</f>
        <v>#N/A</v>
      </c>
      <c r="Q392" s="14" t="e">
        <f>VLOOKUP(VALUE(B392),'[1]tạm xét'!$A$7:$R$1001,11,0)</f>
        <v>#N/A</v>
      </c>
      <c r="R392" s="14" t="e">
        <f>VLOOKUP(VALUE(B392),'[1]tạm xét'!$A$7:$R$1001,18,0)</f>
        <v>#N/A</v>
      </c>
      <c r="S392" s="14"/>
      <c r="T392" s="14"/>
      <c r="U392" s="14"/>
      <c r="V392" s="14"/>
    </row>
    <row r="393" spans="1:22" s="15" customFormat="1" x14ac:dyDescent="0.25">
      <c r="A393" s="10">
        <f t="shared" ref="A393:A456" si="6">A392+1</f>
        <v>387</v>
      </c>
      <c r="B393" s="10" t="s">
        <v>929</v>
      </c>
      <c r="C393" s="11" t="s">
        <v>930</v>
      </c>
      <c r="D393" s="11" t="s">
        <v>931</v>
      </c>
      <c r="E393" s="12">
        <v>37502</v>
      </c>
      <c r="F393" s="10" t="s">
        <v>25</v>
      </c>
      <c r="G393" s="10" t="s">
        <v>331</v>
      </c>
      <c r="H393" s="10" t="s">
        <v>903</v>
      </c>
      <c r="I393" s="13" t="s">
        <v>333</v>
      </c>
      <c r="J393" s="14" t="s">
        <v>334</v>
      </c>
      <c r="K393" s="14" t="str">
        <f>VLOOKUP(VALUE($B393),'[1]đơn vị thực tập'!$C$3:$AE$1000,9,0)</f>
        <v>Satya Danang Hotel</v>
      </c>
      <c r="L393" s="14" t="str">
        <f>VLOOKUP(VALUE($B393),'[1]đơn vị thực tập'!$C$3:$AE$1000,20,0)</f>
        <v>DUYỆT</v>
      </c>
      <c r="M393" s="14">
        <f>VLOOKUP(VALUE($B393),'[1]đơn vị thực tập'!$C$3:$AE$1000,21,0)</f>
        <v>45505</v>
      </c>
      <c r="N393" s="14">
        <f>VLOOKUP(VALUE($B393),'[1]đơn vị thực tập'!$C$3:$AE$1000,18,0)</f>
        <v>45505</v>
      </c>
      <c r="O393" s="14" t="str">
        <f>VLOOKUP(VALUE($B393),'[1]đơn vị thực tập'!$C$3:$AE$1000,13,0)</f>
        <v>Tiền sảnh</v>
      </c>
      <c r="P393" s="18">
        <f>VLOOKUP(VALUE(B393),'[1]tạm xét'!$A$7:$R$1001,13,0)</f>
        <v>2.4E-2</v>
      </c>
      <c r="Q393" s="14">
        <f>VLOOKUP(VALUE(B393),'[1]tạm xét'!$A$7:$R$1001,11,0)</f>
        <v>2.93</v>
      </c>
      <c r="R393" s="14" t="str">
        <f>VLOOKUP(VALUE(B393),'[1]tạm xét'!$A$7:$R$1001,18,0)</f>
        <v>CHUYÊN ĐỀ</v>
      </c>
      <c r="S393" s="14" t="s">
        <v>30</v>
      </c>
      <c r="T393" s="14" t="str">
        <f>VLOOKUP($S393,'[1]THÔNG TIN GVHD'!$D$3:$P$25,11,0)</f>
        <v>0702605664</v>
      </c>
      <c r="U393" s="14" t="str">
        <f>VLOOKUP($S393,'[1]THÔNG TIN GVHD'!$D$3:$P$25,12,0)</f>
        <v>huynhlthuylinh@dtu-hti.edu.vn</v>
      </c>
      <c r="V393" s="14">
        <f>VLOOKUP($S393,'[1]THÔNG TIN GVHD'!$D$3:$P$25,13,0)</f>
        <v>0</v>
      </c>
    </row>
    <row r="394" spans="1:22" s="15" customFormat="1" x14ac:dyDescent="0.25">
      <c r="A394" s="10">
        <f t="shared" si="6"/>
        <v>388</v>
      </c>
      <c r="B394" s="10" t="s">
        <v>932</v>
      </c>
      <c r="C394" s="11" t="s">
        <v>134</v>
      </c>
      <c r="D394" s="11" t="s">
        <v>266</v>
      </c>
      <c r="E394" s="12">
        <v>37381</v>
      </c>
      <c r="F394" s="10" t="s">
        <v>25</v>
      </c>
      <c r="G394" s="10" t="s">
        <v>331</v>
      </c>
      <c r="H394" s="10" t="s">
        <v>903</v>
      </c>
      <c r="I394" s="13" t="s">
        <v>333</v>
      </c>
      <c r="J394" s="14" t="s">
        <v>334</v>
      </c>
      <c r="K394" s="14" t="str">
        <f>VLOOKUP(VALUE($B394),'[1]đơn vị thực tập'!$C$3:$AE$1000,9,0)</f>
        <v>Novotel DaNang Premier Han River</v>
      </c>
      <c r="L394" s="14" t="str">
        <f>VLOOKUP(VALUE($B394),'[1]đơn vị thực tập'!$C$3:$AE$1000,20,0)</f>
        <v>DUYỆT</v>
      </c>
      <c r="M394" s="14">
        <f>VLOOKUP(VALUE($B394),'[1]đơn vị thực tập'!$C$3:$AE$1000,21,0)</f>
        <v>45505</v>
      </c>
      <c r="N394" s="14" t="str">
        <f>VLOOKUP(VALUE($B394),'[1]đơn vị thực tập'!$C$3:$AE$1000,18,0)</f>
        <v>26/1</v>
      </c>
      <c r="O394" s="14" t="str">
        <f>VLOOKUP(VALUE($B394),'[1]đơn vị thực tập'!$C$3:$AE$1000,13,0)</f>
        <v>Nhà hàng</v>
      </c>
      <c r="P394" s="18">
        <f>VLOOKUP(VALUE(B394),'[1]tạm xét'!$A$7:$R$1001,13,0)</f>
        <v>0</v>
      </c>
      <c r="Q394" s="14">
        <f>VLOOKUP(VALUE(B394),'[1]tạm xét'!$A$7:$R$1001,11,0)</f>
        <v>2.84</v>
      </c>
      <c r="R394" s="14" t="str">
        <f>VLOOKUP(VALUE(B394),'[1]tạm xét'!$A$7:$R$1001,18,0)</f>
        <v>CHUYÊN ĐỀ</v>
      </c>
      <c r="S394" s="14" t="s">
        <v>35</v>
      </c>
      <c r="T394" s="14" t="str">
        <f>VLOOKUP($S394,'[1]THÔNG TIN GVHD'!$D$3:$P$25,11,0)</f>
        <v>0355072844</v>
      </c>
      <c r="U394" s="14" t="str">
        <f>VLOOKUP($S394,'[1]THÔNG TIN GVHD'!$D$3:$P$25,12,0)</f>
        <v>Ngotthanhnga@dtu-hti.edu.vn</v>
      </c>
      <c r="V394" s="14">
        <f>VLOOKUP($S394,'[1]THÔNG TIN GVHD'!$D$3:$P$25,13,0)</f>
        <v>0</v>
      </c>
    </row>
    <row r="395" spans="1:22" s="15" customFormat="1" x14ac:dyDescent="0.25">
      <c r="A395" s="10">
        <f t="shared" si="6"/>
        <v>389</v>
      </c>
      <c r="B395" s="10" t="s">
        <v>933</v>
      </c>
      <c r="C395" s="11" t="s">
        <v>934</v>
      </c>
      <c r="D395" s="11" t="s">
        <v>57</v>
      </c>
      <c r="E395" s="12">
        <v>37364</v>
      </c>
      <c r="F395" s="10" t="s">
        <v>25</v>
      </c>
      <c r="G395" s="10" t="s">
        <v>331</v>
      </c>
      <c r="H395" s="10" t="s">
        <v>903</v>
      </c>
      <c r="I395" s="13" t="s">
        <v>333</v>
      </c>
      <c r="J395" s="14" t="s">
        <v>334</v>
      </c>
      <c r="K395" s="14" t="str">
        <f>VLOOKUP(VALUE($B395),'[1]đơn vị thực tập'!$C$3:$AE$1000,9,0)</f>
        <v>Khách sạn Hoàng Yến</v>
      </c>
      <c r="L395" s="14" t="str">
        <f>VLOOKUP(VALUE($B395),'[1]đơn vị thực tập'!$C$3:$AE$1000,20,0)</f>
        <v>DUYỆT</v>
      </c>
      <c r="M395" s="14">
        <f>VLOOKUP(VALUE($B395),'[1]đơn vị thực tập'!$C$3:$AE$1000,21,0)</f>
        <v>45597</v>
      </c>
      <c r="N395" s="14">
        <f>VLOOKUP(VALUE($B395),'[1]đơn vị thực tập'!$C$3:$AE$1000,18,0)</f>
        <v>45597</v>
      </c>
      <c r="O395" s="14" t="str">
        <f>VLOOKUP(VALUE($B395),'[1]đơn vị thực tập'!$C$3:$AE$1000,13,0)</f>
        <v>Nhà hàng</v>
      </c>
      <c r="P395" s="18">
        <f>VLOOKUP(VALUE(B395),'[1]tạm xét'!$A$7:$R$1001,13,0)</f>
        <v>4.0322580645161289E-2</v>
      </c>
      <c r="Q395" s="14">
        <f>VLOOKUP(VALUE(B395),'[1]tạm xét'!$A$7:$R$1001,11,0)</f>
        <v>2.71</v>
      </c>
      <c r="R395" s="14" t="str">
        <f>VLOOKUP(VALUE(B395),'[1]tạm xét'!$A$7:$R$1001,18,0)</f>
        <v>CHUYÊN ĐỀ</v>
      </c>
      <c r="S395" s="14" t="s">
        <v>162</v>
      </c>
      <c r="T395" s="14" t="str">
        <f>VLOOKUP($S395,'[1]THÔNG TIN GVHD'!$D$3:$P$25,11,0)</f>
        <v>0327892117</v>
      </c>
      <c r="U395" s="14" t="str">
        <f>VLOOKUP($S395,'[1]THÔNG TIN GVHD'!$D$3:$P$25,12,0)</f>
        <v>dangtthuytrang3@dtu-hti.edu.vn</v>
      </c>
      <c r="V395" s="14">
        <f>VLOOKUP($S395,'[1]THÔNG TIN GVHD'!$D$3:$P$25,13,0)</f>
        <v>0</v>
      </c>
    </row>
    <row r="396" spans="1:22" s="15" customFormat="1" x14ac:dyDescent="0.25">
      <c r="A396" s="10">
        <f t="shared" si="6"/>
        <v>390</v>
      </c>
      <c r="B396" s="10" t="s">
        <v>935</v>
      </c>
      <c r="C396" s="11" t="s">
        <v>936</v>
      </c>
      <c r="D396" s="11" t="s">
        <v>92</v>
      </c>
      <c r="E396" s="12">
        <v>37331</v>
      </c>
      <c r="F396" s="10" t="s">
        <v>25</v>
      </c>
      <c r="G396" s="10" t="s">
        <v>331</v>
      </c>
      <c r="H396" s="10" t="s">
        <v>903</v>
      </c>
      <c r="I396" s="13" t="s">
        <v>333</v>
      </c>
      <c r="J396" s="14" t="s">
        <v>334</v>
      </c>
      <c r="K396" s="14" t="str">
        <f>VLOOKUP(VALUE($B396),'[1]đơn vị thực tập'!$C$3:$AE$1000,9,0)</f>
        <v>Belle Maison Parosand DaNang</v>
      </c>
      <c r="L396" s="14" t="str">
        <f>VLOOKUP(VALUE($B396),'[1]đơn vị thực tập'!$C$3:$AE$1000,20,0)</f>
        <v>DUYỆT</v>
      </c>
      <c r="M396" s="14">
        <f>VLOOKUP(VALUE($B396),'[1]đơn vị thực tập'!$C$3:$AE$1000,21,0)</f>
        <v>45505</v>
      </c>
      <c r="N396" s="14" t="str">
        <f>VLOOKUP(VALUE($B396),'[1]đơn vị thực tập'!$C$3:$AE$1000,18,0)</f>
        <v>19/1</v>
      </c>
      <c r="O396" s="14" t="str">
        <f>VLOOKUP(VALUE($B396),'[1]đơn vị thực tập'!$C$3:$AE$1000,13,0)</f>
        <v>Nhà hàng</v>
      </c>
      <c r="P396" s="18">
        <f>VLOOKUP(VALUE(B396),'[1]tạm xét'!$A$7:$R$1001,13,0)</f>
        <v>3.2258064516129031E-2</v>
      </c>
      <c r="Q396" s="14">
        <f>VLOOKUP(VALUE(B396),'[1]tạm xét'!$A$7:$R$1001,11,0)</f>
        <v>3.23</v>
      </c>
      <c r="R396" s="14" t="str">
        <f>VLOOKUP(VALUE(B396),'[1]tạm xét'!$A$7:$R$1001,18,0)</f>
        <v>CHUYÊN ĐỀ</v>
      </c>
      <c r="S396" s="14" t="s">
        <v>244</v>
      </c>
      <c r="T396" s="14" t="str">
        <f>VLOOKUP($S396,'[1]THÔNG TIN GVHD'!$D$3:$P$25,11,0)</f>
        <v>034.838.9062</v>
      </c>
      <c r="U396" s="14" t="str">
        <f>VLOOKUP($S396,'[1]THÔNG TIN GVHD'!$D$3:$P$25,12,0)</f>
        <v>honghaiphan0102@gmail.com</v>
      </c>
      <c r="V396" s="14" t="str">
        <f>VLOOKUP($S396,'[1]THÔNG TIN GVHD'!$D$3:$P$25,13,0)</f>
        <v>https://zalo.me/g/abtrkl228</v>
      </c>
    </row>
    <row r="397" spans="1:22" s="15" customFormat="1" x14ac:dyDescent="0.25">
      <c r="A397" s="10">
        <f t="shared" si="6"/>
        <v>391</v>
      </c>
      <c r="B397" s="10" t="s">
        <v>937</v>
      </c>
      <c r="C397" s="11" t="s">
        <v>125</v>
      </c>
      <c r="D397" s="11" t="s">
        <v>219</v>
      </c>
      <c r="E397" s="12">
        <v>37381</v>
      </c>
      <c r="F397" s="10" t="s">
        <v>25</v>
      </c>
      <c r="G397" s="10" t="s">
        <v>331</v>
      </c>
      <c r="H397" s="10" t="s">
        <v>903</v>
      </c>
      <c r="I397" s="13" t="s">
        <v>333</v>
      </c>
      <c r="J397" s="14" t="s">
        <v>334</v>
      </c>
      <c r="K397" s="14" t="str">
        <f>VLOOKUP(VALUE($B397),'[1]đơn vị thực tập'!$C$3:$AE$1000,9,0)</f>
        <v>Risemount Premier Resort Danang</v>
      </c>
      <c r="L397" s="14" t="str">
        <f>VLOOKUP(VALUE($B397),'[1]đơn vị thực tập'!$C$3:$AE$1000,20,0)</f>
        <v>DUYỆT</v>
      </c>
      <c r="M397" s="14" t="str">
        <f>VLOOKUP(VALUE($B397),'[1]đơn vị thực tập'!$C$3:$AE$1000,21,0)</f>
        <v>26/12/2023</v>
      </c>
      <c r="N397" s="14" t="str">
        <f>VLOOKUP(VALUE($B397),'[1]đơn vị thực tập'!$C$3:$AE$1000,18,0)</f>
        <v>27/12</v>
      </c>
      <c r="O397" s="14" t="str">
        <f>VLOOKUP(VALUE($B397),'[1]đơn vị thực tập'!$C$3:$AE$1000,13,0)</f>
        <v>Buồng phòng</v>
      </c>
      <c r="P397" s="18">
        <f>VLOOKUP(VALUE(B397),'[1]tạm xét'!$A$7:$R$1001,13,0)</f>
        <v>4.0322580645161289E-2</v>
      </c>
      <c r="Q397" s="14">
        <f>VLOOKUP(VALUE(B397),'[1]tạm xét'!$A$7:$R$1001,11,0)</f>
        <v>3.1</v>
      </c>
      <c r="R397" s="14" t="str">
        <f>VLOOKUP(VALUE(B397),'[1]tạm xét'!$A$7:$R$1001,18,0)</f>
        <v>CHUYÊN ĐỀ</v>
      </c>
      <c r="S397" s="14" t="s">
        <v>83</v>
      </c>
      <c r="T397" s="14" t="str">
        <f>VLOOKUP($S397,'[1]THÔNG TIN GVHD'!$D$3:$P$25,11,0)</f>
        <v>0938290678</v>
      </c>
      <c r="U397" s="14" t="str">
        <f>VLOOKUP($S397,'[1]THÔNG TIN GVHD'!$D$3:$P$25,12,0)</f>
        <v>phamtthuthuy2@dtu-hti.edu.vn</v>
      </c>
      <c r="V397" s="14" t="str">
        <f>VLOOKUP($S397,'[1]THÔNG TIN GVHD'!$D$3:$P$25,13,0)</f>
        <v>https://zalo.me/g/odmhvs684?fbclid=IwAR354AdjFYPfyhwEa3vHYlf5Ev9Iji7RPvr31ossfbKkGeDGm0e1ZVqBD5E</v>
      </c>
    </row>
    <row r="398" spans="1:22" s="15" customFormat="1" x14ac:dyDescent="0.25">
      <c r="A398" s="10">
        <f t="shared" si="6"/>
        <v>392</v>
      </c>
      <c r="B398" s="10" t="s">
        <v>938</v>
      </c>
      <c r="C398" s="11" t="s">
        <v>939</v>
      </c>
      <c r="D398" s="11" t="s">
        <v>168</v>
      </c>
      <c r="E398" s="12">
        <v>37168</v>
      </c>
      <c r="F398" s="10" t="s">
        <v>25</v>
      </c>
      <c r="G398" s="10" t="s">
        <v>331</v>
      </c>
      <c r="H398" s="10" t="s">
        <v>903</v>
      </c>
      <c r="I398" s="13" t="s">
        <v>333</v>
      </c>
      <c r="J398" s="14" t="s">
        <v>334</v>
      </c>
      <c r="K398" s="14" t="e">
        <f>VLOOKUP(VALUE($B398),'[1]đơn vị thực tập'!$C$3:$AE$1000,9,0)</f>
        <v>#N/A</v>
      </c>
      <c r="L398" s="14" t="e">
        <f>VLOOKUP(VALUE($B398),'[1]đơn vị thực tập'!$C$3:$AE$1000,20,0)</f>
        <v>#N/A</v>
      </c>
      <c r="M398" s="14" t="e">
        <f>VLOOKUP(VALUE($B398),'[1]đơn vị thực tập'!$C$3:$AE$1000,21,0)</f>
        <v>#N/A</v>
      </c>
      <c r="N398" s="14" t="e">
        <f>VLOOKUP(VALUE($B398),'[1]đơn vị thực tập'!$C$3:$AE$1000,18,0)</f>
        <v>#N/A</v>
      </c>
      <c r="O398" s="14" t="e">
        <f>VLOOKUP(VALUE($B398),'[1]đơn vị thực tập'!$C$3:$AE$1000,13,0)</f>
        <v>#N/A</v>
      </c>
      <c r="P398" s="18">
        <f>VLOOKUP(VALUE(B398),'[1]tạm xét'!$A$7:$R$1001,13,0)</f>
        <v>7.1999999999999995E-2</v>
      </c>
      <c r="Q398" s="14">
        <f>VLOOKUP(VALUE(B398),'[1]tạm xét'!$A$7:$R$1001,11,0)</f>
        <v>2.56</v>
      </c>
      <c r="R398" s="14" t="str">
        <f>VLOOKUP(VALUE(B398),'[1]tạm xét'!$A$7:$R$1001,18,0)</f>
        <v>KHÔNG ĐỦ ĐIỀU KIỆN THỰC TẬP</v>
      </c>
      <c r="S398" s="14"/>
      <c r="T398" s="14"/>
      <c r="U398" s="14"/>
      <c r="V398" s="14"/>
    </row>
    <row r="399" spans="1:22" s="15" customFormat="1" x14ac:dyDescent="0.25">
      <c r="A399" s="10">
        <f t="shared" si="6"/>
        <v>393</v>
      </c>
      <c r="B399" s="10" t="s">
        <v>940</v>
      </c>
      <c r="C399" s="11" t="s">
        <v>941</v>
      </c>
      <c r="D399" s="11" t="s">
        <v>168</v>
      </c>
      <c r="E399" s="12">
        <v>37554</v>
      </c>
      <c r="F399" s="10" t="s">
        <v>25</v>
      </c>
      <c r="G399" s="10" t="s">
        <v>331</v>
      </c>
      <c r="H399" s="10" t="s">
        <v>903</v>
      </c>
      <c r="I399" s="13" t="s">
        <v>333</v>
      </c>
      <c r="J399" s="14" t="s">
        <v>334</v>
      </c>
      <c r="K399" s="14" t="str">
        <f>VLOOKUP(VALUE($B399),'[1]đơn vị thực tập'!$C$3:$AE$1000,9,0)</f>
        <v>Stay Hotel</v>
      </c>
      <c r="L399" s="14" t="str">
        <f>VLOOKUP(VALUE($B399),'[1]đơn vị thực tập'!$C$3:$AE$1000,20,0)</f>
        <v>DUYỆT</v>
      </c>
      <c r="M399" s="14" t="str">
        <f>VLOOKUP(VALUE($B399),'[1]đơn vị thực tập'!$C$3:$AE$1000,21,0)</f>
        <v>30/12/2023</v>
      </c>
      <c r="N399" s="14">
        <f>VLOOKUP(VALUE($B399),'[1]đơn vị thực tập'!$C$3:$AE$1000,18,0)</f>
        <v>45323</v>
      </c>
      <c r="O399" s="14" t="str">
        <f>VLOOKUP(VALUE($B399),'[1]đơn vị thực tập'!$C$3:$AE$1000,13,0)</f>
        <v>Nhà hàng</v>
      </c>
      <c r="P399" s="18">
        <f>VLOOKUP(VALUE(B399),'[1]tạm xét'!$A$7:$R$1001,13,0)</f>
        <v>2.4E-2</v>
      </c>
      <c r="Q399" s="14">
        <f>VLOOKUP(VALUE(B399),'[1]tạm xét'!$A$7:$R$1001,11,0)</f>
        <v>3.5</v>
      </c>
      <c r="R399" s="14" t="str">
        <f>VLOOKUP(VALUE(B399),'[1]tạm xét'!$A$7:$R$1001,18,0)</f>
        <v>CHUYÊN ĐỀ</v>
      </c>
      <c r="S399" s="14" t="s">
        <v>107</v>
      </c>
      <c r="T399" s="14" t="str">
        <f>VLOOKUP($S399,'[1]THÔNG TIN GVHD'!$D$3:$P$25,11,0)</f>
        <v>0905767050</v>
      </c>
      <c r="U399" s="14" t="str">
        <f>VLOOKUP($S399,'[1]THÔNG TIN GVHD'!$D$3:$P$25,12,0)</f>
        <v>maithithuong@dtu-hti.edu.vn</v>
      </c>
      <c r="V399" s="14" t="str">
        <f>VLOOKUP($S399,'[1]THÔNG TIN GVHD'!$D$3:$P$25,13,0)</f>
        <v>https://zalo.me/g/aznodq506</v>
      </c>
    </row>
    <row r="400" spans="1:22" s="15" customFormat="1" x14ac:dyDescent="0.25">
      <c r="A400" s="10">
        <f t="shared" si="6"/>
        <v>394</v>
      </c>
      <c r="B400" s="10" t="s">
        <v>942</v>
      </c>
      <c r="C400" s="11" t="s">
        <v>943</v>
      </c>
      <c r="D400" s="11" t="s">
        <v>224</v>
      </c>
      <c r="E400" s="12">
        <v>37347</v>
      </c>
      <c r="F400" s="10" t="s">
        <v>25</v>
      </c>
      <c r="G400" s="10" t="s">
        <v>331</v>
      </c>
      <c r="H400" s="10" t="s">
        <v>903</v>
      </c>
      <c r="I400" s="13" t="s">
        <v>333</v>
      </c>
      <c r="J400" s="14" t="s">
        <v>334</v>
      </c>
      <c r="K400" s="14" t="str">
        <f>VLOOKUP(VALUE($B400),'[1]đơn vị thực tập'!$C$3:$AE$1000,9,0)</f>
        <v>Khách sạn Mandila Beach Đà Nẵng</v>
      </c>
      <c r="L400" s="14" t="str">
        <f>VLOOKUP(VALUE($B400),'[1]đơn vị thực tập'!$C$3:$AE$1000,20,0)</f>
        <v>DUYỆT</v>
      </c>
      <c r="M400" s="14" t="str">
        <f>VLOOKUP(VALUE($B400),'[1]đơn vị thực tập'!$C$3:$AE$1000,21,0)</f>
        <v>25/12/2023</v>
      </c>
      <c r="N400" s="14" t="str">
        <f>VLOOKUP(VALUE($B400),'[1]đơn vị thực tập'!$C$3:$AE$1000,18,0)</f>
        <v>21/12</v>
      </c>
      <c r="O400" s="14" t="str">
        <f>VLOOKUP(VALUE($B400),'[1]đơn vị thực tập'!$C$3:$AE$1000,13,0)</f>
        <v>Nhà hàng</v>
      </c>
      <c r="P400" s="18">
        <f>VLOOKUP(VALUE(B400),'[1]tạm xét'!$A$7:$R$1001,13,0)</f>
        <v>3.968253968253968E-2</v>
      </c>
      <c r="Q400" s="14">
        <f>VLOOKUP(VALUE(B400),'[1]tạm xét'!$A$7:$R$1001,11,0)</f>
        <v>3.49</v>
      </c>
      <c r="R400" s="14" t="str">
        <f>VLOOKUP(VALUE(B400),'[1]tạm xét'!$A$7:$R$1001,18,0)</f>
        <v>CHUYÊN ĐỀ</v>
      </c>
      <c r="S400" s="14" t="s">
        <v>35</v>
      </c>
      <c r="T400" s="14" t="str">
        <f>VLOOKUP($S400,'[1]THÔNG TIN GVHD'!$D$3:$P$25,11,0)</f>
        <v>0355072844</v>
      </c>
      <c r="U400" s="14" t="str">
        <f>VLOOKUP($S400,'[1]THÔNG TIN GVHD'!$D$3:$P$25,12,0)</f>
        <v>Ngotthanhnga@dtu-hti.edu.vn</v>
      </c>
      <c r="V400" s="14">
        <f>VLOOKUP($S400,'[1]THÔNG TIN GVHD'!$D$3:$P$25,13,0)</f>
        <v>0</v>
      </c>
    </row>
    <row r="401" spans="1:22" s="15" customFormat="1" x14ac:dyDescent="0.25">
      <c r="A401" s="10">
        <f t="shared" si="6"/>
        <v>395</v>
      </c>
      <c r="B401" s="10" t="s">
        <v>944</v>
      </c>
      <c r="C401" s="11" t="s">
        <v>945</v>
      </c>
      <c r="D401" s="11" t="s">
        <v>224</v>
      </c>
      <c r="E401" s="12">
        <v>37542</v>
      </c>
      <c r="F401" s="10" t="s">
        <v>25</v>
      </c>
      <c r="G401" s="10" t="s">
        <v>331</v>
      </c>
      <c r="H401" s="10" t="s">
        <v>903</v>
      </c>
      <c r="I401" s="13" t="s">
        <v>333</v>
      </c>
      <c r="J401" s="14" t="s">
        <v>334</v>
      </c>
      <c r="K401" s="14" t="str">
        <f>VLOOKUP(VALUE($B401),'[1]đơn vị thực tập'!$C$3:$AE$1000,9,0)</f>
        <v>Sala Danang Beach Hotel</v>
      </c>
      <c r="L401" s="14" t="str">
        <f>VLOOKUP(VALUE($B401),'[1]đơn vị thực tập'!$C$3:$AE$1000,20,0)</f>
        <v>DUYỆT</v>
      </c>
      <c r="M401" s="14" t="str">
        <f>VLOOKUP(VALUE($B401),'[1]đơn vị thực tập'!$C$3:$AE$1000,21,0)</f>
        <v>15/1/2024</v>
      </c>
      <c r="N401" s="14" t="str">
        <f>VLOOKUP(VALUE($B401),'[1]đơn vị thực tập'!$C$3:$AE$1000,18,0)</f>
        <v>17/1</v>
      </c>
      <c r="O401" s="14" t="str">
        <f>VLOOKUP(VALUE($B401),'[1]đơn vị thực tập'!$C$3:$AE$1000,13,0)</f>
        <v>Nhà hàng</v>
      </c>
      <c r="P401" s="18">
        <f>VLOOKUP(VALUE(B401),'[1]tạm xét'!$A$7:$R$1001,13,0)</f>
        <v>4.8000000000000001E-2</v>
      </c>
      <c r="Q401" s="14">
        <f>VLOOKUP(VALUE(B401),'[1]tạm xét'!$A$7:$R$1001,11,0)</f>
        <v>3.16</v>
      </c>
      <c r="R401" s="14" t="str">
        <f>VLOOKUP(VALUE(B401),'[1]tạm xét'!$A$7:$R$1001,18,0)</f>
        <v>CHUYÊN ĐỀ</v>
      </c>
      <c r="S401" s="14" t="s">
        <v>337</v>
      </c>
      <c r="T401" s="14" t="str">
        <f>VLOOKUP($S401,'[1]THÔNG TIN GVHD'!$D$3:$P$25,11,0)</f>
        <v>0396.153.687</v>
      </c>
      <c r="U401" s="14" t="str">
        <f>VLOOKUP($S401,'[1]THÔNG TIN GVHD'!$D$3:$P$25,12,0)</f>
        <v>nguyentminhthu@dtu-hti.edu.vn</v>
      </c>
      <c r="V401" s="14">
        <f>VLOOKUP($S401,'[1]THÔNG TIN GVHD'!$D$3:$P$25,13,0)</f>
        <v>0</v>
      </c>
    </row>
    <row r="402" spans="1:22" s="15" customFormat="1" x14ac:dyDescent="0.25">
      <c r="A402" s="10">
        <f t="shared" si="6"/>
        <v>396</v>
      </c>
      <c r="B402" s="10" t="s">
        <v>946</v>
      </c>
      <c r="C402" s="11" t="s">
        <v>947</v>
      </c>
      <c r="D402" s="11" t="s">
        <v>948</v>
      </c>
      <c r="E402" s="12">
        <v>37256</v>
      </c>
      <c r="F402" s="10" t="s">
        <v>34</v>
      </c>
      <c r="G402" s="10" t="s">
        <v>331</v>
      </c>
      <c r="H402" s="10" t="s">
        <v>903</v>
      </c>
      <c r="I402" s="13" t="s">
        <v>333</v>
      </c>
      <c r="J402" s="14" t="s">
        <v>334</v>
      </c>
      <c r="K402" s="14" t="e">
        <f>VLOOKUP(VALUE($B402),'[1]đơn vị thực tập'!$C$3:$AE$1000,9,0)</f>
        <v>#N/A</v>
      </c>
      <c r="L402" s="14" t="e">
        <f>VLOOKUP(VALUE($B402),'[1]đơn vị thực tập'!$C$3:$AE$1000,20,0)</f>
        <v>#N/A</v>
      </c>
      <c r="M402" s="14" t="e">
        <f>VLOOKUP(VALUE($B402),'[1]đơn vị thực tập'!$C$3:$AE$1000,21,0)</f>
        <v>#N/A</v>
      </c>
      <c r="N402" s="14" t="e">
        <f>VLOOKUP(VALUE($B402),'[1]đơn vị thực tập'!$C$3:$AE$1000,18,0)</f>
        <v>#N/A</v>
      </c>
      <c r="O402" s="14" t="e">
        <f>VLOOKUP(VALUE($B402),'[1]đơn vị thực tập'!$C$3:$AE$1000,13,0)</f>
        <v>#N/A</v>
      </c>
      <c r="P402" s="18">
        <f>VLOOKUP(VALUE(B402),'[1]tạm xét'!$A$7:$R$1001,13,0)</f>
        <v>0</v>
      </c>
      <c r="Q402" s="14">
        <f>VLOOKUP(VALUE(B402),'[1]tạm xét'!$A$7:$R$1001,11,0)</f>
        <v>2.62</v>
      </c>
      <c r="R402" s="14" t="str">
        <f>VLOOKUP(VALUE(B402),'[1]tạm xét'!$A$7:$R$1001,18,0)</f>
        <v>CHUYÊN ĐỀ</v>
      </c>
      <c r="S402" s="14"/>
      <c r="T402" s="14"/>
      <c r="U402" s="14"/>
      <c r="V402" s="14"/>
    </row>
    <row r="403" spans="1:22" s="15" customFormat="1" x14ac:dyDescent="0.25">
      <c r="A403" s="10">
        <f t="shared" si="6"/>
        <v>397</v>
      </c>
      <c r="B403" s="10" t="s">
        <v>949</v>
      </c>
      <c r="C403" s="11" t="s">
        <v>950</v>
      </c>
      <c r="D403" s="11" t="s">
        <v>230</v>
      </c>
      <c r="E403" s="12">
        <v>37379</v>
      </c>
      <c r="F403" s="10" t="s">
        <v>25</v>
      </c>
      <c r="G403" s="10" t="s">
        <v>331</v>
      </c>
      <c r="H403" s="10" t="s">
        <v>903</v>
      </c>
      <c r="I403" s="13" t="s">
        <v>333</v>
      </c>
      <c r="J403" s="14" t="s">
        <v>334</v>
      </c>
      <c r="K403" s="14" t="e">
        <f>VLOOKUP(VALUE($B403),'[1]đơn vị thực tập'!$C$3:$AE$1000,9,0)</f>
        <v>#N/A</v>
      </c>
      <c r="L403" s="14" t="e">
        <f>VLOOKUP(VALUE($B403),'[1]đơn vị thực tập'!$C$3:$AE$1000,20,0)</f>
        <v>#N/A</v>
      </c>
      <c r="M403" s="14" t="e">
        <f>VLOOKUP(VALUE($B403),'[1]đơn vị thực tập'!$C$3:$AE$1000,21,0)</f>
        <v>#N/A</v>
      </c>
      <c r="N403" s="14" t="e">
        <f>VLOOKUP(VALUE($B403),'[1]đơn vị thực tập'!$C$3:$AE$1000,18,0)</f>
        <v>#N/A</v>
      </c>
      <c r="O403" s="14" t="e">
        <f>VLOOKUP(VALUE($B403),'[1]đơn vị thực tập'!$C$3:$AE$1000,13,0)</f>
        <v>#N/A</v>
      </c>
      <c r="P403" s="18">
        <f>VLOOKUP(VALUE(B403),'[1]tạm xét'!$A$7:$R$1001,13,0)</f>
        <v>4.7619047619047616E-2</v>
      </c>
      <c r="Q403" s="14">
        <f>VLOOKUP(VALUE(B403),'[1]tạm xét'!$A$7:$R$1001,11,0)</f>
        <v>3.71</v>
      </c>
      <c r="R403" s="14" t="str">
        <f>VLOOKUP(VALUE(B403),'[1]tạm xét'!$A$7:$R$1001,18,0)</f>
        <v>CHUYÊN ĐỀ</v>
      </c>
      <c r="S403" s="14"/>
      <c r="T403" s="14"/>
      <c r="U403" s="14"/>
      <c r="V403" s="14"/>
    </row>
    <row r="404" spans="1:22" s="15" customFormat="1" x14ac:dyDescent="0.25">
      <c r="A404" s="10">
        <f t="shared" si="6"/>
        <v>398</v>
      </c>
      <c r="B404" s="10" t="s">
        <v>951</v>
      </c>
      <c r="C404" s="11" t="s">
        <v>952</v>
      </c>
      <c r="D404" s="11" t="s">
        <v>233</v>
      </c>
      <c r="E404" s="12">
        <v>37536</v>
      </c>
      <c r="F404" s="10" t="s">
        <v>25</v>
      </c>
      <c r="G404" s="10" t="s">
        <v>331</v>
      </c>
      <c r="H404" s="10" t="s">
        <v>903</v>
      </c>
      <c r="I404" s="13" t="s">
        <v>333</v>
      </c>
      <c r="J404" s="14" t="s">
        <v>334</v>
      </c>
      <c r="K404" s="14" t="str">
        <f>VLOOKUP(VALUE($B404),'[1]đơn vị thực tập'!$C$3:$AE$1000,9,0)</f>
        <v>Belle Maison Parosand DaNang</v>
      </c>
      <c r="L404" s="14" t="str">
        <f>VLOOKUP(VALUE($B404),'[1]đơn vị thực tập'!$C$3:$AE$1000,20,0)</f>
        <v>DUYỆT</v>
      </c>
      <c r="M404" s="14">
        <f>VLOOKUP(VALUE($B404),'[1]đơn vị thực tập'!$C$3:$AE$1000,21,0)</f>
        <v>45505</v>
      </c>
      <c r="N404" s="14" t="str">
        <f>VLOOKUP(VALUE($B404),'[1]đơn vị thực tập'!$C$3:$AE$1000,18,0)</f>
        <v>19/1</v>
      </c>
      <c r="O404" s="14" t="str">
        <f>VLOOKUP(VALUE($B404),'[1]đơn vị thực tập'!$C$3:$AE$1000,13,0)</f>
        <v>Buồng phòng</v>
      </c>
      <c r="P404" s="18">
        <f>VLOOKUP(VALUE(B404),'[1]tạm xét'!$A$7:$R$1001,13,0)</f>
        <v>3.2258064516129031E-2</v>
      </c>
      <c r="Q404" s="14">
        <f>VLOOKUP(VALUE(B404),'[1]tạm xét'!$A$7:$R$1001,11,0)</f>
        <v>3.07</v>
      </c>
      <c r="R404" s="14" t="str">
        <f>VLOOKUP(VALUE(B404),'[1]tạm xét'!$A$7:$R$1001,18,0)</f>
        <v>CHUYÊN ĐỀ</v>
      </c>
      <c r="S404" s="14" t="s">
        <v>354</v>
      </c>
      <c r="T404" s="14" t="str">
        <f>VLOOKUP($S404,'[1]THÔNG TIN GVHD'!$D$3:$P$25,11,0)</f>
        <v>0935336716</v>
      </c>
      <c r="U404" s="14" t="str">
        <f>VLOOKUP($S404,'[1]THÔNG TIN GVHD'!$D$3:$P$25,12,0)</f>
        <v>hominhphuc@dtu-hti.edu.vn</v>
      </c>
      <c r="V404" s="14">
        <f>VLOOKUP($S404,'[1]THÔNG TIN GVHD'!$D$3:$P$25,13,0)</f>
        <v>0</v>
      </c>
    </row>
    <row r="405" spans="1:22" s="15" customFormat="1" x14ac:dyDescent="0.25">
      <c r="A405" s="10">
        <f t="shared" si="6"/>
        <v>399</v>
      </c>
      <c r="B405" s="10" t="s">
        <v>953</v>
      </c>
      <c r="C405" s="11" t="s">
        <v>88</v>
      </c>
      <c r="D405" s="11" t="s">
        <v>233</v>
      </c>
      <c r="E405" s="12">
        <v>37393</v>
      </c>
      <c r="F405" s="10" t="s">
        <v>25</v>
      </c>
      <c r="G405" s="10" t="s">
        <v>331</v>
      </c>
      <c r="H405" s="10" t="s">
        <v>903</v>
      </c>
      <c r="I405" s="13" t="s">
        <v>333</v>
      </c>
      <c r="J405" s="14" t="s">
        <v>334</v>
      </c>
      <c r="K405" s="14" t="e">
        <f>VLOOKUP(VALUE($B405),'[1]đơn vị thực tập'!$C$3:$AE$1000,9,0)</f>
        <v>#N/A</v>
      </c>
      <c r="L405" s="14" t="e">
        <f>VLOOKUP(VALUE($B405),'[1]đơn vị thực tập'!$C$3:$AE$1000,20,0)</f>
        <v>#N/A</v>
      </c>
      <c r="M405" s="14" t="e">
        <f>VLOOKUP(VALUE($B405),'[1]đơn vị thực tập'!$C$3:$AE$1000,21,0)</f>
        <v>#N/A</v>
      </c>
      <c r="N405" s="14" t="e">
        <f>VLOOKUP(VALUE($B405),'[1]đơn vị thực tập'!$C$3:$AE$1000,18,0)</f>
        <v>#N/A</v>
      </c>
      <c r="O405" s="14" t="e">
        <f>VLOOKUP(VALUE($B405),'[1]đơn vị thực tập'!$C$3:$AE$1000,13,0)</f>
        <v>#N/A</v>
      </c>
      <c r="P405" s="18">
        <f>VLOOKUP(VALUE(B405),'[1]tạm xét'!$A$7:$R$1001,13,0)</f>
        <v>6.2992125984251968E-2</v>
      </c>
      <c r="Q405" s="14">
        <f>VLOOKUP(VALUE(B405),'[1]tạm xét'!$A$7:$R$1001,11,0)</f>
        <v>3.08</v>
      </c>
      <c r="R405" s="14" t="str">
        <f>VLOOKUP(VALUE(B405),'[1]tạm xét'!$A$7:$R$1001,18,0)</f>
        <v>KHÔNG ĐỦ ĐIỀU KIỆN THỰC TẬP</v>
      </c>
      <c r="S405" s="14"/>
      <c r="T405" s="14"/>
      <c r="U405" s="14"/>
      <c r="V405" s="14"/>
    </row>
    <row r="406" spans="1:22" s="15" customFormat="1" x14ac:dyDescent="0.25">
      <c r="A406" s="10">
        <f t="shared" si="6"/>
        <v>400</v>
      </c>
      <c r="B406" s="10" t="s">
        <v>954</v>
      </c>
      <c r="C406" s="11" t="s">
        <v>192</v>
      </c>
      <c r="D406" s="11" t="s">
        <v>295</v>
      </c>
      <c r="E406" s="12">
        <v>37504</v>
      </c>
      <c r="F406" s="10" t="s">
        <v>25</v>
      </c>
      <c r="G406" s="10" t="s">
        <v>331</v>
      </c>
      <c r="H406" s="10" t="s">
        <v>903</v>
      </c>
      <c r="I406" s="13" t="s">
        <v>333</v>
      </c>
      <c r="J406" s="14" t="s">
        <v>334</v>
      </c>
      <c r="K406" s="14" t="e">
        <f>VLOOKUP(VALUE($B406),'[1]đơn vị thực tập'!$C$3:$AE$1000,9,0)</f>
        <v>#N/A</v>
      </c>
      <c r="L406" s="14" t="e">
        <f>VLOOKUP(VALUE($B406),'[1]đơn vị thực tập'!$C$3:$AE$1000,20,0)</f>
        <v>#N/A</v>
      </c>
      <c r="M406" s="14" t="e">
        <f>VLOOKUP(VALUE($B406),'[1]đơn vị thực tập'!$C$3:$AE$1000,21,0)</f>
        <v>#N/A</v>
      </c>
      <c r="N406" s="14" t="e">
        <f>VLOOKUP(VALUE($B406),'[1]đơn vị thực tập'!$C$3:$AE$1000,18,0)</f>
        <v>#N/A</v>
      </c>
      <c r="O406" s="14" t="e">
        <f>VLOOKUP(VALUE($B406),'[1]đơn vị thực tập'!$C$3:$AE$1000,13,0)</f>
        <v>#N/A</v>
      </c>
      <c r="P406" s="18">
        <f>VLOOKUP(VALUE(B406),'[1]tạm xét'!$A$7:$R$1001,13,0)</f>
        <v>7.9365079365079361E-2</v>
      </c>
      <c r="Q406" s="14">
        <f>VLOOKUP(VALUE(B406),'[1]tạm xét'!$A$7:$R$1001,11,0)</f>
        <v>2.76</v>
      </c>
      <c r="R406" s="14" t="str">
        <f>VLOOKUP(VALUE(B406),'[1]tạm xét'!$A$7:$R$1001,18,0)</f>
        <v>KHÔNG ĐỦ ĐIỀU KIỆN THỰC TẬP</v>
      </c>
      <c r="S406" s="14"/>
      <c r="T406" s="14"/>
      <c r="U406" s="14"/>
      <c r="V406" s="14"/>
    </row>
    <row r="407" spans="1:22" s="15" customFormat="1" x14ac:dyDescent="0.25">
      <c r="A407" s="10">
        <f t="shared" si="6"/>
        <v>401</v>
      </c>
      <c r="B407" s="10" t="s">
        <v>955</v>
      </c>
      <c r="C407" s="11" t="s">
        <v>956</v>
      </c>
      <c r="D407" s="11" t="s">
        <v>121</v>
      </c>
      <c r="E407" s="12">
        <v>37570</v>
      </c>
      <c r="F407" s="10" t="s">
        <v>25</v>
      </c>
      <c r="G407" s="10" t="s">
        <v>331</v>
      </c>
      <c r="H407" s="10" t="s">
        <v>957</v>
      </c>
      <c r="I407" s="13" t="s">
        <v>304</v>
      </c>
      <c r="J407" s="14" t="s">
        <v>334</v>
      </c>
      <c r="K407" s="14" t="str">
        <f>VLOOKUP(VALUE($B407),'[1]đơn vị thực tập'!$C$3:$AE$1000,9,0)</f>
        <v>Crowne Plaza Danang</v>
      </c>
      <c r="L407" s="14" t="str">
        <f>VLOOKUP(VALUE($B407),'[1]đơn vị thực tập'!$C$3:$AE$1000,20,0)</f>
        <v>DUYỆT</v>
      </c>
      <c r="M407" s="14" t="str">
        <f>VLOOKUP(VALUE($B407),'[1]đơn vị thực tập'!$C$3:$AE$1000,21,0)</f>
        <v>28/12/2023</v>
      </c>
      <c r="N407" s="14" t="str">
        <f>VLOOKUP(VALUE($B407),'[1]đơn vị thực tập'!$C$3:$AE$1000,18,0)</f>
        <v>29/12</v>
      </c>
      <c r="O407" s="14" t="str">
        <f>VLOOKUP(VALUE($B407),'[1]đơn vị thực tập'!$C$3:$AE$1000,13,0)</f>
        <v>Tiền sảnh</v>
      </c>
      <c r="P407" s="18">
        <f>VLOOKUP(VALUE(B407),'[1]tạm xét'!$A$7:$R$1001,13,0)</f>
        <v>7.1999999999999995E-2</v>
      </c>
      <c r="Q407" s="14">
        <f>VLOOKUP(VALUE(B407),'[1]tạm xét'!$A$7:$R$1001,11,0)</f>
        <v>2.61</v>
      </c>
      <c r="R407" s="14" t="str">
        <f>VLOOKUP(VALUE(B407),'[1]tạm xét'!$A$7:$R$1001,18,0)</f>
        <v>KHÔNG ĐỦ ĐIỀU KIỆN THỰC TẬP</v>
      </c>
      <c r="S407" s="14" t="s">
        <v>30</v>
      </c>
      <c r="T407" s="14" t="str">
        <f>VLOOKUP($S407,'[1]THÔNG TIN GVHD'!$D$3:$P$25,11,0)</f>
        <v>0702605664</v>
      </c>
      <c r="U407" s="14" t="str">
        <f>VLOOKUP($S407,'[1]THÔNG TIN GVHD'!$D$3:$P$25,12,0)</f>
        <v>huynhlthuylinh@dtu-hti.edu.vn</v>
      </c>
      <c r="V407" s="14">
        <f>VLOOKUP($S407,'[1]THÔNG TIN GVHD'!$D$3:$P$25,13,0)</f>
        <v>0</v>
      </c>
    </row>
    <row r="408" spans="1:22" s="15" customFormat="1" x14ac:dyDescent="0.25">
      <c r="A408" s="10">
        <f t="shared" si="6"/>
        <v>402</v>
      </c>
      <c r="B408" s="10" t="s">
        <v>958</v>
      </c>
      <c r="C408" s="11" t="s">
        <v>257</v>
      </c>
      <c r="D408" s="11" t="s">
        <v>959</v>
      </c>
      <c r="E408" s="12">
        <v>37530</v>
      </c>
      <c r="F408" s="10" t="s">
        <v>25</v>
      </c>
      <c r="G408" s="10" t="s">
        <v>331</v>
      </c>
      <c r="H408" s="10" t="s">
        <v>957</v>
      </c>
      <c r="I408" s="13" t="s">
        <v>304</v>
      </c>
      <c r="J408" s="14" t="s">
        <v>334</v>
      </c>
      <c r="K408" s="14" t="str">
        <f>VLOOKUP(VALUE($B408),'[1]đơn vị thực tập'!$C$3:$AE$1000,9,0)</f>
        <v>Bluesun Hotel</v>
      </c>
      <c r="L408" s="14" t="str">
        <f>VLOOKUP(VALUE($B408),'[1]đơn vị thực tập'!$C$3:$AE$1000,20,0)</f>
        <v>DUYỆT</v>
      </c>
      <c r="M408" s="14" t="str">
        <f>VLOOKUP(VALUE($B408),'[1]đơn vị thực tập'!$C$3:$AE$1000,21,0)</f>
        <v>25/12/2023</v>
      </c>
      <c r="N408" s="14" t="str">
        <f>VLOOKUP(VALUE($B408),'[1]đơn vị thực tập'!$C$3:$AE$1000,18,0)</f>
        <v>21/12</v>
      </c>
      <c r="O408" s="14" t="str">
        <f>VLOOKUP(VALUE($B408),'[1]đơn vị thực tập'!$C$3:$AE$1000,13,0)</f>
        <v>Buồng phòng</v>
      </c>
      <c r="P408" s="18">
        <f>VLOOKUP(VALUE(B408),'[1]tạm xét'!$A$7:$R$1001,13,0)</f>
        <v>2.4E-2</v>
      </c>
      <c r="Q408" s="14">
        <f>VLOOKUP(VALUE(B408),'[1]tạm xét'!$A$7:$R$1001,11,0)</f>
        <v>3.4</v>
      </c>
      <c r="R408" s="14" t="str">
        <f>VLOOKUP(VALUE(B408),'[1]tạm xét'!$A$7:$R$1001,18,0)</f>
        <v>CHUYÊN ĐỀ</v>
      </c>
      <c r="S408" s="14" t="s">
        <v>354</v>
      </c>
      <c r="T408" s="14" t="str">
        <f>VLOOKUP($S408,'[1]THÔNG TIN GVHD'!$D$3:$P$25,11,0)</f>
        <v>0935336716</v>
      </c>
      <c r="U408" s="14" t="str">
        <f>VLOOKUP($S408,'[1]THÔNG TIN GVHD'!$D$3:$P$25,12,0)</f>
        <v>hominhphuc@dtu-hti.edu.vn</v>
      </c>
      <c r="V408" s="14">
        <f>VLOOKUP($S408,'[1]THÔNG TIN GVHD'!$D$3:$P$25,13,0)</f>
        <v>0</v>
      </c>
    </row>
    <row r="409" spans="1:22" s="15" customFormat="1" x14ac:dyDescent="0.25">
      <c r="A409" s="10">
        <f t="shared" si="6"/>
        <v>403</v>
      </c>
      <c r="B409" s="10" t="s">
        <v>960</v>
      </c>
      <c r="C409" s="11" t="s">
        <v>961</v>
      </c>
      <c r="D409" s="11" t="s">
        <v>33</v>
      </c>
      <c r="E409" s="12">
        <v>37574</v>
      </c>
      <c r="F409" s="10" t="s">
        <v>34</v>
      </c>
      <c r="G409" s="10" t="s">
        <v>331</v>
      </c>
      <c r="H409" s="10" t="s">
        <v>957</v>
      </c>
      <c r="I409" s="13" t="s">
        <v>304</v>
      </c>
      <c r="J409" s="14" t="s">
        <v>334</v>
      </c>
      <c r="K409" s="14" t="str">
        <f>VLOOKUP(VALUE($B409),'[1]đơn vị thực tập'!$C$3:$AE$1000,9,0)</f>
        <v>Diamond Sea Hotel</v>
      </c>
      <c r="L409" s="14" t="str">
        <f>VLOOKUP(VALUE($B409),'[1]đơn vị thực tập'!$C$3:$AE$1000,20,0)</f>
        <v>DUYỆT</v>
      </c>
      <c r="M409" s="14" t="str">
        <f>VLOOKUP(VALUE($B409),'[1]đơn vị thực tập'!$C$3:$AE$1000,21,0)</f>
        <v>25/12/2023</v>
      </c>
      <c r="N409" s="14" t="str">
        <f>VLOOKUP(VALUE($B409),'[1]đơn vị thực tập'!$C$3:$AE$1000,18,0)</f>
        <v>23/12</v>
      </c>
      <c r="O409" s="14" t="str">
        <f>VLOOKUP(VALUE($B409),'[1]đơn vị thực tập'!$C$3:$AE$1000,13,0)</f>
        <v>Buồng phòng</v>
      </c>
      <c r="P409" s="18">
        <f>VLOOKUP(VALUE(B409),'[1]tạm xét'!$A$7:$R$1001,13,0)</f>
        <v>6.4516129032258063E-2</v>
      </c>
      <c r="Q409" s="14">
        <f>VLOOKUP(VALUE(B409),'[1]tạm xét'!$A$7:$R$1001,11,0)</f>
        <v>2.68</v>
      </c>
      <c r="R409" s="14" t="str">
        <f>VLOOKUP(VALUE(B409),'[1]tạm xét'!$A$7:$R$1001,18,0)</f>
        <v>KHÔNG ĐỦ ĐIỀU KIỆN THỰC TẬP</v>
      </c>
      <c r="S409" s="14" t="s">
        <v>354</v>
      </c>
      <c r="T409" s="14" t="str">
        <f>VLOOKUP($S409,'[1]THÔNG TIN GVHD'!$D$3:$P$25,11,0)</f>
        <v>0935336716</v>
      </c>
      <c r="U409" s="14" t="str">
        <f>VLOOKUP($S409,'[1]THÔNG TIN GVHD'!$D$3:$P$25,12,0)</f>
        <v>hominhphuc@dtu-hti.edu.vn</v>
      </c>
      <c r="V409" s="14">
        <f>VLOOKUP($S409,'[1]THÔNG TIN GVHD'!$D$3:$P$25,13,0)</f>
        <v>0</v>
      </c>
    </row>
    <row r="410" spans="1:22" s="15" customFormat="1" x14ac:dyDescent="0.25">
      <c r="A410" s="10">
        <f t="shared" si="6"/>
        <v>404</v>
      </c>
      <c r="B410" s="10" t="s">
        <v>962</v>
      </c>
      <c r="C410" s="11" t="s">
        <v>963</v>
      </c>
      <c r="D410" s="11" t="s">
        <v>964</v>
      </c>
      <c r="E410" s="12">
        <v>37159</v>
      </c>
      <c r="F410" s="10" t="s">
        <v>34</v>
      </c>
      <c r="G410" s="10" t="s">
        <v>331</v>
      </c>
      <c r="H410" s="10" t="s">
        <v>957</v>
      </c>
      <c r="I410" s="13" t="s">
        <v>304</v>
      </c>
      <c r="J410" s="14" t="s">
        <v>334</v>
      </c>
      <c r="K410" s="14" t="e">
        <f>VLOOKUP(VALUE($B410),'[1]đơn vị thực tập'!$C$3:$AE$1000,9,0)</f>
        <v>#N/A</v>
      </c>
      <c r="L410" s="14" t="e">
        <f>VLOOKUP(VALUE($B410),'[1]đơn vị thực tập'!$C$3:$AE$1000,20,0)</f>
        <v>#N/A</v>
      </c>
      <c r="M410" s="14" t="e">
        <f>VLOOKUP(VALUE($B410),'[1]đơn vị thực tập'!$C$3:$AE$1000,21,0)</f>
        <v>#N/A</v>
      </c>
      <c r="N410" s="14" t="e">
        <f>VLOOKUP(VALUE($B410),'[1]đơn vị thực tập'!$C$3:$AE$1000,18,0)</f>
        <v>#N/A</v>
      </c>
      <c r="O410" s="14" t="e">
        <f>VLOOKUP(VALUE($B410),'[1]đơn vị thực tập'!$C$3:$AE$1000,13,0)</f>
        <v>#N/A</v>
      </c>
      <c r="P410" s="18">
        <f>VLOOKUP(VALUE(B410),'[1]tạm xét'!$A$7:$R$1001,13,0)</f>
        <v>0</v>
      </c>
      <c r="Q410" s="14">
        <f>VLOOKUP(VALUE(B410),'[1]tạm xét'!$A$7:$R$1001,11,0)</f>
        <v>3.32</v>
      </c>
      <c r="R410" s="14" t="e">
        <f>VLOOKUP(VALUE(B410),'[1]TỔNG XÉT KHÓA LUẬN'!$B$14:$O$97,14,0)</f>
        <v>#N/A</v>
      </c>
      <c r="S410" s="14"/>
      <c r="T410" s="14"/>
      <c r="U410" s="14"/>
      <c r="V410" s="14"/>
    </row>
    <row r="411" spans="1:22" s="15" customFormat="1" x14ac:dyDescent="0.25">
      <c r="A411" s="10">
        <f t="shared" si="6"/>
        <v>405</v>
      </c>
      <c r="B411" s="10" t="s">
        <v>965</v>
      </c>
      <c r="C411" s="11" t="s">
        <v>257</v>
      </c>
      <c r="D411" s="11" t="s">
        <v>186</v>
      </c>
      <c r="E411" s="12">
        <v>37276</v>
      </c>
      <c r="F411" s="10" t="s">
        <v>25</v>
      </c>
      <c r="G411" s="10" t="s">
        <v>331</v>
      </c>
      <c r="H411" s="10" t="s">
        <v>957</v>
      </c>
      <c r="I411" s="13" t="s">
        <v>304</v>
      </c>
      <c r="J411" s="14" t="s">
        <v>334</v>
      </c>
      <c r="K411" s="14" t="str">
        <f>VLOOKUP(VALUE($B411),'[1]đơn vị thực tập'!$C$3:$AE$1000,9,0)</f>
        <v>Khách sạn Như Minh Plaza</v>
      </c>
      <c r="L411" s="14" t="str">
        <f>VLOOKUP(VALUE($B411),'[1]đơn vị thực tập'!$C$3:$AE$1000,20,0)</f>
        <v>DUYỆT</v>
      </c>
      <c r="M411" s="14" t="str">
        <f>VLOOKUP(VALUE($B411),'[1]đơn vị thực tập'!$C$3:$AE$1000,21,0)</f>
        <v>25/12/2023</v>
      </c>
      <c r="N411" s="14" t="str">
        <f>VLOOKUP(VALUE($B411),'[1]đơn vị thực tập'!$C$3:$AE$1000,18,0)</f>
        <v>23/12</v>
      </c>
      <c r="O411" s="14" t="str">
        <f>VLOOKUP(VALUE($B411),'[1]đơn vị thực tập'!$C$3:$AE$1000,13,0)</f>
        <v>Tiền sảnh</v>
      </c>
      <c r="P411" s="18">
        <f>VLOOKUP(VALUE(B411),'[1]tạm xét'!$A$7:$R$1001,13,0)</f>
        <v>1.6E-2</v>
      </c>
      <c r="Q411" s="14">
        <f>VLOOKUP(VALUE(B411),'[1]tạm xét'!$A$7:$R$1001,11,0)</f>
        <v>3.66</v>
      </c>
      <c r="R411" s="14" t="str">
        <f>VLOOKUP(VALUE(B411),'[1]tạm xét'!$A$7:$R$1001,18,0)</f>
        <v>CHUYÊN ĐỀ</v>
      </c>
      <c r="S411" s="14" t="s">
        <v>107</v>
      </c>
      <c r="T411" s="14" t="str">
        <f>VLOOKUP($S411,'[1]THÔNG TIN GVHD'!$D$3:$P$25,11,0)</f>
        <v>0905767050</v>
      </c>
      <c r="U411" s="14" t="str">
        <f>VLOOKUP($S411,'[1]THÔNG TIN GVHD'!$D$3:$P$25,12,0)</f>
        <v>maithithuong@dtu-hti.edu.vn</v>
      </c>
      <c r="V411" s="14" t="str">
        <f>VLOOKUP($S411,'[1]THÔNG TIN GVHD'!$D$3:$P$25,13,0)</f>
        <v>https://zalo.me/g/aznodq506</v>
      </c>
    </row>
    <row r="412" spans="1:22" s="15" customFormat="1" x14ac:dyDescent="0.25">
      <c r="A412" s="10">
        <f t="shared" si="6"/>
        <v>406</v>
      </c>
      <c r="B412" s="10" t="s">
        <v>966</v>
      </c>
      <c r="C412" s="11" t="s">
        <v>294</v>
      </c>
      <c r="D412" s="11" t="s">
        <v>340</v>
      </c>
      <c r="E412" s="12">
        <v>37446</v>
      </c>
      <c r="F412" s="10" t="s">
        <v>25</v>
      </c>
      <c r="G412" s="10" t="s">
        <v>331</v>
      </c>
      <c r="H412" s="10" t="s">
        <v>957</v>
      </c>
      <c r="I412" s="13" t="s">
        <v>304</v>
      </c>
      <c r="J412" s="14" t="s">
        <v>334</v>
      </c>
      <c r="K412" s="14" t="str">
        <f>VLOOKUP(VALUE($B412),'[1]đơn vị thực tập'!$C$3:$AE$1000,9,0)</f>
        <v>Blue Sun hotel Danang</v>
      </c>
      <c r="L412" s="14" t="str">
        <f>VLOOKUP(VALUE($B412),'[1]đơn vị thực tập'!$C$3:$AE$1000,20,0)</f>
        <v>DUYỆT</v>
      </c>
      <c r="M412" s="14" t="str">
        <f>VLOOKUP(VALUE($B412),'[1]đơn vị thực tập'!$C$3:$AE$1000,21,0)</f>
        <v>25/12/2023</v>
      </c>
      <c r="N412" s="14" t="str">
        <f>VLOOKUP(VALUE($B412),'[1]đơn vị thực tập'!$C$3:$AE$1000,18,0)</f>
        <v>21/12</v>
      </c>
      <c r="O412" s="14" t="str">
        <f>VLOOKUP(VALUE($B412),'[1]đơn vị thực tập'!$C$3:$AE$1000,13,0)</f>
        <v>Buồng phòng</v>
      </c>
      <c r="P412" s="18">
        <f>VLOOKUP(VALUE(B412),'[1]tạm xét'!$A$7:$R$1001,13,0)</f>
        <v>0</v>
      </c>
      <c r="Q412" s="14">
        <f>VLOOKUP(VALUE(B412),'[1]tạm xét'!$A$7:$R$1001,11,0)</f>
        <v>3.66</v>
      </c>
      <c r="R412" s="14" t="str">
        <f>VLOOKUP(VALUE(B412),'[1]TỔNG XÉT KHÓA LUẬN'!$B$14:$O$97,14,0)</f>
        <v>CHUYÊN ĐỀ</v>
      </c>
      <c r="S412" s="14" t="s">
        <v>54</v>
      </c>
      <c r="T412" s="14" t="str">
        <f>VLOOKUP($S412,'[1]THÔNG TIN GVHD'!$D$3:$P$25,11,0)</f>
        <v>0905767997</v>
      </c>
      <c r="U412" s="14" t="str">
        <f>VLOOKUP($S412,'[1]THÔNG TIN GVHD'!$D$3:$P$25,12,0)</f>
        <v>voduchieu@dtu-hti.edu.vn</v>
      </c>
      <c r="V412" s="14">
        <f>VLOOKUP($S412,'[1]THÔNG TIN GVHD'!$D$3:$P$25,13,0)</f>
        <v>0</v>
      </c>
    </row>
    <row r="413" spans="1:22" s="15" customFormat="1" x14ac:dyDescent="0.25">
      <c r="A413" s="10">
        <f t="shared" si="6"/>
        <v>407</v>
      </c>
      <c r="B413" s="10" t="s">
        <v>967</v>
      </c>
      <c r="C413" s="11" t="s">
        <v>968</v>
      </c>
      <c r="D413" s="11" t="s">
        <v>44</v>
      </c>
      <c r="E413" s="12">
        <v>37384</v>
      </c>
      <c r="F413" s="10" t="s">
        <v>25</v>
      </c>
      <c r="G413" s="10" t="s">
        <v>331</v>
      </c>
      <c r="H413" s="10" t="s">
        <v>957</v>
      </c>
      <c r="I413" s="13" t="s">
        <v>304</v>
      </c>
      <c r="J413" s="14" t="s">
        <v>334</v>
      </c>
      <c r="K413" s="14" t="str">
        <f>VLOOKUP(VALUE($B413),'[1]đơn vị thực tập'!$C$3:$AE$1000,9,0)</f>
        <v>Altara Suites</v>
      </c>
      <c r="L413" s="14" t="str">
        <f>VLOOKUP(VALUE($B413),'[1]đơn vị thực tập'!$C$3:$AE$1000,20,0)</f>
        <v>DUYỆT</v>
      </c>
      <c r="M413" s="14" t="str">
        <f>VLOOKUP(VALUE($B413),'[1]đơn vị thực tập'!$C$3:$AE$1000,21,0)</f>
        <v>23/1/2024</v>
      </c>
      <c r="N413" s="14" t="str">
        <f>VLOOKUP(VALUE($B413),'[1]đơn vị thực tập'!$C$3:$AE$1000,18,0)</f>
        <v>22/1</v>
      </c>
      <c r="O413" s="14" t="str">
        <f>VLOOKUP(VALUE($B413),'[1]đơn vị thực tập'!$C$3:$AE$1000,13,0)</f>
        <v>Nhà hàng</v>
      </c>
      <c r="P413" s="18">
        <f>VLOOKUP(VALUE(B413),'[1]tạm xét'!$A$7:$R$1001,13,0)</f>
        <v>0</v>
      </c>
      <c r="Q413" s="14">
        <f>VLOOKUP(VALUE(B413),'[1]tạm xét'!$A$7:$R$1001,11,0)</f>
        <v>3.21</v>
      </c>
      <c r="R413" s="14" t="str">
        <f>VLOOKUP(VALUE(B413),'[1]TỔNG XÉT KHÓA LUẬN'!$B$14:$O$97,14,0)</f>
        <v>CHUYÊN ĐỀ</v>
      </c>
      <c r="S413" s="14" t="s">
        <v>35</v>
      </c>
      <c r="T413" s="14" t="str">
        <f>VLOOKUP($S413,'[1]THÔNG TIN GVHD'!$D$3:$P$25,11,0)</f>
        <v>0355072844</v>
      </c>
      <c r="U413" s="14" t="str">
        <f>VLOOKUP($S413,'[1]THÔNG TIN GVHD'!$D$3:$P$25,12,0)</f>
        <v>Ngotthanhnga@dtu-hti.edu.vn</v>
      </c>
      <c r="V413" s="14">
        <f>VLOOKUP($S413,'[1]THÔNG TIN GVHD'!$D$3:$P$25,13,0)</f>
        <v>0</v>
      </c>
    </row>
    <row r="414" spans="1:22" s="15" customFormat="1" x14ac:dyDescent="0.25">
      <c r="A414" s="10">
        <f t="shared" si="6"/>
        <v>408</v>
      </c>
      <c r="B414" s="10" t="s">
        <v>969</v>
      </c>
      <c r="C414" s="11" t="s">
        <v>787</v>
      </c>
      <c r="D414" s="11" t="s">
        <v>44</v>
      </c>
      <c r="E414" s="12">
        <v>37012</v>
      </c>
      <c r="F414" s="10" t="s">
        <v>25</v>
      </c>
      <c r="G414" s="10" t="s">
        <v>331</v>
      </c>
      <c r="H414" s="10" t="s">
        <v>957</v>
      </c>
      <c r="I414" s="13" t="s">
        <v>304</v>
      </c>
      <c r="J414" s="14" t="s">
        <v>334</v>
      </c>
      <c r="K414" s="14" t="str">
        <f>VLOOKUP(VALUE($B414),'[1]đơn vị thực tập'!$C$3:$AE$1000,9,0)</f>
        <v>DLG Hotel DaNang</v>
      </c>
      <c r="L414" s="14" t="str">
        <f>VLOOKUP(VALUE($B414),'[1]đơn vị thực tập'!$C$3:$AE$1000,20,0)</f>
        <v>DUYỆT</v>
      </c>
      <c r="M414" s="14" t="str">
        <f>VLOOKUP(VALUE($B414),'[1]đơn vị thực tập'!$C$3:$AE$1000,21,0)</f>
        <v>18/12/2023</v>
      </c>
      <c r="N414" s="14" t="str">
        <f>VLOOKUP(VALUE($B414),'[1]đơn vị thực tập'!$C$3:$AE$1000,18,0)</f>
        <v>23/12</v>
      </c>
      <c r="O414" s="14" t="str">
        <f>VLOOKUP(VALUE($B414),'[1]đơn vị thực tập'!$C$3:$AE$1000,13,0)</f>
        <v>Nhà hàng</v>
      </c>
      <c r="P414" s="18">
        <f>VLOOKUP(VALUE(B414),'[1]tạm xét'!$A$7:$R$1001,13,0)</f>
        <v>1.6E-2</v>
      </c>
      <c r="Q414" s="14">
        <f>VLOOKUP(VALUE(B414),'[1]tạm xét'!$A$7:$R$1001,11,0)</f>
        <v>3.66</v>
      </c>
      <c r="R414" s="14" t="str">
        <f>VLOOKUP(VALUE(B414),'[1]tạm xét'!$A$7:$R$1001,18,0)</f>
        <v>CHUYÊN ĐỀ</v>
      </c>
      <c r="S414" s="14" t="s">
        <v>83</v>
      </c>
      <c r="T414" s="14" t="str">
        <f>VLOOKUP($S414,'[1]THÔNG TIN GVHD'!$D$3:$P$25,11,0)</f>
        <v>0938290678</v>
      </c>
      <c r="U414" s="14" t="str">
        <f>VLOOKUP($S414,'[1]THÔNG TIN GVHD'!$D$3:$P$25,12,0)</f>
        <v>phamtthuthuy2@dtu-hti.edu.vn</v>
      </c>
      <c r="V414" s="14" t="str">
        <f>VLOOKUP($S414,'[1]THÔNG TIN GVHD'!$D$3:$P$25,13,0)</f>
        <v>https://zalo.me/g/odmhvs684?fbclid=IwAR354AdjFYPfyhwEa3vHYlf5Ev9Iji7RPvr31ossfbKkGeDGm0e1ZVqBD5E</v>
      </c>
    </row>
    <row r="415" spans="1:22" s="15" customFormat="1" x14ac:dyDescent="0.25">
      <c r="A415" s="10">
        <f t="shared" si="6"/>
        <v>409</v>
      </c>
      <c r="B415" s="10" t="s">
        <v>970</v>
      </c>
      <c r="C415" s="11" t="s">
        <v>315</v>
      </c>
      <c r="D415" s="11" t="s">
        <v>353</v>
      </c>
      <c r="E415" s="12">
        <v>36498</v>
      </c>
      <c r="F415" s="10" t="s">
        <v>25</v>
      </c>
      <c r="G415" s="10" t="s">
        <v>331</v>
      </c>
      <c r="H415" s="10" t="s">
        <v>957</v>
      </c>
      <c r="I415" s="13" t="s">
        <v>304</v>
      </c>
      <c r="J415" s="14" t="s">
        <v>334</v>
      </c>
      <c r="K415" s="14" t="str">
        <f>VLOOKUP(VALUE($B415),'[1]đơn vị thực tập'!$C$3:$AE$1000,9,0)</f>
        <v>Khách sạn Mandila Beach Đà Nẵng</v>
      </c>
      <c r="L415" s="14" t="str">
        <f>VLOOKUP(VALUE($B415),'[1]đơn vị thực tập'!$C$3:$AE$1000,20,0)</f>
        <v>DUYỆT</v>
      </c>
      <c r="M415" s="14" t="str">
        <f>VLOOKUP(VALUE($B415),'[1]đơn vị thực tập'!$C$3:$AE$1000,21,0)</f>
        <v>27/12/2023</v>
      </c>
      <c r="N415" s="14" t="str">
        <f>VLOOKUP(VALUE($B415),'[1]đơn vị thực tập'!$C$3:$AE$1000,18,0)</f>
        <v>27/12</v>
      </c>
      <c r="O415" s="14" t="str">
        <f>VLOOKUP(VALUE($B415),'[1]đơn vị thực tập'!$C$3:$AE$1000,13,0)</f>
        <v>Lễ Tân Spa</v>
      </c>
      <c r="P415" s="18">
        <f>VLOOKUP(VALUE(B415),'[1]tạm xét'!$A$7:$R$1001,13,0)</f>
        <v>7.1428571428571425E-2</v>
      </c>
      <c r="Q415" s="14">
        <f>VLOOKUP(VALUE(B415),'[1]tạm xét'!$A$7:$R$1001,11,0)</f>
        <v>3.13</v>
      </c>
      <c r="R415" s="14" t="str">
        <f>VLOOKUP(VALUE(B415),'[1]tạm xét'!$A$7:$R$1001,18,0)</f>
        <v>KHÔNG ĐỦ ĐIỀU KIỆN THỰC TẬP</v>
      </c>
      <c r="S415" s="14" t="s">
        <v>30</v>
      </c>
      <c r="T415" s="14" t="str">
        <f>VLOOKUP($S415,'[1]THÔNG TIN GVHD'!$D$3:$P$25,11,0)</f>
        <v>0702605664</v>
      </c>
      <c r="U415" s="14" t="str">
        <f>VLOOKUP($S415,'[1]THÔNG TIN GVHD'!$D$3:$P$25,12,0)</f>
        <v>huynhlthuylinh@dtu-hti.edu.vn</v>
      </c>
      <c r="V415" s="14">
        <f>VLOOKUP($S415,'[1]THÔNG TIN GVHD'!$D$3:$P$25,13,0)</f>
        <v>0</v>
      </c>
    </row>
    <row r="416" spans="1:22" s="15" customFormat="1" x14ac:dyDescent="0.25">
      <c r="A416" s="10">
        <f t="shared" si="6"/>
        <v>410</v>
      </c>
      <c r="B416" s="10" t="s">
        <v>971</v>
      </c>
      <c r="C416" s="11" t="s">
        <v>972</v>
      </c>
      <c r="D416" s="11" t="s">
        <v>564</v>
      </c>
      <c r="E416" s="12">
        <v>37026</v>
      </c>
      <c r="F416" s="10" t="s">
        <v>34</v>
      </c>
      <c r="G416" s="10" t="s">
        <v>331</v>
      </c>
      <c r="H416" s="10" t="s">
        <v>957</v>
      </c>
      <c r="I416" s="13" t="s">
        <v>304</v>
      </c>
      <c r="J416" s="14" t="s">
        <v>334</v>
      </c>
      <c r="K416" s="14" t="e">
        <f>VLOOKUP(VALUE($B416),'[1]đơn vị thực tập'!$C$3:$AE$1000,9,0)</f>
        <v>#N/A</v>
      </c>
      <c r="L416" s="14" t="e">
        <f>VLOOKUP(VALUE($B416),'[1]đơn vị thực tập'!$C$3:$AE$1000,20,0)</f>
        <v>#N/A</v>
      </c>
      <c r="M416" s="14" t="e">
        <f>VLOOKUP(VALUE($B416),'[1]đơn vị thực tập'!$C$3:$AE$1000,21,0)</f>
        <v>#N/A</v>
      </c>
      <c r="N416" s="14" t="e">
        <f>VLOOKUP(VALUE($B416),'[1]đơn vị thực tập'!$C$3:$AE$1000,18,0)</f>
        <v>#N/A</v>
      </c>
      <c r="O416" s="14" t="e">
        <f>VLOOKUP(VALUE($B416),'[1]đơn vị thực tập'!$C$3:$AE$1000,13,0)</f>
        <v>#N/A</v>
      </c>
      <c r="P416" s="18" t="e">
        <f>VLOOKUP(VALUE(B416),'[1]tạm xét'!$A$7:$R$1001,13,0)</f>
        <v>#N/A</v>
      </c>
      <c r="Q416" s="14" t="e">
        <f>VLOOKUP(VALUE(B416),'[1]tạm xét'!$A$7:$R$1001,11,0)</f>
        <v>#N/A</v>
      </c>
      <c r="R416" s="14" t="e">
        <f>VLOOKUP(VALUE(B416),'[1]tạm xét'!$A$7:$R$1001,18,0)</f>
        <v>#N/A</v>
      </c>
      <c r="S416" s="14"/>
      <c r="T416" s="14"/>
      <c r="U416" s="14"/>
      <c r="V416" s="14"/>
    </row>
    <row r="417" spans="1:22" s="15" customFormat="1" x14ac:dyDescent="0.25">
      <c r="A417" s="10">
        <f t="shared" si="6"/>
        <v>411</v>
      </c>
      <c r="B417" s="10" t="s">
        <v>973</v>
      </c>
      <c r="C417" s="11" t="s">
        <v>974</v>
      </c>
      <c r="D417" s="11" t="s">
        <v>975</v>
      </c>
      <c r="E417" s="12">
        <v>37373</v>
      </c>
      <c r="F417" s="10" t="s">
        <v>34</v>
      </c>
      <c r="G417" s="10" t="s">
        <v>331</v>
      </c>
      <c r="H417" s="10" t="s">
        <v>957</v>
      </c>
      <c r="I417" s="13" t="s">
        <v>304</v>
      </c>
      <c r="J417" s="14" t="s">
        <v>334</v>
      </c>
      <c r="K417" s="14" t="str">
        <f>VLOOKUP(VALUE($B417),'[1]đơn vị thực tập'!$C$3:$AE$1000,9,0)</f>
        <v>DLG Hotel DaNang</v>
      </c>
      <c r="L417" s="14" t="str">
        <f>VLOOKUP(VALUE($B417),'[1]đơn vị thực tập'!$C$3:$AE$1000,20,0)</f>
        <v>DUYỆT</v>
      </c>
      <c r="M417" s="14" t="str">
        <f>VLOOKUP(VALUE($B417),'[1]đơn vị thực tập'!$C$3:$AE$1000,21,0)</f>
        <v>15/1/2024</v>
      </c>
      <c r="N417" s="14" t="str">
        <f>VLOOKUP(VALUE($B417),'[1]đơn vị thực tập'!$C$3:$AE$1000,18,0)</f>
        <v>15/1</v>
      </c>
      <c r="O417" s="14" t="str">
        <f>VLOOKUP(VALUE($B417),'[1]đơn vị thực tập'!$C$3:$AE$1000,13,0)</f>
        <v>Buồng phòng</v>
      </c>
      <c r="P417" s="18">
        <f>VLOOKUP(VALUE(B417),'[1]tạm xét'!$A$7:$R$1001,13,0)</f>
        <v>0</v>
      </c>
      <c r="Q417" s="14">
        <f>VLOOKUP(VALUE(B417),'[1]tạm xét'!$A$7:$R$1001,11,0)</f>
        <v>3.3</v>
      </c>
      <c r="R417" s="14" t="str">
        <f>VLOOKUP(VALUE(B417),'[1]TỔNG XÉT KHÓA LUẬN'!$B$14:$O$97,14,0)</f>
        <v>CHUYÊN ĐỀ</v>
      </c>
      <c r="S417" s="14" t="s">
        <v>354</v>
      </c>
      <c r="T417" s="14" t="str">
        <f>VLOOKUP($S417,'[1]THÔNG TIN GVHD'!$D$3:$P$25,11,0)</f>
        <v>0935336716</v>
      </c>
      <c r="U417" s="14" t="str">
        <f>VLOOKUP($S417,'[1]THÔNG TIN GVHD'!$D$3:$P$25,12,0)</f>
        <v>hominhphuc@dtu-hti.edu.vn</v>
      </c>
      <c r="V417" s="14">
        <f>VLOOKUP($S417,'[1]THÔNG TIN GVHD'!$D$3:$P$25,13,0)</f>
        <v>0</v>
      </c>
    </row>
    <row r="418" spans="1:22" s="15" customFormat="1" x14ac:dyDescent="0.25">
      <c r="A418" s="10">
        <f t="shared" si="6"/>
        <v>412</v>
      </c>
      <c r="B418" s="10" t="s">
        <v>976</v>
      </c>
      <c r="C418" s="11" t="s">
        <v>977</v>
      </c>
      <c r="D418" s="11" t="s">
        <v>917</v>
      </c>
      <c r="E418" s="12">
        <v>37303</v>
      </c>
      <c r="F418" s="10" t="s">
        <v>25</v>
      </c>
      <c r="G418" s="10" t="s">
        <v>331</v>
      </c>
      <c r="H418" s="10" t="s">
        <v>957</v>
      </c>
      <c r="I418" s="13" t="s">
        <v>304</v>
      </c>
      <c r="J418" s="14" t="s">
        <v>334</v>
      </c>
      <c r="K418" s="14" t="str">
        <f>VLOOKUP(VALUE($B418),'[1]đơn vị thực tập'!$C$3:$AE$1000,9,0)</f>
        <v>Blue Sun Hotel</v>
      </c>
      <c r="L418" s="14" t="str">
        <f>VLOOKUP(VALUE($B418),'[1]đơn vị thực tập'!$C$3:$AE$1000,20,0)</f>
        <v>DUYỆT</v>
      </c>
      <c r="M418" s="14" t="str">
        <f>VLOOKUP(VALUE($B418),'[1]đơn vị thực tập'!$C$3:$AE$1000,21,0)</f>
        <v>25/12/2023</v>
      </c>
      <c r="N418" s="14" t="str">
        <f>VLOOKUP(VALUE($B418),'[1]đơn vị thực tập'!$C$3:$AE$1000,18,0)</f>
        <v>21/12</v>
      </c>
      <c r="O418" s="14" t="str">
        <f>VLOOKUP(VALUE($B418),'[1]đơn vị thực tập'!$C$3:$AE$1000,13,0)</f>
        <v>Nhà hàng</v>
      </c>
      <c r="P418" s="18">
        <f>VLOOKUP(VALUE(B418),'[1]tạm xét'!$A$7:$R$1001,13,0)</f>
        <v>0</v>
      </c>
      <c r="Q418" s="14">
        <f>VLOOKUP(VALUE(B418),'[1]tạm xét'!$A$7:$R$1001,11,0)</f>
        <v>3.26</v>
      </c>
      <c r="R418" s="14" t="str">
        <f>VLOOKUP(VALUE(B418),'[1]TỔNG XÉT KHÓA LUẬN'!$B$14:$O$97,14,0)</f>
        <v>CHUYÊN ĐỀ</v>
      </c>
      <c r="S418" s="14" t="s">
        <v>162</v>
      </c>
      <c r="T418" s="14" t="str">
        <f>VLOOKUP($S418,'[1]THÔNG TIN GVHD'!$D$3:$P$25,11,0)</f>
        <v>0327892117</v>
      </c>
      <c r="U418" s="14" t="str">
        <f>VLOOKUP($S418,'[1]THÔNG TIN GVHD'!$D$3:$P$25,12,0)</f>
        <v>dangtthuytrang3@dtu-hti.edu.vn</v>
      </c>
      <c r="V418" s="14">
        <f>VLOOKUP($S418,'[1]THÔNG TIN GVHD'!$D$3:$P$25,13,0)</f>
        <v>0</v>
      </c>
    </row>
    <row r="419" spans="1:22" s="15" customFormat="1" x14ac:dyDescent="0.25">
      <c r="A419" s="10">
        <f t="shared" si="6"/>
        <v>413</v>
      </c>
      <c r="B419" s="10" t="s">
        <v>978</v>
      </c>
      <c r="C419" s="11" t="s">
        <v>979</v>
      </c>
      <c r="D419" s="11" t="s">
        <v>917</v>
      </c>
      <c r="E419" s="12">
        <v>37497</v>
      </c>
      <c r="F419" s="10" t="s">
        <v>25</v>
      </c>
      <c r="G419" s="10" t="s">
        <v>331</v>
      </c>
      <c r="H419" s="10" t="s">
        <v>957</v>
      </c>
      <c r="I419" s="13" t="s">
        <v>304</v>
      </c>
      <c r="J419" s="14" t="s">
        <v>334</v>
      </c>
      <c r="K419" s="14" t="str">
        <f>VLOOKUP(VALUE($B419),'[1]đơn vị thực tập'!$C$3:$AE$1000,9,0)</f>
        <v>BlueSun Hotel</v>
      </c>
      <c r="L419" s="14" t="str">
        <f>VLOOKUP(VALUE($B419),'[1]đơn vị thực tập'!$C$3:$AE$1000,20,0)</f>
        <v>DUYỆT</v>
      </c>
      <c r="M419" s="14" t="str">
        <f>VLOOKUP(VALUE($B419),'[1]đơn vị thực tập'!$C$3:$AE$1000,21,0)</f>
        <v>25/12/2023</v>
      </c>
      <c r="N419" s="14" t="str">
        <f>VLOOKUP(VALUE($B419),'[1]đơn vị thực tập'!$C$3:$AE$1000,18,0)</f>
        <v>21/12</v>
      </c>
      <c r="O419" s="14" t="str">
        <f>VLOOKUP(VALUE($B419),'[1]đơn vị thực tập'!$C$3:$AE$1000,13,0)</f>
        <v>Buồng phòng</v>
      </c>
      <c r="P419" s="18">
        <f>VLOOKUP(VALUE(B419),'[1]tạm xét'!$A$7:$R$1001,13,0)</f>
        <v>4.0322580645161289E-2</v>
      </c>
      <c r="Q419" s="14">
        <f>VLOOKUP(VALUE(B419),'[1]tạm xét'!$A$7:$R$1001,11,0)</f>
        <v>3.56</v>
      </c>
      <c r="R419" s="14" t="str">
        <f>VLOOKUP(VALUE(B419),'[1]tạm xét'!$A$7:$R$1001,18,0)</f>
        <v>CHUYÊN ĐỀ</v>
      </c>
      <c r="S419" s="14" t="s">
        <v>54</v>
      </c>
      <c r="T419" s="14" t="str">
        <f>VLOOKUP($S419,'[1]THÔNG TIN GVHD'!$D$3:$P$25,11,0)</f>
        <v>0905767997</v>
      </c>
      <c r="U419" s="14" t="str">
        <f>VLOOKUP($S419,'[1]THÔNG TIN GVHD'!$D$3:$P$25,12,0)</f>
        <v>voduchieu@dtu-hti.edu.vn</v>
      </c>
      <c r="V419" s="14">
        <f>VLOOKUP($S419,'[1]THÔNG TIN GVHD'!$D$3:$P$25,13,0)</f>
        <v>0</v>
      </c>
    </row>
    <row r="420" spans="1:22" s="15" customFormat="1" x14ac:dyDescent="0.25">
      <c r="A420" s="10">
        <f t="shared" si="6"/>
        <v>414</v>
      </c>
      <c r="B420" s="10" t="s">
        <v>980</v>
      </c>
      <c r="C420" s="11" t="s">
        <v>981</v>
      </c>
      <c r="D420" s="11" t="s">
        <v>301</v>
      </c>
      <c r="E420" s="12">
        <v>36787</v>
      </c>
      <c r="F420" s="10" t="s">
        <v>34</v>
      </c>
      <c r="G420" s="10" t="s">
        <v>331</v>
      </c>
      <c r="H420" s="10" t="s">
        <v>957</v>
      </c>
      <c r="I420" s="13" t="s">
        <v>304</v>
      </c>
      <c r="J420" s="14" t="s">
        <v>334</v>
      </c>
      <c r="K420" s="14" t="e">
        <f>VLOOKUP(VALUE($B420),'[1]đơn vị thực tập'!$C$3:$AE$1000,9,0)</f>
        <v>#N/A</v>
      </c>
      <c r="L420" s="14" t="e">
        <f>VLOOKUP(VALUE($B420),'[1]đơn vị thực tập'!$C$3:$AE$1000,20,0)</f>
        <v>#N/A</v>
      </c>
      <c r="M420" s="14" t="e">
        <f>VLOOKUP(VALUE($B420),'[1]đơn vị thực tập'!$C$3:$AE$1000,21,0)</f>
        <v>#N/A</v>
      </c>
      <c r="N420" s="14" t="e">
        <f>VLOOKUP(VALUE($B420),'[1]đơn vị thực tập'!$C$3:$AE$1000,18,0)</f>
        <v>#N/A</v>
      </c>
      <c r="O420" s="14" t="e">
        <f>VLOOKUP(VALUE($B420),'[1]đơn vị thực tập'!$C$3:$AE$1000,13,0)</f>
        <v>#N/A</v>
      </c>
      <c r="P420" s="18">
        <f>VLOOKUP(VALUE(B420),'[1]tạm xét'!$A$7:$R$1001,13,0)</f>
        <v>0.12903225806451613</v>
      </c>
      <c r="Q420" s="14">
        <f>VLOOKUP(VALUE(B420),'[1]tạm xét'!$A$7:$R$1001,11,0)</f>
        <v>2.29</v>
      </c>
      <c r="R420" s="14" t="str">
        <f>VLOOKUP(VALUE(B420),'[1]tạm xét'!$A$7:$R$1001,18,0)</f>
        <v>KHÔNG ĐỦ ĐIỀU KIỆN THỰC TẬP</v>
      </c>
      <c r="S420" s="14"/>
      <c r="T420" s="14"/>
      <c r="U420" s="14"/>
      <c r="V420" s="14"/>
    </row>
    <row r="421" spans="1:22" s="15" customFormat="1" x14ac:dyDescent="0.25">
      <c r="A421" s="10">
        <f t="shared" si="6"/>
        <v>415</v>
      </c>
      <c r="B421" s="10" t="s">
        <v>982</v>
      </c>
      <c r="C421" s="11" t="s">
        <v>983</v>
      </c>
      <c r="D421" s="11" t="s">
        <v>263</v>
      </c>
      <c r="E421" s="12">
        <v>37269</v>
      </c>
      <c r="F421" s="10" t="s">
        <v>25</v>
      </c>
      <c r="G421" s="10" t="s">
        <v>331</v>
      </c>
      <c r="H421" s="10" t="s">
        <v>957</v>
      </c>
      <c r="I421" s="13" t="s">
        <v>304</v>
      </c>
      <c r="J421" s="14" t="s">
        <v>334</v>
      </c>
      <c r="K421" s="14" t="str">
        <f>VLOOKUP(VALUE($B421),'[1]đơn vị thực tập'!$C$3:$AE$1000,9,0)</f>
        <v>Citadiness Bayfront Nha Trang</v>
      </c>
      <c r="L421" s="14" t="str">
        <f>VLOOKUP(VALUE($B421),'[1]đơn vị thực tập'!$C$3:$AE$1000,20,0)</f>
        <v>DUYỆT</v>
      </c>
      <c r="M421" s="14" t="str">
        <f>VLOOKUP(VALUE($B421),'[1]đơn vị thực tập'!$C$3:$AE$1000,21,0)</f>
        <v>18/12/2023</v>
      </c>
      <c r="N421" s="14">
        <f>VLOOKUP(VALUE($B421),'[1]đơn vị thực tập'!$C$3:$AE$1000,18,0)</f>
        <v>0</v>
      </c>
      <c r="O421" s="14" t="str">
        <f>VLOOKUP(VALUE($B421),'[1]đơn vị thực tập'!$C$3:$AE$1000,13,0)</f>
        <v>Nhân sự, Tiền sảnh, Nhà hàng</v>
      </c>
      <c r="P421" s="18">
        <f>VLOOKUP(VALUE(B421),'[1]tạm xét'!$A$7:$R$1001,13,0)</f>
        <v>4.0322580645161289E-2</v>
      </c>
      <c r="Q421" s="14">
        <f>VLOOKUP(VALUE(B421),'[1]tạm xét'!$A$7:$R$1001,11,0)</f>
        <v>3.35</v>
      </c>
      <c r="R421" s="14" t="str">
        <f>VLOOKUP(VALUE(B421),'[1]tạm xét'!$A$7:$R$1001,18,0)</f>
        <v>CHUYÊN ĐỀ</v>
      </c>
      <c r="S421" s="14"/>
      <c r="T421" s="14"/>
      <c r="U421" s="14"/>
      <c r="V421" s="14"/>
    </row>
    <row r="422" spans="1:22" s="15" customFormat="1" x14ac:dyDescent="0.25">
      <c r="A422" s="10">
        <f t="shared" si="6"/>
        <v>416</v>
      </c>
      <c r="B422" s="10" t="s">
        <v>984</v>
      </c>
      <c r="C422" s="11" t="s">
        <v>985</v>
      </c>
      <c r="D422" s="11" t="s">
        <v>986</v>
      </c>
      <c r="E422" s="12">
        <v>37485</v>
      </c>
      <c r="F422" s="10" t="s">
        <v>25</v>
      </c>
      <c r="G422" s="10" t="s">
        <v>331</v>
      </c>
      <c r="H422" s="10" t="s">
        <v>957</v>
      </c>
      <c r="I422" s="13" t="s">
        <v>304</v>
      </c>
      <c r="J422" s="14" t="s">
        <v>334</v>
      </c>
      <c r="K422" s="14" t="e">
        <f>VLOOKUP(VALUE($B422),'[1]đơn vị thực tập'!$C$3:$AE$1000,9,0)</f>
        <v>#N/A</v>
      </c>
      <c r="L422" s="14" t="e">
        <f>VLOOKUP(VALUE($B422),'[1]đơn vị thực tập'!$C$3:$AE$1000,20,0)</f>
        <v>#N/A</v>
      </c>
      <c r="M422" s="14" t="e">
        <f>VLOOKUP(VALUE($B422),'[1]đơn vị thực tập'!$C$3:$AE$1000,21,0)</f>
        <v>#N/A</v>
      </c>
      <c r="N422" s="14" t="e">
        <f>VLOOKUP(VALUE($B422),'[1]đơn vị thực tập'!$C$3:$AE$1000,18,0)</f>
        <v>#N/A</v>
      </c>
      <c r="O422" s="14" t="e">
        <f>VLOOKUP(VALUE($B422),'[1]đơn vị thực tập'!$C$3:$AE$1000,13,0)</f>
        <v>#N/A</v>
      </c>
      <c r="P422" s="18">
        <f>VLOOKUP(VALUE(B422),'[1]tạm xét'!$A$7:$R$1001,13,0)</f>
        <v>0.20967741935483872</v>
      </c>
      <c r="Q422" s="14">
        <f>VLOOKUP(VALUE(B422),'[1]tạm xét'!$A$7:$R$1001,11,0)</f>
        <v>2.2000000000000002</v>
      </c>
      <c r="R422" s="14" t="str">
        <f>VLOOKUP(VALUE(B422),'[1]tạm xét'!$A$7:$R$1001,18,0)</f>
        <v>KHÔNG ĐỦ ĐIỀU KIỆN THỰC TẬP</v>
      </c>
      <c r="S422" s="14"/>
      <c r="T422" s="14"/>
      <c r="U422" s="14"/>
      <c r="V422" s="14"/>
    </row>
    <row r="423" spans="1:22" s="15" customFormat="1" x14ac:dyDescent="0.25">
      <c r="A423" s="10">
        <f t="shared" si="6"/>
        <v>417</v>
      </c>
      <c r="B423" s="10" t="s">
        <v>987</v>
      </c>
      <c r="C423" s="11" t="s">
        <v>988</v>
      </c>
      <c r="D423" s="11" t="s">
        <v>190</v>
      </c>
      <c r="E423" s="12">
        <v>37503</v>
      </c>
      <c r="F423" s="10" t="s">
        <v>34</v>
      </c>
      <c r="G423" s="10" t="s">
        <v>331</v>
      </c>
      <c r="H423" s="10" t="s">
        <v>957</v>
      </c>
      <c r="I423" s="13" t="s">
        <v>304</v>
      </c>
      <c r="J423" s="14" t="s">
        <v>334</v>
      </c>
      <c r="K423" s="14" t="str">
        <f>VLOOKUP(VALUE($B423),'[1]đơn vị thực tập'!$C$3:$AE$1000,9,0)</f>
        <v>Minh Toàn Galaxy Hotel Đà Nẵng</v>
      </c>
      <c r="L423" s="14" t="str">
        <f>VLOOKUP(VALUE($B423),'[1]đơn vị thực tập'!$C$3:$AE$1000,20,0)</f>
        <v>DUYỆT</v>
      </c>
      <c r="M423" s="14" t="str">
        <f>VLOOKUP(VALUE($B423),'[1]đơn vị thực tập'!$C$3:$AE$1000,21,0)</f>
        <v>25/12/2023</v>
      </c>
      <c r="N423" s="14" t="str">
        <f>VLOOKUP(VALUE($B423),'[1]đơn vị thực tập'!$C$3:$AE$1000,18,0)</f>
        <v>23/12</v>
      </c>
      <c r="O423" s="14" t="str">
        <f>VLOOKUP(VALUE($B423),'[1]đơn vị thực tập'!$C$3:$AE$1000,13,0)</f>
        <v>Nhà hàng</v>
      </c>
      <c r="P423" s="18">
        <f>VLOOKUP(VALUE(B423),'[1]tạm xét'!$A$7:$R$1001,13,0)</f>
        <v>2.4193548387096774E-2</v>
      </c>
      <c r="Q423" s="14">
        <f>VLOOKUP(VALUE(B423),'[1]tạm xét'!$A$7:$R$1001,11,0)</f>
        <v>3.06</v>
      </c>
      <c r="R423" s="14" t="str">
        <f>VLOOKUP(VALUE(B423),'[1]tạm xét'!$A$7:$R$1001,18,0)</f>
        <v>CHUYÊN ĐỀ</v>
      </c>
      <c r="S423" s="14" t="s">
        <v>162</v>
      </c>
      <c r="T423" s="14" t="str">
        <f>VLOOKUP($S423,'[1]THÔNG TIN GVHD'!$D$3:$P$25,11,0)</f>
        <v>0327892117</v>
      </c>
      <c r="U423" s="14" t="str">
        <f>VLOOKUP($S423,'[1]THÔNG TIN GVHD'!$D$3:$P$25,12,0)</f>
        <v>dangtthuytrang3@dtu-hti.edu.vn</v>
      </c>
      <c r="V423" s="14">
        <f>VLOOKUP($S423,'[1]THÔNG TIN GVHD'!$D$3:$P$25,13,0)</f>
        <v>0</v>
      </c>
    </row>
    <row r="424" spans="1:22" s="15" customFormat="1" x14ac:dyDescent="0.25">
      <c r="A424" s="10">
        <f t="shared" si="6"/>
        <v>418</v>
      </c>
      <c r="B424" s="10" t="s">
        <v>989</v>
      </c>
      <c r="C424" s="11" t="s">
        <v>626</v>
      </c>
      <c r="D424" s="11" t="s">
        <v>190</v>
      </c>
      <c r="E424" s="12">
        <v>37257</v>
      </c>
      <c r="F424" s="10" t="s">
        <v>25</v>
      </c>
      <c r="G424" s="10" t="s">
        <v>331</v>
      </c>
      <c r="H424" s="10" t="s">
        <v>957</v>
      </c>
      <c r="I424" s="13" t="s">
        <v>304</v>
      </c>
      <c r="J424" s="14" t="s">
        <v>334</v>
      </c>
      <c r="K424" s="14" t="str">
        <f>VLOOKUP(VALUE($B424),'[1]đơn vị thực tập'!$C$3:$AE$1000,9,0)</f>
        <v>Meliá Danang Beach Resort</v>
      </c>
      <c r="L424" s="14" t="str">
        <f>VLOOKUP(VALUE($B424),'[1]đơn vị thực tập'!$C$3:$AE$1000,20,0)</f>
        <v>DUYỆT</v>
      </c>
      <c r="M424" s="14" t="str">
        <f>VLOOKUP(VALUE($B424),'[1]đơn vị thực tập'!$C$3:$AE$1000,21,0)</f>
        <v>18/12/2023</v>
      </c>
      <c r="N424" s="14" t="str">
        <f>VLOOKUP(VALUE($B424),'[1]đơn vị thực tập'!$C$3:$AE$1000,18,0)</f>
        <v>23/12</v>
      </c>
      <c r="O424" s="14" t="str">
        <f>VLOOKUP(VALUE($B424),'[1]đơn vị thực tập'!$C$3:$AE$1000,13,0)</f>
        <v>Nhà hàng</v>
      </c>
      <c r="P424" s="18">
        <f>VLOOKUP(VALUE(B424),'[1]tạm xét'!$A$7:$R$1001,13,0)</f>
        <v>1.6E-2</v>
      </c>
      <c r="Q424" s="14">
        <f>VLOOKUP(VALUE(B424),'[1]tạm xét'!$A$7:$R$1001,11,0)</f>
        <v>3.69</v>
      </c>
      <c r="R424" s="14" t="str">
        <f>VLOOKUP(VALUE(B424),'[1]tạm xét'!$A$7:$R$1001,18,0)</f>
        <v>CHUYÊN ĐỀ</v>
      </c>
      <c r="S424" s="14" t="s">
        <v>83</v>
      </c>
      <c r="T424" s="14" t="str">
        <f>VLOOKUP($S424,'[1]THÔNG TIN GVHD'!$D$3:$P$25,11,0)</f>
        <v>0938290678</v>
      </c>
      <c r="U424" s="14" t="str">
        <f>VLOOKUP($S424,'[1]THÔNG TIN GVHD'!$D$3:$P$25,12,0)</f>
        <v>phamtthuthuy2@dtu-hti.edu.vn</v>
      </c>
      <c r="V424" s="14" t="str">
        <f>VLOOKUP($S424,'[1]THÔNG TIN GVHD'!$D$3:$P$25,13,0)</f>
        <v>https://zalo.me/g/odmhvs684?fbclid=IwAR354AdjFYPfyhwEa3vHYlf5Ev9Iji7RPvr31ossfbKkGeDGm0e1ZVqBD5E</v>
      </c>
    </row>
    <row r="425" spans="1:22" s="15" customFormat="1" x14ac:dyDescent="0.25">
      <c r="A425" s="10">
        <f t="shared" si="6"/>
        <v>419</v>
      </c>
      <c r="B425" s="10" t="s">
        <v>990</v>
      </c>
      <c r="C425" s="11" t="s">
        <v>991</v>
      </c>
      <c r="D425" s="11" t="s">
        <v>190</v>
      </c>
      <c r="E425" s="12">
        <v>37618</v>
      </c>
      <c r="F425" s="10" t="s">
        <v>25</v>
      </c>
      <c r="G425" s="10" t="s">
        <v>331</v>
      </c>
      <c r="H425" s="10" t="s">
        <v>957</v>
      </c>
      <c r="I425" s="13" t="s">
        <v>304</v>
      </c>
      <c r="J425" s="14" t="s">
        <v>334</v>
      </c>
      <c r="K425" s="14" t="str">
        <f>VLOOKUP(VALUE($B425),'[1]đơn vị thực tập'!$C$3:$AE$1000,9,0)</f>
        <v>Hoi An Central Boutique</v>
      </c>
      <c r="L425" s="14" t="str">
        <f>VLOOKUP(VALUE($B425),'[1]đơn vị thực tập'!$C$3:$AE$1000,20,0)</f>
        <v>DUYỆT</v>
      </c>
      <c r="M425" s="14" t="str">
        <f>VLOOKUP(VALUE($B425),'[1]đơn vị thực tập'!$C$3:$AE$1000,21,0)</f>
        <v>15/1/2024</v>
      </c>
      <c r="N425" s="14" t="str">
        <f>VLOOKUP(VALUE($B425),'[1]đơn vị thực tập'!$C$3:$AE$1000,18,0)</f>
        <v>17/1</v>
      </c>
      <c r="O425" s="14" t="str">
        <f>VLOOKUP(VALUE($B425),'[1]đơn vị thực tập'!$C$3:$AE$1000,13,0)</f>
        <v>Nhà hàng</v>
      </c>
      <c r="P425" s="18">
        <f>VLOOKUP(VALUE(B425),'[1]tạm xét'!$A$7:$R$1001,13,0)</f>
        <v>2.4E-2</v>
      </c>
      <c r="Q425" s="14">
        <f>VLOOKUP(VALUE(B425),'[1]tạm xét'!$A$7:$R$1001,11,0)</f>
        <v>2.99</v>
      </c>
      <c r="R425" s="14" t="str">
        <f>VLOOKUP(VALUE(B425),'[1]tạm xét'!$A$7:$R$1001,18,0)</f>
        <v>CHUYÊN ĐỀ</v>
      </c>
      <c r="S425" s="14" t="s">
        <v>69</v>
      </c>
      <c r="T425" s="14" t="str">
        <f>VLOOKUP($S425,'[1]THÔNG TIN GVHD'!$D$3:$P$25,11,0)</f>
        <v>0905 874 626</v>
      </c>
      <c r="U425" s="14" t="str">
        <f>VLOOKUP($S425,'[1]THÔNG TIN GVHD'!$D$3:$P$25,12,0)</f>
        <v>hosminhtai@dtu-hti.edu.vn</v>
      </c>
      <c r="V425" s="14">
        <f>VLOOKUP($S425,'[1]THÔNG TIN GVHD'!$D$3:$P$25,13,0)</f>
        <v>0</v>
      </c>
    </row>
    <row r="426" spans="1:22" s="15" customFormat="1" x14ac:dyDescent="0.25">
      <c r="A426" s="10">
        <f t="shared" si="6"/>
        <v>420</v>
      </c>
      <c r="B426" s="10" t="s">
        <v>992</v>
      </c>
      <c r="C426" s="11" t="s">
        <v>993</v>
      </c>
      <c r="D426" s="11" t="s">
        <v>795</v>
      </c>
      <c r="E426" s="12">
        <v>37232</v>
      </c>
      <c r="F426" s="10" t="s">
        <v>34</v>
      </c>
      <c r="G426" s="10" t="s">
        <v>331</v>
      </c>
      <c r="H426" s="10" t="s">
        <v>957</v>
      </c>
      <c r="I426" s="13" t="s">
        <v>304</v>
      </c>
      <c r="J426" s="14" t="s">
        <v>334</v>
      </c>
      <c r="K426" s="14" t="str">
        <f>VLOOKUP(VALUE($B426),'[1]đơn vị thực tập'!$C$3:$AE$1000,9,0)</f>
        <v>Da Nang Mikazuki Japanese Resorts &amp; Spa</v>
      </c>
      <c r="L426" s="14" t="str">
        <f>VLOOKUP(VALUE($B426),'[1]đơn vị thực tập'!$C$3:$AE$1000,20,0)</f>
        <v>DUYỆT</v>
      </c>
      <c r="M426" s="14" t="str">
        <f>VLOOKUP(VALUE($B426),'[1]đơn vị thực tập'!$C$3:$AE$1000,21,0)</f>
        <v>15/1/2024</v>
      </c>
      <c r="N426" s="14" t="str">
        <f>VLOOKUP(VALUE($B426),'[1]đơn vị thực tập'!$C$3:$AE$1000,18,0)</f>
        <v>15/1</v>
      </c>
      <c r="O426" s="14" t="str">
        <f>VLOOKUP(VALUE($B426),'[1]đơn vị thực tập'!$C$3:$AE$1000,13,0)</f>
        <v>Buồng phòng</v>
      </c>
      <c r="P426" s="18">
        <f>VLOOKUP(VALUE(B426),'[1]tạm xét'!$A$7:$R$1001,13,0)</f>
        <v>1.6E-2</v>
      </c>
      <c r="Q426" s="14">
        <f>VLOOKUP(VALUE(B426),'[1]tạm xét'!$A$7:$R$1001,11,0)</f>
        <v>2.81</v>
      </c>
      <c r="R426" s="14" t="str">
        <f>VLOOKUP(VALUE(B426),'[1]tạm xét'!$A$7:$R$1001,18,0)</f>
        <v>CHUYÊN ĐỀ</v>
      </c>
      <c r="S426" s="14" t="s">
        <v>354</v>
      </c>
      <c r="T426" s="14" t="str">
        <f>VLOOKUP($S426,'[1]THÔNG TIN GVHD'!$D$3:$P$25,11,0)</f>
        <v>0935336716</v>
      </c>
      <c r="U426" s="14" t="str">
        <f>VLOOKUP($S426,'[1]THÔNG TIN GVHD'!$D$3:$P$25,12,0)</f>
        <v>hominhphuc@dtu-hti.edu.vn</v>
      </c>
      <c r="V426" s="14">
        <f>VLOOKUP($S426,'[1]THÔNG TIN GVHD'!$D$3:$P$25,13,0)</f>
        <v>0</v>
      </c>
    </row>
    <row r="427" spans="1:22" s="15" customFormat="1" x14ac:dyDescent="0.25">
      <c r="A427" s="10">
        <f t="shared" si="6"/>
        <v>421</v>
      </c>
      <c r="B427" s="10" t="s">
        <v>994</v>
      </c>
      <c r="C427" s="11" t="s">
        <v>995</v>
      </c>
      <c r="D427" s="11" t="s">
        <v>57</v>
      </c>
      <c r="E427" s="12">
        <v>37612</v>
      </c>
      <c r="F427" s="10" t="s">
        <v>25</v>
      </c>
      <c r="G427" s="10" t="s">
        <v>331</v>
      </c>
      <c r="H427" s="10" t="s">
        <v>957</v>
      </c>
      <c r="I427" s="13" t="s">
        <v>304</v>
      </c>
      <c r="J427" s="14" t="s">
        <v>334</v>
      </c>
      <c r="K427" s="14" t="str">
        <f>VLOOKUP(VALUE($B427),'[1]đơn vị thực tập'!$C$3:$AE$1000,9,0)</f>
        <v>Danang Marriott Resort &amp; Spa</v>
      </c>
      <c r="L427" s="14" t="str">
        <f>VLOOKUP(VALUE($B427),'[1]đơn vị thực tập'!$C$3:$AE$1000,20,0)</f>
        <v>DUYỆT</v>
      </c>
      <c r="M427" s="14" t="str">
        <f>VLOOKUP(VALUE($B427),'[1]đơn vị thực tập'!$C$3:$AE$1000,21,0)</f>
        <v>25/12/2023</v>
      </c>
      <c r="N427" s="14" t="str">
        <f>VLOOKUP(VALUE($B427),'[1]đơn vị thực tập'!$C$3:$AE$1000,18,0)</f>
        <v>27/12</v>
      </c>
      <c r="O427" s="14" t="str">
        <f>VLOOKUP(VALUE($B427),'[1]đơn vị thực tập'!$C$3:$AE$1000,13,0)</f>
        <v>Buồng phòng</v>
      </c>
      <c r="P427" s="18">
        <f>VLOOKUP(VALUE(B427),'[1]tạm xét'!$A$7:$R$1001,13,0)</f>
        <v>2.4E-2</v>
      </c>
      <c r="Q427" s="14">
        <f>VLOOKUP(VALUE(B427),'[1]tạm xét'!$A$7:$R$1001,11,0)</f>
        <v>3.27</v>
      </c>
      <c r="R427" s="14" t="str">
        <f>VLOOKUP(VALUE(B427),'[1]tạm xét'!$A$7:$R$1001,18,0)</f>
        <v>CHUYÊN ĐỀ</v>
      </c>
      <c r="S427" s="14" t="s">
        <v>354</v>
      </c>
      <c r="T427" s="14" t="str">
        <f>VLOOKUP($S427,'[1]THÔNG TIN GVHD'!$D$3:$P$25,11,0)</f>
        <v>0935336716</v>
      </c>
      <c r="U427" s="14" t="str">
        <f>VLOOKUP($S427,'[1]THÔNG TIN GVHD'!$D$3:$P$25,12,0)</f>
        <v>hominhphuc@dtu-hti.edu.vn</v>
      </c>
      <c r="V427" s="14">
        <f>VLOOKUP($S427,'[1]THÔNG TIN GVHD'!$D$3:$P$25,13,0)</f>
        <v>0</v>
      </c>
    </row>
    <row r="428" spans="1:22" s="15" customFormat="1" x14ac:dyDescent="0.25">
      <c r="A428" s="10">
        <f t="shared" si="6"/>
        <v>422</v>
      </c>
      <c r="B428" s="10" t="s">
        <v>996</v>
      </c>
      <c r="C428" s="11" t="s">
        <v>358</v>
      </c>
      <c r="D428" s="11" t="s">
        <v>310</v>
      </c>
      <c r="E428" s="12">
        <v>37421</v>
      </c>
      <c r="F428" s="10" t="s">
        <v>34</v>
      </c>
      <c r="G428" s="10" t="s">
        <v>331</v>
      </c>
      <c r="H428" s="10" t="s">
        <v>957</v>
      </c>
      <c r="I428" s="13" t="s">
        <v>304</v>
      </c>
      <c r="J428" s="14" t="s">
        <v>334</v>
      </c>
      <c r="K428" s="14" t="e">
        <f>VLOOKUP(VALUE($B428),'[1]đơn vị thực tập'!$C$3:$AE$1000,9,0)</f>
        <v>#N/A</v>
      </c>
      <c r="L428" s="14" t="e">
        <f>VLOOKUP(VALUE($B428),'[1]đơn vị thực tập'!$C$3:$AE$1000,20,0)</f>
        <v>#N/A</v>
      </c>
      <c r="M428" s="14" t="e">
        <f>VLOOKUP(VALUE($B428),'[1]đơn vị thực tập'!$C$3:$AE$1000,21,0)</f>
        <v>#N/A</v>
      </c>
      <c r="N428" s="14" t="e">
        <f>VLOOKUP(VALUE($B428),'[1]đơn vị thực tập'!$C$3:$AE$1000,18,0)</f>
        <v>#N/A</v>
      </c>
      <c r="O428" s="14" t="e">
        <f>VLOOKUP(VALUE($B428),'[1]đơn vị thực tập'!$C$3:$AE$1000,13,0)</f>
        <v>#N/A</v>
      </c>
      <c r="P428" s="18">
        <f>VLOOKUP(VALUE(B428),'[1]tạm xét'!$A$7:$R$1001,13,0)</f>
        <v>0.1984126984126984</v>
      </c>
      <c r="Q428" s="14">
        <f>VLOOKUP(VALUE(B428),'[1]tạm xét'!$A$7:$R$1001,11,0)</f>
        <v>2.4900000000000002</v>
      </c>
      <c r="R428" s="14" t="str">
        <f>VLOOKUP(VALUE(B428),'[1]tạm xét'!$A$7:$R$1001,18,0)</f>
        <v>KHÔNG ĐỦ ĐIỀU KIỆN THỰC TẬP</v>
      </c>
      <c r="S428" s="14"/>
      <c r="T428" s="14"/>
      <c r="U428" s="14"/>
      <c r="V428" s="14"/>
    </row>
    <row r="429" spans="1:22" s="15" customFormat="1" x14ac:dyDescent="0.25">
      <c r="A429" s="10">
        <f t="shared" si="6"/>
        <v>423</v>
      </c>
      <c r="B429" s="10" t="s">
        <v>997</v>
      </c>
      <c r="C429" s="11" t="s">
        <v>617</v>
      </c>
      <c r="D429" s="11" t="s">
        <v>155</v>
      </c>
      <c r="E429" s="12">
        <v>36844</v>
      </c>
      <c r="F429" s="10" t="s">
        <v>25</v>
      </c>
      <c r="G429" s="10" t="s">
        <v>331</v>
      </c>
      <c r="H429" s="10" t="s">
        <v>957</v>
      </c>
      <c r="I429" s="13" t="s">
        <v>304</v>
      </c>
      <c r="J429" s="14" t="s">
        <v>334</v>
      </c>
      <c r="K429" s="14" t="str">
        <f>VLOOKUP(VALUE($B429),'[1]đơn vị thực tập'!$C$3:$AE$1000,9,0)</f>
        <v>Boutique Hoi An Resort</v>
      </c>
      <c r="L429" s="14" t="str">
        <f>VLOOKUP(VALUE($B429),'[1]đơn vị thực tập'!$C$3:$AE$1000,20,0)</f>
        <v>DUYỆT</v>
      </c>
      <c r="M429" s="14" t="str">
        <f>VLOOKUP(VALUE($B429),'[1]đơn vị thực tập'!$C$3:$AE$1000,21,0)</f>
        <v>15/1/2024</v>
      </c>
      <c r="N429" s="14" t="str">
        <f>VLOOKUP(VALUE($B429),'[1]đơn vị thực tập'!$C$3:$AE$1000,18,0)</f>
        <v>15/1</v>
      </c>
      <c r="O429" s="14" t="str">
        <f>VLOOKUP(VALUE($B429),'[1]đơn vị thực tập'!$C$3:$AE$1000,13,0)</f>
        <v>Lễ tân</v>
      </c>
      <c r="P429" s="18">
        <f>VLOOKUP(VALUE(B429),'[1]tạm xét'!$A$7:$R$1001,13,0)</f>
        <v>2.4E-2</v>
      </c>
      <c r="Q429" s="14">
        <f>VLOOKUP(VALUE(B429),'[1]tạm xét'!$A$7:$R$1001,11,0)</f>
        <v>2.68</v>
      </c>
      <c r="R429" s="14" t="str">
        <f>VLOOKUP(VALUE(B429),'[1]tạm xét'!$A$7:$R$1001,18,0)</f>
        <v>CHUYÊN ĐỀ</v>
      </c>
      <c r="S429" s="14" t="s">
        <v>30</v>
      </c>
      <c r="T429" s="14" t="str">
        <f>VLOOKUP($S429,'[1]THÔNG TIN GVHD'!$D$3:$P$25,11,0)</f>
        <v>0702605664</v>
      </c>
      <c r="U429" s="14" t="str">
        <f>VLOOKUP($S429,'[1]THÔNG TIN GVHD'!$D$3:$P$25,12,0)</f>
        <v>huynhlthuylinh@dtu-hti.edu.vn</v>
      </c>
      <c r="V429" s="14">
        <f>VLOOKUP($S429,'[1]THÔNG TIN GVHD'!$D$3:$P$25,13,0)</f>
        <v>0</v>
      </c>
    </row>
    <row r="430" spans="1:22" s="15" customFormat="1" x14ac:dyDescent="0.25">
      <c r="A430" s="10">
        <f t="shared" si="6"/>
        <v>424</v>
      </c>
      <c r="B430" s="10" t="s">
        <v>998</v>
      </c>
      <c r="C430" s="11" t="s">
        <v>358</v>
      </c>
      <c r="D430" s="11" t="s">
        <v>639</v>
      </c>
      <c r="E430" s="12">
        <v>37329</v>
      </c>
      <c r="F430" s="10" t="s">
        <v>34</v>
      </c>
      <c r="G430" s="10" t="s">
        <v>331</v>
      </c>
      <c r="H430" s="10" t="s">
        <v>957</v>
      </c>
      <c r="I430" s="13" t="s">
        <v>304</v>
      </c>
      <c r="J430" s="14" t="s">
        <v>334</v>
      </c>
      <c r="K430" s="14" t="str">
        <f>VLOOKUP(VALUE($B430),'[1]đơn vị thực tập'!$C$3:$AE$1000,9,0)</f>
        <v>BlueSun Hotel</v>
      </c>
      <c r="L430" s="14" t="str">
        <f>VLOOKUP(VALUE($B430),'[1]đơn vị thực tập'!$C$3:$AE$1000,20,0)</f>
        <v>DUYỆT</v>
      </c>
      <c r="M430" s="14" t="str">
        <f>VLOOKUP(VALUE($B430),'[1]đơn vị thực tập'!$C$3:$AE$1000,21,0)</f>
        <v>18/12/2023</v>
      </c>
      <c r="N430" s="14" t="str">
        <f>VLOOKUP(VALUE($B430),'[1]đơn vị thực tập'!$C$3:$AE$1000,18,0)</f>
        <v>21/12</v>
      </c>
      <c r="O430" s="14" t="str">
        <f>VLOOKUP(VALUE($B430),'[1]đơn vị thực tập'!$C$3:$AE$1000,13,0)</f>
        <v>Tiền sảnh</v>
      </c>
      <c r="P430" s="18">
        <f>VLOOKUP(VALUE(B430),'[1]tạm xét'!$A$7:$R$1001,13,0)</f>
        <v>1.6129032258064516E-2</v>
      </c>
      <c r="Q430" s="14">
        <f>VLOOKUP(VALUE(B430),'[1]tạm xét'!$A$7:$R$1001,11,0)</f>
        <v>2.93</v>
      </c>
      <c r="R430" s="14" t="str">
        <f>VLOOKUP(VALUE(B430),'[1]tạm xét'!$A$7:$R$1001,18,0)</f>
        <v>CHUYÊN ĐỀ</v>
      </c>
      <c r="S430" s="14" t="s">
        <v>337</v>
      </c>
      <c r="T430" s="14" t="str">
        <f>VLOOKUP($S430,'[1]THÔNG TIN GVHD'!$D$3:$P$25,11,0)</f>
        <v>0396.153.687</v>
      </c>
      <c r="U430" s="14" t="str">
        <f>VLOOKUP($S430,'[1]THÔNG TIN GVHD'!$D$3:$P$25,12,0)</f>
        <v>nguyentminhthu@dtu-hti.edu.vn</v>
      </c>
      <c r="V430" s="14">
        <f>VLOOKUP($S430,'[1]THÔNG TIN GVHD'!$D$3:$P$25,13,0)</f>
        <v>0</v>
      </c>
    </row>
    <row r="431" spans="1:22" s="15" customFormat="1" x14ac:dyDescent="0.25">
      <c r="A431" s="10">
        <f t="shared" si="6"/>
        <v>425</v>
      </c>
      <c r="B431" s="10" t="s">
        <v>999</v>
      </c>
      <c r="C431" s="11" t="s">
        <v>1000</v>
      </c>
      <c r="D431" s="11" t="s">
        <v>429</v>
      </c>
      <c r="E431" s="12">
        <v>37465</v>
      </c>
      <c r="F431" s="10" t="s">
        <v>25</v>
      </c>
      <c r="G431" s="10" t="s">
        <v>331</v>
      </c>
      <c r="H431" s="10" t="s">
        <v>957</v>
      </c>
      <c r="I431" s="13" t="s">
        <v>304</v>
      </c>
      <c r="J431" s="14" t="s">
        <v>334</v>
      </c>
      <c r="K431" s="14" t="str">
        <f>VLOOKUP(VALUE($B431),'[1]đơn vị thực tập'!$C$3:$AE$1000,9,0)</f>
        <v>Risemount Premier Resort Danang</v>
      </c>
      <c r="L431" s="14" t="str">
        <f>VLOOKUP(VALUE($B431),'[1]đơn vị thực tập'!$C$3:$AE$1000,20,0)</f>
        <v>DUYỆT</v>
      </c>
      <c r="M431" s="14" t="str">
        <f>VLOOKUP(VALUE($B431),'[1]đơn vị thực tập'!$C$3:$AE$1000,21,0)</f>
        <v>25/12/2023</v>
      </c>
      <c r="N431" s="14" t="str">
        <f>VLOOKUP(VALUE($B431),'[1]đơn vị thực tập'!$C$3:$AE$1000,18,0)</f>
        <v>23/12</v>
      </c>
      <c r="O431" s="14" t="str">
        <f>VLOOKUP(VALUE($B431),'[1]đơn vị thực tập'!$C$3:$AE$1000,13,0)</f>
        <v>Nhà hàng</v>
      </c>
      <c r="P431" s="18">
        <f>VLOOKUP(VALUE(B431),'[1]tạm xét'!$A$7:$R$1001,13,0)</f>
        <v>2.4193548387096774E-2</v>
      </c>
      <c r="Q431" s="14">
        <f>VLOOKUP(VALUE(B431),'[1]tạm xét'!$A$7:$R$1001,11,0)</f>
        <v>3.42</v>
      </c>
      <c r="R431" s="14" t="str">
        <f>VLOOKUP(VALUE(B431),'[1]tạm xét'!$A$7:$R$1001,18,0)</f>
        <v>CHUYÊN ĐỀ</v>
      </c>
      <c r="S431" s="14" t="s">
        <v>65</v>
      </c>
      <c r="T431" s="14" t="str">
        <f>VLOOKUP($S431,'[1]THÔNG TIN GVHD'!$D$3:$P$25,11,0)</f>
        <v>0906 029 602</v>
      </c>
      <c r="U431" s="14" t="str">
        <f>VLOOKUP($S431,'[1]THÔNG TIN GVHD'!$D$3:$P$25,12,0)</f>
        <v>tranhoanganh@dtu-hti.edu.vn</v>
      </c>
      <c r="V431" s="14">
        <f>VLOOKUP($S431,'[1]THÔNG TIN GVHD'!$D$3:$P$25,13,0)</f>
        <v>0</v>
      </c>
    </row>
    <row r="432" spans="1:22" s="15" customFormat="1" x14ac:dyDescent="0.25">
      <c r="A432" s="10">
        <f t="shared" si="6"/>
        <v>426</v>
      </c>
      <c r="B432" s="10" t="s">
        <v>1001</v>
      </c>
      <c r="C432" s="11" t="s">
        <v>253</v>
      </c>
      <c r="D432" s="11" t="s">
        <v>513</v>
      </c>
      <c r="E432" s="12">
        <v>37591</v>
      </c>
      <c r="F432" s="10" t="s">
        <v>34</v>
      </c>
      <c r="G432" s="10" t="s">
        <v>331</v>
      </c>
      <c r="H432" s="10" t="s">
        <v>957</v>
      </c>
      <c r="I432" s="13" t="s">
        <v>304</v>
      </c>
      <c r="J432" s="14" t="s">
        <v>334</v>
      </c>
      <c r="K432" s="14" t="str">
        <f>VLOOKUP(VALUE($B432),'[1]đơn vị thực tập'!$C$3:$AE$1000,9,0)</f>
        <v>BlueSun Hotel</v>
      </c>
      <c r="L432" s="14" t="str">
        <f>VLOOKUP(VALUE($B432),'[1]đơn vị thực tập'!$C$3:$AE$1000,20,0)</f>
        <v>DUYỆT</v>
      </c>
      <c r="M432" s="14" t="str">
        <f>VLOOKUP(VALUE($B432),'[1]đơn vị thực tập'!$C$3:$AE$1000,21,0)</f>
        <v>18/12/2023</v>
      </c>
      <c r="N432" s="14" t="str">
        <f>VLOOKUP(VALUE($B432),'[1]đơn vị thực tập'!$C$3:$AE$1000,18,0)</f>
        <v>21/12</v>
      </c>
      <c r="O432" s="14" t="str">
        <f>VLOOKUP(VALUE($B432),'[1]đơn vị thực tập'!$C$3:$AE$1000,13,0)</f>
        <v>Tiền sảnh</v>
      </c>
      <c r="P432" s="18">
        <f>VLOOKUP(VALUE(B432),'[1]tạm xét'!$A$7:$R$1001,13,0)</f>
        <v>0</v>
      </c>
      <c r="Q432" s="14">
        <f>VLOOKUP(VALUE(B432),'[1]tạm xét'!$A$7:$R$1001,11,0)</f>
        <v>3.16</v>
      </c>
      <c r="R432" s="14" t="str">
        <f>VLOOKUP(VALUE(B432),'[1]tạm xét'!$A$7:$R$1001,18,0)</f>
        <v>CHUYÊN ĐỀ</v>
      </c>
      <c r="S432" s="14" t="s">
        <v>337</v>
      </c>
      <c r="T432" s="14" t="str">
        <f>VLOOKUP($S432,'[1]THÔNG TIN GVHD'!$D$3:$P$25,11,0)</f>
        <v>0396.153.687</v>
      </c>
      <c r="U432" s="14" t="str">
        <f>VLOOKUP($S432,'[1]THÔNG TIN GVHD'!$D$3:$P$25,12,0)</f>
        <v>nguyentminhthu@dtu-hti.edu.vn</v>
      </c>
      <c r="V432" s="14">
        <f>VLOOKUP($S432,'[1]THÔNG TIN GVHD'!$D$3:$P$25,13,0)</f>
        <v>0</v>
      </c>
    </row>
    <row r="433" spans="1:22" s="15" customFormat="1" x14ac:dyDescent="0.25">
      <c r="A433" s="10">
        <f t="shared" si="6"/>
        <v>427</v>
      </c>
      <c r="B433" s="10" t="s">
        <v>1002</v>
      </c>
      <c r="C433" s="11" t="s">
        <v>1003</v>
      </c>
      <c r="D433" s="11" t="s">
        <v>82</v>
      </c>
      <c r="E433" s="12">
        <v>37115</v>
      </c>
      <c r="F433" s="10" t="s">
        <v>25</v>
      </c>
      <c r="G433" s="10" t="s">
        <v>331</v>
      </c>
      <c r="H433" s="10" t="s">
        <v>957</v>
      </c>
      <c r="I433" s="13" t="s">
        <v>304</v>
      </c>
      <c r="J433" s="14" t="s">
        <v>334</v>
      </c>
      <c r="K433" s="14" t="str">
        <f>VLOOKUP(VALUE($B433),'[1]đơn vị thực tập'!$C$3:$AE$1000,9,0)</f>
        <v>Da Nang Mikazuki Japanese Resorts &amp; Spa</v>
      </c>
      <c r="L433" s="14" t="str">
        <f>VLOOKUP(VALUE($B433),'[1]đơn vị thực tập'!$C$3:$AE$1000,20,0)</f>
        <v>DUYỆT</v>
      </c>
      <c r="M433" s="14" t="str">
        <f>VLOOKUP(VALUE($B433),'[1]đơn vị thực tập'!$C$3:$AE$1000,21,0)</f>
        <v>20/1/2024</v>
      </c>
      <c r="N433" s="14" t="str">
        <f>VLOOKUP(VALUE($B433),'[1]đơn vị thực tập'!$C$3:$AE$1000,18,0)</f>
        <v>19/1</v>
      </c>
      <c r="O433" s="14" t="str">
        <f>VLOOKUP(VALUE($B433),'[1]đơn vị thực tập'!$C$3:$AE$1000,13,0)</f>
        <v>Buồng phòng</v>
      </c>
      <c r="P433" s="18">
        <f>VLOOKUP(VALUE(B433),'[1]tạm xét'!$A$7:$R$1001,13,0)</f>
        <v>0</v>
      </c>
      <c r="Q433" s="14">
        <f>VLOOKUP(VALUE(B433),'[1]tạm xét'!$A$7:$R$1001,11,0)</f>
        <v>3.04</v>
      </c>
      <c r="R433" s="14" t="str">
        <f>VLOOKUP(VALUE(B433),'[1]tạm xét'!$A$7:$R$1001,18,0)</f>
        <v>CHUYÊN ĐỀ</v>
      </c>
      <c r="S433" s="14" t="s">
        <v>354</v>
      </c>
      <c r="T433" s="14" t="str">
        <f>VLOOKUP($S433,'[1]THÔNG TIN GVHD'!$D$3:$P$25,11,0)</f>
        <v>0935336716</v>
      </c>
      <c r="U433" s="14" t="str">
        <f>VLOOKUP($S433,'[1]THÔNG TIN GVHD'!$D$3:$P$25,12,0)</f>
        <v>hominhphuc@dtu-hti.edu.vn</v>
      </c>
      <c r="V433" s="14">
        <f>VLOOKUP($S433,'[1]THÔNG TIN GVHD'!$D$3:$P$25,13,0)</f>
        <v>0</v>
      </c>
    </row>
    <row r="434" spans="1:22" s="15" customFormat="1" x14ac:dyDescent="0.25">
      <c r="A434" s="10">
        <f t="shared" si="6"/>
        <v>428</v>
      </c>
      <c r="B434" s="10" t="s">
        <v>1004</v>
      </c>
      <c r="C434" s="11" t="s">
        <v>1005</v>
      </c>
      <c r="D434" s="11" t="s">
        <v>878</v>
      </c>
      <c r="E434" s="12">
        <v>37577</v>
      </c>
      <c r="F434" s="10" t="s">
        <v>25</v>
      </c>
      <c r="G434" s="10" t="s">
        <v>331</v>
      </c>
      <c r="H434" s="10" t="s">
        <v>957</v>
      </c>
      <c r="I434" s="13" t="s">
        <v>304</v>
      </c>
      <c r="J434" s="14" t="s">
        <v>334</v>
      </c>
      <c r="K434" s="14" t="e">
        <f>VLOOKUP(VALUE($B434),'[1]đơn vị thực tập'!$C$3:$AE$1000,9,0)</f>
        <v>#N/A</v>
      </c>
      <c r="L434" s="14" t="e">
        <f>VLOOKUP(VALUE($B434),'[1]đơn vị thực tập'!$C$3:$AE$1000,20,0)</f>
        <v>#N/A</v>
      </c>
      <c r="M434" s="14" t="e">
        <f>VLOOKUP(VALUE($B434),'[1]đơn vị thực tập'!$C$3:$AE$1000,21,0)</f>
        <v>#N/A</v>
      </c>
      <c r="N434" s="14" t="e">
        <f>VLOOKUP(VALUE($B434),'[1]đơn vị thực tập'!$C$3:$AE$1000,18,0)</f>
        <v>#N/A</v>
      </c>
      <c r="O434" s="14" t="e">
        <f>VLOOKUP(VALUE($B434),'[1]đơn vị thực tập'!$C$3:$AE$1000,13,0)</f>
        <v>#N/A</v>
      </c>
      <c r="P434" s="18">
        <f>VLOOKUP(VALUE(B434),'[1]tạm xét'!$A$7:$R$1001,13,0)</f>
        <v>0.12</v>
      </c>
      <c r="Q434" s="14">
        <f>VLOOKUP(VALUE(B434),'[1]tạm xét'!$A$7:$R$1001,11,0)</f>
        <v>2.76</v>
      </c>
      <c r="R434" s="14" t="str">
        <f>VLOOKUP(VALUE(B434),'[1]tạm xét'!$A$7:$R$1001,18,0)</f>
        <v>KHÔNG ĐỦ ĐIỀU KIỆN THỰC TẬP</v>
      </c>
      <c r="S434" s="14"/>
      <c r="T434" s="14"/>
      <c r="U434" s="14"/>
      <c r="V434" s="14"/>
    </row>
    <row r="435" spans="1:22" s="15" customFormat="1" x14ac:dyDescent="0.25">
      <c r="A435" s="10">
        <f t="shared" si="6"/>
        <v>429</v>
      </c>
      <c r="B435" s="10" t="s">
        <v>1006</v>
      </c>
      <c r="C435" s="11" t="s">
        <v>342</v>
      </c>
      <c r="D435" s="11" t="s">
        <v>92</v>
      </c>
      <c r="E435" s="12">
        <v>37283</v>
      </c>
      <c r="F435" s="10" t="s">
        <v>25</v>
      </c>
      <c r="G435" s="10" t="s">
        <v>331</v>
      </c>
      <c r="H435" s="10" t="s">
        <v>957</v>
      </c>
      <c r="I435" s="13" t="s">
        <v>304</v>
      </c>
      <c r="J435" s="14" t="s">
        <v>334</v>
      </c>
      <c r="K435" s="14" t="str">
        <f>VLOOKUP(VALUE($B435),'[1]đơn vị thực tập'!$C$3:$AE$1000,9,0)</f>
        <v>Central Hotel</v>
      </c>
      <c r="L435" s="14" t="str">
        <f>VLOOKUP(VALUE($B435),'[1]đơn vị thực tập'!$C$3:$AE$1000,20,0)</f>
        <v>DUYỆT</v>
      </c>
      <c r="M435" s="14" t="str">
        <f>VLOOKUP(VALUE($B435),'[1]đơn vị thực tập'!$C$3:$AE$1000,21,0)</f>
        <v>15/1/2024</v>
      </c>
      <c r="N435" s="14" t="str">
        <f>VLOOKUP(VALUE($B435),'[1]đơn vị thực tập'!$C$3:$AE$1000,18,0)</f>
        <v>15/1</v>
      </c>
      <c r="O435" s="14" t="str">
        <f>VLOOKUP(VALUE($B435),'[1]đơn vị thực tập'!$C$3:$AE$1000,13,0)</f>
        <v>Nhà hàng</v>
      </c>
      <c r="P435" s="18">
        <f>VLOOKUP(VALUE(B435),'[1]tạm xét'!$A$7:$R$1001,13,0)</f>
        <v>0</v>
      </c>
      <c r="Q435" s="14">
        <f>VLOOKUP(VALUE(B435),'[1]tạm xét'!$A$7:$R$1001,11,0)</f>
        <v>3.79</v>
      </c>
      <c r="R435" s="14" t="str">
        <f>VLOOKUP(VALUE(B435),'[1]TỔNG XÉT KHÓA LUẬN'!$B$14:$O$97,14,0)</f>
        <v>CHUYÊN ĐỀ</v>
      </c>
      <c r="S435" s="14" t="s">
        <v>244</v>
      </c>
      <c r="T435" s="14" t="str">
        <f>VLOOKUP($S435,'[1]THÔNG TIN GVHD'!$D$3:$P$25,11,0)</f>
        <v>034.838.9062</v>
      </c>
      <c r="U435" s="14" t="str">
        <f>VLOOKUP($S435,'[1]THÔNG TIN GVHD'!$D$3:$P$25,12,0)</f>
        <v>honghaiphan0102@gmail.com</v>
      </c>
      <c r="V435" s="14" t="str">
        <f>VLOOKUP($S435,'[1]THÔNG TIN GVHD'!$D$3:$P$25,13,0)</f>
        <v>https://zalo.me/g/abtrkl228</v>
      </c>
    </row>
    <row r="436" spans="1:22" s="15" customFormat="1" x14ac:dyDescent="0.25">
      <c r="A436" s="10">
        <f t="shared" si="6"/>
        <v>430</v>
      </c>
      <c r="B436" s="10" t="s">
        <v>1007</v>
      </c>
      <c r="C436" s="11" t="s">
        <v>1008</v>
      </c>
      <c r="D436" s="11" t="s">
        <v>1009</v>
      </c>
      <c r="E436" s="12">
        <v>37116</v>
      </c>
      <c r="F436" s="10" t="s">
        <v>34</v>
      </c>
      <c r="G436" s="10" t="s">
        <v>331</v>
      </c>
      <c r="H436" s="10" t="s">
        <v>957</v>
      </c>
      <c r="I436" s="13" t="s">
        <v>304</v>
      </c>
      <c r="J436" s="14" t="s">
        <v>334</v>
      </c>
      <c r="K436" s="14" t="str">
        <f>VLOOKUP(VALUE($B436),'[1]đơn vị thực tập'!$C$3:$AE$1000,9,0)</f>
        <v>Da Nang Mikazuki Japanese Resorts &amp; Spa</v>
      </c>
      <c r="L436" s="14" t="str">
        <f>VLOOKUP(VALUE($B436),'[1]đơn vị thực tập'!$C$3:$AE$1000,20,0)</f>
        <v>DUYỆT</v>
      </c>
      <c r="M436" s="14" t="str">
        <f>VLOOKUP(VALUE($B436),'[1]đơn vị thực tập'!$C$3:$AE$1000,21,0)</f>
        <v>15/1/2024</v>
      </c>
      <c r="N436" s="14" t="str">
        <f>VLOOKUP(VALUE($B436),'[1]đơn vị thực tập'!$C$3:$AE$1000,18,0)</f>
        <v>15/1</v>
      </c>
      <c r="O436" s="14" t="str">
        <f>VLOOKUP(VALUE($B436),'[1]đơn vị thực tập'!$C$3:$AE$1000,13,0)</f>
        <v>Buồng phòng</v>
      </c>
      <c r="P436" s="18">
        <f>VLOOKUP(VALUE(B436),'[1]tạm xét'!$A$7:$R$1001,13,0)</f>
        <v>0</v>
      </c>
      <c r="Q436" s="14">
        <f>VLOOKUP(VALUE(B436),'[1]tạm xét'!$A$7:$R$1001,11,0)</f>
        <v>2.9</v>
      </c>
      <c r="R436" s="14" t="str">
        <f>VLOOKUP(VALUE(B436),'[1]tạm xét'!$A$7:$R$1001,18,0)</f>
        <v>CHUYÊN ĐỀ</v>
      </c>
      <c r="S436" s="14" t="s">
        <v>354</v>
      </c>
      <c r="T436" s="14" t="str">
        <f>VLOOKUP($S436,'[1]THÔNG TIN GVHD'!$D$3:$P$25,11,0)</f>
        <v>0935336716</v>
      </c>
      <c r="U436" s="14" t="str">
        <f>VLOOKUP($S436,'[1]THÔNG TIN GVHD'!$D$3:$P$25,12,0)</f>
        <v>hominhphuc@dtu-hti.edu.vn</v>
      </c>
      <c r="V436" s="14">
        <f>VLOOKUP($S436,'[1]THÔNG TIN GVHD'!$D$3:$P$25,13,0)</f>
        <v>0</v>
      </c>
    </row>
    <row r="437" spans="1:22" s="15" customFormat="1" x14ac:dyDescent="0.25">
      <c r="A437" s="10">
        <f t="shared" si="6"/>
        <v>431</v>
      </c>
      <c r="B437" s="10" t="s">
        <v>1010</v>
      </c>
      <c r="C437" s="11" t="s">
        <v>1011</v>
      </c>
      <c r="D437" s="11" t="s">
        <v>103</v>
      </c>
      <c r="E437" s="12">
        <v>37536</v>
      </c>
      <c r="F437" s="10" t="s">
        <v>25</v>
      </c>
      <c r="G437" s="10" t="s">
        <v>331</v>
      </c>
      <c r="H437" s="10" t="s">
        <v>957</v>
      </c>
      <c r="I437" s="13" t="s">
        <v>304</v>
      </c>
      <c r="J437" s="14" t="s">
        <v>334</v>
      </c>
      <c r="K437" s="14" t="str">
        <f>VLOOKUP(VALUE($B437),'[1]đơn vị thực tập'!$C$3:$AE$1000,9,0)</f>
        <v>Royal Lotus Hotel Danang</v>
      </c>
      <c r="L437" s="14" t="str">
        <f>VLOOKUP(VALUE($B437),'[1]đơn vị thực tập'!$C$3:$AE$1000,20,0)</f>
        <v>DUYỆT</v>
      </c>
      <c r="M437" s="14">
        <f>VLOOKUP(VALUE($B437),'[1]đơn vị thực tập'!$C$3:$AE$1000,21,0)</f>
        <v>45139</v>
      </c>
      <c r="N437" s="14" t="str">
        <f>VLOOKUP(VALUE($B437),'[1]đơn vị thực tập'!$C$3:$AE$1000,18,0)</f>
        <v>29/12</v>
      </c>
      <c r="O437" s="14" t="str">
        <f>VLOOKUP(VALUE($B437),'[1]đơn vị thực tập'!$C$3:$AE$1000,13,0)</f>
        <v>Buồng phòng</v>
      </c>
      <c r="P437" s="18">
        <f>VLOOKUP(VALUE(B437),'[1]tạm xét'!$A$7:$R$1001,13,0)</f>
        <v>0</v>
      </c>
      <c r="Q437" s="14">
        <f>VLOOKUP(VALUE(B437),'[1]tạm xét'!$A$7:$R$1001,11,0)</f>
        <v>3.05</v>
      </c>
      <c r="R437" s="14" t="str">
        <f>VLOOKUP(VALUE(B437),'[1]tạm xét'!$A$7:$R$1001,18,0)</f>
        <v>CHUYÊN ĐỀ</v>
      </c>
      <c r="S437" s="14" t="s">
        <v>337</v>
      </c>
      <c r="T437" s="14" t="str">
        <f>VLOOKUP($S437,'[1]THÔNG TIN GVHD'!$D$3:$P$25,11,0)</f>
        <v>0396.153.687</v>
      </c>
      <c r="U437" s="14" t="str">
        <f>VLOOKUP($S437,'[1]THÔNG TIN GVHD'!$D$3:$P$25,12,0)</f>
        <v>nguyentminhthu@dtu-hti.edu.vn</v>
      </c>
      <c r="V437" s="14">
        <f>VLOOKUP($S437,'[1]THÔNG TIN GVHD'!$D$3:$P$25,13,0)</f>
        <v>0</v>
      </c>
    </row>
    <row r="438" spans="1:22" s="15" customFormat="1" x14ac:dyDescent="0.25">
      <c r="A438" s="10">
        <f t="shared" si="6"/>
        <v>432</v>
      </c>
      <c r="B438" s="10" t="s">
        <v>1012</v>
      </c>
      <c r="C438" s="11" t="s">
        <v>1013</v>
      </c>
      <c r="D438" s="11" t="s">
        <v>216</v>
      </c>
      <c r="E438" s="12">
        <v>37391</v>
      </c>
      <c r="F438" s="10" t="s">
        <v>25</v>
      </c>
      <c r="G438" s="10" t="s">
        <v>331</v>
      </c>
      <c r="H438" s="10" t="s">
        <v>957</v>
      </c>
      <c r="I438" s="13" t="s">
        <v>304</v>
      </c>
      <c r="J438" s="14" t="s">
        <v>334</v>
      </c>
      <c r="K438" s="14" t="str">
        <f>VLOOKUP(VALUE($B438),'[1]đơn vị thực tập'!$C$3:$AE$1000,9,0)</f>
        <v>BLUE SUN HOTEL</v>
      </c>
      <c r="L438" s="14" t="str">
        <f>VLOOKUP(VALUE($B438),'[1]đơn vị thực tập'!$C$3:$AE$1000,20,0)</f>
        <v>DUYỆT</v>
      </c>
      <c r="M438" s="14" t="str">
        <f>VLOOKUP(VALUE($B438),'[1]đơn vị thực tập'!$C$3:$AE$1000,21,0)</f>
        <v>25/12/2023</v>
      </c>
      <c r="N438" s="14" t="str">
        <f>VLOOKUP(VALUE($B438),'[1]đơn vị thực tập'!$C$3:$AE$1000,18,0)</f>
        <v>23/12</v>
      </c>
      <c r="O438" s="14" t="str">
        <f>VLOOKUP(VALUE($B438),'[1]đơn vị thực tập'!$C$3:$AE$1000,13,0)</f>
        <v>Nhà hàng</v>
      </c>
      <c r="P438" s="18">
        <f>VLOOKUP(VALUE(B438),'[1]tạm xét'!$A$7:$R$1001,13,0)</f>
        <v>1.6E-2</v>
      </c>
      <c r="Q438" s="14">
        <f>VLOOKUP(VALUE(B438),'[1]tạm xét'!$A$7:$R$1001,11,0)</f>
        <v>3.41</v>
      </c>
      <c r="R438" s="14" t="str">
        <f>VLOOKUP(VALUE(B438),'[1]tạm xét'!$A$7:$R$1001,18,0)</f>
        <v>CHUYÊN ĐỀ</v>
      </c>
      <c r="S438" s="14" t="s">
        <v>162</v>
      </c>
      <c r="T438" s="14" t="str">
        <f>VLOOKUP($S438,'[1]THÔNG TIN GVHD'!$D$3:$P$25,11,0)</f>
        <v>0327892117</v>
      </c>
      <c r="U438" s="14" t="str">
        <f>VLOOKUP($S438,'[1]THÔNG TIN GVHD'!$D$3:$P$25,12,0)</f>
        <v>dangtthuytrang3@dtu-hti.edu.vn</v>
      </c>
      <c r="V438" s="14">
        <f>VLOOKUP($S438,'[1]THÔNG TIN GVHD'!$D$3:$P$25,13,0)</f>
        <v>0</v>
      </c>
    </row>
    <row r="439" spans="1:22" s="15" customFormat="1" x14ac:dyDescent="0.25">
      <c r="A439" s="10">
        <f t="shared" si="6"/>
        <v>433</v>
      </c>
      <c r="B439" s="10" t="s">
        <v>1014</v>
      </c>
      <c r="C439" s="11" t="s">
        <v>218</v>
      </c>
      <c r="D439" s="11" t="s">
        <v>219</v>
      </c>
      <c r="E439" s="12">
        <v>37339</v>
      </c>
      <c r="F439" s="10" t="s">
        <v>25</v>
      </c>
      <c r="G439" s="10" t="s">
        <v>331</v>
      </c>
      <c r="H439" s="10" t="s">
        <v>957</v>
      </c>
      <c r="I439" s="13" t="s">
        <v>304</v>
      </c>
      <c r="J439" s="14" t="s">
        <v>334</v>
      </c>
      <c r="K439" s="14" t="str">
        <f>VLOOKUP(VALUE($B439),'[1]đơn vị thực tập'!$C$3:$AE$1000,9,0)</f>
        <v>Royal Lotus Hotel Danang</v>
      </c>
      <c r="L439" s="14" t="str">
        <f>VLOOKUP(VALUE($B439),'[1]đơn vị thực tập'!$C$3:$AE$1000,20,0)</f>
        <v>DUYỆT</v>
      </c>
      <c r="M439" s="14" t="str">
        <f>VLOOKUP(VALUE($B439),'[1]đơn vị thực tập'!$C$3:$AE$1000,21,0)</f>
        <v>28/12/2023</v>
      </c>
      <c r="N439" s="14" t="str">
        <f>VLOOKUP(VALUE($B439),'[1]đơn vị thực tập'!$C$3:$AE$1000,18,0)</f>
        <v>28/12</v>
      </c>
      <c r="O439" s="14" t="str">
        <f>VLOOKUP(VALUE($B439),'[1]đơn vị thực tập'!$C$3:$AE$1000,13,0)</f>
        <v>Nhà hàng</v>
      </c>
      <c r="P439" s="18">
        <f>VLOOKUP(VALUE(B439),'[1]tạm xét'!$A$7:$R$1001,13,0)</f>
        <v>1.5873015873015872E-2</v>
      </c>
      <c r="Q439" s="14">
        <f>VLOOKUP(VALUE(B439),'[1]tạm xét'!$A$7:$R$1001,11,0)</f>
        <v>3.08</v>
      </c>
      <c r="R439" s="14" t="str">
        <f>VLOOKUP(VALUE(B439),'[1]tạm xét'!$A$7:$R$1001,18,0)</f>
        <v>CHUYÊN ĐỀ</v>
      </c>
      <c r="S439" s="14" t="s">
        <v>244</v>
      </c>
      <c r="T439" s="14" t="str">
        <f>VLOOKUP($S439,'[1]THÔNG TIN GVHD'!$D$3:$P$25,11,0)</f>
        <v>034.838.9062</v>
      </c>
      <c r="U439" s="14" t="str">
        <f>VLOOKUP($S439,'[1]THÔNG TIN GVHD'!$D$3:$P$25,12,0)</f>
        <v>honghaiphan0102@gmail.com</v>
      </c>
      <c r="V439" s="14" t="str">
        <f>VLOOKUP($S439,'[1]THÔNG TIN GVHD'!$D$3:$P$25,13,0)</f>
        <v>https://zalo.me/g/abtrkl228</v>
      </c>
    </row>
    <row r="440" spans="1:22" s="15" customFormat="1" x14ac:dyDescent="0.25">
      <c r="A440" s="10">
        <f t="shared" si="6"/>
        <v>434</v>
      </c>
      <c r="B440" s="10" t="s">
        <v>1015</v>
      </c>
      <c r="C440" s="11" t="s">
        <v>441</v>
      </c>
      <c r="D440" s="11" t="s">
        <v>819</v>
      </c>
      <c r="E440" s="12">
        <v>36698</v>
      </c>
      <c r="F440" s="10" t="s">
        <v>34</v>
      </c>
      <c r="G440" s="10" t="s">
        <v>331</v>
      </c>
      <c r="H440" s="10" t="s">
        <v>957</v>
      </c>
      <c r="I440" s="13" t="s">
        <v>304</v>
      </c>
      <c r="J440" s="14" t="s">
        <v>334</v>
      </c>
      <c r="K440" s="14" t="str">
        <f>VLOOKUP(VALUE($B440),'[1]đơn vị thực tập'!$C$3:$AE$1000,9,0)</f>
        <v>INTERCONTINENTAL DANANG SUN PENINSULA RESORT</v>
      </c>
      <c r="L440" s="14" t="str">
        <f>VLOOKUP(VALUE($B440),'[1]đơn vị thực tập'!$C$3:$AE$1000,20,0)</f>
        <v>DUYỆT</v>
      </c>
      <c r="M440" s="14" t="str">
        <f>VLOOKUP(VALUE($B440),'[1]đơn vị thực tập'!$C$3:$AE$1000,21,0)</f>
        <v>29/12/2023</v>
      </c>
      <c r="N440" s="14" t="str">
        <f>VLOOKUP(VALUE($B440),'[1]đơn vị thực tập'!$C$3:$AE$1000,18,0)</f>
        <v>30/12</v>
      </c>
      <c r="O440" s="14" t="str">
        <f>VLOOKUP(VALUE($B440),'[1]đơn vị thực tập'!$C$3:$AE$1000,13,0)</f>
        <v>Nhà hàng</v>
      </c>
      <c r="P440" s="18">
        <f>VLOOKUP(VALUE(B440),'[1]tạm xét'!$A$7:$R$1001,13,0)</f>
        <v>3.2000000000000001E-2</v>
      </c>
      <c r="Q440" s="14">
        <f>VLOOKUP(VALUE(B440),'[1]tạm xét'!$A$7:$R$1001,11,0)</f>
        <v>3.47</v>
      </c>
      <c r="R440" s="14" t="str">
        <f>VLOOKUP(VALUE(B440),'[1]tạm xét'!$A$7:$R$1001,18,0)</f>
        <v>CHUYÊN ĐỀ</v>
      </c>
      <c r="S440" s="14" t="s">
        <v>35</v>
      </c>
      <c r="T440" s="14" t="str">
        <f>VLOOKUP($S440,'[1]THÔNG TIN GVHD'!$D$3:$P$25,11,0)</f>
        <v>0355072844</v>
      </c>
      <c r="U440" s="14" t="str">
        <f>VLOOKUP($S440,'[1]THÔNG TIN GVHD'!$D$3:$P$25,12,0)</f>
        <v>Ngotthanhnga@dtu-hti.edu.vn</v>
      </c>
      <c r="V440" s="14">
        <f>VLOOKUP($S440,'[1]THÔNG TIN GVHD'!$D$3:$P$25,13,0)</f>
        <v>0</v>
      </c>
    </row>
    <row r="441" spans="1:22" s="15" customFormat="1" x14ac:dyDescent="0.25">
      <c r="A441" s="10">
        <f t="shared" si="6"/>
        <v>435</v>
      </c>
      <c r="B441" s="10" t="s">
        <v>1016</v>
      </c>
      <c r="C441" s="11" t="s">
        <v>1017</v>
      </c>
      <c r="D441" s="11" t="s">
        <v>176</v>
      </c>
      <c r="E441" s="12">
        <v>37318</v>
      </c>
      <c r="F441" s="10" t="s">
        <v>34</v>
      </c>
      <c r="G441" s="10" t="s">
        <v>331</v>
      </c>
      <c r="H441" s="10" t="s">
        <v>957</v>
      </c>
      <c r="I441" s="13" t="s">
        <v>304</v>
      </c>
      <c r="J441" s="14" t="s">
        <v>334</v>
      </c>
      <c r="K441" s="14" t="e">
        <f>VLOOKUP(VALUE($B441),'[1]đơn vị thực tập'!$C$3:$AE$1000,9,0)</f>
        <v>#N/A</v>
      </c>
      <c r="L441" s="14" t="e">
        <f>VLOOKUP(VALUE($B441),'[1]đơn vị thực tập'!$C$3:$AE$1000,20,0)</f>
        <v>#N/A</v>
      </c>
      <c r="M441" s="14" t="e">
        <f>VLOOKUP(VALUE($B441),'[1]đơn vị thực tập'!$C$3:$AE$1000,21,0)</f>
        <v>#N/A</v>
      </c>
      <c r="N441" s="14" t="e">
        <f>VLOOKUP(VALUE($B441),'[1]đơn vị thực tập'!$C$3:$AE$1000,18,0)</f>
        <v>#N/A</v>
      </c>
      <c r="O441" s="14" t="e">
        <f>VLOOKUP(VALUE($B441),'[1]đơn vị thực tập'!$C$3:$AE$1000,13,0)</f>
        <v>#N/A</v>
      </c>
      <c r="P441" s="18">
        <f>VLOOKUP(VALUE(B441),'[1]tạm xét'!$A$7:$R$1001,13,0)</f>
        <v>0.14399999999999999</v>
      </c>
      <c r="Q441" s="14">
        <f>VLOOKUP(VALUE(B441),'[1]tạm xét'!$A$7:$R$1001,11,0)</f>
        <v>2.4</v>
      </c>
      <c r="R441" s="14" t="str">
        <f>VLOOKUP(VALUE(B441),'[1]tạm xét'!$A$7:$R$1001,18,0)</f>
        <v>KHÔNG ĐỦ ĐIỀU KIỆN THỰC TẬP</v>
      </c>
      <c r="S441" s="14"/>
      <c r="T441" s="14"/>
      <c r="U441" s="14"/>
      <c r="V441" s="14"/>
    </row>
    <row r="442" spans="1:22" s="15" customFormat="1" x14ac:dyDescent="0.25">
      <c r="A442" s="10">
        <f t="shared" si="6"/>
        <v>436</v>
      </c>
      <c r="B442" s="10" t="s">
        <v>1018</v>
      </c>
      <c r="C442" s="11" t="s">
        <v>1019</v>
      </c>
      <c r="D442" s="11" t="s">
        <v>121</v>
      </c>
      <c r="E442" s="12">
        <v>37533</v>
      </c>
      <c r="F442" s="10" t="s">
        <v>25</v>
      </c>
      <c r="G442" s="10" t="s">
        <v>331</v>
      </c>
      <c r="H442" s="10" t="s">
        <v>1020</v>
      </c>
      <c r="I442" s="13" t="s">
        <v>1021</v>
      </c>
      <c r="J442" s="14" t="s">
        <v>334</v>
      </c>
      <c r="K442" s="14" t="str">
        <f>VLOOKUP(VALUE($B442),'[1]đơn vị thực tập'!$C$3:$AE$1000,9,0)</f>
        <v>Palm Garden Resort Hoi An</v>
      </c>
      <c r="L442" s="14" t="str">
        <f>VLOOKUP(VALUE($B442),'[1]đơn vị thực tập'!$C$3:$AE$1000,20,0)</f>
        <v>DUYỆT</v>
      </c>
      <c r="M442" s="14" t="str">
        <f>VLOOKUP(VALUE($B442),'[1]đơn vị thực tập'!$C$3:$AE$1000,21,0)</f>
        <v>25/12/2023</v>
      </c>
      <c r="N442" s="14" t="str">
        <f>VLOOKUP(VALUE($B442),'[1]đơn vị thực tập'!$C$3:$AE$1000,18,0)</f>
        <v>23/12</v>
      </c>
      <c r="O442" s="14" t="str">
        <f>VLOOKUP(VALUE($B442),'[1]đơn vị thực tập'!$C$3:$AE$1000,13,0)</f>
        <v>Nhà hàng</v>
      </c>
      <c r="P442" s="18">
        <f>VLOOKUP(VALUE(B442),'[1]tạm xét'!$A$7:$R$1001,13,0)</f>
        <v>0</v>
      </c>
      <c r="Q442" s="14">
        <f>VLOOKUP(VALUE(B442),'[1]tạm xét'!$A$7:$R$1001,11,0)</f>
        <v>3.21</v>
      </c>
      <c r="R442" s="14" t="str">
        <f>VLOOKUP(VALUE(B442),'[1]TỔNG XÉT KHÓA LUẬN'!$B$14:$O$97,14,0)</f>
        <v>CHUYÊN ĐỀ</v>
      </c>
      <c r="S442" s="14" t="s">
        <v>35</v>
      </c>
      <c r="T442" s="14" t="str">
        <f>VLOOKUP($S442,'[1]THÔNG TIN GVHD'!$D$3:$P$25,11,0)</f>
        <v>0355072844</v>
      </c>
      <c r="U442" s="14" t="str">
        <f>VLOOKUP($S442,'[1]THÔNG TIN GVHD'!$D$3:$P$25,12,0)</f>
        <v>Ngotthanhnga@dtu-hti.edu.vn</v>
      </c>
      <c r="V442" s="14">
        <f>VLOOKUP($S442,'[1]THÔNG TIN GVHD'!$D$3:$P$25,13,0)</f>
        <v>0</v>
      </c>
    </row>
    <row r="443" spans="1:22" s="15" customFormat="1" x14ac:dyDescent="0.25">
      <c r="A443" s="10">
        <f t="shared" si="6"/>
        <v>437</v>
      </c>
      <c r="B443" s="10" t="s">
        <v>1022</v>
      </c>
      <c r="C443" s="11" t="s">
        <v>1023</v>
      </c>
      <c r="D443" s="11" t="s">
        <v>121</v>
      </c>
      <c r="E443" s="12">
        <v>37307</v>
      </c>
      <c r="F443" s="10" t="s">
        <v>34</v>
      </c>
      <c r="G443" s="10" t="s">
        <v>331</v>
      </c>
      <c r="H443" s="10" t="s">
        <v>1020</v>
      </c>
      <c r="I443" s="13" t="s">
        <v>1021</v>
      </c>
      <c r="J443" s="14" t="s">
        <v>334</v>
      </c>
      <c r="K443" s="14" t="str">
        <f>VLOOKUP(VALUE($B443),'[1]đơn vị thực tập'!$C$3:$AE$1000,9,0)</f>
        <v>INTERCONTINENTAL DANANG SUN PENINSULA RESORT</v>
      </c>
      <c r="L443" s="14" t="str">
        <f>VLOOKUP(VALUE($B443),'[1]đơn vị thực tập'!$C$3:$AE$1000,20,0)</f>
        <v>DUYỆT</v>
      </c>
      <c r="M443" s="14">
        <f>VLOOKUP(VALUE($B443),'[1]đơn vị thực tập'!$C$3:$AE$1000,21,0)</f>
        <v>45505</v>
      </c>
      <c r="N443" s="14" t="str">
        <f>VLOOKUP(VALUE($B443),'[1]đơn vị thực tập'!$C$3:$AE$1000,18,0)</f>
        <v>15/1</v>
      </c>
      <c r="O443" s="14" t="str">
        <f>VLOOKUP(VALUE($B443),'[1]đơn vị thực tập'!$C$3:$AE$1000,13,0)</f>
        <v>Nhà hàng</v>
      </c>
      <c r="P443" s="18">
        <f>VLOOKUP(VALUE(B443),'[1]tạm xét'!$A$7:$R$1001,13,0)</f>
        <v>2.4E-2</v>
      </c>
      <c r="Q443" s="14">
        <f>VLOOKUP(VALUE(B443),'[1]tạm xét'!$A$7:$R$1001,11,0)</f>
        <v>2.99</v>
      </c>
      <c r="R443" s="14" t="str">
        <f>VLOOKUP(VALUE(B443),'[1]tạm xét'!$A$7:$R$1001,18,0)</f>
        <v>CHUYÊN ĐỀ</v>
      </c>
      <c r="S443" s="14" t="s">
        <v>65</v>
      </c>
      <c r="T443" s="14" t="str">
        <f>VLOOKUP($S443,'[1]THÔNG TIN GVHD'!$D$3:$P$25,11,0)</f>
        <v>0906 029 602</v>
      </c>
      <c r="U443" s="14" t="str">
        <f>VLOOKUP($S443,'[1]THÔNG TIN GVHD'!$D$3:$P$25,12,0)</f>
        <v>tranhoanganh@dtu-hti.edu.vn</v>
      </c>
      <c r="V443" s="14">
        <f>VLOOKUP($S443,'[1]THÔNG TIN GVHD'!$D$3:$P$25,13,0)</f>
        <v>0</v>
      </c>
    </row>
    <row r="444" spans="1:22" s="15" customFormat="1" x14ac:dyDescent="0.25">
      <c r="A444" s="10">
        <f t="shared" si="6"/>
        <v>438</v>
      </c>
      <c r="B444" s="10" t="s">
        <v>1024</v>
      </c>
      <c r="C444" s="11" t="s">
        <v>700</v>
      </c>
      <c r="D444" s="11" t="s">
        <v>24</v>
      </c>
      <c r="E444" s="12">
        <v>37323</v>
      </c>
      <c r="F444" s="10" t="s">
        <v>25</v>
      </c>
      <c r="G444" s="10" t="s">
        <v>331</v>
      </c>
      <c r="H444" s="10" t="s">
        <v>1020</v>
      </c>
      <c r="I444" s="13" t="s">
        <v>1021</v>
      </c>
      <c r="J444" s="14" t="s">
        <v>334</v>
      </c>
      <c r="K444" s="14" t="str">
        <f>VLOOKUP(VALUE($B444),'[1]đơn vị thực tập'!$C$3:$AE$1000,9,0)</f>
        <v>Maximilan Danang Beach Hotel</v>
      </c>
      <c r="L444" s="14" t="str">
        <f>VLOOKUP(VALUE($B444),'[1]đơn vị thực tập'!$C$3:$AE$1000,20,0)</f>
        <v>DUYỆT</v>
      </c>
      <c r="M444" s="14" t="str">
        <f>VLOOKUP(VALUE($B444),'[1]đơn vị thực tập'!$C$3:$AE$1000,21,0)</f>
        <v>15/1/2024</v>
      </c>
      <c r="N444" s="14" t="str">
        <f>VLOOKUP(VALUE($B444),'[1]đơn vị thực tập'!$C$3:$AE$1000,18,0)</f>
        <v>16/1</v>
      </c>
      <c r="O444" s="14" t="str">
        <f>VLOOKUP(VALUE($B444),'[1]đơn vị thực tập'!$C$3:$AE$1000,13,0)</f>
        <v>Nhà hàng</v>
      </c>
      <c r="P444" s="18">
        <f>VLOOKUP(VALUE(B444),'[1]tạm xét'!$A$7:$R$1001,13,0)</f>
        <v>3.968253968253968E-2</v>
      </c>
      <c r="Q444" s="14">
        <f>VLOOKUP(VALUE(B444),'[1]tạm xét'!$A$7:$R$1001,11,0)</f>
        <v>2.89</v>
      </c>
      <c r="R444" s="14" t="str">
        <f>VLOOKUP(VALUE(B444),'[1]tạm xét'!$A$7:$R$1001,18,0)</f>
        <v>CHUYÊN ĐỀ</v>
      </c>
      <c r="S444" s="14" t="s">
        <v>58</v>
      </c>
      <c r="T444" s="14" t="str">
        <f>VLOOKUP($S444,'[1]THÔNG TIN GVHD'!$D$3:$P$25,11,0)</f>
        <v>0905938748</v>
      </c>
      <c r="U444" s="14" t="str">
        <f>VLOOKUP($S444,'[1]THÔNG TIN GVHD'!$D$3:$P$25,12,0)</f>
        <v>duongtxuandieu@dtu-hti.edu.vn</v>
      </c>
      <c r="V444" s="14">
        <f>VLOOKUP($S444,'[1]THÔNG TIN GVHD'!$D$3:$P$25,13,0)</f>
        <v>0</v>
      </c>
    </row>
    <row r="445" spans="1:22" s="15" customFormat="1" x14ac:dyDescent="0.25">
      <c r="A445" s="10">
        <f t="shared" si="6"/>
        <v>439</v>
      </c>
      <c r="B445" s="10" t="s">
        <v>1025</v>
      </c>
      <c r="C445" s="11" t="s">
        <v>1026</v>
      </c>
      <c r="D445" s="11" t="s">
        <v>1027</v>
      </c>
      <c r="E445" s="12">
        <v>37185</v>
      </c>
      <c r="F445" s="10" t="s">
        <v>34</v>
      </c>
      <c r="G445" s="10" t="s">
        <v>331</v>
      </c>
      <c r="H445" s="10" t="s">
        <v>1020</v>
      </c>
      <c r="I445" s="13" t="s">
        <v>1021</v>
      </c>
      <c r="J445" s="14" t="s">
        <v>334</v>
      </c>
      <c r="K445" s="14" t="str">
        <f>VLOOKUP(VALUE($B445),'[1]đơn vị thực tập'!$C$3:$AE$1000,9,0)</f>
        <v>BlueSun Hotel</v>
      </c>
      <c r="L445" s="14" t="str">
        <f>VLOOKUP(VALUE($B445),'[1]đơn vị thực tập'!$C$3:$AE$1000,20,0)</f>
        <v>DUYỆT</v>
      </c>
      <c r="M445" s="14" t="str">
        <f>VLOOKUP(VALUE($B445),'[1]đơn vị thực tập'!$C$3:$AE$1000,21,0)</f>
        <v>18/12/2023</v>
      </c>
      <c r="N445" s="14" t="str">
        <f>VLOOKUP(VALUE($B445),'[1]đơn vị thực tập'!$C$3:$AE$1000,18,0)</f>
        <v>21/12</v>
      </c>
      <c r="O445" s="14" t="str">
        <f>VLOOKUP(VALUE($B445),'[1]đơn vị thực tập'!$C$3:$AE$1000,13,0)</f>
        <v>Nhà hàng</v>
      </c>
      <c r="P445" s="18">
        <f>VLOOKUP(VALUE(B445),'[1]tạm xét'!$A$7:$R$1001,13,0)</f>
        <v>0</v>
      </c>
      <c r="Q445" s="14">
        <f>VLOOKUP(VALUE(B445),'[1]tạm xét'!$A$7:$R$1001,11,0)</f>
        <v>3.3</v>
      </c>
      <c r="R445" s="14" t="str">
        <f>VLOOKUP(VALUE(B445),'[1]TỔNG XÉT KHÓA LUẬN'!$B$14:$O$97,14,0)</f>
        <v>CHUYÊN ĐỀ</v>
      </c>
      <c r="S445" s="14" t="s">
        <v>162</v>
      </c>
      <c r="T445" s="14" t="str">
        <f>VLOOKUP($S445,'[1]THÔNG TIN GVHD'!$D$3:$P$25,11,0)</f>
        <v>0327892117</v>
      </c>
      <c r="U445" s="14" t="str">
        <f>VLOOKUP($S445,'[1]THÔNG TIN GVHD'!$D$3:$P$25,12,0)</f>
        <v>dangtthuytrang3@dtu-hti.edu.vn</v>
      </c>
      <c r="V445" s="14">
        <f>VLOOKUP($S445,'[1]THÔNG TIN GVHD'!$D$3:$P$25,13,0)</f>
        <v>0</v>
      </c>
    </row>
    <row r="446" spans="1:22" s="15" customFormat="1" x14ac:dyDescent="0.25">
      <c r="A446" s="10">
        <f t="shared" si="6"/>
        <v>440</v>
      </c>
      <c r="B446" s="10" t="s">
        <v>1028</v>
      </c>
      <c r="C446" s="11" t="s">
        <v>631</v>
      </c>
      <c r="D446" s="11" t="s">
        <v>1029</v>
      </c>
      <c r="E446" s="12">
        <v>37459</v>
      </c>
      <c r="F446" s="10" t="s">
        <v>34</v>
      </c>
      <c r="G446" s="10" t="s">
        <v>331</v>
      </c>
      <c r="H446" s="10" t="s">
        <v>1020</v>
      </c>
      <c r="I446" s="13" t="s">
        <v>1021</v>
      </c>
      <c r="J446" s="14" t="s">
        <v>334</v>
      </c>
      <c r="K446" s="14" t="e">
        <f>VLOOKUP(VALUE($B446),'[1]đơn vị thực tập'!$C$3:$AE$1000,9,0)</f>
        <v>#N/A</v>
      </c>
      <c r="L446" s="14" t="e">
        <f>VLOOKUP(VALUE($B446),'[1]đơn vị thực tập'!$C$3:$AE$1000,20,0)</f>
        <v>#N/A</v>
      </c>
      <c r="M446" s="14" t="e">
        <f>VLOOKUP(VALUE($B446),'[1]đơn vị thực tập'!$C$3:$AE$1000,21,0)</f>
        <v>#N/A</v>
      </c>
      <c r="N446" s="14" t="e">
        <f>VLOOKUP(VALUE($B446),'[1]đơn vị thực tập'!$C$3:$AE$1000,18,0)</f>
        <v>#N/A</v>
      </c>
      <c r="O446" s="14" t="e">
        <f>VLOOKUP(VALUE($B446),'[1]đơn vị thực tập'!$C$3:$AE$1000,13,0)</f>
        <v>#N/A</v>
      </c>
      <c r="P446" s="18">
        <f>VLOOKUP(VALUE(B446),'[1]tạm xét'!$A$7:$R$1001,13,0)</f>
        <v>1.6E-2</v>
      </c>
      <c r="Q446" s="14">
        <f>VLOOKUP(VALUE(B446),'[1]tạm xét'!$A$7:$R$1001,11,0)</f>
        <v>2.89</v>
      </c>
      <c r="R446" s="14" t="str">
        <f>VLOOKUP(VALUE(B446),'[1]tạm xét'!$A$7:$R$1001,18,0)</f>
        <v>CHUYÊN ĐỀ</v>
      </c>
      <c r="S446" s="14"/>
      <c r="T446" s="14"/>
      <c r="U446" s="14"/>
      <c r="V446" s="14"/>
    </row>
    <row r="447" spans="1:22" s="15" customFormat="1" x14ac:dyDescent="0.25">
      <c r="A447" s="10">
        <f t="shared" si="6"/>
        <v>441</v>
      </c>
      <c r="B447" s="10" t="s">
        <v>1030</v>
      </c>
      <c r="C447" s="11" t="s">
        <v>125</v>
      </c>
      <c r="D447" s="11" t="s">
        <v>1031</v>
      </c>
      <c r="E447" s="12">
        <v>37563</v>
      </c>
      <c r="F447" s="10" t="s">
        <v>25</v>
      </c>
      <c r="G447" s="10" t="s">
        <v>331</v>
      </c>
      <c r="H447" s="10" t="s">
        <v>1020</v>
      </c>
      <c r="I447" s="13" t="s">
        <v>1021</v>
      </c>
      <c r="J447" s="14" t="s">
        <v>334</v>
      </c>
      <c r="K447" s="14" t="str">
        <f>VLOOKUP(VALUE($B447),'[1]đơn vị thực tập'!$C$3:$AE$1000,9,0)</f>
        <v>Wyndham DaNang Golden Bay</v>
      </c>
      <c r="L447" s="14" t="str">
        <f>VLOOKUP(VALUE($B447),'[1]đơn vị thực tập'!$C$3:$AE$1000,20,0)</f>
        <v>DUYỆT</v>
      </c>
      <c r="M447" s="14" t="str">
        <f>VLOOKUP(VALUE($B447),'[1]đơn vị thực tập'!$C$3:$AE$1000,21,0)</f>
        <v>25/12/2023</v>
      </c>
      <c r="N447" s="14" t="str">
        <f>VLOOKUP(VALUE($B447),'[1]đơn vị thực tập'!$C$3:$AE$1000,18,0)</f>
        <v>25/12</v>
      </c>
      <c r="O447" s="14" t="str">
        <f>VLOOKUP(VALUE($B447),'[1]đơn vị thực tập'!$C$3:$AE$1000,13,0)</f>
        <v>Nhà hàng</v>
      </c>
      <c r="P447" s="18">
        <f>VLOOKUP(VALUE(B447),'[1]tạm xét'!$A$7:$R$1001,13,0)</f>
        <v>2.3809523809523808E-2</v>
      </c>
      <c r="Q447" s="14">
        <f>VLOOKUP(VALUE(B447),'[1]tạm xét'!$A$7:$R$1001,11,0)</f>
        <v>3.5</v>
      </c>
      <c r="R447" s="14" t="str">
        <f>VLOOKUP(VALUE(B447),'[1]tạm xét'!$A$7:$R$1001,18,0)</f>
        <v>CHUYÊN ĐỀ</v>
      </c>
      <c r="S447" s="14" t="s">
        <v>69</v>
      </c>
      <c r="T447" s="14" t="str">
        <f>VLOOKUP($S447,'[1]THÔNG TIN GVHD'!$D$3:$P$25,11,0)</f>
        <v>0905 874 626</v>
      </c>
      <c r="U447" s="14" t="str">
        <f>VLOOKUP($S447,'[1]THÔNG TIN GVHD'!$D$3:$P$25,12,0)</f>
        <v>hosminhtai@dtu-hti.edu.vn</v>
      </c>
      <c r="V447" s="14">
        <f>VLOOKUP($S447,'[1]THÔNG TIN GVHD'!$D$3:$P$25,13,0)</f>
        <v>0</v>
      </c>
    </row>
    <row r="448" spans="1:22" s="15" customFormat="1" x14ac:dyDescent="0.25">
      <c r="A448" s="10">
        <f t="shared" si="6"/>
        <v>442</v>
      </c>
      <c r="B448" s="10" t="s">
        <v>1032</v>
      </c>
      <c r="C448" s="11" t="s">
        <v>1033</v>
      </c>
      <c r="D448" s="11" t="s">
        <v>1034</v>
      </c>
      <c r="E448" s="12">
        <v>36190</v>
      </c>
      <c r="F448" s="10" t="s">
        <v>34</v>
      </c>
      <c r="G448" s="10" t="s">
        <v>331</v>
      </c>
      <c r="H448" s="10" t="s">
        <v>1020</v>
      </c>
      <c r="I448" s="13" t="s">
        <v>1021</v>
      </c>
      <c r="J448" s="14" t="s">
        <v>334</v>
      </c>
      <c r="K448" s="14" t="str">
        <f>VLOOKUP(VALUE($B448),'[1]đơn vị thực tập'!$C$3:$AE$1000,9,0)</f>
        <v>Vanda Hotel</v>
      </c>
      <c r="L448" s="14" t="str">
        <f>VLOOKUP(VALUE($B448),'[1]đơn vị thực tập'!$C$3:$AE$1000,20,0)</f>
        <v>DUYỆT</v>
      </c>
      <c r="M448" s="14" t="str">
        <f>VLOOKUP(VALUE($B448),'[1]đơn vị thực tập'!$C$3:$AE$1000,21,0)</f>
        <v>30/12/2023</v>
      </c>
      <c r="N448" s="14" t="str">
        <f>VLOOKUP(VALUE($B448),'[1]đơn vị thực tập'!$C$3:$AE$1000,18,0)</f>
        <v>30/12</v>
      </c>
      <c r="O448" s="14" t="str">
        <f>VLOOKUP(VALUE($B448),'[1]đơn vị thực tập'!$C$3:$AE$1000,13,0)</f>
        <v>Nhà hàng</v>
      </c>
      <c r="P448" s="18">
        <f>VLOOKUP(VALUE(B448),'[1]tạm xét'!$A$7:$R$1001,13,0)</f>
        <v>0</v>
      </c>
      <c r="Q448" s="14">
        <f>VLOOKUP(VALUE(B448),'[1]tạm xét'!$A$7:$R$1001,11,0)</f>
        <v>3.24</v>
      </c>
      <c r="R448" s="14" t="str">
        <f>VLOOKUP(VALUE(B448),'[1]TỔNG XÉT KHÓA LUẬN'!$B$14:$O$97,14,0)</f>
        <v>CHUYÊN ĐỀ</v>
      </c>
      <c r="S448" s="14" t="s">
        <v>244</v>
      </c>
      <c r="T448" s="14" t="str">
        <f>VLOOKUP($S448,'[1]THÔNG TIN GVHD'!$D$3:$P$25,11,0)</f>
        <v>034.838.9062</v>
      </c>
      <c r="U448" s="14" t="str">
        <f>VLOOKUP($S448,'[1]THÔNG TIN GVHD'!$D$3:$P$25,12,0)</f>
        <v>honghaiphan0102@gmail.com</v>
      </c>
      <c r="V448" s="14" t="str">
        <f>VLOOKUP($S448,'[1]THÔNG TIN GVHD'!$D$3:$P$25,13,0)</f>
        <v>https://zalo.me/g/abtrkl228</v>
      </c>
    </row>
    <row r="449" spans="1:22" s="15" customFormat="1" x14ac:dyDescent="0.25">
      <c r="A449" s="10">
        <f t="shared" si="6"/>
        <v>443</v>
      </c>
      <c r="B449" s="10" t="s">
        <v>1035</v>
      </c>
      <c r="C449" s="11" t="s">
        <v>288</v>
      </c>
      <c r="D449" s="11" t="s">
        <v>132</v>
      </c>
      <c r="E449" s="12">
        <v>37469</v>
      </c>
      <c r="F449" s="10" t="s">
        <v>34</v>
      </c>
      <c r="G449" s="10" t="s">
        <v>331</v>
      </c>
      <c r="H449" s="10" t="s">
        <v>1020</v>
      </c>
      <c r="I449" s="13" t="s">
        <v>1021</v>
      </c>
      <c r="J449" s="14" t="s">
        <v>334</v>
      </c>
      <c r="K449" s="14" t="e">
        <f>VLOOKUP(VALUE($B449),'[1]đơn vị thực tập'!$C$3:$AE$1000,9,0)</f>
        <v>#N/A</v>
      </c>
      <c r="L449" s="14" t="e">
        <f>VLOOKUP(VALUE($B449),'[1]đơn vị thực tập'!$C$3:$AE$1000,20,0)</f>
        <v>#N/A</v>
      </c>
      <c r="M449" s="14" t="e">
        <f>VLOOKUP(VALUE($B449),'[1]đơn vị thực tập'!$C$3:$AE$1000,21,0)</f>
        <v>#N/A</v>
      </c>
      <c r="N449" s="14" t="e">
        <f>VLOOKUP(VALUE($B449),'[1]đơn vị thực tập'!$C$3:$AE$1000,18,0)</f>
        <v>#N/A</v>
      </c>
      <c r="O449" s="14" t="e">
        <f>VLOOKUP(VALUE($B449),'[1]đơn vị thực tập'!$C$3:$AE$1000,13,0)</f>
        <v>#N/A</v>
      </c>
      <c r="P449" s="18">
        <f>VLOOKUP(VALUE(B449),'[1]tạm xét'!$A$7:$R$1001,13,0)</f>
        <v>3.968253968253968E-2</v>
      </c>
      <c r="Q449" s="14">
        <f>VLOOKUP(VALUE(B449),'[1]tạm xét'!$A$7:$R$1001,11,0)</f>
        <v>2.74</v>
      </c>
      <c r="R449" s="14" t="str">
        <f>VLOOKUP(VALUE(B449),'[1]tạm xét'!$A$7:$R$1001,18,0)</f>
        <v>CHUYÊN ĐỀ</v>
      </c>
      <c r="S449" s="14"/>
      <c r="T449" s="14"/>
      <c r="U449" s="14"/>
      <c r="V449" s="14"/>
    </row>
    <row r="450" spans="1:22" s="15" customFormat="1" x14ac:dyDescent="0.25">
      <c r="A450" s="10">
        <f t="shared" si="6"/>
        <v>444</v>
      </c>
      <c r="B450" s="10" t="s">
        <v>1036</v>
      </c>
      <c r="C450" s="11" t="s">
        <v>887</v>
      </c>
      <c r="D450" s="11" t="s">
        <v>340</v>
      </c>
      <c r="E450" s="12">
        <v>37365</v>
      </c>
      <c r="F450" s="10" t="s">
        <v>25</v>
      </c>
      <c r="G450" s="10" t="s">
        <v>331</v>
      </c>
      <c r="H450" s="10" t="s">
        <v>1020</v>
      </c>
      <c r="I450" s="13" t="s">
        <v>1021</v>
      </c>
      <c r="J450" s="14" t="s">
        <v>334</v>
      </c>
      <c r="K450" s="14" t="e">
        <f>VLOOKUP(VALUE($B450),'[1]đơn vị thực tập'!$C$3:$AE$1000,9,0)</f>
        <v>#N/A</v>
      </c>
      <c r="L450" s="14" t="e">
        <f>VLOOKUP(VALUE($B450),'[1]đơn vị thực tập'!$C$3:$AE$1000,20,0)</f>
        <v>#N/A</v>
      </c>
      <c r="M450" s="14" t="e">
        <f>VLOOKUP(VALUE($B450),'[1]đơn vị thực tập'!$C$3:$AE$1000,21,0)</f>
        <v>#N/A</v>
      </c>
      <c r="N450" s="14" t="e">
        <f>VLOOKUP(VALUE($B450),'[1]đơn vị thực tập'!$C$3:$AE$1000,18,0)</f>
        <v>#N/A</v>
      </c>
      <c r="O450" s="14" t="e">
        <f>VLOOKUP(VALUE($B450),'[1]đơn vị thực tập'!$C$3:$AE$1000,13,0)</f>
        <v>#N/A</v>
      </c>
      <c r="P450" s="18">
        <f>VLOOKUP(VALUE(B450),'[1]tạm xét'!$A$7:$R$1001,13,0)</f>
        <v>0.14516129032258066</v>
      </c>
      <c r="Q450" s="14">
        <f>VLOOKUP(VALUE(B450),'[1]tạm xét'!$A$7:$R$1001,11,0)</f>
        <v>2.3199999999999998</v>
      </c>
      <c r="R450" s="14" t="str">
        <f>VLOOKUP(VALUE(B450),'[1]tạm xét'!$A$7:$R$1001,18,0)</f>
        <v>KHÔNG ĐỦ ĐIỀU KIỆN THỰC TẬP</v>
      </c>
      <c r="S450" s="14"/>
      <c r="T450" s="14"/>
      <c r="U450" s="14"/>
      <c r="V450" s="14"/>
    </row>
    <row r="451" spans="1:22" s="15" customFormat="1" x14ac:dyDescent="0.25">
      <c r="A451" s="10">
        <f t="shared" si="6"/>
        <v>445</v>
      </c>
      <c r="B451" s="10" t="s">
        <v>1037</v>
      </c>
      <c r="C451" s="11" t="s">
        <v>257</v>
      </c>
      <c r="D451" s="11" t="s">
        <v>1038</v>
      </c>
      <c r="E451" s="12">
        <v>37516</v>
      </c>
      <c r="F451" s="10" t="s">
        <v>25</v>
      </c>
      <c r="G451" s="10" t="s">
        <v>331</v>
      </c>
      <c r="H451" s="10" t="s">
        <v>1020</v>
      </c>
      <c r="I451" s="13" t="s">
        <v>1021</v>
      </c>
      <c r="J451" s="14" t="s">
        <v>334</v>
      </c>
      <c r="K451" s="14" t="e">
        <f>VLOOKUP(VALUE($B451),'[1]đơn vị thực tập'!$C$3:$AE$1000,9,0)</f>
        <v>#N/A</v>
      </c>
      <c r="L451" s="14" t="e">
        <f>VLOOKUP(VALUE($B451),'[1]đơn vị thực tập'!$C$3:$AE$1000,20,0)</f>
        <v>#N/A</v>
      </c>
      <c r="M451" s="14" t="e">
        <f>VLOOKUP(VALUE($B451),'[1]đơn vị thực tập'!$C$3:$AE$1000,21,0)</f>
        <v>#N/A</v>
      </c>
      <c r="N451" s="14" t="e">
        <f>VLOOKUP(VALUE($B451),'[1]đơn vị thực tập'!$C$3:$AE$1000,18,0)</f>
        <v>#N/A</v>
      </c>
      <c r="O451" s="14" t="e">
        <f>VLOOKUP(VALUE($B451),'[1]đơn vị thực tập'!$C$3:$AE$1000,13,0)</f>
        <v>#N/A</v>
      </c>
      <c r="P451" s="18">
        <f>VLOOKUP(VALUE(B451),'[1]tạm xét'!$A$7:$R$1001,13,0)</f>
        <v>0.08</v>
      </c>
      <c r="Q451" s="14">
        <f>VLOOKUP(VALUE(B451),'[1]tạm xét'!$A$7:$R$1001,11,0)</f>
        <v>2.76</v>
      </c>
      <c r="R451" s="14" t="str">
        <f>VLOOKUP(VALUE(B451),'[1]tạm xét'!$A$7:$R$1001,18,0)</f>
        <v>KHÔNG ĐỦ ĐIỀU KIỆN THỰC TẬP</v>
      </c>
      <c r="S451" s="14"/>
      <c r="T451" s="14"/>
      <c r="U451" s="14"/>
      <c r="V451" s="14"/>
    </row>
    <row r="452" spans="1:22" s="15" customFormat="1" x14ac:dyDescent="0.25">
      <c r="A452" s="10">
        <f t="shared" si="6"/>
        <v>446</v>
      </c>
      <c r="B452" s="10" t="s">
        <v>1039</v>
      </c>
      <c r="C452" s="11" t="s">
        <v>1040</v>
      </c>
      <c r="D452" s="11" t="s">
        <v>190</v>
      </c>
      <c r="E452" s="12">
        <v>36892</v>
      </c>
      <c r="F452" s="10" t="s">
        <v>25</v>
      </c>
      <c r="G452" s="10" t="s">
        <v>331</v>
      </c>
      <c r="H452" s="10" t="s">
        <v>1020</v>
      </c>
      <c r="I452" s="13" t="s">
        <v>1021</v>
      </c>
      <c r="J452" s="14" t="s">
        <v>334</v>
      </c>
      <c r="K452" s="14" t="str">
        <f>VLOOKUP(VALUE($B452),'[1]đơn vị thực tập'!$C$3:$AE$1000,9,0)</f>
        <v>Belle Maison Parosand DaNang</v>
      </c>
      <c r="L452" s="14" t="str">
        <f>VLOOKUP(VALUE($B452),'[1]đơn vị thực tập'!$C$3:$AE$1000,20,0)</f>
        <v>DUYỆT</v>
      </c>
      <c r="M452" s="14">
        <f>VLOOKUP(VALUE($B452),'[1]đơn vị thực tập'!$C$3:$AE$1000,21,0)</f>
        <v>45323</v>
      </c>
      <c r="N452" s="14">
        <f>VLOOKUP(VALUE($B452),'[1]đơn vị thực tập'!$C$3:$AE$1000,18,0)</f>
        <v>45383</v>
      </c>
      <c r="O452" s="14" t="str">
        <f>VLOOKUP(VALUE($B452),'[1]đơn vị thực tập'!$C$3:$AE$1000,13,0)</f>
        <v>Buồng phòng</v>
      </c>
      <c r="P452" s="18">
        <f>VLOOKUP(VALUE(B452),'[1]tạm xét'!$A$7:$R$1001,13,0)</f>
        <v>4.8387096774193547E-2</v>
      </c>
      <c r="Q452" s="14">
        <f>VLOOKUP(VALUE(B452),'[1]tạm xét'!$A$7:$R$1001,11,0)</f>
        <v>2.97</v>
      </c>
      <c r="R452" s="14" t="str">
        <f>VLOOKUP(VALUE(B452),'[1]tạm xét'!$A$7:$R$1001,18,0)</f>
        <v>CHUYÊN ĐỀ</v>
      </c>
      <c r="S452" s="14" t="s">
        <v>354</v>
      </c>
      <c r="T452" s="14" t="str">
        <f>VLOOKUP($S452,'[1]THÔNG TIN GVHD'!$D$3:$P$25,11,0)</f>
        <v>0935336716</v>
      </c>
      <c r="U452" s="14" t="str">
        <f>VLOOKUP($S452,'[1]THÔNG TIN GVHD'!$D$3:$P$25,12,0)</f>
        <v>hominhphuc@dtu-hti.edu.vn</v>
      </c>
      <c r="V452" s="14">
        <f>VLOOKUP($S452,'[1]THÔNG TIN GVHD'!$D$3:$P$25,13,0)</f>
        <v>0</v>
      </c>
    </row>
    <row r="453" spans="1:22" s="15" customFormat="1" x14ac:dyDescent="0.25">
      <c r="A453" s="10">
        <f t="shared" si="6"/>
        <v>447</v>
      </c>
      <c r="B453" s="10" t="s">
        <v>1041</v>
      </c>
      <c r="C453" s="11" t="s">
        <v>125</v>
      </c>
      <c r="D453" s="11" t="s">
        <v>795</v>
      </c>
      <c r="E453" s="12">
        <v>37526</v>
      </c>
      <c r="F453" s="10" t="s">
        <v>25</v>
      </c>
      <c r="G453" s="10" t="s">
        <v>331</v>
      </c>
      <c r="H453" s="10" t="s">
        <v>1020</v>
      </c>
      <c r="I453" s="13" t="s">
        <v>1021</v>
      </c>
      <c r="J453" s="14" t="s">
        <v>334</v>
      </c>
      <c r="K453" s="14" t="str">
        <f>VLOOKUP(VALUE($B453),'[1]đơn vị thực tập'!$C$3:$AE$1000,9,0)</f>
        <v>Premier Village Danang Resort</v>
      </c>
      <c r="L453" s="14" t="str">
        <f>VLOOKUP(VALUE($B453),'[1]đơn vị thực tập'!$C$3:$AE$1000,20,0)</f>
        <v>DUYỆT</v>
      </c>
      <c r="M453" s="14" t="str">
        <f>VLOOKUP(VALUE($B453),'[1]đơn vị thực tập'!$C$3:$AE$1000,21,0)</f>
        <v>25/12/2023</v>
      </c>
      <c r="N453" s="14" t="str">
        <f>VLOOKUP(VALUE($B453),'[1]đơn vị thực tập'!$C$3:$AE$1000,18,0)</f>
        <v>23/12</v>
      </c>
      <c r="O453" s="14" t="str">
        <f>VLOOKUP(VALUE($B453),'[1]đơn vị thực tập'!$C$3:$AE$1000,13,0)</f>
        <v>Nhà hàng</v>
      </c>
      <c r="P453" s="18">
        <f>VLOOKUP(VALUE(B453),'[1]tạm xét'!$A$7:$R$1001,13,0)</f>
        <v>3.968253968253968E-2</v>
      </c>
      <c r="Q453" s="14">
        <f>VLOOKUP(VALUE(B453),'[1]tạm xét'!$A$7:$R$1001,11,0)</f>
        <v>3.11</v>
      </c>
      <c r="R453" s="14" t="str">
        <f>VLOOKUP(VALUE(B453),'[1]tạm xét'!$A$7:$R$1001,18,0)</f>
        <v>CHUYÊN ĐỀ</v>
      </c>
      <c r="S453" s="14" t="s">
        <v>162</v>
      </c>
      <c r="T453" s="14" t="str">
        <f>VLOOKUP($S453,'[1]THÔNG TIN GVHD'!$D$3:$P$25,11,0)</f>
        <v>0327892117</v>
      </c>
      <c r="U453" s="14" t="str">
        <f>VLOOKUP($S453,'[1]THÔNG TIN GVHD'!$D$3:$P$25,12,0)</f>
        <v>dangtthuytrang3@dtu-hti.edu.vn</v>
      </c>
      <c r="V453" s="14">
        <f>VLOOKUP($S453,'[1]THÔNG TIN GVHD'!$D$3:$P$25,13,0)</f>
        <v>0</v>
      </c>
    </row>
    <row r="454" spans="1:22" s="15" customFormat="1" x14ac:dyDescent="0.25">
      <c r="A454" s="10">
        <f t="shared" si="6"/>
        <v>448</v>
      </c>
      <c r="B454" s="10" t="s">
        <v>1042</v>
      </c>
      <c r="C454" s="11" t="s">
        <v>1043</v>
      </c>
      <c r="D454" s="11" t="s">
        <v>57</v>
      </c>
      <c r="E454" s="12">
        <v>37474</v>
      </c>
      <c r="F454" s="10" t="s">
        <v>25</v>
      </c>
      <c r="G454" s="10" t="s">
        <v>331</v>
      </c>
      <c r="H454" s="10" t="s">
        <v>1020</v>
      </c>
      <c r="I454" s="13" t="s">
        <v>1021</v>
      </c>
      <c r="J454" s="14" t="s">
        <v>334</v>
      </c>
      <c r="K454" s="14" t="str">
        <f>VLOOKUP(VALUE($B454),'[1]đơn vị thực tập'!$C$3:$AE$1000,9,0)</f>
        <v>Sandy Beach Non Nuoc Resort</v>
      </c>
      <c r="L454" s="14" t="str">
        <f>VLOOKUP(VALUE($B454),'[1]đơn vị thực tập'!$C$3:$AE$1000,20,0)</f>
        <v>DUYỆT</v>
      </c>
      <c r="M454" s="14" t="str">
        <f>VLOOKUP(VALUE($B454),'[1]đơn vị thực tập'!$C$3:$AE$1000,21,0)</f>
        <v>25/12/2023</v>
      </c>
      <c r="N454" s="14" t="str">
        <f>VLOOKUP(VALUE($B454),'[1]đơn vị thực tập'!$C$3:$AE$1000,18,0)</f>
        <v>23/12</v>
      </c>
      <c r="O454" s="14" t="str">
        <f>VLOOKUP(VALUE($B454),'[1]đơn vị thực tập'!$C$3:$AE$1000,13,0)</f>
        <v>Tiền sảnh</v>
      </c>
      <c r="P454" s="18">
        <f>VLOOKUP(VALUE(B454),'[1]tạm xét'!$A$7:$R$1001,13,0)</f>
        <v>2.3809523809523808E-2</v>
      </c>
      <c r="Q454" s="14">
        <f>VLOOKUP(VALUE(B454),'[1]tạm xét'!$A$7:$R$1001,11,0)</f>
        <v>3.54</v>
      </c>
      <c r="R454" s="14" t="str">
        <f>VLOOKUP(VALUE(B454),'[1]tạm xét'!$A$7:$R$1001,18,0)</f>
        <v>CHUYÊN ĐỀ</v>
      </c>
      <c r="S454" s="14" t="s">
        <v>69</v>
      </c>
      <c r="T454" s="14" t="str">
        <f>VLOOKUP($S454,'[1]THÔNG TIN GVHD'!$D$3:$P$25,11,0)</f>
        <v>0905 874 626</v>
      </c>
      <c r="U454" s="14" t="str">
        <f>VLOOKUP($S454,'[1]THÔNG TIN GVHD'!$D$3:$P$25,12,0)</f>
        <v>hosminhtai@dtu-hti.edu.vn</v>
      </c>
      <c r="V454" s="14">
        <f>VLOOKUP($S454,'[1]THÔNG TIN GVHD'!$D$3:$P$25,13,0)</f>
        <v>0</v>
      </c>
    </row>
    <row r="455" spans="1:22" s="15" customFormat="1" x14ac:dyDescent="0.25">
      <c r="A455" s="10">
        <f t="shared" si="6"/>
        <v>449</v>
      </c>
      <c r="B455" s="10" t="s">
        <v>1044</v>
      </c>
      <c r="C455" s="11" t="s">
        <v>1045</v>
      </c>
      <c r="D455" s="11" t="s">
        <v>704</v>
      </c>
      <c r="E455" s="12">
        <v>37598</v>
      </c>
      <c r="F455" s="10" t="s">
        <v>25</v>
      </c>
      <c r="G455" s="10" t="s">
        <v>331</v>
      </c>
      <c r="H455" s="10" t="s">
        <v>1020</v>
      </c>
      <c r="I455" s="13" t="s">
        <v>1021</v>
      </c>
      <c r="J455" s="14" t="s">
        <v>334</v>
      </c>
      <c r="K455" s="14" t="e">
        <f>VLOOKUP(VALUE($B455),'[1]đơn vị thực tập'!$C$3:$AE$1000,9,0)</f>
        <v>#N/A</v>
      </c>
      <c r="L455" s="14" t="e">
        <f>VLOOKUP(VALUE($B455),'[1]đơn vị thực tập'!$C$3:$AE$1000,20,0)</f>
        <v>#N/A</v>
      </c>
      <c r="M455" s="14" t="e">
        <f>VLOOKUP(VALUE($B455),'[1]đơn vị thực tập'!$C$3:$AE$1000,21,0)</f>
        <v>#N/A</v>
      </c>
      <c r="N455" s="14" t="e">
        <f>VLOOKUP(VALUE($B455),'[1]đơn vị thực tập'!$C$3:$AE$1000,18,0)</f>
        <v>#N/A</v>
      </c>
      <c r="O455" s="14" t="e">
        <f>VLOOKUP(VALUE($B455),'[1]đơn vị thực tập'!$C$3:$AE$1000,13,0)</f>
        <v>#N/A</v>
      </c>
      <c r="P455" s="18">
        <f>VLOOKUP(VALUE(B455),'[1]tạm xét'!$A$7:$R$1001,13,0)</f>
        <v>0.52419354838709675</v>
      </c>
      <c r="Q455" s="14">
        <f>VLOOKUP(VALUE(B455),'[1]tạm xét'!$A$7:$R$1001,11,0)</f>
        <v>1.51</v>
      </c>
      <c r="R455" s="14" t="str">
        <f>VLOOKUP(VALUE(B455),'[1]tạm xét'!$A$7:$R$1001,18,0)</f>
        <v>KHÔNG ĐỦ ĐIỀU KIỆN THỰC TẬP</v>
      </c>
      <c r="S455" s="14"/>
      <c r="T455" s="14"/>
      <c r="U455" s="14"/>
      <c r="V455" s="14"/>
    </row>
    <row r="456" spans="1:22" s="15" customFormat="1" x14ac:dyDescent="0.25">
      <c r="A456" s="10">
        <f t="shared" si="6"/>
        <v>450</v>
      </c>
      <c r="B456" s="10" t="s">
        <v>1046</v>
      </c>
      <c r="C456" s="11" t="s">
        <v>1047</v>
      </c>
      <c r="D456" s="11" t="s">
        <v>198</v>
      </c>
      <c r="E456" s="12">
        <v>37426</v>
      </c>
      <c r="F456" s="10" t="s">
        <v>25</v>
      </c>
      <c r="G456" s="10" t="s">
        <v>331</v>
      </c>
      <c r="H456" s="10" t="s">
        <v>1020</v>
      </c>
      <c r="I456" s="13" t="s">
        <v>1021</v>
      </c>
      <c r="J456" s="14" t="s">
        <v>334</v>
      </c>
      <c r="K456" s="14" t="str">
        <f>VLOOKUP(VALUE($B456),'[1]đơn vị thực tập'!$C$3:$AE$1000,9,0)</f>
        <v>Vanda Hotel</v>
      </c>
      <c r="L456" s="14" t="str">
        <f>VLOOKUP(VALUE($B456),'[1]đơn vị thực tập'!$C$3:$AE$1000,20,0)</f>
        <v>DUYỆT</v>
      </c>
      <c r="M456" s="14" t="str">
        <f>VLOOKUP(VALUE($B456),'[1]đơn vị thực tập'!$C$3:$AE$1000,21,0)</f>
        <v>29/12/2023</v>
      </c>
      <c r="N456" s="14" t="str">
        <f>VLOOKUP(VALUE($B456),'[1]đơn vị thực tập'!$C$3:$AE$1000,18,0)</f>
        <v>30/12</v>
      </c>
      <c r="O456" s="14" t="str">
        <f>VLOOKUP(VALUE($B456),'[1]đơn vị thực tập'!$C$3:$AE$1000,13,0)</f>
        <v>Nhà hàng</v>
      </c>
      <c r="P456" s="18">
        <f>VLOOKUP(VALUE(B456),'[1]tạm xét'!$A$7:$R$1001,13,0)</f>
        <v>0</v>
      </c>
      <c r="Q456" s="14">
        <f>VLOOKUP(VALUE(B456),'[1]tạm xét'!$A$7:$R$1001,11,0)</f>
        <v>2.8</v>
      </c>
      <c r="R456" s="14" t="str">
        <f>VLOOKUP(VALUE(B456),'[1]tạm xét'!$A$7:$R$1001,18,0)</f>
        <v>CHUYÊN ĐỀ</v>
      </c>
      <c r="S456" s="14" t="s">
        <v>244</v>
      </c>
      <c r="T456" s="14" t="str">
        <f>VLOOKUP($S456,'[1]THÔNG TIN GVHD'!$D$3:$P$25,11,0)</f>
        <v>034.838.9062</v>
      </c>
      <c r="U456" s="14" t="str">
        <f>VLOOKUP($S456,'[1]THÔNG TIN GVHD'!$D$3:$P$25,12,0)</f>
        <v>honghaiphan0102@gmail.com</v>
      </c>
      <c r="V456" s="14" t="str">
        <f>VLOOKUP($S456,'[1]THÔNG TIN GVHD'!$D$3:$P$25,13,0)</f>
        <v>https://zalo.me/g/abtrkl228</v>
      </c>
    </row>
    <row r="457" spans="1:22" s="15" customFormat="1" x14ac:dyDescent="0.25">
      <c r="A457" s="10">
        <f t="shared" ref="A457:A520" si="7">A456+1</f>
        <v>451</v>
      </c>
      <c r="B457" s="10" t="s">
        <v>1048</v>
      </c>
      <c r="C457" s="11" t="s">
        <v>1049</v>
      </c>
      <c r="D457" s="11" t="s">
        <v>198</v>
      </c>
      <c r="E457" s="12">
        <v>37501</v>
      </c>
      <c r="F457" s="10" t="s">
        <v>25</v>
      </c>
      <c r="G457" s="10" t="s">
        <v>331</v>
      </c>
      <c r="H457" s="10" t="s">
        <v>1020</v>
      </c>
      <c r="I457" s="13" t="s">
        <v>1021</v>
      </c>
      <c r="J457" s="14" t="s">
        <v>334</v>
      </c>
      <c r="K457" s="14" t="e">
        <f>VLOOKUP(VALUE($B457),'[1]đơn vị thực tập'!$C$3:$AE$1000,9,0)</f>
        <v>#N/A</v>
      </c>
      <c r="L457" s="14" t="e">
        <f>VLOOKUP(VALUE($B457),'[1]đơn vị thực tập'!$C$3:$AE$1000,20,0)</f>
        <v>#N/A</v>
      </c>
      <c r="M457" s="14" t="e">
        <f>VLOOKUP(VALUE($B457),'[1]đơn vị thực tập'!$C$3:$AE$1000,21,0)</f>
        <v>#N/A</v>
      </c>
      <c r="N457" s="14" t="e">
        <f>VLOOKUP(VALUE($B457),'[1]đơn vị thực tập'!$C$3:$AE$1000,18,0)</f>
        <v>#N/A</v>
      </c>
      <c r="O457" s="14" t="e">
        <f>VLOOKUP(VALUE($B457),'[1]đơn vị thực tập'!$C$3:$AE$1000,13,0)</f>
        <v>#N/A</v>
      </c>
      <c r="P457" s="18">
        <f>VLOOKUP(VALUE(B457),'[1]tạm xét'!$A$7:$R$1001,13,0)</f>
        <v>5.6000000000000001E-2</v>
      </c>
      <c r="Q457" s="14">
        <f>VLOOKUP(VALUE(B457),'[1]tạm xét'!$A$7:$R$1001,11,0)</f>
        <v>3.22</v>
      </c>
      <c r="R457" s="14" t="str">
        <f>VLOOKUP(VALUE(B457),'[1]tạm xét'!$A$7:$R$1001,18,0)</f>
        <v>KHÔNG ĐỦ ĐIỀU KIỆN THỰC TẬP</v>
      </c>
      <c r="S457" s="14"/>
      <c r="T457" s="14"/>
      <c r="U457" s="14"/>
      <c r="V457" s="14"/>
    </row>
    <row r="458" spans="1:22" s="15" customFormat="1" x14ac:dyDescent="0.25">
      <c r="A458" s="10">
        <f t="shared" si="7"/>
        <v>452</v>
      </c>
      <c r="B458" s="10" t="s">
        <v>1050</v>
      </c>
      <c r="C458" s="11" t="s">
        <v>1051</v>
      </c>
      <c r="D458" s="11" t="s">
        <v>310</v>
      </c>
      <c r="E458" s="12">
        <v>37385</v>
      </c>
      <c r="F458" s="10" t="s">
        <v>25</v>
      </c>
      <c r="G458" s="10" t="s">
        <v>331</v>
      </c>
      <c r="H458" s="10" t="s">
        <v>1020</v>
      </c>
      <c r="I458" s="13" t="s">
        <v>1021</v>
      </c>
      <c r="J458" s="14" t="s">
        <v>334</v>
      </c>
      <c r="K458" s="14" t="str">
        <f>VLOOKUP(VALUE($B458),'[1]đơn vị thực tập'!$C$3:$AE$1000,9,0)</f>
        <v>Satya Danang Hotel</v>
      </c>
      <c r="L458" s="14" t="str">
        <f>VLOOKUP(VALUE($B458),'[1]đơn vị thực tập'!$C$3:$AE$1000,20,0)</f>
        <v>DUYỆT</v>
      </c>
      <c r="M458" s="14" t="str">
        <f>VLOOKUP(VALUE($B458),'[1]đơn vị thực tập'!$C$3:$AE$1000,21,0)</f>
        <v>25/12/2023</v>
      </c>
      <c r="N458" s="14" t="str">
        <f>VLOOKUP(VALUE($B458),'[1]đơn vị thực tập'!$C$3:$AE$1000,18,0)</f>
        <v>21/12</v>
      </c>
      <c r="O458" s="14" t="str">
        <f>VLOOKUP(VALUE($B458),'[1]đơn vị thực tập'!$C$3:$AE$1000,13,0)</f>
        <v>Tiền sảnh</v>
      </c>
      <c r="P458" s="18">
        <f>VLOOKUP(VALUE(B458),'[1]tạm xét'!$A$7:$R$1001,13,0)</f>
        <v>0</v>
      </c>
      <c r="Q458" s="14">
        <f>VLOOKUP(VALUE(B458),'[1]tạm xét'!$A$7:$R$1001,11,0)</f>
        <v>3.66</v>
      </c>
      <c r="R458" s="14" t="str">
        <f>VLOOKUP(VALUE(B458),'[1]TỔNG XÉT KHÓA LUẬN'!$B$14:$O$97,14,0)</f>
        <v>CHUYÊN ĐỀ</v>
      </c>
      <c r="S458" s="14" t="s">
        <v>107</v>
      </c>
      <c r="T458" s="14" t="str">
        <f>VLOOKUP($S458,'[1]THÔNG TIN GVHD'!$D$3:$P$25,11,0)</f>
        <v>0905767050</v>
      </c>
      <c r="U458" s="14" t="str">
        <f>VLOOKUP($S458,'[1]THÔNG TIN GVHD'!$D$3:$P$25,12,0)</f>
        <v>maithithuong@dtu-hti.edu.vn</v>
      </c>
      <c r="V458" s="14" t="str">
        <f>VLOOKUP($S458,'[1]THÔNG TIN GVHD'!$D$3:$P$25,13,0)</f>
        <v>https://zalo.me/g/aznodq506</v>
      </c>
    </row>
    <row r="459" spans="1:22" s="15" customFormat="1" x14ac:dyDescent="0.25">
      <c r="A459" s="10">
        <f t="shared" si="7"/>
        <v>453</v>
      </c>
      <c r="B459" s="10" t="s">
        <v>1052</v>
      </c>
      <c r="C459" s="11" t="s">
        <v>1053</v>
      </c>
      <c r="D459" s="11" t="s">
        <v>644</v>
      </c>
      <c r="E459" s="12">
        <v>37433</v>
      </c>
      <c r="F459" s="10" t="s">
        <v>25</v>
      </c>
      <c r="G459" s="10" t="s">
        <v>331</v>
      </c>
      <c r="H459" s="10" t="s">
        <v>1020</v>
      </c>
      <c r="I459" s="13" t="s">
        <v>1021</v>
      </c>
      <c r="J459" s="14" t="s">
        <v>334</v>
      </c>
      <c r="K459" s="14" t="str">
        <f>VLOOKUP(VALUE($B459),'[1]đơn vị thực tập'!$C$3:$AE$1000,9,0)</f>
        <v>Vanda Hotel</v>
      </c>
      <c r="L459" s="14" t="str">
        <f>VLOOKUP(VALUE($B459),'[1]đơn vị thực tập'!$C$3:$AE$1000,20,0)</f>
        <v>DUYỆT</v>
      </c>
      <c r="M459" s="14" t="str">
        <f>VLOOKUP(VALUE($B459),'[1]đơn vị thực tập'!$C$3:$AE$1000,21,0)</f>
        <v>25/12/2023</v>
      </c>
      <c r="N459" s="14" t="str">
        <f>VLOOKUP(VALUE($B459),'[1]đơn vị thực tập'!$C$3:$AE$1000,18,0)</f>
        <v>23/12</v>
      </c>
      <c r="O459" s="14" t="str">
        <f>VLOOKUP(VALUE($B459),'[1]đơn vị thực tập'!$C$3:$AE$1000,13,0)</f>
        <v>Buồng phòng</v>
      </c>
      <c r="P459" s="18">
        <f>VLOOKUP(VALUE(B459),'[1]tạm xét'!$A$7:$R$1001,13,0)</f>
        <v>2.4E-2</v>
      </c>
      <c r="Q459" s="14">
        <f>VLOOKUP(VALUE(B459),'[1]tạm xét'!$A$7:$R$1001,11,0)</f>
        <v>2.93</v>
      </c>
      <c r="R459" s="14" t="str">
        <f>VLOOKUP(VALUE(B459),'[1]tạm xét'!$A$7:$R$1001,18,0)</f>
        <v>CHUYÊN ĐỀ</v>
      </c>
      <c r="S459" s="14" t="s">
        <v>337</v>
      </c>
      <c r="T459" s="14" t="str">
        <f>VLOOKUP($S459,'[1]THÔNG TIN GVHD'!$D$3:$P$25,11,0)</f>
        <v>0396.153.687</v>
      </c>
      <c r="U459" s="14" t="str">
        <f>VLOOKUP($S459,'[1]THÔNG TIN GVHD'!$D$3:$P$25,12,0)</f>
        <v>nguyentminhthu@dtu-hti.edu.vn</v>
      </c>
      <c r="V459" s="14">
        <f>VLOOKUP($S459,'[1]THÔNG TIN GVHD'!$D$3:$P$25,13,0)</f>
        <v>0</v>
      </c>
    </row>
    <row r="460" spans="1:22" s="15" customFormat="1" x14ac:dyDescent="0.25">
      <c r="A460" s="10">
        <f t="shared" si="7"/>
        <v>454</v>
      </c>
      <c r="B460" s="10" t="s">
        <v>1054</v>
      </c>
      <c r="C460" s="11" t="s">
        <v>1055</v>
      </c>
      <c r="D460" s="11" t="s">
        <v>201</v>
      </c>
      <c r="E460" s="12">
        <v>37267</v>
      </c>
      <c r="F460" s="10" t="s">
        <v>25</v>
      </c>
      <c r="G460" s="10" t="s">
        <v>331</v>
      </c>
      <c r="H460" s="10" t="s">
        <v>1020</v>
      </c>
      <c r="I460" s="13" t="s">
        <v>1021</v>
      </c>
      <c r="J460" s="14" t="s">
        <v>334</v>
      </c>
      <c r="K460" s="14" t="str">
        <f>VLOOKUP(VALUE($B460),'[1]đơn vị thực tập'!$C$3:$AE$1000,9,0)</f>
        <v>Vanda Hotel</v>
      </c>
      <c r="L460" s="14" t="str">
        <f>VLOOKUP(VALUE($B460),'[1]đơn vị thực tập'!$C$3:$AE$1000,20,0)</f>
        <v>DUYỆT</v>
      </c>
      <c r="M460" s="14">
        <f>VLOOKUP(VALUE($B460),'[1]đơn vị thực tập'!$C$3:$AE$1000,21,0)</f>
        <v>45505</v>
      </c>
      <c r="N460" s="14" t="str">
        <f>VLOOKUP(VALUE($B460),'[1]đơn vị thực tập'!$C$3:$AE$1000,18,0)</f>
        <v>18/1</v>
      </c>
      <c r="O460" s="14" t="str">
        <f>VLOOKUP(VALUE($B460),'[1]đơn vị thực tập'!$C$3:$AE$1000,13,0)</f>
        <v>Nhà hàng</v>
      </c>
      <c r="P460" s="18">
        <f>VLOOKUP(VALUE(B460),'[1]tạm xét'!$A$7:$R$1001,13,0)</f>
        <v>0.04</v>
      </c>
      <c r="Q460" s="14">
        <f>VLOOKUP(VALUE(B460),'[1]tạm xét'!$A$7:$R$1001,11,0)</f>
        <v>2.88</v>
      </c>
      <c r="R460" s="14" t="str">
        <f>VLOOKUP(VALUE(B460),'[1]tạm xét'!$A$7:$R$1001,18,0)</f>
        <v>CHUYÊN ĐỀ</v>
      </c>
      <c r="S460" s="14" t="s">
        <v>354</v>
      </c>
      <c r="T460" s="14" t="str">
        <f>VLOOKUP($S460,'[1]THÔNG TIN GVHD'!$D$3:$P$25,11,0)</f>
        <v>0935336716</v>
      </c>
      <c r="U460" s="14" t="str">
        <f>VLOOKUP($S460,'[1]THÔNG TIN GVHD'!$D$3:$P$25,12,0)</f>
        <v>hominhphuc@dtu-hti.edu.vn</v>
      </c>
      <c r="V460" s="14">
        <f>VLOOKUP($S460,'[1]THÔNG TIN GVHD'!$D$3:$P$25,13,0)</f>
        <v>0</v>
      </c>
    </row>
    <row r="461" spans="1:22" s="15" customFormat="1" x14ac:dyDescent="0.25">
      <c r="A461" s="10">
        <f t="shared" si="7"/>
        <v>455</v>
      </c>
      <c r="B461" s="10" t="s">
        <v>1056</v>
      </c>
      <c r="C461" s="11" t="s">
        <v>1057</v>
      </c>
      <c r="D461" s="11" t="s">
        <v>442</v>
      </c>
      <c r="E461" s="12">
        <v>37393</v>
      </c>
      <c r="F461" s="10" t="s">
        <v>34</v>
      </c>
      <c r="G461" s="10" t="s">
        <v>331</v>
      </c>
      <c r="H461" s="10" t="s">
        <v>1020</v>
      </c>
      <c r="I461" s="13" t="s">
        <v>1021</v>
      </c>
      <c r="J461" s="14" t="s">
        <v>334</v>
      </c>
      <c r="K461" s="14" t="e">
        <f>VLOOKUP(VALUE($B461),'[1]đơn vị thực tập'!$C$3:$AE$1000,9,0)</f>
        <v>#N/A</v>
      </c>
      <c r="L461" s="14" t="e">
        <f>VLOOKUP(VALUE($B461),'[1]đơn vị thực tập'!$C$3:$AE$1000,20,0)</f>
        <v>#N/A</v>
      </c>
      <c r="M461" s="14" t="e">
        <f>VLOOKUP(VALUE($B461),'[1]đơn vị thực tập'!$C$3:$AE$1000,21,0)</f>
        <v>#N/A</v>
      </c>
      <c r="N461" s="14" t="e">
        <f>VLOOKUP(VALUE($B461),'[1]đơn vị thực tập'!$C$3:$AE$1000,18,0)</f>
        <v>#N/A</v>
      </c>
      <c r="O461" s="14" t="e">
        <f>VLOOKUP(VALUE($B461),'[1]đơn vị thực tập'!$C$3:$AE$1000,13,0)</f>
        <v>#N/A</v>
      </c>
      <c r="P461" s="18">
        <f>VLOOKUP(VALUE(B461),'[1]tạm xét'!$A$7:$R$1001,13,0)</f>
        <v>0.12</v>
      </c>
      <c r="Q461" s="14">
        <f>VLOOKUP(VALUE(B461),'[1]tạm xét'!$A$7:$R$1001,11,0)</f>
        <v>2.41</v>
      </c>
      <c r="R461" s="14" t="str">
        <f>VLOOKUP(VALUE(B461),'[1]tạm xét'!$A$7:$R$1001,18,0)</f>
        <v>KHÔNG ĐỦ ĐIỀU KIỆN THỰC TẬP</v>
      </c>
      <c r="S461" s="14"/>
      <c r="T461" s="14"/>
      <c r="U461" s="14"/>
      <c r="V461" s="14"/>
    </row>
    <row r="462" spans="1:22" s="15" customFormat="1" x14ac:dyDescent="0.25">
      <c r="A462" s="10">
        <f t="shared" si="7"/>
        <v>456</v>
      </c>
      <c r="B462" s="10" t="s">
        <v>1058</v>
      </c>
      <c r="C462" s="11" t="s">
        <v>1059</v>
      </c>
      <c r="D462" s="11" t="s">
        <v>82</v>
      </c>
      <c r="E462" s="12">
        <v>37443</v>
      </c>
      <c r="F462" s="10" t="s">
        <v>25</v>
      </c>
      <c r="G462" s="10" t="s">
        <v>331</v>
      </c>
      <c r="H462" s="10" t="s">
        <v>1020</v>
      </c>
      <c r="I462" s="13" t="s">
        <v>1021</v>
      </c>
      <c r="J462" s="14" t="s">
        <v>334</v>
      </c>
      <c r="K462" s="14" t="str">
        <f>VLOOKUP(VALUE($B462),'[1]đơn vị thực tập'!$C$3:$AE$1000,10,0)</f>
        <v>Mường Thanh Luxury Sông Hàn</v>
      </c>
      <c r="L462" s="14" t="str">
        <f>VLOOKUP(VALUE($B462),'[1]đơn vị thực tập'!$C$3:$AE$1000,20,0)</f>
        <v>DUYỆT</v>
      </c>
      <c r="M462" s="14" t="str">
        <f>VLOOKUP(VALUE($B462),'[1]đơn vị thực tập'!$C$3:$AE$1000,21,0)</f>
        <v>23/1/2024</v>
      </c>
      <c r="N462" s="14" t="str">
        <f>VLOOKUP(VALUE($B462),'[1]đơn vị thực tập'!$C$3:$AE$1000,18,0)</f>
        <v>22/1</v>
      </c>
      <c r="O462" s="14" t="str">
        <f>VLOOKUP(VALUE($B462),'[1]đơn vị thực tập'!$C$3:$AE$1000,13,0)</f>
        <v>Nhà hàng</v>
      </c>
      <c r="P462" s="18">
        <f>VLOOKUP(VALUE(B462),'[1]tạm xét'!$A$7:$R$1001,13,0)</f>
        <v>8.8709677419354843E-2</v>
      </c>
      <c r="Q462" s="14">
        <f>VLOOKUP(VALUE(B462),'[1]tạm xét'!$A$7:$R$1001,11,0)</f>
        <v>2.66</v>
      </c>
      <c r="R462" s="14" t="str">
        <f>VLOOKUP(VALUE(B462),'[1]tạm xét'!$A$7:$R$1001,18,0)</f>
        <v>KHÔNG ĐỦ ĐIỀU KIỆN THỰC TẬP</v>
      </c>
      <c r="S462" s="14" t="s">
        <v>337</v>
      </c>
      <c r="T462" s="14" t="str">
        <f>VLOOKUP($S462,'[1]THÔNG TIN GVHD'!$D$3:$P$25,11,0)</f>
        <v>0396.153.687</v>
      </c>
      <c r="U462" s="14" t="str">
        <f>VLOOKUP($S462,'[1]THÔNG TIN GVHD'!$D$3:$P$25,12,0)</f>
        <v>nguyentminhthu@dtu-hti.edu.vn</v>
      </c>
      <c r="V462" s="14">
        <f>VLOOKUP($S462,'[1]THÔNG TIN GVHD'!$D$3:$P$25,13,0)</f>
        <v>0</v>
      </c>
    </row>
    <row r="463" spans="1:22" s="15" customFormat="1" x14ac:dyDescent="0.25">
      <c r="A463" s="10">
        <f t="shared" si="7"/>
        <v>457</v>
      </c>
      <c r="B463" s="10" t="s">
        <v>1060</v>
      </c>
      <c r="C463" s="11" t="s">
        <v>1061</v>
      </c>
      <c r="D463" s="11" t="s">
        <v>86</v>
      </c>
      <c r="E463" s="12">
        <v>37305</v>
      </c>
      <c r="F463" s="10" t="s">
        <v>34</v>
      </c>
      <c r="G463" s="10" t="s">
        <v>331</v>
      </c>
      <c r="H463" s="10" t="s">
        <v>1020</v>
      </c>
      <c r="I463" s="13" t="s">
        <v>1021</v>
      </c>
      <c r="J463" s="14" t="s">
        <v>334</v>
      </c>
      <c r="K463" s="14" t="str">
        <f>VLOOKUP(VALUE($B463),'[1]đơn vị thực tập'!$C$3:$AE$1000,9,0)</f>
        <v>Khách sạn Shilla Monogram Quangnam Danang</v>
      </c>
      <c r="L463" s="14" t="str">
        <f>VLOOKUP(VALUE($B463),'[1]đơn vị thực tập'!$C$3:$AE$1000,20,0)</f>
        <v>DUYỆT</v>
      </c>
      <c r="M463" s="14">
        <f>VLOOKUP(VALUE($B463),'[1]đơn vị thực tập'!$C$3:$AE$1000,21,0)</f>
        <v>45597</v>
      </c>
      <c r="N463" s="14">
        <f>VLOOKUP(VALUE($B463),'[1]đơn vị thực tập'!$C$3:$AE$1000,18,0)</f>
        <v>45627</v>
      </c>
      <c r="O463" s="14" t="str">
        <f>VLOOKUP(VALUE($B463),'[1]đơn vị thực tập'!$C$3:$AE$1000,13,0)</f>
        <v>Buồng phòng</v>
      </c>
      <c r="P463" s="18">
        <f>VLOOKUP(VALUE(B463),'[1]tạm xét'!$A$7:$R$1001,13,0)</f>
        <v>0.04</v>
      </c>
      <c r="Q463" s="14">
        <f>VLOOKUP(VALUE(B463),'[1]tạm xét'!$A$7:$R$1001,11,0)</f>
        <v>3.24</v>
      </c>
      <c r="R463" s="14" t="str">
        <f>VLOOKUP(VALUE(B463),'[1]tạm xét'!$A$7:$R$1001,18,0)</f>
        <v>CHUYÊN ĐỀ</v>
      </c>
      <c r="S463" s="14" t="s">
        <v>354</v>
      </c>
      <c r="T463" s="14" t="str">
        <f>VLOOKUP($S463,'[1]THÔNG TIN GVHD'!$D$3:$P$25,11,0)</f>
        <v>0935336716</v>
      </c>
      <c r="U463" s="14" t="str">
        <f>VLOOKUP($S463,'[1]THÔNG TIN GVHD'!$D$3:$P$25,12,0)</f>
        <v>hominhphuc@dtu-hti.edu.vn</v>
      </c>
      <c r="V463" s="14">
        <f>VLOOKUP($S463,'[1]THÔNG TIN GVHD'!$D$3:$P$25,13,0)</f>
        <v>0</v>
      </c>
    </row>
    <row r="464" spans="1:22" s="15" customFormat="1" x14ac:dyDescent="0.25">
      <c r="A464" s="10">
        <f t="shared" si="7"/>
        <v>458</v>
      </c>
      <c r="B464" s="10" t="s">
        <v>1062</v>
      </c>
      <c r="C464" s="11" t="s">
        <v>352</v>
      </c>
      <c r="D464" s="11" t="s">
        <v>216</v>
      </c>
      <c r="E464" s="12">
        <v>37585</v>
      </c>
      <c r="F464" s="10" t="s">
        <v>25</v>
      </c>
      <c r="G464" s="10" t="s">
        <v>331</v>
      </c>
      <c r="H464" s="10" t="s">
        <v>1020</v>
      </c>
      <c r="I464" s="13" t="s">
        <v>1021</v>
      </c>
      <c r="J464" s="14" t="s">
        <v>334</v>
      </c>
      <c r="K464" s="14" t="str">
        <f>VLOOKUP(VALUE($B464),'[1]đơn vị thực tập'!$C$3:$AE$1000,9,0)</f>
        <v>Maximilan Danang Beach Hotel</v>
      </c>
      <c r="L464" s="14" t="str">
        <f>VLOOKUP(VALUE($B464),'[1]đơn vị thực tập'!$C$3:$AE$1000,20,0)</f>
        <v>DUYỆT</v>
      </c>
      <c r="M464" s="14" t="str">
        <f>VLOOKUP(VALUE($B464),'[1]đơn vị thực tập'!$C$3:$AE$1000,21,0)</f>
        <v>15/1/2024</v>
      </c>
      <c r="N464" s="14" t="str">
        <f>VLOOKUP(VALUE($B464),'[1]đơn vị thực tập'!$C$3:$AE$1000,18,0)</f>
        <v>19/1</v>
      </c>
      <c r="O464" s="14" t="str">
        <f>VLOOKUP(VALUE($B464),'[1]đơn vị thực tập'!$C$3:$AE$1000,13,0)</f>
        <v>Nhà hàng</v>
      </c>
      <c r="P464" s="18">
        <f>VLOOKUP(VALUE(B464),'[1]tạm xét'!$A$7:$R$1001,13,0)</f>
        <v>1.6E-2</v>
      </c>
      <c r="Q464" s="14">
        <f>VLOOKUP(VALUE(B464),'[1]tạm xét'!$A$7:$R$1001,11,0)</f>
        <v>2.5099999999999998</v>
      </c>
      <c r="R464" s="14" t="str">
        <f>VLOOKUP(VALUE(B464),'[1]tạm xét'!$A$7:$R$1001,18,0)</f>
        <v>CHUYÊN ĐỀ</v>
      </c>
      <c r="S464" s="14" t="s">
        <v>58</v>
      </c>
      <c r="T464" s="14" t="str">
        <f>VLOOKUP($S464,'[1]THÔNG TIN GVHD'!$D$3:$P$25,11,0)</f>
        <v>0905938748</v>
      </c>
      <c r="U464" s="14" t="str">
        <f>VLOOKUP($S464,'[1]THÔNG TIN GVHD'!$D$3:$P$25,12,0)</f>
        <v>duongtxuandieu@dtu-hti.edu.vn</v>
      </c>
      <c r="V464" s="14">
        <f>VLOOKUP($S464,'[1]THÔNG TIN GVHD'!$D$3:$P$25,13,0)</f>
        <v>0</v>
      </c>
    </row>
    <row r="465" spans="1:22" s="15" customFormat="1" x14ac:dyDescent="0.25">
      <c r="A465" s="10">
        <f t="shared" si="7"/>
        <v>459</v>
      </c>
      <c r="B465" s="10" t="s">
        <v>1063</v>
      </c>
      <c r="C465" s="11" t="s">
        <v>395</v>
      </c>
      <c r="D465" s="11" t="s">
        <v>106</v>
      </c>
      <c r="E465" s="12">
        <v>37576</v>
      </c>
      <c r="F465" s="10" t="s">
        <v>25</v>
      </c>
      <c r="G465" s="10" t="s">
        <v>331</v>
      </c>
      <c r="H465" s="10" t="s">
        <v>1020</v>
      </c>
      <c r="I465" s="13" t="s">
        <v>1021</v>
      </c>
      <c r="J465" s="14" t="s">
        <v>334</v>
      </c>
      <c r="K465" s="14" t="e">
        <f>VLOOKUP(VALUE($B465),'[1]đơn vị thực tập'!$C$3:$AE$1000,9,0)</f>
        <v>#N/A</v>
      </c>
      <c r="L465" s="14" t="e">
        <f>VLOOKUP(VALUE($B465),'[1]đơn vị thực tập'!$C$3:$AE$1000,20,0)</f>
        <v>#N/A</v>
      </c>
      <c r="M465" s="14" t="e">
        <f>VLOOKUP(VALUE($B465),'[1]đơn vị thực tập'!$C$3:$AE$1000,21,0)</f>
        <v>#N/A</v>
      </c>
      <c r="N465" s="14" t="e">
        <f>VLOOKUP(VALUE($B465),'[1]đơn vị thực tập'!$C$3:$AE$1000,18,0)</f>
        <v>#N/A</v>
      </c>
      <c r="O465" s="14" t="e">
        <f>VLOOKUP(VALUE($B465),'[1]đơn vị thực tập'!$C$3:$AE$1000,13,0)</f>
        <v>#N/A</v>
      </c>
      <c r="P465" s="18">
        <f>VLOOKUP(VALUE(B465),'[1]tạm xét'!$A$7:$R$1001,13,0)</f>
        <v>7.9365079365079361E-2</v>
      </c>
      <c r="Q465" s="14">
        <f>VLOOKUP(VALUE(B465),'[1]tạm xét'!$A$7:$R$1001,11,0)</f>
        <v>2.21</v>
      </c>
      <c r="R465" s="14" t="str">
        <f>VLOOKUP(VALUE(B465),'[1]tạm xét'!$A$7:$R$1001,18,0)</f>
        <v>KHÔNG ĐỦ ĐIỀU KIỆN THỰC TẬP</v>
      </c>
      <c r="S465" s="14"/>
      <c r="T465" s="14"/>
      <c r="U465" s="14"/>
      <c r="V465" s="14"/>
    </row>
    <row r="466" spans="1:22" s="15" customFormat="1" x14ac:dyDescent="0.25">
      <c r="A466" s="10">
        <f t="shared" si="7"/>
        <v>460</v>
      </c>
      <c r="B466" s="10" t="s">
        <v>1064</v>
      </c>
      <c r="C466" s="11" t="s">
        <v>441</v>
      </c>
      <c r="D466" s="11" t="s">
        <v>531</v>
      </c>
      <c r="E466" s="12">
        <v>37275</v>
      </c>
      <c r="F466" s="10" t="s">
        <v>34</v>
      </c>
      <c r="G466" s="10" t="s">
        <v>331</v>
      </c>
      <c r="H466" s="10" t="s">
        <v>1020</v>
      </c>
      <c r="I466" s="13" t="s">
        <v>1021</v>
      </c>
      <c r="J466" s="14" t="s">
        <v>334</v>
      </c>
      <c r="K466" s="14" t="str">
        <f>VLOOKUP(VALUE($B466),'[1]đơn vị thực tập'!$C$3:$AE$1000,9,0)</f>
        <v>Brilliant Hotel</v>
      </c>
      <c r="L466" s="14" t="str">
        <f>VLOOKUP(VALUE($B466),'[1]đơn vị thực tập'!$C$3:$AE$1000,20,0)</f>
        <v>DUYỆT</v>
      </c>
      <c r="M466" s="14">
        <f>VLOOKUP(VALUE($B466),'[1]đơn vị thực tập'!$C$3:$AE$1000,21,0)</f>
        <v>45597</v>
      </c>
      <c r="N466" s="14" t="str">
        <f>VLOOKUP(VALUE($B466),'[1]đơn vị thực tập'!$C$3:$AE$1000,18,0)</f>
        <v>13/1</v>
      </c>
      <c r="O466" s="14" t="str">
        <f>VLOOKUP(VALUE($B466),'[1]đơn vị thực tập'!$C$3:$AE$1000,13,0)</f>
        <v>Nhà hàng</v>
      </c>
      <c r="P466" s="18">
        <f>VLOOKUP(VALUE(B466),'[1]tạm xét'!$A$7:$R$1001,13,0)</f>
        <v>0</v>
      </c>
      <c r="Q466" s="14">
        <f>VLOOKUP(VALUE(B466),'[1]tạm xét'!$A$7:$R$1001,11,0)</f>
        <v>2.82</v>
      </c>
      <c r="R466" s="14" t="str">
        <f>VLOOKUP(VALUE(B466),'[1]tạm xét'!$A$7:$R$1001,18,0)</f>
        <v>CHUYÊN ĐỀ</v>
      </c>
      <c r="S466" s="14" t="s">
        <v>244</v>
      </c>
      <c r="T466" s="14" t="str">
        <f>VLOOKUP($S466,'[1]THÔNG TIN GVHD'!$D$3:$P$25,11,0)</f>
        <v>034.838.9062</v>
      </c>
      <c r="U466" s="14" t="str">
        <f>VLOOKUP($S466,'[1]THÔNG TIN GVHD'!$D$3:$P$25,12,0)</f>
        <v>honghaiphan0102@gmail.com</v>
      </c>
      <c r="V466" s="14" t="str">
        <f>VLOOKUP($S466,'[1]THÔNG TIN GVHD'!$D$3:$P$25,13,0)</f>
        <v>https://zalo.me/g/abtrkl228</v>
      </c>
    </row>
    <row r="467" spans="1:22" s="15" customFormat="1" x14ac:dyDescent="0.25">
      <c r="A467" s="10">
        <f t="shared" si="7"/>
        <v>461</v>
      </c>
      <c r="B467" s="10" t="s">
        <v>1065</v>
      </c>
      <c r="C467" s="11" t="s">
        <v>1066</v>
      </c>
      <c r="D467" s="11" t="s">
        <v>113</v>
      </c>
      <c r="E467" s="12">
        <v>37303</v>
      </c>
      <c r="F467" s="10" t="s">
        <v>34</v>
      </c>
      <c r="G467" s="10" t="s">
        <v>331</v>
      </c>
      <c r="H467" s="10" t="s">
        <v>1020</v>
      </c>
      <c r="I467" s="13" t="s">
        <v>1021</v>
      </c>
      <c r="J467" s="14" t="s">
        <v>334</v>
      </c>
      <c r="K467" s="14" t="str">
        <f>VLOOKUP(VALUE($B467),'[1]đơn vị thực tập'!$C$3:$AE$1000,9,0)</f>
        <v>Stay Hotel</v>
      </c>
      <c r="L467" s="14" t="str">
        <f>VLOOKUP(VALUE($B467),'[1]đơn vị thực tập'!$C$3:$AE$1000,20,0)</f>
        <v>DUYỆT</v>
      </c>
      <c r="M467" s="14" t="str">
        <f>VLOOKUP(VALUE($B467),'[1]đơn vị thực tập'!$C$3:$AE$1000,21,0)</f>
        <v>16/1/2024</v>
      </c>
      <c r="N467" s="14" t="str">
        <f>VLOOKUP(VALUE($B467),'[1]đơn vị thực tập'!$C$3:$AE$1000,18,0)</f>
        <v>19/1</v>
      </c>
      <c r="O467" s="14" t="str">
        <f>VLOOKUP(VALUE($B467),'[1]đơn vị thực tập'!$C$3:$AE$1000,13,0)</f>
        <v>Buồng phòng</v>
      </c>
      <c r="P467" s="18">
        <f>VLOOKUP(VALUE(B467),'[1]tạm xét'!$A$7:$R$1001,13,0)</f>
        <v>2.4E-2</v>
      </c>
      <c r="Q467" s="14">
        <f>VLOOKUP(VALUE(B467),'[1]tạm xét'!$A$7:$R$1001,11,0)</f>
        <v>2.69</v>
      </c>
      <c r="R467" s="14" t="str">
        <f>VLOOKUP(VALUE(B467),'[1]tạm xét'!$A$7:$R$1001,18,0)</f>
        <v>CHUYÊN ĐỀ</v>
      </c>
      <c r="S467" s="14" t="s">
        <v>337</v>
      </c>
      <c r="T467" s="14" t="str">
        <f>VLOOKUP($S467,'[1]THÔNG TIN GVHD'!$D$3:$P$25,11,0)</f>
        <v>0396.153.687</v>
      </c>
      <c r="U467" s="14" t="str">
        <f>VLOOKUP($S467,'[1]THÔNG TIN GVHD'!$D$3:$P$25,12,0)</f>
        <v>nguyentminhthu@dtu-hti.edu.vn</v>
      </c>
      <c r="V467" s="14">
        <f>VLOOKUP($S467,'[1]THÔNG TIN GVHD'!$D$3:$P$25,13,0)</f>
        <v>0</v>
      </c>
    </row>
    <row r="468" spans="1:22" s="15" customFormat="1" x14ac:dyDescent="0.25">
      <c r="A468" s="10">
        <f t="shared" si="7"/>
        <v>462</v>
      </c>
      <c r="B468" s="10" t="s">
        <v>1067</v>
      </c>
      <c r="C468" s="11" t="s">
        <v>210</v>
      </c>
      <c r="D468" s="11" t="s">
        <v>219</v>
      </c>
      <c r="E468" s="12">
        <v>37486</v>
      </c>
      <c r="F468" s="10" t="s">
        <v>25</v>
      </c>
      <c r="G468" s="10" t="s">
        <v>331</v>
      </c>
      <c r="H468" s="10" t="s">
        <v>1020</v>
      </c>
      <c r="I468" s="13" t="s">
        <v>1021</v>
      </c>
      <c r="J468" s="14" t="s">
        <v>334</v>
      </c>
      <c r="K468" s="14" t="str">
        <f>VLOOKUP(VALUE($B468),'[1]đơn vị thực tập'!$C$3:$AE$1000,9,0)</f>
        <v>Khu nghỉ dưỡng The Pearl Hoi An</v>
      </c>
      <c r="L468" s="14" t="str">
        <f>VLOOKUP(VALUE($B468),'[1]đơn vị thực tập'!$C$3:$AE$1000,20,0)</f>
        <v>DUYỆT</v>
      </c>
      <c r="M468" s="14">
        <f>VLOOKUP(VALUE($B468),'[1]đơn vị thực tập'!$C$3:$AE$1000,21,0)</f>
        <v>45627</v>
      </c>
      <c r="N468" s="14">
        <f>VLOOKUP(VALUE($B468),'[1]đơn vị thực tập'!$C$3:$AE$1000,18,0)</f>
        <v>45627</v>
      </c>
      <c r="O468" s="14" t="str">
        <f>VLOOKUP(VALUE($B468),'[1]đơn vị thực tập'!$C$3:$AE$1000,13,0)</f>
        <v>Tiền sảnh</v>
      </c>
      <c r="P468" s="18">
        <f>VLOOKUP(VALUE(B468),'[1]tạm xét'!$A$7:$R$1001,13,0)</f>
        <v>1.6E-2</v>
      </c>
      <c r="Q468" s="14">
        <f>VLOOKUP(VALUE(B468),'[1]tạm xét'!$A$7:$R$1001,11,0)</f>
        <v>2.76</v>
      </c>
      <c r="R468" s="14" t="str">
        <f>VLOOKUP(VALUE(B468),'[1]tạm xét'!$A$7:$R$1001,18,0)</f>
        <v>CHUYÊN ĐỀ</v>
      </c>
      <c r="S468" s="14" t="s">
        <v>30</v>
      </c>
      <c r="T468" s="14" t="str">
        <f>VLOOKUP($S468,'[1]THÔNG TIN GVHD'!$D$3:$P$25,11,0)</f>
        <v>0702605664</v>
      </c>
      <c r="U468" s="14" t="str">
        <f>VLOOKUP($S468,'[1]THÔNG TIN GVHD'!$D$3:$P$25,12,0)</f>
        <v>huynhlthuylinh@dtu-hti.edu.vn</v>
      </c>
      <c r="V468" s="14">
        <f>VLOOKUP($S468,'[1]THÔNG TIN GVHD'!$D$3:$P$25,13,0)</f>
        <v>0</v>
      </c>
    </row>
    <row r="469" spans="1:22" s="15" customFormat="1" x14ac:dyDescent="0.25">
      <c r="A469" s="10">
        <f t="shared" si="7"/>
        <v>463</v>
      </c>
      <c r="B469" s="10" t="s">
        <v>1068</v>
      </c>
      <c r="C469" s="11" t="s">
        <v>453</v>
      </c>
      <c r="D469" s="11" t="s">
        <v>219</v>
      </c>
      <c r="E469" s="12">
        <v>36987</v>
      </c>
      <c r="F469" s="10" t="s">
        <v>25</v>
      </c>
      <c r="G469" s="10" t="s">
        <v>331</v>
      </c>
      <c r="H469" s="10" t="s">
        <v>1020</v>
      </c>
      <c r="I469" s="13" t="s">
        <v>1021</v>
      </c>
      <c r="J469" s="14" t="s">
        <v>334</v>
      </c>
      <c r="K469" s="14" t="str">
        <f>VLOOKUP(VALUE($B469),'[1]đơn vị thực tập'!$C$3:$AE$1000,9,0)</f>
        <v>Bluesun Da Nang Hotel</v>
      </c>
      <c r="L469" s="14" t="str">
        <f>VLOOKUP(VALUE($B469),'[1]đơn vị thực tập'!$C$3:$AE$1000,20,0)</f>
        <v>DUYỆT</v>
      </c>
      <c r="M469" s="14" t="str">
        <f>VLOOKUP(VALUE($B469),'[1]đơn vị thực tập'!$C$3:$AE$1000,21,0)</f>
        <v>25/12/2023</v>
      </c>
      <c r="N469" s="14" t="str">
        <f>VLOOKUP(VALUE($B469),'[1]đơn vị thực tập'!$C$3:$AE$1000,18,0)</f>
        <v>21/12</v>
      </c>
      <c r="O469" s="14" t="str">
        <f>VLOOKUP(VALUE($B469),'[1]đơn vị thực tập'!$C$3:$AE$1000,13,0)</f>
        <v>Tiền sảnh</v>
      </c>
      <c r="P469" s="18">
        <f>VLOOKUP(VALUE(B469),'[1]tạm xét'!$A$7:$R$1001,13,0)</f>
        <v>0</v>
      </c>
      <c r="Q469" s="14">
        <f>VLOOKUP(VALUE(B469),'[1]tạm xét'!$A$7:$R$1001,11,0)</f>
        <v>3.78</v>
      </c>
      <c r="R469" s="14" t="str">
        <f>VLOOKUP(VALUE(B469),'[1]TỔNG XÉT KHÓA LUẬN'!$B$14:$O$97,14,0)</f>
        <v>CHUYÊN ĐỀ</v>
      </c>
      <c r="S469" s="14" t="s">
        <v>107</v>
      </c>
      <c r="T469" s="14" t="str">
        <f>VLOOKUP($S469,'[1]THÔNG TIN GVHD'!$D$3:$P$25,11,0)</f>
        <v>0905767050</v>
      </c>
      <c r="U469" s="14" t="str">
        <f>VLOOKUP($S469,'[1]THÔNG TIN GVHD'!$D$3:$P$25,12,0)</f>
        <v>maithithuong@dtu-hti.edu.vn</v>
      </c>
      <c r="V469" s="14" t="str">
        <f>VLOOKUP($S469,'[1]THÔNG TIN GVHD'!$D$3:$P$25,13,0)</f>
        <v>https://zalo.me/g/aznodq506</v>
      </c>
    </row>
    <row r="470" spans="1:22" s="15" customFormat="1" x14ac:dyDescent="0.25">
      <c r="A470" s="10">
        <f t="shared" si="7"/>
        <v>464</v>
      </c>
      <c r="B470" s="10" t="s">
        <v>1069</v>
      </c>
      <c r="C470" s="11" t="s">
        <v>1070</v>
      </c>
      <c r="D470" s="11" t="s">
        <v>168</v>
      </c>
      <c r="E470" s="12">
        <v>37309</v>
      </c>
      <c r="F470" s="10" t="s">
        <v>25</v>
      </c>
      <c r="G470" s="10" t="s">
        <v>331</v>
      </c>
      <c r="H470" s="10" t="s">
        <v>1020</v>
      </c>
      <c r="I470" s="13" t="s">
        <v>1021</v>
      </c>
      <c r="J470" s="14" t="s">
        <v>334</v>
      </c>
      <c r="K470" s="14" t="e">
        <f>VLOOKUP(VALUE($B470),'[1]đơn vị thực tập'!$C$3:$AE$1000,9,0)</f>
        <v>#N/A</v>
      </c>
      <c r="L470" s="14" t="e">
        <f>VLOOKUP(VALUE($B470),'[1]đơn vị thực tập'!$C$3:$AE$1000,20,0)</f>
        <v>#N/A</v>
      </c>
      <c r="M470" s="14" t="e">
        <f>VLOOKUP(VALUE($B470),'[1]đơn vị thực tập'!$C$3:$AE$1000,21,0)</f>
        <v>#N/A</v>
      </c>
      <c r="N470" s="14" t="e">
        <f>VLOOKUP(VALUE($B470),'[1]đơn vị thực tập'!$C$3:$AE$1000,18,0)</f>
        <v>#N/A</v>
      </c>
      <c r="O470" s="14" t="e">
        <f>VLOOKUP(VALUE($B470),'[1]đơn vị thực tập'!$C$3:$AE$1000,13,0)</f>
        <v>#N/A</v>
      </c>
      <c r="P470" s="18">
        <f>VLOOKUP(VALUE(B470),'[1]tạm xét'!$A$7:$R$1001,13,0)</f>
        <v>6.4000000000000001E-2</v>
      </c>
      <c r="Q470" s="14">
        <f>VLOOKUP(VALUE(B470),'[1]tạm xét'!$A$7:$R$1001,11,0)</f>
        <v>2.85</v>
      </c>
      <c r="R470" s="14" t="str">
        <f>VLOOKUP(VALUE(B470),'[1]tạm xét'!$A$7:$R$1001,18,0)</f>
        <v>KHÔNG ĐỦ ĐIỀU KIỆN THỰC TẬP</v>
      </c>
      <c r="S470" s="14"/>
      <c r="T470" s="14"/>
      <c r="U470" s="14"/>
      <c r="V470" s="14"/>
    </row>
    <row r="471" spans="1:22" s="15" customFormat="1" x14ac:dyDescent="0.25">
      <c r="A471" s="10">
        <f t="shared" si="7"/>
        <v>465</v>
      </c>
      <c r="B471" s="10" t="s">
        <v>1071</v>
      </c>
      <c r="C471" s="11" t="s">
        <v>1072</v>
      </c>
      <c r="D471" s="11" t="s">
        <v>227</v>
      </c>
      <c r="E471" s="12">
        <v>37016</v>
      </c>
      <c r="F471" s="10" t="s">
        <v>25</v>
      </c>
      <c r="G471" s="10" t="s">
        <v>331</v>
      </c>
      <c r="H471" s="10" t="s">
        <v>1020</v>
      </c>
      <c r="I471" s="13" t="s">
        <v>1021</v>
      </c>
      <c r="J471" s="14" t="s">
        <v>334</v>
      </c>
      <c r="K471" s="14" t="str">
        <f>VLOOKUP(VALUE($B471),'[1]đơn vị thực tập'!$C$3:$AE$1000,9,0)</f>
        <v>Chicland Hotel</v>
      </c>
      <c r="L471" s="14" t="str">
        <f>VLOOKUP(VALUE($B471),'[1]đơn vị thực tập'!$C$3:$AE$1000,20,0)</f>
        <v>DUYỆT</v>
      </c>
      <c r="M471" s="14" t="str">
        <f>VLOOKUP(VALUE($B471),'[1]đơn vị thực tập'!$C$3:$AE$1000,21,0)</f>
        <v>26/12/2023</v>
      </c>
      <c r="N471" s="14" t="str">
        <f>VLOOKUP(VALUE($B471),'[1]đơn vị thực tập'!$C$3:$AE$1000,18,0)</f>
        <v>28/12</v>
      </c>
      <c r="O471" s="14" t="str">
        <f>VLOOKUP(VALUE($B471),'[1]đơn vị thực tập'!$C$3:$AE$1000,13,0)</f>
        <v>Tiền sảnh</v>
      </c>
      <c r="P471" s="18">
        <f>VLOOKUP(VALUE(B471),'[1]tạm xét'!$A$7:$R$1001,13,0)</f>
        <v>0</v>
      </c>
      <c r="Q471" s="14">
        <f>VLOOKUP(VALUE(B471),'[1]tạm xét'!$A$7:$R$1001,11,0)</f>
        <v>3.83</v>
      </c>
      <c r="R471" s="14" t="str">
        <f>VLOOKUP(VALUE(B471),'[1]TỔNG XÉT KHÓA LUẬN'!$B$14:$O$97,14,0)</f>
        <v>CHUYÊN ĐỀ</v>
      </c>
      <c r="S471" s="14" t="s">
        <v>54</v>
      </c>
      <c r="T471" s="14" t="str">
        <f>VLOOKUP($S471,'[1]THÔNG TIN GVHD'!$D$3:$P$25,11,0)</f>
        <v>0905767997</v>
      </c>
      <c r="U471" s="14" t="str">
        <f>VLOOKUP($S471,'[1]THÔNG TIN GVHD'!$D$3:$P$25,12,0)</f>
        <v>voduchieu@dtu-hti.edu.vn</v>
      </c>
      <c r="V471" s="14">
        <f>VLOOKUP($S471,'[1]THÔNG TIN GVHD'!$D$3:$P$25,13,0)</f>
        <v>0</v>
      </c>
    </row>
    <row r="472" spans="1:22" s="15" customFormat="1" x14ac:dyDescent="0.25">
      <c r="A472" s="10">
        <f t="shared" si="7"/>
        <v>466</v>
      </c>
      <c r="B472" s="10" t="s">
        <v>1073</v>
      </c>
      <c r="C472" s="11" t="s">
        <v>1074</v>
      </c>
      <c r="D472" s="11" t="s">
        <v>230</v>
      </c>
      <c r="E472" s="12">
        <v>37382</v>
      </c>
      <c r="F472" s="10" t="s">
        <v>25</v>
      </c>
      <c r="G472" s="10" t="s">
        <v>331</v>
      </c>
      <c r="H472" s="10" t="s">
        <v>1020</v>
      </c>
      <c r="I472" s="13" t="s">
        <v>1021</v>
      </c>
      <c r="J472" s="14" t="s">
        <v>334</v>
      </c>
      <c r="K472" s="14" t="str">
        <f>VLOOKUP(VALUE($B472),'[1]đơn vị thực tập'!$C$3:$AE$1000,9,0)</f>
        <v>Hải Âu - Seagull Hotel</v>
      </c>
      <c r="L472" s="14" t="str">
        <f>VLOOKUP(VALUE($B472),'[1]đơn vị thực tập'!$C$3:$AE$1000,20,0)</f>
        <v>DUYỆT</v>
      </c>
      <c r="M472" s="14">
        <f>VLOOKUP(VALUE($B472),'[1]đơn vị thực tập'!$C$3:$AE$1000,21,0)</f>
        <v>45505</v>
      </c>
      <c r="N472" s="14" t="str">
        <f>VLOOKUP(VALUE($B472),'[1]đơn vị thực tập'!$C$3:$AE$1000,18,0)</f>
        <v>15/1</v>
      </c>
      <c r="O472" s="14" t="str">
        <f>VLOOKUP(VALUE($B472),'[1]đơn vị thực tập'!$C$3:$AE$1000,13,0)</f>
        <v>Nhà hàng</v>
      </c>
      <c r="P472" s="18">
        <f>VLOOKUP(VALUE(B472),'[1]tạm xét'!$A$7:$R$1001,13,0)</f>
        <v>0</v>
      </c>
      <c r="Q472" s="14">
        <f>VLOOKUP(VALUE(B472),'[1]tạm xét'!$A$7:$R$1001,11,0)</f>
        <v>2.69</v>
      </c>
      <c r="R472" s="14" t="str">
        <f>VLOOKUP(VALUE(B472),'[1]tạm xét'!$A$7:$R$1001,18,0)</f>
        <v>CHUYÊN ĐỀ</v>
      </c>
      <c r="S472" s="14" t="s">
        <v>65</v>
      </c>
      <c r="T472" s="14" t="str">
        <f>VLOOKUP($S472,'[1]THÔNG TIN GVHD'!$D$3:$P$25,11,0)</f>
        <v>0906 029 602</v>
      </c>
      <c r="U472" s="14" t="str">
        <f>VLOOKUP($S472,'[1]THÔNG TIN GVHD'!$D$3:$P$25,12,0)</f>
        <v>tranhoanganh@dtu-hti.edu.vn</v>
      </c>
      <c r="V472" s="14">
        <f>VLOOKUP($S472,'[1]THÔNG TIN GVHD'!$D$3:$P$25,13,0)</f>
        <v>0</v>
      </c>
    </row>
    <row r="473" spans="1:22" s="15" customFormat="1" x14ac:dyDescent="0.25">
      <c r="A473" s="10">
        <f t="shared" si="7"/>
        <v>467</v>
      </c>
      <c r="B473" s="10" t="s">
        <v>1075</v>
      </c>
      <c r="C473" s="11" t="s">
        <v>1076</v>
      </c>
      <c r="D473" s="11" t="s">
        <v>1077</v>
      </c>
      <c r="E473" s="12">
        <v>37423</v>
      </c>
      <c r="F473" s="10" t="s">
        <v>25</v>
      </c>
      <c r="G473" s="10" t="s">
        <v>331</v>
      </c>
      <c r="H473" s="10" t="s">
        <v>1078</v>
      </c>
      <c r="I473" s="13" t="s">
        <v>1079</v>
      </c>
      <c r="J473" s="14" t="s">
        <v>334</v>
      </c>
      <c r="K473" s="14" t="str">
        <f>VLOOKUP(VALUE($B473),'[1]đơn vị thực tập'!$C$3:$AE$1000,9,0)</f>
        <v>Khách sạn Saigon Morin</v>
      </c>
      <c r="L473" s="14" t="str">
        <f>VLOOKUP(VALUE($B473),'[1]đơn vị thực tập'!$C$3:$AE$1000,20,0)</f>
        <v>DUYỆT</v>
      </c>
      <c r="M473" s="14" t="str">
        <f>VLOOKUP(VALUE($B473),'[1]đơn vị thực tập'!$C$3:$AE$1000,21,0)</f>
        <v>28/12/2023</v>
      </c>
      <c r="N473" s="14">
        <f>VLOOKUP(VALUE($B473),'[1]đơn vị thực tập'!$C$3:$AE$1000,18,0)</f>
        <v>45627</v>
      </c>
      <c r="O473" s="14" t="str">
        <f>VLOOKUP(VALUE($B473),'[1]đơn vị thực tập'!$C$3:$AE$1000,13,0)</f>
        <v>Nhà hàng</v>
      </c>
      <c r="P473" s="18">
        <f>VLOOKUP(VALUE(B473),'[1]tạm xét'!$A$7:$R$1001,13,0)</f>
        <v>0</v>
      </c>
      <c r="Q473" s="14">
        <f>VLOOKUP(VALUE(B473),'[1]tạm xét'!$A$7:$R$1001,11,0)</f>
        <v>3.5</v>
      </c>
      <c r="R473" s="14" t="str">
        <f>VLOOKUP(VALUE(B473),'[1]TỔNG XÉT KHÓA LUẬN'!$B$14:$O$97,14,0)</f>
        <v>CHUYÊN ĐỀ</v>
      </c>
      <c r="S473" s="14" t="s">
        <v>83</v>
      </c>
      <c r="T473" s="14" t="str">
        <f>VLOOKUP($S473,'[1]THÔNG TIN GVHD'!$D$3:$P$25,11,0)</f>
        <v>0938290678</v>
      </c>
      <c r="U473" s="14" t="str">
        <f>VLOOKUP($S473,'[1]THÔNG TIN GVHD'!$D$3:$P$25,12,0)</f>
        <v>phamtthuthuy2@dtu-hti.edu.vn</v>
      </c>
      <c r="V473" s="14" t="str">
        <f>VLOOKUP($S473,'[1]THÔNG TIN GVHD'!$D$3:$P$25,13,0)</f>
        <v>https://zalo.me/g/odmhvs684?fbclid=IwAR354AdjFYPfyhwEa3vHYlf5Ev9Iji7RPvr31ossfbKkGeDGm0e1ZVqBD5E</v>
      </c>
    </row>
    <row r="474" spans="1:22" s="15" customFormat="1" x14ac:dyDescent="0.25">
      <c r="A474" s="10">
        <f t="shared" si="7"/>
        <v>468</v>
      </c>
      <c r="B474" s="10" t="s">
        <v>1080</v>
      </c>
      <c r="C474" s="11" t="s">
        <v>1081</v>
      </c>
      <c r="D474" s="11" t="s">
        <v>959</v>
      </c>
      <c r="E474" s="12">
        <v>36466</v>
      </c>
      <c r="F474" s="10" t="s">
        <v>34</v>
      </c>
      <c r="G474" s="10" t="s">
        <v>331</v>
      </c>
      <c r="H474" s="10" t="s">
        <v>1078</v>
      </c>
      <c r="I474" s="13" t="s">
        <v>1079</v>
      </c>
      <c r="J474" s="14" t="s">
        <v>334</v>
      </c>
      <c r="K474" s="14" t="str">
        <f>VLOOKUP(VALUE($B474),'[1]đơn vị thực tập'!$C$3:$AE$1000,9,0)</f>
        <v>Risemount Premier Resort Danang</v>
      </c>
      <c r="L474" s="14" t="str">
        <f>VLOOKUP(VALUE($B474),'[1]đơn vị thực tập'!$C$3:$AE$1000,20,0)</f>
        <v>DUYỆT</v>
      </c>
      <c r="M474" s="14" t="str">
        <f>VLOOKUP(VALUE($B474),'[1]đơn vị thực tập'!$C$3:$AE$1000,21,0)</f>
        <v>25/12/2023</v>
      </c>
      <c r="N474" s="14" t="str">
        <f>VLOOKUP(VALUE($B474),'[1]đơn vị thực tập'!$C$3:$AE$1000,18,0)</f>
        <v>23/12</v>
      </c>
      <c r="O474" s="14" t="str">
        <f>VLOOKUP(VALUE($B474),'[1]đơn vị thực tập'!$C$3:$AE$1000,13,0)</f>
        <v>Nhà hàng</v>
      </c>
      <c r="P474" s="18">
        <f>VLOOKUP(VALUE(B474),'[1]tạm xét'!$A$7:$R$1001,13,0)</f>
        <v>0</v>
      </c>
      <c r="Q474" s="14">
        <f>VLOOKUP(VALUE(B474),'[1]tạm xét'!$A$7:$R$1001,11,0)</f>
        <v>3.32</v>
      </c>
      <c r="R474" s="14" t="str">
        <f>VLOOKUP(VALUE(B474),'[1]TỔNG XÉT KHÓA LUẬN'!$B$14:$O$97,14,0)</f>
        <v>CHUYÊN ĐỀ</v>
      </c>
      <c r="S474" s="14" t="s">
        <v>65</v>
      </c>
      <c r="T474" s="14" t="str">
        <f>VLOOKUP($S474,'[1]THÔNG TIN GVHD'!$D$3:$P$25,11,0)</f>
        <v>0906 029 602</v>
      </c>
      <c r="U474" s="14" t="str">
        <f>VLOOKUP($S474,'[1]THÔNG TIN GVHD'!$D$3:$P$25,12,0)</f>
        <v>tranhoanganh@dtu-hti.edu.vn</v>
      </c>
      <c r="V474" s="14">
        <f>VLOOKUP($S474,'[1]THÔNG TIN GVHD'!$D$3:$P$25,13,0)</f>
        <v>0</v>
      </c>
    </row>
    <row r="475" spans="1:22" s="15" customFormat="1" x14ac:dyDescent="0.25">
      <c r="A475" s="10">
        <f t="shared" si="7"/>
        <v>469</v>
      </c>
      <c r="B475" s="10" t="s">
        <v>1082</v>
      </c>
      <c r="C475" s="11" t="s">
        <v>1083</v>
      </c>
      <c r="D475" s="11" t="s">
        <v>615</v>
      </c>
      <c r="E475" s="12">
        <v>37360</v>
      </c>
      <c r="F475" s="10" t="s">
        <v>34</v>
      </c>
      <c r="G475" s="10" t="s">
        <v>331</v>
      </c>
      <c r="H475" s="10" t="s">
        <v>1078</v>
      </c>
      <c r="I475" s="13" t="s">
        <v>1079</v>
      </c>
      <c r="J475" s="14" t="s">
        <v>334</v>
      </c>
      <c r="K475" s="14" t="e">
        <f>VLOOKUP(VALUE($B475),'[1]đơn vị thực tập'!$C$3:$AE$1000,9,0)</f>
        <v>#N/A</v>
      </c>
      <c r="L475" s="14" t="e">
        <f>VLOOKUP(VALUE($B475),'[1]đơn vị thực tập'!$C$3:$AE$1000,20,0)</f>
        <v>#N/A</v>
      </c>
      <c r="M475" s="14" t="e">
        <f>VLOOKUP(VALUE($B475),'[1]đơn vị thực tập'!$C$3:$AE$1000,21,0)</f>
        <v>#N/A</v>
      </c>
      <c r="N475" s="14" t="e">
        <f>VLOOKUP(VALUE($B475),'[1]đơn vị thực tập'!$C$3:$AE$1000,18,0)</f>
        <v>#N/A</v>
      </c>
      <c r="O475" s="14" t="e">
        <f>VLOOKUP(VALUE($B475),'[1]đơn vị thực tập'!$C$3:$AE$1000,13,0)</f>
        <v>#N/A</v>
      </c>
      <c r="P475" s="18">
        <f>VLOOKUP(VALUE(B475),'[1]tạm xét'!$A$7:$R$1001,13,0)</f>
        <v>0.112</v>
      </c>
      <c r="Q475" s="14">
        <f>VLOOKUP(VALUE(B475),'[1]tạm xét'!$A$7:$R$1001,11,0)</f>
        <v>2.4</v>
      </c>
      <c r="R475" s="14" t="str">
        <f>VLOOKUP(VALUE(B475),'[1]tạm xét'!$A$7:$R$1001,18,0)</f>
        <v>KHÔNG ĐỦ ĐIỀU KIỆN THỰC TẬP</v>
      </c>
      <c r="S475" s="14"/>
      <c r="T475" s="14"/>
      <c r="U475" s="14"/>
      <c r="V475" s="14"/>
    </row>
    <row r="476" spans="1:22" s="15" customFormat="1" x14ac:dyDescent="0.25">
      <c r="A476" s="10">
        <f t="shared" si="7"/>
        <v>470</v>
      </c>
      <c r="B476" s="10" t="s">
        <v>1084</v>
      </c>
      <c r="C476" s="11" t="s">
        <v>315</v>
      </c>
      <c r="D476" s="11" t="s">
        <v>1085</v>
      </c>
      <c r="E476" s="12">
        <v>37528</v>
      </c>
      <c r="F476" s="10" t="s">
        <v>25</v>
      </c>
      <c r="G476" s="10" t="s">
        <v>331</v>
      </c>
      <c r="H476" s="10" t="s">
        <v>1078</v>
      </c>
      <c r="I476" s="13" t="s">
        <v>1079</v>
      </c>
      <c r="J476" s="14" t="s">
        <v>334</v>
      </c>
      <c r="K476" s="14" t="str">
        <f>VLOOKUP(VALUE($B476),'[1]đơn vị thực tập'!$C$3:$AE$1000,9,0)</f>
        <v>INTERCONTINENTAL DANANG SUN PENINSULA RESORT</v>
      </c>
      <c r="L476" s="14" t="str">
        <f>VLOOKUP(VALUE($B476),'[1]đơn vị thực tập'!$C$3:$AE$1000,20,0)</f>
        <v>DUYỆT</v>
      </c>
      <c r="M476" s="14" t="str">
        <f>VLOOKUP(VALUE($B476),'[1]đơn vị thực tập'!$C$3:$AE$1000,21,0)</f>
        <v>18/12/2023</v>
      </c>
      <c r="N476" s="14" t="str">
        <f>VLOOKUP(VALUE($B476),'[1]đơn vị thực tập'!$C$3:$AE$1000,18,0)</f>
        <v>15/1</v>
      </c>
      <c r="O476" s="14" t="str">
        <f>VLOOKUP(VALUE($B476),'[1]đơn vị thực tập'!$C$3:$AE$1000,13,0)</f>
        <v>Nhà hàng</v>
      </c>
      <c r="P476" s="18">
        <f>VLOOKUP(VALUE(B476),'[1]tạm xét'!$A$7:$R$1001,13,0)</f>
        <v>0</v>
      </c>
      <c r="Q476" s="14">
        <f>VLOOKUP(VALUE(B476),'[1]tạm xét'!$A$7:$R$1001,11,0)</f>
        <v>3.64</v>
      </c>
      <c r="R476" s="14" t="str">
        <f>VLOOKUP(VALUE(B476),'[1]TỔNG XÉT KHÓA LUẬN'!$B$14:$O$97,14,0)</f>
        <v>CHUYÊN ĐỀ</v>
      </c>
      <c r="S476" s="14" t="s">
        <v>65</v>
      </c>
      <c r="T476" s="14" t="str">
        <f>VLOOKUP($S476,'[1]THÔNG TIN GVHD'!$D$3:$P$25,11,0)</f>
        <v>0906 029 602</v>
      </c>
      <c r="U476" s="14" t="str">
        <f>VLOOKUP($S476,'[1]THÔNG TIN GVHD'!$D$3:$P$25,12,0)</f>
        <v>tranhoanganh@dtu-hti.edu.vn</v>
      </c>
      <c r="V476" s="14">
        <f>VLOOKUP($S476,'[1]THÔNG TIN GVHD'!$D$3:$P$25,13,0)</f>
        <v>0</v>
      </c>
    </row>
    <row r="477" spans="1:22" s="15" customFormat="1" x14ac:dyDescent="0.25">
      <c r="A477" s="10">
        <f t="shared" si="7"/>
        <v>471</v>
      </c>
      <c r="B477" s="10" t="s">
        <v>1086</v>
      </c>
      <c r="C477" s="11" t="s">
        <v>1011</v>
      </c>
      <c r="D477" s="11" t="s">
        <v>1085</v>
      </c>
      <c r="E477" s="12">
        <v>37291</v>
      </c>
      <c r="F477" s="10" t="s">
        <v>25</v>
      </c>
      <c r="G477" s="10" t="s">
        <v>331</v>
      </c>
      <c r="H477" s="10" t="s">
        <v>1078</v>
      </c>
      <c r="I477" s="13" t="s">
        <v>1079</v>
      </c>
      <c r="J477" s="14" t="s">
        <v>334</v>
      </c>
      <c r="K477" s="14" t="str">
        <f>VLOOKUP(VALUE($B477),'[1]đơn vị thực tập'!$C$3:$AE$1000,9,0)</f>
        <v>Sandy Beach Non Nuoc Resort</v>
      </c>
      <c r="L477" s="14" t="str">
        <f>VLOOKUP(VALUE($B477),'[1]đơn vị thực tập'!$C$3:$AE$1000,20,0)</f>
        <v>DUYỆT</v>
      </c>
      <c r="M477" s="14" t="str">
        <f>VLOOKUP(VALUE($B477),'[1]đơn vị thực tập'!$C$3:$AE$1000,21,0)</f>
        <v>25/12/2023</v>
      </c>
      <c r="N477" s="14" t="str">
        <f>VLOOKUP(VALUE($B477),'[1]đơn vị thực tập'!$C$3:$AE$1000,18,0)</f>
        <v>23/12</v>
      </c>
      <c r="O477" s="14" t="str">
        <f>VLOOKUP(VALUE($B477),'[1]đơn vị thực tập'!$C$3:$AE$1000,13,0)</f>
        <v>Nhà hàng</v>
      </c>
      <c r="P477" s="18">
        <f>VLOOKUP(VALUE(B477),'[1]tạm xét'!$A$7:$R$1001,13,0)</f>
        <v>2.4E-2</v>
      </c>
      <c r="Q477" s="14">
        <f>VLOOKUP(VALUE(B477),'[1]tạm xét'!$A$7:$R$1001,11,0)</f>
        <v>3.42</v>
      </c>
      <c r="R477" s="14" t="str">
        <f>VLOOKUP(VALUE(B477),'[1]tạm xét'!$A$7:$R$1001,18,0)</f>
        <v>CHUYÊN ĐỀ</v>
      </c>
      <c r="S477" s="14" t="s">
        <v>244</v>
      </c>
      <c r="T477" s="14" t="str">
        <f>VLOOKUP($S477,'[1]THÔNG TIN GVHD'!$D$3:$P$25,11,0)</f>
        <v>034.838.9062</v>
      </c>
      <c r="U477" s="14" t="str">
        <f>VLOOKUP($S477,'[1]THÔNG TIN GVHD'!$D$3:$P$25,12,0)</f>
        <v>honghaiphan0102@gmail.com</v>
      </c>
      <c r="V477" s="14" t="str">
        <f>VLOOKUP($S477,'[1]THÔNG TIN GVHD'!$D$3:$P$25,13,0)</f>
        <v>https://zalo.me/g/abtrkl228</v>
      </c>
    </row>
    <row r="478" spans="1:22" s="15" customFormat="1" x14ac:dyDescent="0.25">
      <c r="A478" s="10">
        <f t="shared" si="7"/>
        <v>472</v>
      </c>
      <c r="B478" s="10" t="s">
        <v>1087</v>
      </c>
      <c r="C478" s="11" t="s">
        <v>257</v>
      </c>
      <c r="D478" s="11" t="s">
        <v>186</v>
      </c>
      <c r="E478" s="12">
        <v>37257</v>
      </c>
      <c r="F478" s="10" t="s">
        <v>25</v>
      </c>
      <c r="G478" s="10" t="s">
        <v>331</v>
      </c>
      <c r="H478" s="10" t="s">
        <v>1078</v>
      </c>
      <c r="I478" s="13" t="s">
        <v>1079</v>
      </c>
      <c r="J478" s="14" t="s">
        <v>334</v>
      </c>
      <c r="K478" s="14" t="str">
        <f>VLOOKUP(VALUE($B478),'[1]đơn vị thực tập'!$C$3:$AE$1000,9,0)</f>
        <v>Cicilia Hotel &amp; Spa</v>
      </c>
      <c r="L478" s="14" t="str">
        <f>VLOOKUP(VALUE($B478),'[1]đơn vị thực tập'!$C$3:$AE$1000,20,0)</f>
        <v>DUYỆT</v>
      </c>
      <c r="M478" s="14" t="str">
        <f>VLOOKUP(VALUE($B478),'[1]đơn vị thực tập'!$C$3:$AE$1000,21,0)</f>
        <v>18/1/2024</v>
      </c>
      <c r="N478" s="14" t="str">
        <f>VLOOKUP(VALUE($B478),'[1]đơn vị thực tập'!$C$3:$AE$1000,18,0)</f>
        <v>18/1</v>
      </c>
      <c r="O478" s="14" t="str">
        <f>VLOOKUP(VALUE($B478),'[1]đơn vị thực tập'!$C$3:$AE$1000,13,0)</f>
        <v>Buồng phòng</v>
      </c>
      <c r="P478" s="18">
        <f>VLOOKUP(VALUE(B478),'[1]tạm xét'!$A$7:$R$1001,13,0)</f>
        <v>0</v>
      </c>
      <c r="Q478" s="14">
        <f>VLOOKUP(VALUE(B478),'[1]tạm xét'!$A$7:$R$1001,11,0)</f>
        <v>3.38</v>
      </c>
      <c r="R478" s="14" t="str">
        <f>VLOOKUP(VALUE(B478),'[1]TỔNG XÉT KHÓA LUẬN'!$B$14:$O$97,14,0)</f>
        <v>CHUYÊN ĐỀ</v>
      </c>
      <c r="S478" s="14" t="s">
        <v>35</v>
      </c>
      <c r="T478" s="14" t="str">
        <f>VLOOKUP($S478,'[1]THÔNG TIN GVHD'!$D$3:$P$25,11,0)</f>
        <v>0355072844</v>
      </c>
      <c r="U478" s="14" t="str">
        <f>VLOOKUP($S478,'[1]THÔNG TIN GVHD'!$D$3:$P$25,12,0)</f>
        <v>Ngotthanhnga@dtu-hti.edu.vn</v>
      </c>
      <c r="V478" s="14">
        <f>VLOOKUP($S478,'[1]THÔNG TIN GVHD'!$D$3:$P$25,13,0)</f>
        <v>0</v>
      </c>
    </row>
    <row r="479" spans="1:22" s="15" customFormat="1" x14ac:dyDescent="0.25">
      <c r="A479" s="10">
        <f t="shared" si="7"/>
        <v>473</v>
      </c>
      <c r="B479" s="10" t="s">
        <v>1088</v>
      </c>
      <c r="C479" s="11" t="s">
        <v>824</v>
      </c>
      <c r="D479" s="11" t="s">
        <v>785</v>
      </c>
      <c r="E479" s="12">
        <v>37393</v>
      </c>
      <c r="F479" s="10" t="s">
        <v>34</v>
      </c>
      <c r="G479" s="10" t="s">
        <v>331</v>
      </c>
      <c r="H479" s="10" t="s">
        <v>1078</v>
      </c>
      <c r="I479" s="13" t="s">
        <v>1079</v>
      </c>
      <c r="J479" s="14" t="s">
        <v>334</v>
      </c>
      <c r="K479" s="14" t="str">
        <f>VLOOKUP(VALUE($B479),'[1]đơn vị thực tập'!$C$3:$AE$1000,9,0)</f>
        <v>Khách sạn Mandila Beach Đà Nẵng</v>
      </c>
      <c r="L479" s="14">
        <f>VLOOKUP(VALUE($B479),'[1]đơn vị thực tập'!$C$3:$AE$1000,20,0)</f>
        <v>0</v>
      </c>
      <c r="M479" s="14">
        <f>VLOOKUP(VALUE($B479),'[1]đơn vị thực tập'!$C$3:$AE$1000,21,0)</f>
        <v>0</v>
      </c>
      <c r="N479" s="14">
        <f>VLOOKUP(VALUE($B479),'[1]đơn vị thực tập'!$C$3:$AE$1000,18,0)</f>
        <v>0</v>
      </c>
      <c r="O479" s="14" t="str">
        <f>VLOOKUP(VALUE($B479),'[1]đơn vị thực tập'!$C$3:$AE$1000,13,0)</f>
        <v>Buồng phòng</v>
      </c>
      <c r="P479" s="18">
        <f>VLOOKUP(VALUE(B479),'[1]tạm xét'!$A$7:$R$1001,13,0)</f>
        <v>2.4193548387096774E-2</v>
      </c>
      <c r="Q479" s="14">
        <f>VLOOKUP(VALUE(B479),'[1]tạm xét'!$A$7:$R$1001,11,0)</f>
        <v>2.77</v>
      </c>
      <c r="R479" s="14" t="str">
        <f>VLOOKUP(VALUE(B479),'[1]tạm xét'!$A$7:$R$1001,18,0)</f>
        <v>CHUYÊN ĐỀ</v>
      </c>
      <c r="S479" s="14"/>
      <c r="T479" s="14"/>
      <c r="U479" s="14"/>
      <c r="V479" s="14"/>
    </row>
    <row r="480" spans="1:22" s="15" customFormat="1" x14ac:dyDescent="0.25">
      <c r="A480" s="10">
        <f t="shared" si="7"/>
        <v>474</v>
      </c>
      <c r="B480" s="10" t="s">
        <v>1089</v>
      </c>
      <c r="C480" s="11" t="s">
        <v>67</v>
      </c>
      <c r="D480" s="11" t="s">
        <v>490</v>
      </c>
      <c r="E480" s="12">
        <v>37486</v>
      </c>
      <c r="F480" s="10" t="s">
        <v>25</v>
      </c>
      <c r="G480" s="10" t="s">
        <v>331</v>
      </c>
      <c r="H480" s="10" t="s">
        <v>1078</v>
      </c>
      <c r="I480" s="13" t="s">
        <v>1079</v>
      </c>
      <c r="J480" s="14" t="s">
        <v>334</v>
      </c>
      <c r="K480" s="14" t="str">
        <f>VLOOKUP(VALUE($B480),'[1]đơn vị thực tập'!$C$3:$AE$1000,9,0)</f>
        <v>Cicilia Hotel &amp; Spa</v>
      </c>
      <c r="L480" s="14" t="str">
        <f>VLOOKUP(VALUE($B480),'[1]đơn vị thực tập'!$C$3:$AE$1000,20,0)</f>
        <v>DUYỆT</v>
      </c>
      <c r="M480" s="14" t="str">
        <f>VLOOKUP(VALUE($B480),'[1]đơn vị thực tập'!$C$3:$AE$1000,21,0)</f>
        <v>18/1/2024</v>
      </c>
      <c r="N480" s="14" t="str">
        <f>VLOOKUP(VALUE($B480),'[1]đơn vị thực tập'!$C$3:$AE$1000,18,0)</f>
        <v>18/1</v>
      </c>
      <c r="O480" s="14" t="str">
        <f>VLOOKUP(VALUE($B480),'[1]đơn vị thực tập'!$C$3:$AE$1000,13,0)</f>
        <v>Buồng phòng</v>
      </c>
      <c r="P480" s="18">
        <f>VLOOKUP(VALUE(B480),'[1]tạm xét'!$A$7:$R$1001,13,0)</f>
        <v>0</v>
      </c>
      <c r="Q480" s="14">
        <f>VLOOKUP(VALUE(B480),'[1]tạm xét'!$A$7:$R$1001,11,0)</f>
        <v>3.64</v>
      </c>
      <c r="R480" s="14" t="str">
        <f>VLOOKUP(VALUE(B480),'[1]TỔNG XÉT KHÓA LUẬN'!$B$14:$O$97,14,0)</f>
        <v>CHUYÊN ĐỀ</v>
      </c>
      <c r="S480" s="14" t="s">
        <v>65</v>
      </c>
      <c r="T480" s="14" t="str">
        <f>VLOOKUP($S480,'[1]THÔNG TIN GVHD'!$D$3:$P$25,11,0)</f>
        <v>0906 029 602</v>
      </c>
      <c r="U480" s="14" t="str">
        <f>VLOOKUP($S480,'[1]THÔNG TIN GVHD'!$D$3:$P$25,12,0)</f>
        <v>tranhoanganh@dtu-hti.edu.vn</v>
      </c>
      <c r="V480" s="14">
        <f>VLOOKUP($S480,'[1]THÔNG TIN GVHD'!$D$3:$P$25,13,0)</f>
        <v>0</v>
      </c>
    </row>
    <row r="481" spans="1:22" s="15" customFormat="1" x14ac:dyDescent="0.25">
      <c r="A481" s="10">
        <f t="shared" si="7"/>
        <v>475</v>
      </c>
      <c r="B481" s="10" t="s">
        <v>1090</v>
      </c>
      <c r="C481" s="11" t="s">
        <v>1091</v>
      </c>
      <c r="D481" s="11" t="s">
        <v>149</v>
      </c>
      <c r="E481" s="12">
        <v>37277</v>
      </c>
      <c r="F481" s="10" t="s">
        <v>34</v>
      </c>
      <c r="G481" s="10" t="s">
        <v>331</v>
      </c>
      <c r="H481" s="10" t="s">
        <v>1078</v>
      </c>
      <c r="I481" s="13" t="s">
        <v>1079</v>
      </c>
      <c r="J481" s="14" t="s">
        <v>334</v>
      </c>
      <c r="K481" s="14" t="str">
        <f>VLOOKUP(VALUE($B481),'[1]đơn vị thực tập'!$C$3:$AE$1000,9,0)</f>
        <v>Sandy Beach Non Nuoc Resort</v>
      </c>
      <c r="L481" s="14">
        <f>VLOOKUP(VALUE($B481),'[1]đơn vị thực tập'!$C$3:$AE$1000,20,0)</f>
        <v>0</v>
      </c>
      <c r="M481" s="14">
        <f>VLOOKUP(VALUE($B481),'[1]đơn vị thực tập'!$C$3:$AE$1000,21,0)</f>
        <v>0</v>
      </c>
      <c r="N481" s="14">
        <f>VLOOKUP(VALUE($B481),'[1]đơn vị thực tập'!$C$3:$AE$1000,18,0)</f>
        <v>0</v>
      </c>
      <c r="O481" s="14" t="str">
        <f>VLOOKUP(VALUE($B481),'[1]đơn vị thực tập'!$C$3:$AE$1000,13,0)</f>
        <v>Nhà hàng</v>
      </c>
      <c r="P481" s="18">
        <f>VLOOKUP(VALUE(B481),'[1]tạm xét'!$A$7:$R$1001,13,0)</f>
        <v>1.6129032258064516E-2</v>
      </c>
      <c r="Q481" s="14">
        <f>VLOOKUP(VALUE(B481),'[1]tạm xét'!$A$7:$R$1001,11,0)</f>
        <v>3.29</v>
      </c>
      <c r="R481" s="14" t="str">
        <f>VLOOKUP(VALUE(B481),'[1]tạm xét'!$A$7:$R$1001,18,0)</f>
        <v>CHUYÊN ĐỀ</v>
      </c>
      <c r="S481" s="14"/>
      <c r="T481" s="14"/>
      <c r="U481" s="14"/>
      <c r="V481" s="14"/>
    </row>
    <row r="482" spans="1:22" s="15" customFormat="1" x14ac:dyDescent="0.25">
      <c r="A482" s="10">
        <f t="shared" si="7"/>
        <v>476</v>
      </c>
      <c r="B482" s="10" t="s">
        <v>1092</v>
      </c>
      <c r="C482" s="11" t="s">
        <v>1093</v>
      </c>
      <c r="D482" s="11" t="s">
        <v>190</v>
      </c>
      <c r="E482" s="12">
        <v>37305</v>
      </c>
      <c r="F482" s="10" t="s">
        <v>25</v>
      </c>
      <c r="G482" s="10" t="s">
        <v>331</v>
      </c>
      <c r="H482" s="10" t="s">
        <v>1078</v>
      </c>
      <c r="I482" s="13" t="s">
        <v>1079</v>
      </c>
      <c r="J482" s="14" t="s">
        <v>334</v>
      </c>
      <c r="K482" s="14" t="str">
        <f>VLOOKUP(VALUE($B482),'[1]đơn vị thực tập'!$C$3:$AE$1000,9,0)</f>
        <v>Hyatt regency DaNang Resort</v>
      </c>
      <c r="L482" s="14" t="str">
        <f>VLOOKUP(VALUE($B482),'[1]đơn vị thực tập'!$C$3:$AE$1000,20,0)</f>
        <v>DUYỆT</v>
      </c>
      <c r="M482" s="14" t="str">
        <f>VLOOKUP(VALUE($B482),'[1]đơn vị thực tập'!$C$3:$AE$1000,21,0)</f>
        <v>16/1/2024</v>
      </c>
      <c r="N482" s="14" t="str">
        <f>VLOOKUP(VALUE($B482),'[1]đơn vị thực tập'!$C$3:$AE$1000,18,0)</f>
        <v>26/1</v>
      </c>
      <c r="O482" s="14" t="str">
        <f>VLOOKUP(VALUE($B482),'[1]đơn vị thực tập'!$C$3:$AE$1000,13,0)</f>
        <v>Nhà hàng</v>
      </c>
      <c r="P482" s="18">
        <f>VLOOKUP(VALUE(B482),'[1]tạm xét'!$A$7:$R$1001,13,0)</f>
        <v>0</v>
      </c>
      <c r="Q482" s="14">
        <f>VLOOKUP(VALUE(B482),'[1]tạm xét'!$A$7:$R$1001,11,0)</f>
        <v>3.24</v>
      </c>
      <c r="R482" s="14" t="str">
        <f>VLOOKUP(VALUE(B482),'[1]TỔNG XÉT KHÓA LUẬN'!$B$14:$O$97,14,0)</f>
        <v>CHUYÊN ĐỀ</v>
      </c>
      <c r="S482" s="14" t="s">
        <v>35</v>
      </c>
      <c r="T482" s="14" t="str">
        <f>VLOOKUP($S482,'[1]THÔNG TIN GVHD'!$D$3:$P$25,11,0)</f>
        <v>0355072844</v>
      </c>
      <c r="U482" s="14" t="str">
        <f>VLOOKUP($S482,'[1]THÔNG TIN GVHD'!$D$3:$P$25,12,0)</f>
        <v>Ngotthanhnga@dtu-hti.edu.vn</v>
      </c>
      <c r="V482" s="14">
        <f>VLOOKUP($S482,'[1]THÔNG TIN GVHD'!$D$3:$P$25,13,0)</f>
        <v>0</v>
      </c>
    </row>
    <row r="483" spans="1:22" s="15" customFormat="1" x14ac:dyDescent="0.25">
      <c r="A483" s="10">
        <f t="shared" si="7"/>
        <v>477</v>
      </c>
      <c r="B483" s="10" t="s">
        <v>1094</v>
      </c>
      <c r="C483" s="11" t="s">
        <v>745</v>
      </c>
      <c r="D483" s="11" t="s">
        <v>190</v>
      </c>
      <c r="E483" s="12">
        <v>37280</v>
      </c>
      <c r="F483" s="10" t="s">
        <v>25</v>
      </c>
      <c r="G483" s="10" t="s">
        <v>331</v>
      </c>
      <c r="H483" s="10" t="s">
        <v>1078</v>
      </c>
      <c r="I483" s="13" t="s">
        <v>1079</v>
      </c>
      <c r="J483" s="14" t="s">
        <v>334</v>
      </c>
      <c r="K483" s="14" t="e">
        <f>VLOOKUP(VALUE($B483),'[1]đơn vị thực tập'!$C$3:$AE$1000,9,0)</f>
        <v>#N/A</v>
      </c>
      <c r="L483" s="14" t="e">
        <f>VLOOKUP(VALUE($B483),'[1]đơn vị thực tập'!$C$3:$AE$1000,20,0)</f>
        <v>#N/A</v>
      </c>
      <c r="M483" s="14" t="e">
        <f>VLOOKUP(VALUE($B483),'[1]đơn vị thực tập'!$C$3:$AE$1000,21,0)</f>
        <v>#N/A</v>
      </c>
      <c r="N483" s="14" t="e">
        <f>VLOOKUP(VALUE($B483),'[1]đơn vị thực tập'!$C$3:$AE$1000,18,0)</f>
        <v>#N/A</v>
      </c>
      <c r="O483" s="14" t="e">
        <f>VLOOKUP(VALUE($B483),'[1]đơn vị thực tập'!$C$3:$AE$1000,13,0)</f>
        <v>#N/A</v>
      </c>
      <c r="P483" s="18">
        <f>VLOOKUP(VALUE(B483),'[1]tạm xét'!$A$7:$R$1001,13,0)</f>
        <v>0.52419354838709675</v>
      </c>
      <c r="Q483" s="14">
        <f>VLOOKUP(VALUE(B483),'[1]tạm xét'!$A$7:$R$1001,11,0)</f>
        <v>1.67</v>
      </c>
      <c r="R483" s="14" t="str">
        <f>VLOOKUP(VALUE(B483),'[1]tạm xét'!$A$7:$R$1001,18,0)</f>
        <v>KHÔNG ĐỦ ĐIỀU KIỆN THỰC TẬP</v>
      </c>
      <c r="S483" s="14"/>
      <c r="T483" s="14"/>
      <c r="U483" s="14"/>
      <c r="V483" s="14"/>
    </row>
    <row r="484" spans="1:22" s="15" customFormat="1" x14ac:dyDescent="0.25">
      <c r="A484" s="10">
        <f t="shared" si="7"/>
        <v>478</v>
      </c>
      <c r="B484" s="10" t="s">
        <v>1095</v>
      </c>
      <c r="C484" s="11" t="s">
        <v>1096</v>
      </c>
      <c r="D484" s="11" t="s">
        <v>50</v>
      </c>
      <c r="E484" s="12">
        <v>37235</v>
      </c>
      <c r="F484" s="10" t="s">
        <v>34</v>
      </c>
      <c r="G484" s="10" t="s">
        <v>331</v>
      </c>
      <c r="H484" s="10" t="s">
        <v>1078</v>
      </c>
      <c r="I484" s="13" t="s">
        <v>1079</v>
      </c>
      <c r="J484" s="14" t="s">
        <v>334</v>
      </c>
      <c r="K484" s="14" t="str">
        <f>VLOOKUP(VALUE($B484),'[1]đơn vị thực tập'!$C$3:$AE$1000,9,0)</f>
        <v>Royal Lotus Hotel Danang</v>
      </c>
      <c r="L484" s="14" t="str">
        <f>VLOOKUP(VALUE($B484),'[1]đơn vị thực tập'!$C$3:$AE$1000,20,0)</f>
        <v>DUYỆT</v>
      </c>
      <c r="M484" s="14" t="str">
        <f>VLOOKUP(VALUE($B484),'[1]đơn vị thực tập'!$C$3:$AE$1000,21,0)</f>
        <v>25/12/2023</v>
      </c>
      <c r="N484" s="14" t="str">
        <f>VLOOKUP(VALUE($B484),'[1]đơn vị thực tập'!$C$3:$AE$1000,18,0)</f>
        <v>23/12</v>
      </c>
      <c r="O484" s="14" t="str">
        <f>VLOOKUP(VALUE($B484),'[1]đơn vị thực tập'!$C$3:$AE$1000,13,0)</f>
        <v>Buồng phòng</v>
      </c>
      <c r="P484" s="18">
        <f>VLOOKUP(VALUE(B484),'[1]tạm xét'!$A$7:$R$1001,13,0)</f>
        <v>2.4E-2</v>
      </c>
      <c r="Q484" s="14">
        <f>VLOOKUP(VALUE(B484),'[1]tạm xét'!$A$7:$R$1001,11,0)</f>
        <v>2.3199999999999998</v>
      </c>
      <c r="R484" s="14" t="str">
        <f>VLOOKUP(VALUE(B484),'[1]tạm xét'!$A$7:$R$1001,18,0)</f>
        <v>CHUYÊN ĐỀ</v>
      </c>
      <c r="S484" s="14" t="s">
        <v>337</v>
      </c>
      <c r="T484" s="14" t="str">
        <f>VLOOKUP($S484,'[1]THÔNG TIN GVHD'!$D$3:$P$25,11,0)</f>
        <v>0396.153.687</v>
      </c>
      <c r="U484" s="14" t="str">
        <f>VLOOKUP($S484,'[1]THÔNG TIN GVHD'!$D$3:$P$25,12,0)</f>
        <v>nguyentminhthu@dtu-hti.edu.vn</v>
      </c>
      <c r="V484" s="14">
        <f>VLOOKUP($S484,'[1]THÔNG TIN GVHD'!$D$3:$P$25,13,0)</f>
        <v>0</v>
      </c>
    </row>
    <row r="485" spans="1:22" s="15" customFormat="1" x14ac:dyDescent="0.25">
      <c r="A485" s="10">
        <f t="shared" si="7"/>
        <v>479</v>
      </c>
      <c r="B485" s="10" t="s">
        <v>1097</v>
      </c>
      <c r="C485" s="11" t="s">
        <v>1098</v>
      </c>
      <c r="D485" s="11" t="s">
        <v>704</v>
      </c>
      <c r="E485" s="12">
        <v>37307</v>
      </c>
      <c r="F485" s="10" t="s">
        <v>25</v>
      </c>
      <c r="G485" s="10" t="s">
        <v>331</v>
      </c>
      <c r="H485" s="10" t="s">
        <v>1078</v>
      </c>
      <c r="I485" s="13" t="s">
        <v>1079</v>
      </c>
      <c r="J485" s="14" t="s">
        <v>334</v>
      </c>
      <c r="K485" s="14" t="e">
        <f>VLOOKUP(VALUE($B485),'[1]đơn vị thực tập'!$C$3:$AE$1000,9,0)</f>
        <v>#N/A</v>
      </c>
      <c r="L485" s="14" t="e">
        <f>VLOOKUP(VALUE($B485),'[1]đơn vị thực tập'!$C$3:$AE$1000,20,0)</f>
        <v>#N/A</v>
      </c>
      <c r="M485" s="14" t="e">
        <f>VLOOKUP(VALUE($B485),'[1]đơn vị thực tập'!$C$3:$AE$1000,21,0)</f>
        <v>#N/A</v>
      </c>
      <c r="N485" s="14" t="e">
        <f>VLOOKUP(VALUE($B485),'[1]đơn vị thực tập'!$C$3:$AE$1000,18,0)</f>
        <v>#N/A</v>
      </c>
      <c r="O485" s="14" t="e">
        <f>VLOOKUP(VALUE($B485),'[1]đơn vị thực tập'!$C$3:$AE$1000,13,0)</f>
        <v>#N/A</v>
      </c>
      <c r="P485" s="18">
        <f>VLOOKUP(VALUE(B485),'[1]tạm xét'!$A$7:$R$1001,13,0)</f>
        <v>1.6129032258064516E-2</v>
      </c>
      <c r="Q485" s="14">
        <f>VLOOKUP(VALUE(B485),'[1]tạm xét'!$A$7:$R$1001,11,0)</f>
        <v>3.18</v>
      </c>
      <c r="R485" s="14" t="str">
        <f>VLOOKUP(VALUE(B485),'[1]tạm xét'!$A$7:$R$1001,18,0)</f>
        <v>CHUYÊN ĐỀ</v>
      </c>
      <c r="S485" s="14"/>
      <c r="T485" s="14"/>
      <c r="U485" s="14"/>
      <c r="V485" s="14"/>
    </row>
    <row r="486" spans="1:22" s="15" customFormat="1" x14ac:dyDescent="0.25">
      <c r="A486" s="10">
        <f t="shared" si="7"/>
        <v>480</v>
      </c>
      <c r="B486" s="10" t="s">
        <v>1099</v>
      </c>
      <c r="C486" s="11" t="s">
        <v>1100</v>
      </c>
      <c r="D486" s="11" t="s">
        <v>72</v>
      </c>
      <c r="E486" s="12">
        <v>37455</v>
      </c>
      <c r="F486" s="10" t="s">
        <v>25</v>
      </c>
      <c r="G486" s="10" t="s">
        <v>331</v>
      </c>
      <c r="H486" s="10" t="s">
        <v>1078</v>
      </c>
      <c r="I486" s="13" t="s">
        <v>1079</v>
      </c>
      <c r="J486" s="14" t="s">
        <v>334</v>
      </c>
      <c r="K486" s="14" t="str">
        <f>VLOOKUP(VALUE($B486),'[1]đơn vị thực tập'!$C$3:$AE$1000,9,0)</f>
        <v>Belle Maison Parosand DaNang</v>
      </c>
      <c r="L486" s="14" t="str">
        <f>VLOOKUP(VALUE($B486),'[1]đơn vị thực tập'!$C$3:$AE$1000,20,0)</f>
        <v>DUYỆT</v>
      </c>
      <c r="M486" s="14" t="str">
        <f>VLOOKUP(VALUE($B486),'[1]đơn vị thực tập'!$C$3:$AE$1000,21,0)</f>
        <v>27/12/2023</v>
      </c>
      <c r="N486" s="14" t="str">
        <f>VLOOKUP(VALUE($B486),'[1]đơn vị thực tập'!$C$3:$AE$1000,18,0)</f>
        <v>15/1</v>
      </c>
      <c r="O486" s="14" t="str">
        <f>VLOOKUP(VALUE($B486),'[1]đơn vị thực tập'!$C$3:$AE$1000,13,0)</f>
        <v>Nhà hàng</v>
      </c>
      <c r="P486" s="18">
        <f>VLOOKUP(VALUE(B486),'[1]tạm xét'!$A$7:$R$1001,13,0)</f>
        <v>0</v>
      </c>
      <c r="Q486" s="14">
        <f>VLOOKUP(VALUE(B486),'[1]tạm xét'!$A$7:$R$1001,11,0)</f>
        <v>3.17</v>
      </c>
      <c r="R486" s="14" t="str">
        <f>VLOOKUP(VALUE(B486),'[1]tạm xét'!$A$7:$R$1001,18,0)</f>
        <v>CHUYÊN ĐỀ</v>
      </c>
      <c r="S486" s="14" t="s">
        <v>162</v>
      </c>
      <c r="T486" s="14" t="str">
        <f>VLOOKUP($S486,'[1]THÔNG TIN GVHD'!$D$3:$P$25,11,0)</f>
        <v>0327892117</v>
      </c>
      <c r="U486" s="14" t="str">
        <f>VLOOKUP($S486,'[1]THÔNG TIN GVHD'!$D$3:$P$25,12,0)</f>
        <v>dangtthuytrang3@dtu-hti.edu.vn</v>
      </c>
      <c r="V486" s="14">
        <f>VLOOKUP($S486,'[1]THÔNG TIN GVHD'!$D$3:$P$25,13,0)</f>
        <v>0</v>
      </c>
    </row>
    <row r="487" spans="1:22" s="15" customFormat="1" x14ac:dyDescent="0.25">
      <c r="A487" s="10">
        <f t="shared" si="7"/>
        <v>481</v>
      </c>
      <c r="B487" s="10" t="s">
        <v>1101</v>
      </c>
      <c r="C487" s="11" t="s">
        <v>415</v>
      </c>
      <c r="D487" s="11" t="s">
        <v>79</v>
      </c>
      <c r="E487" s="12">
        <v>36581</v>
      </c>
      <c r="F487" s="10" t="s">
        <v>34</v>
      </c>
      <c r="G487" s="10" t="s">
        <v>331</v>
      </c>
      <c r="H487" s="10" t="s">
        <v>1078</v>
      </c>
      <c r="I487" s="13" t="s">
        <v>1079</v>
      </c>
      <c r="J487" s="14" t="s">
        <v>334</v>
      </c>
      <c r="K487" s="14" t="e">
        <f>VLOOKUP(VALUE($B487),'[1]đơn vị thực tập'!$C$3:$AE$1000,9,0)</f>
        <v>#N/A</v>
      </c>
      <c r="L487" s="14" t="e">
        <f>VLOOKUP(VALUE($B487),'[1]đơn vị thực tập'!$C$3:$AE$1000,20,0)</f>
        <v>#N/A</v>
      </c>
      <c r="M487" s="14" t="e">
        <f>VLOOKUP(VALUE($B487),'[1]đơn vị thực tập'!$C$3:$AE$1000,21,0)</f>
        <v>#N/A</v>
      </c>
      <c r="N487" s="14" t="e">
        <f>VLOOKUP(VALUE($B487),'[1]đơn vị thực tập'!$C$3:$AE$1000,18,0)</f>
        <v>#N/A</v>
      </c>
      <c r="O487" s="14" t="e">
        <f>VLOOKUP(VALUE($B487),'[1]đơn vị thực tập'!$C$3:$AE$1000,13,0)</f>
        <v>#N/A</v>
      </c>
      <c r="P487" s="18">
        <f>VLOOKUP(VALUE(B487),'[1]tạm xét'!$A$7:$R$1001,13,0)</f>
        <v>0.38400000000000001</v>
      </c>
      <c r="Q487" s="14">
        <f>VLOOKUP(VALUE(B487),'[1]tạm xét'!$A$7:$R$1001,11,0)</f>
        <v>1.66</v>
      </c>
      <c r="R487" s="14" t="str">
        <f>VLOOKUP(VALUE(B487),'[1]tạm xét'!$A$7:$R$1001,18,0)</f>
        <v>KHÔNG ĐỦ ĐIỀU KIỆN THỰC TẬP</v>
      </c>
      <c r="S487" s="14"/>
      <c r="T487" s="14"/>
      <c r="U487" s="14"/>
      <c r="V487" s="14"/>
    </row>
    <row r="488" spans="1:22" s="15" customFormat="1" x14ac:dyDescent="0.25">
      <c r="A488" s="10">
        <f t="shared" si="7"/>
        <v>482</v>
      </c>
      <c r="B488" s="10" t="s">
        <v>1102</v>
      </c>
      <c r="C488" s="11" t="s">
        <v>1103</v>
      </c>
      <c r="D488" s="11" t="s">
        <v>274</v>
      </c>
      <c r="E488" s="12">
        <v>37294</v>
      </c>
      <c r="F488" s="10" t="s">
        <v>25</v>
      </c>
      <c r="G488" s="10" t="s">
        <v>331</v>
      </c>
      <c r="H488" s="10" t="s">
        <v>1078</v>
      </c>
      <c r="I488" s="13" t="s">
        <v>1079</v>
      </c>
      <c r="J488" s="14" t="s">
        <v>334</v>
      </c>
      <c r="K488" s="14" t="e">
        <f>VLOOKUP(VALUE($B488),'[1]đơn vị thực tập'!$C$3:$AE$1000,9,0)</f>
        <v>#N/A</v>
      </c>
      <c r="L488" s="14" t="e">
        <f>VLOOKUP(VALUE($B488),'[1]đơn vị thực tập'!$C$3:$AE$1000,20,0)</f>
        <v>#N/A</v>
      </c>
      <c r="M488" s="14" t="e">
        <f>VLOOKUP(VALUE($B488),'[1]đơn vị thực tập'!$C$3:$AE$1000,21,0)</f>
        <v>#N/A</v>
      </c>
      <c r="N488" s="14" t="e">
        <f>VLOOKUP(VALUE($B488),'[1]đơn vị thực tập'!$C$3:$AE$1000,18,0)</f>
        <v>#N/A</v>
      </c>
      <c r="O488" s="14" t="e">
        <f>VLOOKUP(VALUE($B488),'[1]đơn vị thực tập'!$C$3:$AE$1000,13,0)</f>
        <v>#N/A</v>
      </c>
      <c r="P488" s="18">
        <f>VLOOKUP(VALUE(B488),'[1]tạm xét'!$A$7:$R$1001,13,0)</f>
        <v>0.11290322580645161</v>
      </c>
      <c r="Q488" s="14">
        <f>VLOOKUP(VALUE(B488),'[1]tạm xét'!$A$7:$R$1001,11,0)</f>
        <v>2.2400000000000002</v>
      </c>
      <c r="R488" s="14" t="str">
        <f>VLOOKUP(VALUE(B488),'[1]tạm xét'!$A$7:$R$1001,18,0)</f>
        <v>KHÔNG ĐỦ ĐIỀU KIỆN THỰC TẬP</v>
      </c>
      <c r="S488" s="14"/>
      <c r="T488" s="14"/>
      <c r="U488" s="14"/>
      <c r="V488" s="14"/>
    </row>
    <row r="489" spans="1:22" s="15" customFormat="1" x14ac:dyDescent="0.25">
      <c r="A489" s="10">
        <f t="shared" si="7"/>
        <v>483</v>
      </c>
      <c r="B489" s="10" t="s">
        <v>1104</v>
      </c>
      <c r="C489" s="11" t="s">
        <v>109</v>
      </c>
      <c r="D489" s="11" t="s">
        <v>274</v>
      </c>
      <c r="E489" s="12">
        <v>37353</v>
      </c>
      <c r="F489" s="10" t="s">
        <v>25</v>
      </c>
      <c r="G489" s="10" t="s">
        <v>331</v>
      </c>
      <c r="H489" s="10" t="s">
        <v>1078</v>
      </c>
      <c r="I489" s="13" t="s">
        <v>1079</v>
      </c>
      <c r="J489" s="14" t="s">
        <v>334</v>
      </c>
      <c r="K489" s="14" t="str">
        <f>VLOOKUP(VALUE($B489),'[1]đơn vị thực tập'!$C$3:$AE$1000,9,0)</f>
        <v>BLUESUN Hotel</v>
      </c>
      <c r="L489" s="14" t="str">
        <f>VLOOKUP(VALUE($B489),'[1]đơn vị thực tập'!$C$3:$AE$1000,20,0)</f>
        <v>DUYỆT</v>
      </c>
      <c r="M489" s="14" t="str">
        <f>VLOOKUP(VALUE($B489),'[1]đơn vị thực tập'!$C$3:$AE$1000,21,0)</f>
        <v>25/12/2023</v>
      </c>
      <c r="N489" s="14" t="str">
        <f>VLOOKUP(VALUE($B489),'[1]đơn vị thực tập'!$C$3:$AE$1000,18,0)</f>
        <v>23/12</v>
      </c>
      <c r="O489" s="14" t="str">
        <f>VLOOKUP(VALUE($B489),'[1]đơn vị thực tập'!$C$3:$AE$1000,13,0)</f>
        <v>Tiền sảnh</v>
      </c>
      <c r="P489" s="18">
        <f>VLOOKUP(VALUE(B489),'[1]tạm xét'!$A$7:$R$1001,13,0)</f>
        <v>0</v>
      </c>
      <c r="Q489" s="14">
        <f>VLOOKUP(VALUE(B489),'[1]tạm xét'!$A$7:$R$1001,11,0)</f>
        <v>3.77</v>
      </c>
      <c r="R489" s="14" t="str">
        <f>VLOOKUP(VALUE(B489),'[1]TỔNG XÉT KHÓA LUẬN'!$B$14:$O$97,14,0)</f>
        <v>CHUYÊN ĐỀ</v>
      </c>
      <c r="S489" s="14" t="s">
        <v>83</v>
      </c>
      <c r="T489" s="14" t="str">
        <f>VLOOKUP($S489,'[1]THÔNG TIN GVHD'!$D$3:$P$25,11,0)</f>
        <v>0938290678</v>
      </c>
      <c r="U489" s="14" t="str">
        <f>VLOOKUP($S489,'[1]THÔNG TIN GVHD'!$D$3:$P$25,12,0)</f>
        <v>phamtthuthuy2@dtu-hti.edu.vn</v>
      </c>
      <c r="V489" s="14" t="str">
        <f>VLOOKUP($S489,'[1]THÔNG TIN GVHD'!$D$3:$P$25,13,0)</f>
        <v>https://zalo.me/g/odmhvs684?fbclid=IwAR354AdjFYPfyhwEa3vHYlf5Ev9Iji7RPvr31ossfbKkGeDGm0e1ZVqBD5E</v>
      </c>
    </row>
    <row r="490" spans="1:22" s="15" customFormat="1" x14ac:dyDescent="0.25">
      <c r="A490" s="10">
        <f t="shared" si="7"/>
        <v>484</v>
      </c>
      <c r="B490" s="10" t="s">
        <v>1105</v>
      </c>
      <c r="C490" s="11" t="s">
        <v>1106</v>
      </c>
      <c r="D490" s="11" t="s">
        <v>437</v>
      </c>
      <c r="E490" s="12">
        <v>37290</v>
      </c>
      <c r="F490" s="10" t="s">
        <v>34</v>
      </c>
      <c r="G490" s="10" t="s">
        <v>331</v>
      </c>
      <c r="H490" s="10" t="s">
        <v>1078</v>
      </c>
      <c r="I490" s="13" t="s">
        <v>1079</v>
      </c>
      <c r="J490" s="14" t="s">
        <v>334</v>
      </c>
      <c r="K490" s="14" t="e">
        <f>VLOOKUP(VALUE($B490),'[1]đơn vị thực tập'!$C$3:$AE$1000,9,0)</f>
        <v>#N/A</v>
      </c>
      <c r="L490" s="14" t="e">
        <f>VLOOKUP(VALUE($B490),'[1]đơn vị thực tập'!$C$3:$AE$1000,20,0)</f>
        <v>#N/A</v>
      </c>
      <c r="M490" s="14" t="e">
        <f>VLOOKUP(VALUE($B490),'[1]đơn vị thực tập'!$C$3:$AE$1000,21,0)</f>
        <v>#N/A</v>
      </c>
      <c r="N490" s="14" t="e">
        <f>VLOOKUP(VALUE($B490),'[1]đơn vị thực tập'!$C$3:$AE$1000,18,0)</f>
        <v>#N/A</v>
      </c>
      <c r="O490" s="14" t="e">
        <f>VLOOKUP(VALUE($B490),'[1]đơn vị thực tập'!$C$3:$AE$1000,13,0)</f>
        <v>#N/A</v>
      </c>
      <c r="P490" s="18">
        <f>VLOOKUP(VALUE(B490),'[1]tạm xét'!$A$7:$R$1001,13,0)</f>
        <v>0.12903225806451613</v>
      </c>
      <c r="Q490" s="14">
        <f>VLOOKUP(VALUE(B490),'[1]tạm xét'!$A$7:$R$1001,11,0)</f>
        <v>2.2599999999999998</v>
      </c>
      <c r="R490" s="14" t="str">
        <f>VLOOKUP(VALUE(B490),'[1]tạm xét'!$A$7:$R$1001,18,0)</f>
        <v>KHÔNG ĐỦ ĐIỀU KIỆN THỰC TẬP</v>
      </c>
      <c r="S490" s="14"/>
      <c r="T490" s="14"/>
      <c r="U490" s="14"/>
      <c r="V490" s="14"/>
    </row>
    <row r="491" spans="1:22" s="15" customFormat="1" x14ac:dyDescent="0.25">
      <c r="A491" s="10">
        <f t="shared" si="7"/>
        <v>485</v>
      </c>
      <c r="B491" s="10" t="s">
        <v>1107</v>
      </c>
      <c r="C491" s="11" t="s">
        <v>1108</v>
      </c>
      <c r="D491" s="11" t="s">
        <v>322</v>
      </c>
      <c r="E491" s="12">
        <v>37340</v>
      </c>
      <c r="F491" s="10" t="s">
        <v>34</v>
      </c>
      <c r="G491" s="10" t="s">
        <v>331</v>
      </c>
      <c r="H491" s="10" t="s">
        <v>1078</v>
      </c>
      <c r="I491" s="13" t="s">
        <v>1079</v>
      </c>
      <c r="J491" s="14" t="s">
        <v>334</v>
      </c>
      <c r="K491" s="14" t="e">
        <f>VLOOKUP(VALUE($B491),'[1]đơn vị thực tập'!$C$3:$AE$1000,9,0)</f>
        <v>#N/A</v>
      </c>
      <c r="L491" s="14" t="e">
        <f>VLOOKUP(VALUE($B491),'[1]đơn vị thực tập'!$C$3:$AE$1000,20,0)</f>
        <v>#N/A</v>
      </c>
      <c r="M491" s="14" t="e">
        <f>VLOOKUP(VALUE($B491),'[1]đơn vị thực tập'!$C$3:$AE$1000,21,0)</f>
        <v>#N/A</v>
      </c>
      <c r="N491" s="14" t="e">
        <f>VLOOKUP(VALUE($B491),'[1]đơn vị thực tập'!$C$3:$AE$1000,18,0)</f>
        <v>#N/A</v>
      </c>
      <c r="O491" s="14" t="e">
        <f>VLOOKUP(VALUE($B491),'[1]đơn vị thực tập'!$C$3:$AE$1000,13,0)</f>
        <v>#N/A</v>
      </c>
      <c r="P491" s="18">
        <f>VLOOKUP(VALUE(B491),'[1]tạm xét'!$A$7:$R$1001,13,0)</f>
        <v>0.2661290322580645</v>
      </c>
      <c r="Q491" s="14">
        <f>VLOOKUP(VALUE(B491),'[1]tạm xét'!$A$7:$R$1001,11,0)</f>
        <v>1.85</v>
      </c>
      <c r="R491" s="14" t="str">
        <f>VLOOKUP(VALUE(B491),'[1]tạm xét'!$A$7:$R$1001,18,0)</f>
        <v>KHÔNG ĐỦ ĐIỀU KIỆN THỰC TẬP</v>
      </c>
      <c r="S491" s="14"/>
      <c r="T491" s="14"/>
      <c r="U491" s="14"/>
      <c r="V491" s="14"/>
    </row>
    <row r="492" spans="1:22" s="15" customFormat="1" x14ac:dyDescent="0.25">
      <c r="A492" s="10">
        <f t="shared" si="7"/>
        <v>486</v>
      </c>
      <c r="B492" s="10" t="s">
        <v>1109</v>
      </c>
      <c r="C492" s="11" t="s">
        <v>109</v>
      </c>
      <c r="D492" s="11" t="s">
        <v>92</v>
      </c>
      <c r="E492" s="12">
        <v>37530</v>
      </c>
      <c r="F492" s="10" t="s">
        <v>25</v>
      </c>
      <c r="G492" s="10" t="s">
        <v>331</v>
      </c>
      <c r="H492" s="10" t="s">
        <v>1078</v>
      </c>
      <c r="I492" s="13" t="s">
        <v>1079</v>
      </c>
      <c r="J492" s="14" t="s">
        <v>334</v>
      </c>
      <c r="K492" s="14" t="str">
        <f>VLOOKUP(VALUE($B492),'[1]đơn vị thực tập'!$C$3:$AE$1000,9,0)</f>
        <v>Paris Deli Danang Beach Hotel</v>
      </c>
      <c r="L492" s="14" t="str">
        <f>VLOOKUP(VALUE($B492),'[1]đơn vị thực tập'!$C$3:$AE$1000,20,0)</f>
        <v>DUYỆT</v>
      </c>
      <c r="M492" s="14" t="str">
        <f>VLOOKUP(VALUE($B492),'[1]đơn vị thực tập'!$C$3:$AE$1000,21,0)</f>
        <v>28/12/2023</v>
      </c>
      <c r="N492" s="14">
        <f>VLOOKUP(VALUE($B492),'[1]đơn vị thực tập'!$C$3:$AE$1000,18,0)</f>
        <v>45627</v>
      </c>
      <c r="O492" s="14" t="str">
        <f>VLOOKUP(VALUE($B492),'[1]đơn vị thực tập'!$C$3:$AE$1000,13,0)</f>
        <v>Tiền sảnh</v>
      </c>
      <c r="P492" s="18">
        <f>VLOOKUP(VALUE(B492),'[1]tạm xét'!$A$7:$R$1001,13,0)</f>
        <v>0</v>
      </c>
      <c r="Q492" s="14">
        <f>VLOOKUP(VALUE(B492),'[1]tạm xét'!$A$7:$R$1001,11,0)</f>
        <v>3.4</v>
      </c>
      <c r="R492" s="14" t="str">
        <f>VLOOKUP(VALUE(B492),'[1]TỔNG XÉT KHÓA LUẬN'!$B$14:$O$97,14,0)</f>
        <v>CHUYÊN ĐỀ</v>
      </c>
      <c r="S492" s="14" t="s">
        <v>30</v>
      </c>
      <c r="T492" s="14" t="str">
        <f>VLOOKUP($S492,'[1]THÔNG TIN GVHD'!$D$3:$P$25,11,0)</f>
        <v>0702605664</v>
      </c>
      <c r="U492" s="14" t="str">
        <f>VLOOKUP($S492,'[1]THÔNG TIN GVHD'!$D$3:$P$25,12,0)</f>
        <v>huynhlthuylinh@dtu-hti.edu.vn</v>
      </c>
      <c r="V492" s="14">
        <f>VLOOKUP($S492,'[1]THÔNG TIN GVHD'!$D$3:$P$25,13,0)</f>
        <v>0</v>
      </c>
    </row>
    <row r="493" spans="1:22" s="15" customFormat="1" x14ac:dyDescent="0.25">
      <c r="A493" s="10">
        <f t="shared" si="7"/>
        <v>487</v>
      </c>
      <c r="B493" s="10" t="s">
        <v>1110</v>
      </c>
      <c r="C493" s="11" t="s">
        <v>1111</v>
      </c>
      <c r="D493" s="11" t="s">
        <v>1112</v>
      </c>
      <c r="E493" s="12">
        <v>37599</v>
      </c>
      <c r="F493" s="10" t="s">
        <v>25</v>
      </c>
      <c r="G493" s="10" t="s">
        <v>331</v>
      </c>
      <c r="H493" s="10" t="s">
        <v>1078</v>
      </c>
      <c r="I493" s="13" t="s">
        <v>1079</v>
      </c>
      <c r="J493" s="14" t="s">
        <v>334</v>
      </c>
      <c r="K493" s="14" t="e">
        <f>VLOOKUP(VALUE($B493),'[1]đơn vị thực tập'!$C$3:$AE$1000,9,0)</f>
        <v>#N/A</v>
      </c>
      <c r="L493" s="14" t="e">
        <f>VLOOKUP(VALUE($B493),'[1]đơn vị thực tập'!$C$3:$AE$1000,20,0)</f>
        <v>#N/A</v>
      </c>
      <c r="M493" s="14" t="e">
        <f>VLOOKUP(VALUE($B493),'[1]đơn vị thực tập'!$C$3:$AE$1000,21,0)</f>
        <v>#N/A</v>
      </c>
      <c r="N493" s="14" t="e">
        <f>VLOOKUP(VALUE($B493),'[1]đơn vị thực tập'!$C$3:$AE$1000,18,0)</f>
        <v>#N/A</v>
      </c>
      <c r="O493" s="14" t="e">
        <f>VLOOKUP(VALUE($B493),'[1]đơn vị thực tập'!$C$3:$AE$1000,13,0)</f>
        <v>#N/A</v>
      </c>
      <c r="P493" s="18">
        <f>VLOOKUP(VALUE(B493),'[1]tạm xét'!$A$7:$R$1001,13,0)</f>
        <v>7.9365079365079361E-2</v>
      </c>
      <c r="Q493" s="14">
        <f>VLOOKUP(VALUE(B493),'[1]tạm xét'!$A$7:$R$1001,11,0)</f>
        <v>2.67</v>
      </c>
      <c r="R493" s="14" t="str">
        <f>VLOOKUP(VALUE(B493),'[1]tạm xét'!$A$7:$R$1001,18,0)</f>
        <v>KHÔNG ĐỦ ĐIỀU KIỆN THỰC TẬP</v>
      </c>
      <c r="S493" s="14"/>
      <c r="T493" s="14"/>
      <c r="U493" s="14"/>
      <c r="V493" s="14"/>
    </row>
    <row r="494" spans="1:22" s="15" customFormat="1" x14ac:dyDescent="0.25">
      <c r="A494" s="10">
        <f t="shared" si="7"/>
        <v>488</v>
      </c>
      <c r="B494" s="10" t="s">
        <v>1113</v>
      </c>
      <c r="C494" s="11" t="s">
        <v>1114</v>
      </c>
      <c r="D494" s="11" t="s">
        <v>449</v>
      </c>
      <c r="E494" s="12">
        <v>37396</v>
      </c>
      <c r="F494" s="10" t="s">
        <v>34</v>
      </c>
      <c r="G494" s="10" t="s">
        <v>331</v>
      </c>
      <c r="H494" s="10" t="s">
        <v>1078</v>
      </c>
      <c r="I494" s="13" t="s">
        <v>1079</v>
      </c>
      <c r="J494" s="14" t="s">
        <v>334</v>
      </c>
      <c r="K494" s="14" t="e">
        <f>VLOOKUP(VALUE($B494),'[1]đơn vị thực tập'!$C$3:$AE$1000,9,0)</f>
        <v>#N/A</v>
      </c>
      <c r="L494" s="14" t="e">
        <f>VLOOKUP(VALUE($B494),'[1]đơn vị thực tập'!$C$3:$AE$1000,20,0)</f>
        <v>#N/A</v>
      </c>
      <c r="M494" s="14" t="e">
        <f>VLOOKUP(VALUE($B494),'[1]đơn vị thực tập'!$C$3:$AE$1000,21,0)</f>
        <v>#N/A</v>
      </c>
      <c r="N494" s="14" t="e">
        <f>VLOOKUP(VALUE($B494),'[1]đơn vị thực tập'!$C$3:$AE$1000,18,0)</f>
        <v>#N/A</v>
      </c>
      <c r="O494" s="14" t="e">
        <f>VLOOKUP(VALUE($B494),'[1]đơn vị thực tập'!$C$3:$AE$1000,13,0)</f>
        <v>#N/A</v>
      </c>
      <c r="P494" s="18">
        <f>VLOOKUP(VALUE(B494),'[1]tạm xét'!$A$7:$R$1001,13,0)</f>
        <v>0.28000000000000003</v>
      </c>
      <c r="Q494" s="14">
        <f>VLOOKUP(VALUE(B494),'[1]tạm xét'!$A$7:$R$1001,11,0)</f>
        <v>2.08</v>
      </c>
      <c r="R494" s="14" t="str">
        <f>VLOOKUP(VALUE(B494),'[1]tạm xét'!$A$7:$R$1001,18,0)</f>
        <v>KHÔNG ĐỦ ĐIỀU KIỆN THỰC TẬP</v>
      </c>
      <c r="S494" s="14"/>
      <c r="T494" s="14"/>
      <c r="U494" s="14"/>
      <c r="V494" s="14"/>
    </row>
    <row r="495" spans="1:22" s="15" customFormat="1" x14ac:dyDescent="0.25">
      <c r="A495" s="10">
        <f t="shared" si="7"/>
        <v>489</v>
      </c>
      <c r="B495" s="10" t="s">
        <v>1115</v>
      </c>
      <c r="C495" s="11" t="s">
        <v>1116</v>
      </c>
      <c r="D495" s="11" t="s">
        <v>219</v>
      </c>
      <c r="E495" s="12">
        <v>37477</v>
      </c>
      <c r="F495" s="10" t="s">
        <v>25</v>
      </c>
      <c r="G495" s="10" t="s">
        <v>331</v>
      </c>
      <c r="H495" s="10" t="s">
        <v>1078</v>
      </c>
      <c r="I495" s="13" t="s">
        <v>1079</v>
      </c>
      <c r="J495" s="14" t="s">
        <v>334</v>
      </c>
      <c r="K495" s="14" t="str">
        <f>VLOOKUP(VALUE($B495),'[1]đơn vị thực tập'!$C$3:$AE$1000,9,0)</f>
        <v>Royal Lotus Hotel Danang</v>
      </c>
      <c r="L495" s="14" t="str">
        <f>VLOOKUP(VALUE($B495),'[1]đơn vị thực tập'!$C$3:$AE$1000,20,0)</f>
        <v>DUYỆT</v>
      </c>
      <c r="M495" s="14" t="str">
        <f>VLOOKUP(VALUE($B495),'[1]đơn vị thực tập'!$C$3:$AE$1000,21,0)</f>
        <v>15/01/2023</v>
      </c>
      <c r="N495" s="14" t="str">
        <f>VLOOKUP(VALUE($B495),'[1]đơn vị thực tập'!$C$3:$AE$1000,18,0)</f>
        <v>29/12</v>
      </c>
      <c r="O495" s="14" t="str">
        <f>VLOOKUP(VALUE($B495),'[1]đơn vị thực tập'!$C$3:$AE$1000,13,0)</f>
        <v>Buồng phòng</v>
      </c>
      <c r="P495" s="18">
        <f>VLOOKUP(VALUE(B495),'[1]tạm xét'!$A$7:$R$1001,13,0)</f>
        <v>2.3809523809523808E-2</v>
      </c>
      <c r="Q495" s="14">
        <f>VLOOKUP(VALUE(B495),'[1]tạm xét'!$A$7:$R$1001,11,0)</f>
        <v>2.95</v>
      </c>
      <c r="R495" s="14" t="str">
        <f>VLOOKUP(VALUE(B495),'[1]tạm xét'!$A$7:$R$1001,18,0)</f>
        <v>CHUYÊN ĐỀ</v>
      </c>
      <c r="S495" s="14" t="s">
        <v>244</v>
      </c>
      <c r="T495" s="14" t="str">
        <f>VLOOKUP($S495,'[1]THÔNG TIN GVHD'!$D$3:$P$25,11,0)</f>
        <v>034.838.9062</v>
      </c>
      <c r="U495" s="14" t="str">
        <f>VLOOKUP($S495,'[1]THÔNG TIN GVHD'!$D$3:$P$25,12,0)</f>
        <v>honghaiphan0102@gmail.com</v>
      </c>
      <c r="V495" s="14" t="str">
        <f>VLOOKUP($S495,'[1]THÔNG TIN GVHD'!$D$3:$P$25,13,0)</f>
        <v>https://zalo.me/g/abtrkl228</v>
      </c>
    </row>
    <row r="496" spans="1:22" s="15" customFormat="1" x14ac:dyDescent="0.25">
      <c r="A496" s="10">
        <f t="shared" si="7"/>
        <v>490</v>
      </c>
      <c r="B496" s="10" t="s">
        <v>1117</v>
      </c>
      <c r="C496" s="11" t="s">
        <v>1118</v>
      </c>
      <c r="D496" s="11" t="s">
        <v>168</v>
      </c>
      <c r="E496" s="12">
        <v>37302</v>
      </c>
      <c r="F496" s="10" t="s">
        <v>25</v>
      </c>
      <c r="G496" s="10" t="s">
        <v>331</v>
      </c>
      <c r="H496" s="10" t="s">
        <v>1078</v>
      </c>
      <c r="I496" s="13" t="s">
        <v>1079</v>
      </c>
      <c r="J496" s="14" t="s">
        <v>334</v>
      </c>
      <c r="K496" s="14" t="str">
        <f>VLOOKUP(VALUE($B496),'[1]đơn vị thực tập'!$C$3:$AE$1000,9,0)</f>
        <v>Paris Deli Danang Beach Hotel</v>
      </c>
      <c r="L496" s="14" t="str">
        <f>VLOOKUP(VALUE($B496),'[1]đơn vị thực tập'!$C$3:$AE$1000,20,0)</f>
        <v>DUYỆT</v>
      </c>
      <c r="M496" s="14">
        <f>VLOOKUP(VALUE($B496),'[1]đơn vị thực tập'!$C$3:$AE$1000,21,0)</f>
        <v>45323</v>
      </c>
      <c r="N496" s="14">
        <f>VLOOKUP(VALUE($B496),'[1]đơn vị thực tập'!$C$3:$AE$1000,18,0)</f>
        <v>45627</v>
      </c>
      <c r="O496" s="14" t="str">
        <f>VLOOKUP(VALUE($B496),'[1]đơn vị thực tập'!$C$3:$AE$1000,13,0)</f>
        <v>Tiền sảnh</v>
      </c>
      <c r="P496" s="18">
        <f>VLOOKUP(VALUE(B496),'[1]tạm xét'!$A$7:$R$1001,13,0)</f>
        <v>0</v>
      </c>
      <c r="Q496" s="14">
        <f>VLOOKUP(VALUE(B496),'[1]tạm xét'!$A$7:$R$1001,11,0)</f>
        <v>3.32</v>
      </c>
      <c r="R496" s="14" t="str">
        <f>VLOOKUP(VALUE(B496),'[1]TỔNG XÉT KHÓA LUẬN'!$B$14:$O$97,14,0)</f>
        <v>CHUYÊN ĐỀ</v>
      </c>
      <c r="S496" s="14" t="s">
        <v>30</v>
      </c>
      <c r="T496" s="14" t="str">
        <f>VLOOKUP($S496,'[1]THÔNG TIN GVHD'!$D$3:$P$25,11,0)</f>
        <v>0702605664</v>
      </c>
      <c r="U496" s="14" t="str">
        <f>VLOOKUP($S496,'[1]THÔNG TIN GVHD'!$D$3:$P$25,12,0)</f>
        <v>huynhlthuylinh@dtu-hti.edu.vn</v>
      </c>
      <c r="V496" s="14">
        <f>VLOOKUP($S496,'[1]THÔNG TIN GVHD'!$D$3:$P$25,13,0)</f>
        <v>0</v>
      </c>
    </row>
    <row r="497" spans="1:22" s="15" customFormat="1" x14ac:dyDescent="0.25">
      <c r="A497" s="10">
        <f t="shared" si="7"/>
        <v>491</v>
      </c>
      <c r="B497" s="10" t="s">
        <v>1119</v>
      </c>
      <c r="C497" s="11" t="s">
        <v>919</v>
      </c>
      <c r="D497" s="11" t="s">
        <v>1120</v>
      </c>
      <c r="E497" s="12">
        <v>37134</v>
      </c>
      <c r="F497" s="10" t="s">
        <v>34</v>
      </c>
      <c r="G497" s="10" t="s">
        <v>331</v>
      </c>
      <c r="H497" s="10" t="s">
        <v>1078</v>
      </c>
      <c r="I497" s="13" t="s">
        <v>1079</v>
      </c>
      <c r="J497" s="14" t="s">
        <v>334</v>
      </c>
      <c r="K497" s="14" t="e">
        <f>VLOOKUP(VALUE($B497),'[1]đơn vị thực tập'!$C$3:$AE$1000,9,0)</f>
        <v>#N/A</v>
      </c>
      <c r="L497" s="14" t="e">
        <f>VLOOKUP(VALUE($B497),'[1]đơn vị thực tập'!$C$3:$AE$1000,20,0)</f>
        <v>#N/A</v>
      </c>
      <c r="M497" s="14" t="e">
        <f>VLOOKUP(VALUE($B497),'[1]đơn vị thực tập'!$C$3:$AE$1000,21,0)</f>
        <v>#N/A</v>
      </c>
      <c r="N497" s="14" t="e">
        <f>VLOOKUP(VALUE($B497),'[1]đơn vị thực tập'!$C$3:$AE$1000,18,0)</f>
        <v>#N/A</v>
      </c>
      <c r="O497" s="14" t="e">
        <f>VLOOKUP(VALUE($B497),'[1]đơn vị thực tập'!$C$3:$AE$1000,13,0)</f>
        <v>#N/A</v>
      </c>
      <c r="P497" s="18">
        <f>VLOOKUP(VALUE(B497),'[1]tạm xét'!$A$7:$R$1001,13,0)</f>
        <v>0.12</v>
      </c>
      <c r="Q497" s="14">
        <f>VLOOKUP(VALUE(B497),'[1]tạm xét'!$A$7:$R$1001,11,0)</f>
        <v>2.2400000000000002</v>
      </c>
      <c r="R497" s="14" t="str">
        <f>VLOOKUP(VALUE(B497),'[1]tạm xét'!$A$7:$R$1001,18,0)</f>
        <v>KHÔNG ĐỦ ĐIỀU KIỆN THỰC TẬP</v>
      </c>
      <c r="S497" s="14"/>
      <c r="T497" s="14"/>
      <c r="U497" s="14"/>
      <c r="V497" s="14"/>
    </row>
    <row r="498" spans="1:22" s="15" customFormat="1" x14ac:dyDescent="0.25">
      <c r="A498" s="10">
        <f t="shared" si="7"/>
        <v>492</v>
      </c>
      <c r="B498" s="10" t="s">
        <v>1121</v>
      </c>
      <c r="C498" s="11" t="s">
        <v>1122</v>
      </c>
      <c r="D498" s="11" t="s">
        <v>890</v>
      </c>
      <c r="E498" s="12">
        <v>37317</v>
      </c>
      <c r="F498" s="10" t="s">
        <v>34</v>
      </c>
      <c r="G498" s="10" t="s">
        <v>331</v>
      </c>
      <c r="H498" s="10" t="s">
        <v>1078</v>
      </c>
      <c r="I498" s="13" t="s">
        <v>1079</v>
      </c>
      <c r="J498" s="14" t="s">
        <v>334</v>
      </c>
      <c r="K498" s="14" t="e">
        <f>VLOOKUP(VALUE($B498),'[1]đơn vị thực tập'!$C$3:$AE$1000,9,0)</f>
        <v>#N/A</v>
      </c>
      <c r="L498" s="14" t="e">
        <f>VLOOKUP(VALUE($B498),'[1]đơn vị thực tập'!$C$3:$AE$1000,20,0)</f>
        <v>#N/A</v>
      </c>
      <c r="M498" s="14" t="e">
        <f>VLOOKUP(VALUE($B498),'[1]đơn vị thực tập'!$C$3:$AE$1000,21,0)</f>
        <v>#N/A</v>
      </c>
      <c r="N498" s="14" t="e">
        <f>VLOOKUP(VALUE($B498),'[1]đơn vị thực tập'!$C$3:$AE$1000,18,0)</f>
        <v>#N/A</v>
      </c>
      <c r="O498" s="14" t="e">
        <f>VLOOKUP(VALUE($B498),'[1]đơn vị thực tập'!$C$3:$AE$1000,13,0)</f>
        <v>#N/A</v>
      </c>
      <c r="P498" s="18">
        <f>VLOOKUP(VALUE(B498),'[1]tạm xét'!$A$7:$R$1001,13,0)</f>
        <v>0.20799999999999999</v>
      </c>
      <c r="Q498" s="14">
        <f>VLOOKUP(VALUE(B498),'[1]tạm xét'!$A$7:$R$1001,11,0)</f>
        <v>2.2799999999999998</v>
      </c>
      <c r="R498" s="14" t="str">
        <f>VLOOKUP(VALUE(B498),'[1]tạm xét'!$A$7:$R$1001,18,0)</f>
        <v>KHÔNG ĐỦ ĐIỀU KIỆN THỰC TẬP</v>
      </c>
      <c r="S498" s="14"/>
      <c r="T498" s="14"/>
      <c r="U498" s="14"/>
      <c r="V498" s="14"/>
    </row>
    <row r="499" spans="1:22" s="15" customFormat="1" x14ac:dyDescent="0.25">
      <c r="A499" s="10">
        <f t="shared" si="7"/>
        <v>493</v>
      </c>
      <c r="B499" s="10" t="s">
        <v>1123</v>
      </c>
      <c r="C499" s="11" t="s">
        <v>1124</v>
      </c>
      <c r="D499" s="11" t="s">
        <v>1125</v>
      </c>
      <c r="E499" s="12">
        <v>37486</v>
      </c>
      <c r="F499" s="10" t="s">
        <v>34</v>
      </c>
      <c r="G499" s="10" t="s">
        <v>331</v>
      </c>
      <c r="H499" s="10" t="s">
        <v>1078</v>
      </c>
      <c r="I499" s="13" t="s">
        <v>1079</v>
      </c>
      <c r="J499" s="14" t="s">
        <v>334</v>
      </c>
      <c r="K499" s="14" t="e">
        <f>VLOOKUP(VALUE($B499),'[1]đơn vị thực tập'!$C$3:$AE$1000,9,0)</f>
        <v>#N/A</v>
      </c>
      <c r="L499" s="14" t="e">
        <f>VLOOKUP(VALUE($B499),'[1]đơn vị thực tập'!$C$3:$AE$1000,20,0)</f>
        <v>#N/A</v>
      </c>
      <c r="M499" s="14" t="e">
        <f>VLOOKUP(VALUE($B499),'[1]đơn vị thực tập'!$C$3:$AE$1000,21,0)</f>
        <v>#N/A</v>
      </c>
      <c r="N499" s="14" t="e">
        <f>VLOOKUP(VALUE($B499),'[1]đơn vị thực tập'!$C$3:$AE$1000,18,0)</f>
        <v>#N/A</v>
      </c>
      <c r="O499" s="14" t="e">
        <f>VLOOKUP(VALUE($B499),'[1]đơn vị thực tập'!$C$3:$AE$1000,13,0)</f>
        <v>#N/A</v>
      </c>
      <c r="P499" s="18">
        <f>VLOOKUP(VALUE(B499),'[1]tạm xét'!$A$7:$R$1001,13,0)</f>
        <v>2.4193548387096774E-2</v>
      </c>
      <c r="Q499" s="14">
        <f>VLOOKUP(VALUE(B499),'[1]tạm xét'!$A$7:$R$1001,11,0)</f>
        <v>2.82</v>
      </c>
      <c r="R499" s="14" t="str">
        <f>VLOOKUP(VALUE(B499),'[1]tạm xét'!$A$7:$R$1001,18,0)</f>
        <v>CHUYÊN ĐỀ</v>
      </c>
      <c r="S499" s="14"/>
      <c r="T499" s="14"/>
      <c r="U499" s="14"/>
      <c r="V499" s="14"/>
    </row>
    <row r="500" spans="1:22" s="15" customFormat="1" x14ac:dyDescent="0.25">
      <c r="A500" s="10">
        <f t="shared" si="7"/>
        <v>494</v>
      </c>
      <c r="B500" s="10" t="s">
        <v>1126</v>
      </c>
      <c r="C500" s="11" t="s">
        <v>1127</v>
      </c>
      <c r="D500" s="11" t="s">
        <v>330</v>
      </c>
      <c r="E500" s="12">
        <v>37337</v>
      </c>
      <c r="F500" s="10" t="s">
        <v>25</v>
      </c>
      <c r="G500" s="10" t="s">
        <v>331</v>
      </c>
      <c r="H500" s="10" t="s">
        <v>1128</v>
      </c>
      <c r="I500" s="13" t="s">
        <v>1129</v>
      </c>
      <c r="J500" s="14" t="s">
        <v>334</v>
      </c>
      <c r="K500" s="14" t="str">
        <f>VLOOKUP(VALUE($B500),'[1]đơn vị thực tập'!$C$3:$AE$1000,9,0)</f>
        <v>Eden Ocean View Hotel Da Nang</v>
      </c>
      <c r="L500" s="14" t="str">
        <f>VLOOKUP(VALUE($B500),'[1]đơn vị thực tập'!$C$3:$AE$1000,20,0)</f>
        <v>DUYỆT</v>
      </c>
      <c r="M500" s="14" t="str">
        <f>VLOOKUP(VALUE($B500),'[1]đơn vị thực tập'!$C$3:$AE$1000,21,0)</f>
        <v>15/1/2024</v>
      </c>
      <c r="N500" s="14" t="str">
        <f>VLOOKUP(VALUE($B500),'[1]đơn vị thực tập'!$C$3:$AE$1000,18,0)</f>
        <v>15/1</v>
      </c>
      <c r="O500" s="14" t="str">
        <f>VLOOKUP(VALUE($B500),'[1]đơn vị thực tập'!$C$3:$AE$1000,13,0)</f>
        <v>Nhà hàng</v>
      </c>
      <c r="P500" s="18">
        <f>VLOOKUP(VALUE(B500),'[1]tạm xét'!$A$7:$R$1001,13,0)</f>
        <v>3.1746031746031744E-2</v>
      </c>
      <c r="Q500" s="14">
        <f>VLOOKUP(VALUE(B500),'[1]tạm xét'!$A$7:$R$1001,11,0)</f>
        <v>2.73</v>
      </c>
      <c r="R500" s="14" t="str">
        <f>VLOOKUP(VALUE(B500),'[1]tạm xét'!$A$7:$R$1001,18,0)</f>
        <v>CHUYÊN ĐỀ</v>
      </c>
      <c r="S500" s="14" t="s">
        <v>65</v>
      </c>
      <c r="T500" s="14" t="str">
        <f>VLOOKUP($S500,'[1]THÔNG TIN GVHD'!$D$3:$P$25,11,0)</f>
        <v>0906 029 602</v>
      </c>
      <c r="U500" s="14" t="str">
        <f>VLOOKUP($S500,'[1]THÔNG TIN GVHD'!$D$3:$P$25,12,0)</f>
        <v>tranhoanganh@dtu-hti.edu.vn</v>
      </c>
      <c r="V500" s="14">
        <f>VLOOKUP($S500,'[1]THÔNG TIN GVHD'!$D$3:$P$25,13,0)</f>
        <v>0</v>
      </c>
    </row>
    <row r="501" spans="1:22" s="15" customFormat="1" x14ac:dyDescent="0.25">
      <c r="A501" s="10">
        <f t="shared" si="7"/>
        <v>495</v>
      </c>
      <c r="B501" s="10" t="s">
        <v>1130</v>
      </c>
      <c r="C501" s="11" t="s">
        <v>1131</v>
      </c>
      <c r="D501" s="11" t="s">
        <v>121</v>
      </c>
      <c r="E501" s="12">
        <v>37574</v>
      </c>
      <c r="F501" s="10" t="s">
        <v>25</v>
      </c>
      <c r="G501" s="10" t="s">
        <v>331</v>
      </c>
      <c r="H501" s="10" t="s">
        <v>1128</v>
      </c>
      <c r="I501" s="13" t="s">
        <v>1129</v>
      </c>
      <c r="J501" s="14" t="s">
        <v>334</v>
      </c>
      <c r="K501" s="14" t="e">
        <f>VLOOKUP(VALUE($B501),'[1]đơn vị thực tập'!$C$3:$AE$1000,9,0)</f>
        <v>#N/A</v>
      </c>
      <c r="L501" s="14" t="e">
        <f>VLOOKUP(VALUE($B501),'[1]đơn vị thực tập'!$C$3:$AE$1000,20,0)</f>
        <v>#N/A</v>
      </c>
      <c r="M501" s="14" t="e">
        <f>VLOOKUP(VALUE($B501),'[1]đơn vị thực tập'!$C$3:$AE$1000,21,0)</f>
        <v>#N/A</v>
      </c>
      <c r="N501" s="14" t="e">
        <f>VLOOKUP(VALUE($B501),'[1]đơn vị thực tập'!$C$3:$AE$1000,18,0)</f>
        <v>#N/A</v>
      </c>
      <c r="O501" s="14" t="e">
        <f>VLOOKUP(VALUE($B501),'[1]đơn vị thực tập'!$C$3:$AE$1000,13,0)</f>
        <v>#N/A</v>
      </c>
      <c r="P501" s="18">
        <f>VLOOKUP(VALUE(B501),'[1]tạm xét'!$A$7:$R$1001,13,0)</f>
        <v>9.6774193548387094E-2</v>
      </c>
      <c r="Q501" s="14">
        <f>VLOOKUP(VALUE(B501),'[1]tạm xét'!$A$7:$R$1001,11,0)</f>
        <v>2.87</v>
      </c>
      <c r="R501" s="14" t="str">
        <f>VLOOKUP(VALUE(B501),'[1]tạm xét'!$A$7:$R$1001,18,0)</f>
        <v>KHÔNG ĐỦ ĐIỀU KIỆN THỰC TẬP</v>
      </c>
      <c r="S501" s="14"/>
      <c r="T501" s="14"/>
      <c r="U501" s="14"/>
      <c r="V501" s="14"/>
    </row>
    <row r="502" spans="1:22" s="15" customFormat="1" x14ac:dyDescent="0.25">
      <c r="A502" s="10">
        <f t="shared" si="7"/>
        <v>496</v>
      </c>
      <c r="B502" s="10" t="s">
        <v>1132</v>
      </c>
      <c r="C502" s="11" t="s">
        <v>1133</v>
      </c>
      <c r="D502" s="11" t="s">
        <v>121</v>
      </c>
      <c r="E502" s="12">
        <v>37459</v>
      </c>
      <c r="F502" s="10" t="s">
        <v>25</v>
      </c>
      <c r="G502" s="10" t="s">
        <v>331</v>
      </c>
      <c r="H502" s="10" t="s">
        <v>1128</v>
      </c>
      <c r="I502" s="13" t="s">
        <v>1129</v>
      </c>
      <c r="J502" s="14" t="s">
        <v>334</v>
      </c>
      <c r="K502" s="14" t="e">
        <f>VLOOKUP(VALUE($B502),'[1]đơn vị thực tập'!$C$3:$AE$1000,9,0)</f>
        <v>#N/A</v>
      </c>
      <c r="L502" s="14" t="e">
        <f>VLOOKUP(VALUE($B502),'[1]đơn vị thực tập'!$C$3:$AE$1000,20,0)</f>
        <v>#N/A</v>
      </c>
      <c r="M502" s="14" t="e">
        <f>VLOOKUP(VALUE($B502),'[1]đơn vị thực tập'!$C$3:$AE$1000,21,0)</f>
        <v>#N/A</v>
      </c>
      <c r="N502" s="14" t="e">
        <f>VLOOKUP(VALUE($B502),'[1]đơn vị thực tập'!$C$3:$AE$1000,18,0)</f>
        <v>#N/A</v>
      </c>
      <c r="O502" s="14" t="e">
        <f>VLOOKUP(VALUE($B502),'[1]đơn vị thực tập'!$C$3:$AE$1000,13,0)</f>
        <v>#N/A</v>
      </c>
      <c r="P502" s="18">
        <f>VLOOKUP(VALUE(B502),'[1]tạm xét'!$A$7:$R$1001,13,0)</f>
        <v>0.18548387096774194</v>
      </c>
      <c r="Q502" s="14">
        <f>VLOOKUP(VALUE(B502),'[1]tạm xét'!$A$7:$R$1001,11,0)</f>
        <v>1.96</v>
      </c>
      <c r="R502" s="14" t="str">
        <f>VLOOKUP(VALUE(B502),'[1]tạm xét'!$A$7:$R$1001,18,0)</f>
        <v>KHÔNG ĐỦ ĐIỀU KIỆN THỰC TẬP</v>
      </c>
      <c r="S502" s="14"/>
      <c r="T502" s="14"/>
      <c r="U502" s="14"/>
      <c r="V502" s="14"/>
    </row>
    <row r="503" spans="1:22" s="15" customFormat="1" x14ac:dyDescent="0.25">
      <c r="A503" s="10">
        <f t="shared" si="7"/>
        <v>497</v>
      </c>
      <c r="B503" s="10" t="s">
        <v>1134</v>
      </c>
      <c r="C503" s="11" t="s">
        <v>1135</v>
      </c>
      <c r="D503" s="11" t="s">
        <v>121</v>
      </c>
      <c r="E503" s="12">
        <v>37309</v>
      </c>
      <c r="F503" s="10" t="s">
        <v>25</v>
      </c>
      <c r="G503" s="10" t="s">
        <v>331</v>
      </c>
      <c r="H503" s="10" t="s">
        <v>1128</v>
      </c>
      <c r="I503" s="13" t="s">
        <v>1129</v>
      </c>
      <c r="J503" s="14" t="s">
        <v>334</v>
      </c>
      <c r="K503" s="14" t="str">
        <f>VLOOKUP(VALUE($B503),'[1]đơn vị thực tập'!$C$3:$AE$1000,9,0)</f>
        <v>Grand Tourane Hotel</v>
      </c>
      <c r="L503" s="14" t="str">
        <f>VLOOKUP(VALUE($B503),'[1]đơn vị thực tập'!$C$3:$AE$1000,20,0)</f>
        <v>DUYỆT</v>
      </c>
      <c r="M503" s="14" t="str">
        <f>VLOOKUP(VALUE($B503),'[1]đơn vị thực tập'!$C$3:$AE$1000,21,0)</f>
        <v>25/12/2023</v>
      </c>
      <c r="N503" s="14" t="str">
        <f>VLOOKUP(VALUE($B503),'[1]đơn vị thực tập'!$C$3:$AE$1000,18,0)</f>
        <v>23/12</v>
      </c>
      <c r="O503" s="14" t="str">
        <f>VLOOKUP(VALUE($B503),'[1]đơn vị thực tập'!$C$3:$AE$1000,13,0)</f>
        <v>Nhà hàng</v>
      </c>
      <c r="P503" s="18">
        <f>VLOOKUP(VALUE(B503),'[1]tạm xét'!$A$7:$R$1001,13,0)</f>
        <v>4.8387096774193547E-2</v>
      </c>
      <c r="Q503" s="14">
        <f>VLOOKUP(VALUE(B503),'[1]tạm xét'!$A$7:$R$1001,11,0)</f>
        <v>3.22</v>
      </c>
      <c r="R503" s="14" t="str">
        <f>VLOOKUP(VALUE(B503),'[1]tạm xét'!$A$7:$R$1001,18,0)</f>
        <v>CHUYÊN ĐỀ</v>
      </c>
      <c r="S503" s="14" t="s">
        <v>35</v>
      </c>
      <c r="T503" s="14" t="str">
        <f>VLOOKUP($S503,'[1]THÔNG TIN GVHD'!$D$3:$P$25,11,0)</f>
        <v>0355072844</v>
      </c>
      <c r="U503" s="14" t="str">
        <f>VLOOKUP($S503,'[1]THÔNG TIN GVHD'!$D$3:$P$25,12,0)</f>
        <v>Ngotthanhnga@dtu-hti.edu.vn</v>
      </c>
      <c r="V503" s="14">
        <f>VLOOKUP($S503,'[1]THÔNG TIN GVHD'!$D$3:$P$25,13,0)</f>
        <v>0</v>
      </c>
    </row>
    <row r="504" spans="1:22" s="15" customFormat="1" x14ac:dyDescent="0.25">
      <c r="A504" s="10">
        <f t="shared" si="7"/>
        <v>498</v>
      </c>
      <c r="B504" s="10" t="s">
        <v>1136</v>
      </c>
      <c r="C504" s="11" t="s">
        <v>1137</v>
      </c>
      <c r="D504" s="11" t="s">
        <v>1138</v>
      </c>
      <c r="E504" s="12">
        <v>37392</v>
      </c>
      <c r="F504" s="10" t="s">
        <v>25</v>
      </c>
      <c r="G504" s="10" t="s">
        <v>331</v>
      </c>
      <c r="H504" s="10" t="s">
        <v>1128</v>
      </c>
      <c r="I504" s="13" t="s">
        <v>1129</v>
      </c>
      <c r="J504" s="14" t="s">
        <v>334</v>
      </c>
      <c r="K504" s="14" t="e">
        <f>VLOOKUP(VALUE($B504),'[1]đơn vị thực tập'!$C$3:$AE$1000,9,0)</f>
        <v>#N/A</v>
      </c>
      <c r="L504" s="14" t="e">
        <f>VLOOKUP(VALUE($B504),'[1]đơn vị thực tập'!$C$3:$AE$1000,20,0)</f>
        <v>#N/A</v>
      </c>
      <c r="M504" s="14" t="e">
        <f>VLOOKUP(VALUE($B504),'[1]đơn vị thực tập'!$C$3:$AE$1000,21,0)</f>
        <v>#N/A</v>
      </c>
      <c r="N504" s="14" t="e">
        <f>VLOOKUP(VALUE($B504),'[1]đơn vị thực tập'!$C$3:$AE$1000,18,0)</f>
        <v>#N/A</v>
      </c>
      <c r="O504" s="14" t="e">
        <f>VLOOKUP(VALUE($B504),'[1]đơn vị thực tập'!$C$3:$AE$1000,13,0)</f>
        <v>#N/A</v>
      </c>
      <c r="P504" s="18">
        <f>VLOOKUP(VALUE(B504),'[1]tạm xét'!$A$7:$R$1001,13,0)</f>
        <v>0.11290322580645161</v>
      </c>
      <c r="Q504" s="14">
        <f>VLOOKUP(VALUE(B504),'[1]tạm xét'!$A$7:$R$1001,11,0)</f>
        <v>2.72</v>
      </c>
      <c r="R504" s="14" t="str">
        <f>VLOOKUP(VALUE(B504),'[1]tạm xét'!$A$7:$R$1001,18,0)</f>
        <v>KHÔNG ĐỦ ĐIỀU KIỆN THỰC TẬP</v>
      </c>
      <c r="S504" s="14"/>
      <c r="T504" s="14"/>
      <c r="U504" s="14"/>
      <c r="V504" s="14"/>
    </row>
    <row r="505" spans="1:22" s="15" customFormat="1" x14ac:dyDescent="0.25">
      <c r="A505" s="10">
        <f t="shared" si="7"/>
        <v>499</v>
      </c>
      <c r="B505" s="10" t="s">
        <v>1139</v>
      </c>
      <c r="C505" s="11" t="s">
        <v>415</v>
      </c>
      <c r="D505" s="11" t="s">
        <v>1140</v>
      </c>
      <c r="E505" s="12">
        <v>37405</v>
      </c>
      <c r="F505" s="10" t="s">
        <v>34</v>
      </c>
      <c r="G505" s="10" t="s">
        <v>331</v>
      </c>
      <c r="H505" s="10" t="s">
        <v>1128</v>
      </c>
      <c r="I505" s="13" t="s">
        <v>1129</v>
      </c>
      <c r="J505" s="14" t="s">
        <v>334</v>
      </c>
      <c r="K505" s="14" t="str">
        <f>VLOOKUP(VALUE($B505),'[1]đơn vị thực tập'!$C$3:$AE$1000,9,0)</f>
        <v>New Orient Hotel Đà Nẵng</v>
      </c>
      <c r="L505" s="14" t="str">
        <f>VLOOKUP(VALUE($B505),'[1]đơn vị thực tập'!$C$3:$AE$1000,20,0)</f>
        <v>DUYỆT</v>
      </c>
      <c r="M505" s="14">
        <f>VLOOKUP(VALUE($B505),'[1]đơn vị thực tập'!$C$3:$AE$1000,21,0)</f>
        <v>45597</v>
      </c>
      <c r="N505" s="14" t="str">
        <f>VLOOKUP(VALUE($B505),'[1]đơn vị thực tập'!$C$3:$AE$1000,18,0)</f>
        <v>18/1</v>
      </c>
      <c r="O505" s="14" t="str">
        <f>VLOOKUP(VALUE($B505),'[1]đơn vị thực tập'!$C$3:$AE$1000,13,0)</f>
        <v>Nhà hàng</v>
      </c>
      <c r="P505" s="18">
        <f>VLOOKUP(VALUE(B505),'[1]tạm xét'!$A$7:$R$1001,13,0)</f>
        <v>8.0645161290322578E-2</v>
      </c>
      <c r="Q505" s="14">
        <f>VLOOKUP(VALUE(B505),'[1]tạm xét'!$A$7:$R$1001,11,0)</f>
        <v>3.38</v>
      </c>
      <c r="R505" s="14" t="str">
        <f>VLOOKUP(VALUE(B505),'[1]tạm xét'!$A$7:$R$1001,18,0)</f>
        <v>KHÔNG ĐỦ ĐIỀU KIỆN THỰC TẬP</v>
      </c>
      <c r="S505" s="14" t="s">
        <v>58</v>
      </c>
      <c r="T505" s="14" t="str">
        <f>VLOOKUP($S505,'[1]THÔNG TIN GVHD'!$D$3:$P$25,11,0)</f>
        <v>0905938748</v>
      </c>
      <c r="U505" s="14" t="str">
        <f>VLOOKUP($S505,'[1]THÔNG TIN GVHD'!$D$3:$P$25,12,0)</f>
        <v>duongtxuandieu@dtu-hti.edu.vn</v>
      </c>
      <c r="V505" s="14">
        <f>VLOOKUP($S505,'[1]THÔNG TIN GVHD'!$D$3:$P$25,13,0)</f>
        <v>0</v>
      </c>
    </row>
    <row r="506" spans="1:22" s="15" customFormat="1" x14ac:dyDescent="0.25">
      <c r="A506" s="10">
        <f t="shared" si="7"/>
        <v>500</v>
      </c>
      <c r="B506" s="10" t="s">
        <v>1141</v>
      </c>
      <c r="C506" s="11" t="s">
        <v>1142</v>
      </c>
      <c r="D506" s="11" t="s">
        <v>132</v>
      </c>
      <c r="E506" s="12">
        <v>37576</v>
      </c>
      <c r="F506" s="10" t="s">
        <v>34</v>
      </c>
      <c r="G506" s="10" t="s">
        <v>331</v>
      </c>
      <c r="H506" s="10" t="s">
        <v>1128</v>
      </c>
      <c r="I506" s="13" t="s">
        <v>1129</v>
      </c>
      <c r="J506" s="14" t="s">
        <v>334</v>
      </c>
      <c r="K506" s="14" t="e">
        <f>VLOOKUP(VALUE($B506),'[1]đơn vị thực tập'!$C$3:$AE$1000,9,0)</f>
        <v>#N/A</v>
      </c>
      <c r="L506" s="14" t="e">
        <f>VLOOKUP(VALUE($B506),'[1]đơn vị thực tập'!$C$3:$AE$1000,20,0)</f>
        <v>#N/A</v>
      </c>
      <c r="M506" s="14" t="e">
        <f>VLOOKUP(VALUE($B506),'[1]đơn vị thực tập'!$C$3:$AE$1000,21,0)</f>
        <v>#N/A</v>
      </c>
      <c r="N506" s="14" t="e">
        <f>VLOOKUP(VALUE($B506),'[1]đơn vị thực tập'!$C$3:$AE$1000,18,0)</f>
        <v>#N/A</v>
      </c>
      <c r="O506" s="14" t="e">
        <f>VLOOKUP(VALUE($B506),'[1]đơn vị thực tập'!$C$3:$AE$1000,13,0)</f>
        <v>#N/A</v>
      </c>
      <c r="P506" s="18">
        <f>VLOOKUP(VALUE(B506),'[1]tạm xét'!$A$7:$R$1001,13,0)</f>
        <v>9.5238095238095233E-2</v>
      </c>
      <c r="Q506" s="14">
        <f>VLOOKUP(VALUE(B506),'[1]tạm xét'!$A$7:$R$1001,11,0)</f>
        <v>2.67</v>
      </c>
      <c r="R506" s="14" t="str">
        <f>VLOOKUP(VALUE(B506),'[1]tạm xét'!$A$7:$R$1001,18,0)</f>
        <v>KHÔNG ĐỦ ĐIỀU KIỆN THỰC TẬP</v>
      </c>
      <c r="S506" s="14"/>
      <c r="T506" s="14"/>
      <c r="U506" s="14"/>
      <c r="V506" s="14"/>
    </row>
    <row r="507" spans="1:22" s="15" customFormat="1" x14ac:dyDescent="0.25">
      <c r="A507" s="10">
        <f t="shared" si="7"/>
        <v>501</v>
      </c>
      <c r="B507" s="10" t="s">
        <v>1143</v>
      </c>
      <c r="C507" s="11" t="s">
        <v>192</v>
      </c>
      <c r="D507" s="11" t="s">
        <v>186</v>
      </c>
      <c r="E507" s="12">
        <v>36758</v>
      </c>
      <c r="F507" s="10" t="s">
        <v>25</v>
      </c>
      <c r="G507" s="10" t="s">
        <v>331</v>
      </c>
      <c r="H507" s="10" t="s">
        <v>1128</v>
      </c>
      <c r="I507" s="13" t="s">
        <v>1129</v>
      </c>
      <c r="J507" s="14" t="s">
        <v>334</v>
      </c>
      <c r="K507" s="14" t="e">
        <f>VLOOKUP(VALUE($B507),'[1]đơn vị thực tập'!$C$3:$AE$1000,9,0)</f>
        <v>#N/A</v>
      </c>
      <c r="L507" s="14" t="e">
        <f>VLOOKUP(VALUE($B507),'[1]đơn vị thực tập'!$C$3:$AE$1000,20,0)</f>
        <v>#N/A</v>
      </c>
      <c r="M507" s="14" t="e">
        <f>VLOOKUP(VALUE($B507),'[1]đơn vị thực tập'!$C$3:$AE$1000,21,0)</f>
        <v>#N/A</v>
      </c>
      <c r="N507" s="14" t="e">
        <f>VLOOKUP(VALUE($B507),'[1]đơn vị thực tập'!$C$3:$AE$1000,18,0)</f>
        <v>#N/A</v>
      </c>
      <c r="O507" s="14" t="e">
        <f>VLOOKUP(VALUE($B507),'[1]đơn vị thực tập'!$C$3:$AE$1000,13,0)</f>
        <v>#N/A</v>
      </c>
      <c r="P507" s="18">
        <f>VLOOKUP(VALUE(B507),'[1]tạm xét'!$A$7:$R$1001,13,0)</f>
        <v>0.19685039370078741</v>
      </c>
      <c r="Q507" s="14">
        <f>VLOOKUP(VALUE(B507),'[1]tạm xét'!$A$7:$R$1001,11,0)</f>
        <v>2.58</v>
      </c>
      <c r="R507" s="14" t="str">
        <f>VLOOKUP(VALUE(B507),'[1]tạm xét'!$A$7:$R$1001,18,0)</f>
        <v>KHÔNG ĐỦ ĐIỀU KIỆN THỰC TẬP</v>
      </c>
      <c r="S507" s="14"/>
      <c r="T507" s="14"/>
      <c r="U507" s="14"/>
      <c r="V507" s="14"/>
    </row>
    <row r="508" spans="1:22" s="15" customFormat="1" x14ac:dyDescent="0.25">
      <c r="A508" s="10">
        <f t="shared" si="7"/>
        <v>502</v>
      </c>
      <c r="B508" s="10" t="s">
        <v>1144</v>
      </c>
      <c r="C508" s="11" t="s">
        <v>1145</v>
      </c>
      <c r="D508" s="11" t="s">
        <v>785</v>
      </c>
      <c r="E508" s="12">
        <v>36955</v>
      </c>
      <c r="F508" s="10" t="s">
        <v>34</v>
      </c>
      <c r="G508" s="10" t="s">
        <v>331</v>
      </c>
      <c r="H508" s="10" t="s">
        <v>1128</v>
      </c>
      <c r="I508" s="13" t="s">
        <v>1129</v>
      </c>
      <c r="J508" s="14" t="s">
        <v>334</v>
      </c>
      <c r="K508" s="14" t="e">
        <f>VLOOKUP(VALUE($B508),'[1]đơn vị thực tập'!$C$3:$AE$1000,9,0)</f>
        <v>#N/A</v>
      </c>
      <c r="L508" s="14" t="e">
        <f>VLOOKUP(VALUE($B508),'[1]đơn vị thực tập'!$C$3:$AE$1000,20,0)</f>
        <v>#N/A</v>
      </c>
      <c r="M508" s="14" t="e">
        <f>VLOOKUP(VALUE($B508),'[1]đơn vị thực tập'!$C$3:$AE$1000,21,0)</f>
        <v>#N/A</v>
      </c>
      <c r="N508" s="14" t="e">
        <f>VLOOKUP(VALUE($B508),'[1]đơn vị thực tập'!$C$3:$AE$1000,18,0)</f>
        <v>#N/A</v>
      </c>
      <c r="O508" s="14" t="e">
        <f>VLOOKUP(VALUE($B508),'[1]đơn vị thực tập'!$C$3:$AE$1000,13,0)</f>
        <v>#N/A</v>
      </c>
      <c r="P508" s="18">
        <f>VLOOKUP(VALUE(B508),'[1]tạm xét'!$A$7:$R$1001,13,0)</f>
        <v>0.28225806451612906</v>
      </c>
      <c r="Q508" s="14">
        <f>VLOOKUP(VALUE(B508),'[1]tạm xét'!$A$7:$R$1001,11,0)</f>
        <v>2.12</v>
      </c>
      <c r="R508" s="14" t="str">
        <f>VLOOKUP(VALUE(B508),'[1]tạm xét'!$A$7:$R$1001,18,0)</f>
        <v>KHÔNG ĐỦ ĐIỀU KIỆN THỰC TẬP</v>
      </c>
      <c r="S508" s="14"/>
      <c r="T508" s="14"/>
      <c r="U508" s="14"/>
      <c r="V508" s="14"/>
    </row>
    <row r="509" spans="1:22" s="15" customFormat="1" x14ac:dyDescent="0.25">
      <c r="A509" s="10">
        <f t="shared" si="7"/>
        <v>503</v>
      </c>
      <c r="B509" s="10" t="s">
        <v>1146</v>
      </c>
      <c r="C509" s="11" t="s">
        <v>1147</v>
      </c>
      <c r="D509" s="11" t="s">
        <v>1148</v>
      </c>
      <c r="E509" s="12">
        <v>36382</v>
      </c>
      <c r="F509" s="10" t="s">
        <v>34</v>
      </c>
      <c r="G509" s="10" t="s">
        <v>331</v>
      </c>
      <c r="H509" s="10" t="s">
        <v>1128</v>
      </c>
      <c r="I509" s="13" t="s">
        <v>1129</v>
      </c>
      <c r="J509" s="14" t="s">
        <v>334</v>
      </c>
      <c r="K509" s="14" t="e">
        <f>VLOOKUP(VALUE($B509),'[1]đơn vị thực tập'!$C$3:$AE$1000,9,0)</f>
        <v>#N/A</v>
      </c>
      <c r="L509" s="14" t="e">
        <f>VLOOKUP(VALUE($B509),'[1]đơn vị thực tập'!$C$3:$AE$1000,20,0)</f>
        <v>#N/A</v>
      </c>
      <c r="M509" s="14" t="e">
        <f>VLOOKUP(VALUE($B509),'[1]đơn vị thực tập'!$C$3:$AE$1000,21,0)</f>
        <v>#N/A</v>
      </c>
      <c r="N509" s="14" t="e">
        <f>VLOOKUP(VALUE($B509),'[1]đơn vị thực tập'!$C$3:$AE$1000,18,0)</f>
        <v>#N/A</v>
      </c>
      <c r="O509" s="14" t="e">
        <f>VLOOKUP(VALUE($B509),'[1]đơn vị thực tập'!$C$3:$AE$1000,13,0)</f>
        <v>#N/A</v>
      </c>
      <c r="P509" s="18">
        <f>VLOOKUP(VALUE(B509),'[1]tạm xét'!$A$7:$R$1001,13,0)</f>
        <v>0.184</v>
      </c>
      <c r="Q509" s="14">
        <f>VLOOKUP(VALUE(B509),'[1]tạm xét'!$A$7:$R$1001,11,0)</f>
        <v>2.39</v>
      </c>
      <c r="R509" s="14" t="str">
        <f>VLOOKUP(VALUE(B509),'[1]tạm xét'!$A$7:$R$1001,18,0)</f>
        <v>KHÔNG ĐỦ ĐIỀU KIỆN THỰC TẬP</v>
      </c>
      <c r="S509" s="14"/>
      <c r="T509" s="14"/>
      <c r="U509" s="14"/>
      <c r="V509" s="14"/>
    </row>
    <row r="510" spans="1:22" s="15" customFormat="1" x14ac:dyDescent="0.25">
      <c r="A510" s="10">
        <f t="shared" si="7"/>
        <v>504</v>
      </c>
      <c r="B510" s="10" t="s">
        <v>1149</v>
      </c>
      <c r="C510" s="11" t="s">
        <v>1150</v>
      </c>
      <c r="D510" s="11" t="s">
        <v>696</v>
      </c>
      <c r="E510" s="12">
        <v>37550</v>
      </c>
      <c r="F510" s="10" t="s">
        <v>25</v>
      </c>
      <c r="G510" s="10" t="s">
        <v>331</v>
      </c>
      <c r="H510" s="10" t="s">
        <v>1128</v>
      </c>
      <c r="I510" s="13" t="s">
        <v>1129</v>
      </c>
      <c r="J510" s="14" t="s">
        <v>334</v>
      </c>
      <c r="K510" s="14" t="str">
        <f>VLOOKUP(VALUE($B510),'[1]đơn vị thực tập'!$C$3:$AE$1000,9,0)</f>
        <v>Serene Beach Hotel Da Nang</v>
      </c>
      <c r="L510" s="14" t="str">
        <f>VLOOKUP(VALUE($B510),'[1]đơn vị thực tập'!$C$3:$AE$1000,20,0)</f>
        <v>DUYỆT</v>
      </c>
      <c r="M510" s="14" t="str">
        <f>VLOOKUP(VALUE($B510),'[1]đơn vị thực tập'!$C$3:$AE$1000,21,0)</f>
        <v>26/1/2024</v>
      </c>
      <c r="N510" s="14" t="str">
        <f>VLOOKUP(VALUE($B510),'[1]đơn vị thực tập'!$C$3:$AE$1000,18,0)</f>
        <v>26/1</v>
      </c>
      <c r="O510" s="14" t="str">
        <f>VLOOKUP(VALUE($B510),'[1]đơn vị thực tập'!$C$3:$AE$1000,13,0)</f>
        <v>Nhà hàng</v>
      </c>
      <c r="P510" s="18">
        <f>VLOOKUP(VALUE(B510),'[1]tạm xét'!$A$7:$R$1001,13,0)</f>
        <v>2.4E-2</v>
      </c>
      <c r="Q510" s="14">
        <f>VLOOKUP(VALUE(B510),'[1]tạm xét'!$A$7:$R$1001,11,0)</f>
        <v>3.67</v>
      </c>
      <c r="R510" s="14" t="str">
        <f>VLOOKUP(VALUE(B510),'[1]tạm xét'!$A$7:$R$1001,18,0)</f>
        <v>CHUYÊN ĐỀ</v>
      </c>
      <c r="S510" s="14" t="s">
        <v>35</v>
      </c>
      <c r="T510" s="14" t="str">
        <f>VLOOKUP($S510,'[1]THÔNG TIN GVHD'!$D$3:$P$25,11,0)</f>
        <v>0355072844</v>
      </c>
      <c r="U510" s="14" t="str">
        <f>VLOOKUP($S510,'[1]THÔNG TIN GVHD'!$D$3:$P$25,12,0)</f>
        <v>Ngotthanhnga@dtu-hti.edu.vn</v>
      </c>
      <c r="V510" s="14">
        <f>VLOOKUP($S510,'[1]THÔNG TIN GVHD'!$D$3:$P$25,13,0)</f>
        <v>0</v>
      </c>
    </row>
    <row r="511" spans="1:22" s="15" customFormat="1" x14ac:dyDescent="0.25">
      <c r="A511" s="10">
        <f t="shared" si="7"/>
        <v>505</v>
      </c>
      <c r="B511" s="10" t="s">
        <v>1151</v>
      </c>
      <c r="C511" s="11" t="s">
        <v>1152</v>
      </c>
      <c r="D511" s="11" t="s">
        <v>190</v>
      </c>
      <c r="E511" s="12">
        <v>37546</v>
      </c>
      <c r="F511" s="10" t="s">
        <v>25</v>
      </c>
      <c r="G511" s="10" t="s">
        <v>331</v>
      </c>
      <c r="H511" s="10" t="s">
        <v>1128</v>
      </c>
      <c r="I511" s="13" t="s">
        <v>1129</v>
      </c>
      <c r="J511" s="14" t="s">
        <v>334</v>
      </c>
      <c r="K511" s="14" t="str">
        <f>VLOOKUP(VALUE($B511),'[1]đơn vị thực tập'!$C$3:$AE$1000,9,0)</f>
        <v>Balcona Hotel &amp; Spa</v>
      </c>
      <c r="L511" s="14" t="str">
        <f>VLOOKUP(VALUE($B511),'[1]đơn vị thực tập'!$C$3:$AE$1000,20,0)</f>
        <v>DUYỆT</v>
      </c>
      <c r="M511" s="14" t="str">
        <f>VLOOKUP(VALUE($B511),'[1]đơn vị thực tập'!$C$3:$AE$1000,21,0)</f>
        <v>20/1/2024</v>
      </c>
      <c r="N511" s="14" t="str">
        <f>VLOOKUP(VALUE($B511),'[1]đơn vị thực tập'!$C$3:$AE$1000,18,0)</f>
        <v>22/1</v>
      </c>
      <c r="O511" s="14" t="str">
        <f>VLOOKUP(VALUE($B511),'[1]đơn vị thực tập'!$C$3:$AE$1000,13,0)</f>
        <v>Nhà hàng</v>
      </c>
      <c r="P511" s="18">
        <f>VLOOKUP(VALUE(B511),'[1]tạm xét'!$A$7:$R$1001,13,0)</f>
        <v>0.04</v>
      </c>
      <c r="Q511" s="14">
        <f>VLOOKUP(VALUE(B511),'[1]tạm xét'!$A$7:$R$1001,11,0)</f>
        <v>3.19</v>
      </c>
      <c r="R511" s="14" t="str">
        <f>VLOOKUP(VALUE(B511),'[1]tạm xét'!$A$7:$R$1001,18,0)</f>
        <v>CHUYÊN ĐỀ</v>
      </c>
      <c r="S511" s="14" t="s">
        <v>244</v>
      </c>
      <c r="T511" s="14" t="str">
        <f>VLOOKUP($S511,'[1]THÔNG TIN GVHD'!$D$3:$P$25,11,0)</f>
        <v>034.838.9062</v>
      </c>
      <c r="U511" s="14" t="str">
        <f>VLOOKUP($S511,'[1]THÔNG TIN GVHD'!$D$3:$P$25,12,0)</f>
        <v>honghaiphan0102@gmail.com</v>
      </c>
      <c r="V511" s="14" t="str">
        <f>VLOOKUP($S511,'[1]THÔNG TIN GVHD'!$D$3:$P$25,13,0)</f>
        <v>https://zalo.me/g/abtrkl228</v>
      </c>
    </row>
    <row r="512" spans="1:22" s="15" customFormat="1" x14ac:dyDescent="0.25">
      <c r="A512" s="10">
        <f t="shared" si="7"/>
        <v>506</v>
      </c>
      <c r="B512" s="10" t="s">
        <v>1153</v>
      </c>
      <c r="C512" s="11" t="s">
        <v>200</v>
      </c>
      <c r="D512" s="11" t="s">
        <v>34</v>
      </c>
      <c r="E512" s="12">
        <v>37541</v>
      </c>
      <c r="F512" s="10" t="s">
        <v>34</v>
      </c>
      <c r="G512" s="10" t="s">
        <v>331</v>
      </c>
      <c r="H512" s="10" t="s">
        <v>1128</v>
      </c>
      <c r="I512" s="13" t="s">
        <v>1129</v>
      </c>
      <c r="J512" s="14" t="s">
        <v>334</v>
      </c>
      <c r="K512" s="14" t="str">
        <f>VLOOKUP(VALUE($B512),'[1]đơn vị thực tập'!$C$3:$AE$1000,9,0)</f>
        <v>Altara Suites</v>
      </c>
      <c r="L512" s="14" t="str">
        <f>VLOOKUP(VALUE($B512),'[1]đơn vị thực tập'!$C$3:$AE$1000,20,0)</f>
        <v>DUYỆT</v>
      </c>
      <c r="M512" s="14">
        <f>VLOOKUP(VALUE($B512),'[1]đơn vị thực tập'!$C$3:$AE$1000,21,0)</f>
        <v>45627</v>
      </c>
      <c r="N512" s="14" t="str">
        <f>VLOOKUP(VALUE($B512),'[1]đơn vị thực tập'!$C$3:$AE$1000,18,0)</f>
        <v>22/1</v>
      </c>
      <c r="O512" s="14" t="str">
        <f>VLOOKUP(VALUE($B512),'[1]đơn vị thực tập'!$C$3:$AE$1000,13,0)</f>
        <v>Nhà hàng</v>
      </c>
      <c r="P512" s="18">
        <f>VLOOKUP(VALUE(B512),'[1]tạm xét'!$A$7:$R$1001,13,0)</f>
        <v>2.3809523809523808E-2</v>
      </c>
      <c r="Q512" s="14">
        <f>VLOOKUP(VALUE(B512),'[1]tạm xét'!$A$7:$R$1001,11,0)</f>
        <v>2.5099999999999998</v>
      </c>
      <c r="R512" s="14" t="str">
        <f>VLOOKUP(VALUE(B512),'[1]tạm xét'!$A$7:$R$1001,18,0)</f>
        <v>CHUYÊN ĐỀ</v>
      </c>
      <c r="S512" s="14" t="s">
        <v>35</v>
      </c>
      <c r="T512" s="14" t="str">
        <f>VLOOKUP($S512,'[1]THÔNG TIN GVHD'!$D$3:$P$25,11,0)</f>
        <v>0355072844</v>
      </c>
      <c r="U512" s="14" t="str">
        <f>VLOOKUP($S512,'[1]THÔNG TIN GVHD'!$D$3:$P$25,12,0)</f>
        <v>Ngotthanhnga@dtu-hti.edu.vn</v>
      </c>
      <c r="V512" s="14">
        <f>VLOOKUP($S512,'[1]THÔNG TIN GVHD'!$D$3:$P$25,13,0)</f>
        <v>0</v>
      </c>
    </row>
    <row r="513" spans="1:22" s="15" customFormat="1" x14ac:dyDescent="0.25">
      <c r="A513" s="10">
        <f t="shared" si="7"/>
        <v>507</v>
      </c>
      <c r="B513" s="10" t="s">
        <v>1154</v>
      </c>
      <c r="C513" s="11" t="s">
        <v>1155</v>
      </c>
      <c r="D513" s="11" t="s">
        <v>64</v>
      </c>
      <c r="E513" s="12">
        <v>37451</v>
      </c>
      <c r="F513" s="10" t="s">
        <v>25</v>
      </c>
      <c r="G513" s="10" t="s">
        <v>331</v>
      </c>
      <c r="H513" s="10" t="s">
        <v>1128</v>
      </c>
      <c r="I513" s="13" t="s">
        <v>1129</v>
      </c>
      <c r="J513" s="14" t="s">
        <v>334</v>
      </c>
      <c r="K513" s="14" t="e">
        <f>VLOOKUP(VALUE($B513),'[1]đơn vị thực tập'!$C$3:$AE$1000,9,0)</f>
        <v>#N/A</v>
      </c>
      <c r="L513" s="14" t="e">
        <f>VLOOKUP(VALUE($B513),'[1]đơn vị thực tập'!$C$3:$AE$1000,20,0)</f>
        <v>#N/A</v>
      </c>
      <c r="M513" s="14" t="e">
        <f>VLOOKUP(VALUE($B513),'[1]đơn vị thực tập'!$C$3:$AE$1000,21,0)</f>
        <v>#N/A</v>
      </c>
      <c r="N513" s="14" t="e">
        <f>VLOOKUP(VALUE($B513),'[1]đơn vị thực tập'!$C$3:$AE$1000,18,0)</f>
        <v>#N/A</v>
      </c>
      <c r="O513" s="14" t="e">
        <f>VLOOKUP(VALUE($B513),'[1]đơn vị thực tập'!$C$3:$AE$1000,13,0)</f>
        <v>#N/A</v>
      </c>
      <c r="P513" s="18">
        <f>VLOOKUP(VALUE(B513),'[1]tạm xét'!$A$7:$R$1001,13,0)</f>
        <v>0.22580645161290322</v>
      </c>
      <c r="Q513" s="14">
        <f>VLOOKUP(VALUE(B513),'[1]tạm xét'!$A$7:$R$1001,11,0)</f>
        <v>1.95</v>
      </c>
      <c r="R513" s="14" t="str">
        <f>VLOOKUP(VALUE(B513),'[1]tạm xét'!$A$7:$R$1001,18,0)</f>
        <v>KHÔNG ĐỦ ĐIỀU KIỆN THỰC TẬP</v>
      </c>
      <c r="S513" s="14"/>
      <c r="T513" s="14"/>
      <c r="U513" s="14"/>
      <c r="V513" s="14"/>
    </row>
    <row r="514" spans="1:22" s="15" customFormat="1" x14ac:dyDescent="0.25">
      <c r="A514" s="10">
        <f t="shared" si="7"/>
        <v>508</v>
      </c>
      <c r="B514" s="10" t="s">
        <v>1156</v>
      </c>
      <c r="C514" s="11" t="s">
        <v>1157</v>
      </c>
      <c r="D514" s="11" t="s">
        <v>72</v>
      </c>
      <c r="E514" s="12">
        <v>37474</v>
      </c>
      <c r="F514" s="10" t="s">
        <v>25</v>
      </c>
      <c r="G514" s="10" t="s">
        <v>331</v>
      </c>
      <c r="H514" s="10" t="s">
        <v>1128</v>
      </c>
      <c r="I514" s="13" t="s">
        <v>1129</v>
      </c>
      <c r="J514" s="14" t="s">
        <v>334</v>
      </c>
      <c r="K514" s="14" t="e">
        <f>VLOOKUP(VALUE($B514),'[1]đơn vị thực tập'!$C$3:$AE$1000,9,0)</f>
        <v>#N/A</v>
      </c>
      <c r="L514" s="14" t="e">
        <f>VLOOKUP(VALUE($B514),'[1]đơn vị thực tập'!$C$3:$AE$1000,20,0)</f>
        <v>#N/A</v>
      </c>
      <c r="M514" s="14" t="e">
        <f>VLOOKUP(VALUE($B514),'[1]đơn vị thực tập'!$C$3:$AE$1000,21,0)</f>
        <v>#N/A</v>
      </c>
      <c r="N514" s="14" t="e">
        <f>VLOOKUP(VALUE($B514),'[1]đơn vị thực tập'!$C$3:$AE$1000,18,0)</f>
        <v>#N/A</v>
      </c>
      <c r="O514" s="14" t="e">
        <f>VLOOKUP(VALUE($B514),'[1]đơn vị thực tập'!$C$3:$AE$1000,13,0)</f>
        <v>#N/A</v>
      </c>
      <c r="P514" s="18">
        <f>VLOOKUP(VALUE(B514),'[1]tạm xét'!$A$7:$R$1001,13,0)</f>
        <v>5.6000000000000001E-2</v>
      </c>
      <c r="Q514" s="14">
        <f>VLOOKUP(VALUE(B514),'[1]tạm xét'!$A$7:$R$1001,11,0)</f>
        <v>2.69</v>
      </c>
      <c r="R514" s="14" t="str">
        <f>VLOOKUP(VALUE(B514),'[1]tạm xét'!$A$7:$R$1001,18,0)</f>
        <v>KHÔNG ĐỦ ĐIỀU KIỆN THỰC TẬP</v>
      </c>
      <c r="S514" s="14"/>
      <c r="T514" s="14"/>
      <c r="U514" s="14"/>
      <c r="V514" s="14"/>
    </row>
    <row r="515" spans="1:22" s="15" customFormat="1" x14ac:dyDescent="0.25">
      <c r="A515" s="10">
        <f t="shared" si="7"/>
        <v>509</v>
      </c>
      <c r="B515" s="10" t="s">
        <v>1158</v>
      </c>
      <c r="C515" s="11" t="s">
        <v>1159</v>
      </c>
      <c r="D515" s="11" t="s">
        <v>271</v>
      </c>
      <c r="E515" s="12">
        <v>37504</v>
      </c>
      <c r="F515" s="10" t="s">
        <v>25</v>
      </c>
      <c r="G515" s="10" t="s">
        <v>331</v>
      </c>
      <c r="H515" s="10" t="s">
        <v>1128</v>
      </c>
      <c r="I515" s="13" t="s">
        <v>1129</v>
      </c>
      <c r="J515" s="14" t="s">
        <v>334</v>
      </c>
      <c r="K515" s="14" t="str">
        <f>VLOOKUP(VALUE($B515),'[1]đơn vị thực tập'!$C$3:$AE$1000,9,0)</f>
        <v>Eden Ocean View Hotel Da Nang</v>
      </c>
      <c r="L515" s="14" t="str">
        <f>VLOOKUP(VALUE($B515),'[1]đơn vị thực tập'!$C$3:$AE$1000,20,0)</f>
        <v>DUYỆT</v>
      </c>
      <c r="M515" s="14" t="str">
        <f>VLOOKUP(VALUE($B515),'[1]đơn vị thực tập'!$C$3:$AE$1000,21,0)</f>
        <v>16/1/2024</v>
      </c>
      <c r="N515" s="14" t="str">
        <f>VLOOKUP(VALUE($B515),'[1]đơn vị thực tập'!$C$3:$AE$1000,18,0)</f>
        <v>16/1</v>
      </c>
      <c r="O515" s="14" t="str">
        <f>VLOOKUP(VALUE($B515),'[1]đơn vị thực tập'!$C$3:$AE$1000,13,0)</f>
        <v>Nhà hàng</v>
      </c>
      <c r="P515" s="18">
        <f>VLOOKUP(VALUE(B515),'[1]tạm xét'!$A$7:$R$1001,13,0)</f>
        <v>0</v>
      </c>
      <c r="Q515" s="14">
        <f>VLOOKUP(VALUE(B515),'[1]tạm xét'!$A$7:$R$1001,11,0)</f>
        <v>3.21</v>
      </c>
      <c r="R515" s="14" t="str">
        <f>VLOOKUP(VALUE(B515),'[1]TỔNG XÉT KHÓA LUẬN'!$B$14:$O$97,14,0)</f>
        <v>CHUYÊN ĐỀ</v>
      </c>
      <c r="S515" s="14" t="s">
        <v>354</v>
      </c>
      <c r="T515" s="14" t="str">
        <f>VLOOKUP($S515,'[1]THÔNG TIN GVHD'!$D$3:$P$25,11,0)</f>
        <v>0935336716</v>
      </c>
      <c r="U515" s="14" t="str">
        <f>VLOOKUP($S515,'[1]THÔNG TIN GVHD'!$D$3:$P$25,12,0)</f>
        <v>hominhphuc@dtu-hti.edu.vn</v>
      </c>
      <c r="V515" s="14">
        <f>VLOOKUP($S515,'[1]THÔNG TIN GVHD'!$D$3:$P$25,13,0)</f>
        <v>0</v>
      </c>
    </row>
    <row r="516" spans="1:22" s="15" customFormat="1" x14ac:dyDescent="0.25">
      <c r="A516" s="10">
        <f t="shared" si="7"/>
        <v>510</v>
      </c>
      <c r="B516" s="10" t="s">
        <v>1160</v>
      </c>
      <c r="C516" s="11" t="s">
        <v>776</v>
      </c>
      <c r="D516" s="11" t="s">
        <v>274</v>
      </c>
      <c r="E516" s="12">
        <v>37555</v>
      </c>
      <c r="F516" s="10" t="s">
        <v>25</v>
      </c>
      <c r="G516" s="10" t="s">
        <v>331</v>
      </c>
      <c r="H516" s="10" t="s">
        <v>1128</v>
      </c>
      <c r="I516" s="13" t="s">
        <v>1129</v>
      </c>
      <c r="J516" s="14" t="s">
        <v>334</v>
      </c>
      <c r="K516" s="14" t="str">
        <f>VLOOKUP(VALUE($B516),'[1]đơn vị thực tập'!$C$3:$AE$1000,9,0)</f>
        <v>Khách sạn Như Minh Plaza</v>
      </c>
      <c r="L516" s="14" t="str">
        <f>VLOOKUP(VALUE($B516),'[1]đơn vị thực tập'!$C$3:$AE$1000,20,0)</f>
        <v>DUYỆT</v>
      </c>
      <c r="M516" s="14" t="str">
        <f>VLOOKUP(VALUE($B516),'[1]đơn vị thực tập'!$C$3:$AE$1000,21,0)</f>
        <v>28/12/2023</v>
      </c>
      <c r="N516" s="14" t="str">
        <f>VLOOKUP(VALUE($B516),'[1]đơn vị thực tập'!$C$3:$AE$1000,18,0)</f>
        <v>29/12</v>
      </c>
      <c r="O516" s="14" t="str">
        <f>VLOOKUP(VALUE($B516),'[1]đơn vị thực tập'!$C$3:$AE$1000,13,0)</f>
        <v>Nhà hàng</v>
      </c>
      <c r="P516" s="18">
        <f>VLOOKUP(VALUE(B516),'[1]tạm xét'!$A$7:$R$1001,13,0)</f>
        <v>1.6E-2</v>
      </c>
      <c r="Q516" s="14">
        <f>VLOOKUP(VALUE(B516),'[1]tạm xét'!$A$7:$R$1001,11,0)</f>
        <v>3.4</v>
      </c>
      <c r="R516" s="14" t="str">
        <f>VLOOKUP(VALUE(B516),'[1]tạm xét'!$A$7:$R$1001,18,0)</f>
        <v>CHUYÊN ĐỀ</v>
      </c>
      <c r="S516" s="14" t="s">
        <v>162</v>
      </c>
      <c r="T516" s="14" t="str">
        <f>VLOOKUP($S516,'[1]THÔNG TIN GVHD'!$D$3:$P$25,11,0)</f>
        <v>0327892117</v>
      </c>
      <c r="U516" s="14" t="str">
        <f>VLOOKUP($S516,'[1]THÔNG TIN GVHD'!$D$3:$P$25,12,0)</f>
        <v>dangtthuytrang3@dtu-hti.edu.vn</v>
      </c>
      <c r="V516" s="14">
        <f>VLOOKUP($S516,'[1]THÔNG TIN GVHD'!$D$3:$P$25,13,0)</f>
        <v>0</v>
      </c>
    </row>
    <row r="517" spans="1:22" s="15" customFormat="1" x14ac:dyDescent="0.25">
      <c r="A517" s="10">
        <f t="shared" si="7"/>
        <v>511</v>
      </c>
      <c r="B517" s="10" t="s">
        <v>1161</v>
      </c>
      <c r="C517" s="11" t="s">
        <v>1162</v>
      </c>
      <c r="D517" s="11" t="s">
        <v>878</v>
      </c>
      <c r="E517" s="12">
        <v>37356</v>
      </c>
      <c r="F517" s="10" t="s">
        <v>34</v>
      </c>
      <c r="G517" s="10" t="s">
        <v>331</v>
      </c>
      <c r="H517" s="10" t="s">
        <v>1128</v>
      </c>
      <c r="I517" s="13" t="s">
        <v>1129</v>
      </c>
      <c r="J517" s="14" t="s">
        <v>334</v>
      </c>
      <c r="K517" s="14" t="e">
        <f>VLOOKUP(VALUE($B517),'[1]đơn vị thực tập'!$C$3:$AE$1000,9,0)</f>
        <v>#N/A</v>
      </c>
      <c r="L517" s="14" t="e">
        <f>VLOOKUP(VALUE($B517),'[1]đơn vị thực tập'!$C$3:$AE$1000,20,0)</f>
        <v>#N/A</v>
      </c>
      <c r="M517" s="14" t="e">
        <f>VLOOKUP(VALUE($B517),'[1]đơn vị thực tập'!$C$3:$AE$1000,21,0)</f>
        <v>#N/A</v>
      </c>
      <c r="N517" s="14" t="e">
        <f>VLOOKUP(VALUE($B517),'[1]đơn vị thực tập'!$C$3:$AE$1000,18,0)</f>
        <v>#N/A</v>
      </c>
      <c r="O517" s="14" t="e">
        <f>VLOOKUP(VALUE($B517),'[1]đơn vị thực tập'!$C$3:$AE$1000,13,0)</f>
        <v>#N/A</v>
      </c>
      <c r="P517" s="18">
        <f>VLOOKUP(VALUE(B517),'[1]tạm xét'!$A$7:$R$1001,13,0)</f>
        <v>0.43548387096774194</v>
      </c>
      <c r="Q517" s="14">
        <f>VLOOKUP(VALUE(B517),'[1]tạm xét'!$A$7:$R$1001,11,0)</f>
        <v>1.84</v>
      </c>
      <c r="R517" s="14" t="str">
        <f>VLOOKUP(VALUE(B517),'[1]tạm xét'!$A$7:$R$1001,18,0)</f>
        <v>KHÔNG ĐỦ ĐIỀU KIỆN THỰC TẬP</v>
      </c>
      <c r="S517" s="14"/>
      <c r="T517" s="14"/>
      <c r="U517" s="14"/>
      <c r="V517" s="14"/>
    </row>
    <row r="518" spans="1:22" s="15" customFormat="1" x14ac:dyDescent="0.25">
      <c r="A518" s="10">
        <f t="shared" si="7"/>
        <v>512</v>
      </c>
      <c r="B518" s="10" t="s">
        <v>1163</v>
      </c>
      <c r="C518" s="11" t="s">
        <v>1164</v>
      </c>
      <c r="D518" s="11" t="s">
        <v>92</v>
      </c>
      <c r="E518" s="12">
        <v>37565</v>
      </c>
      <c r="F518" s="10" t="s">
        <v>25</v>
      </c>
      <c r="G518" s="10" t="s">
        <v>331</v>
      </c>
      <c r="H518" s="10" t="s">
        <v>1128</v>
      </c>
      <c r="I518" s="13" t="s">
        <v>1129</v>
      </c>
      <c r="J518" s="14" t="s">
        <v>334</v>
      </c>
      <c r="K518" s="14" t="e">
        <f>VLOOKUP(VALUE($B518),'[1]đơn vị thực tập'!$C$3:$AE$1000,9,0)</f>
        <v>#N/A</v>
      </c>
      <c r="L518" s="14" t="e">
        <f>VLOOKUP(VALUE($B518),'[1]đơn vị thực tập'!$C$3:$AE$1000,20,0)</f>
        <v>#N/A</v>
      </c>
      <c r="M518" s="14" t="e">
        <f>VLOOKUP(VALUE($B518),'[1]đơn vị thực tập'!$C$3:$AE$1000,21,0)</f>
        <v>#N/A</v>
      </c>
      <c r="N518" s="14" t="e">
        <f>VLOOKUP(VALUE($B518),'[1]đơn vị thực tập'!$C$3:$AE$1000,18,0)</f>
        <v>#N/A</v>
      </c>
      <c r="O518" s="14" t="e">
        <f>VLOOKUP(VALUE($B518),'[1]đơn vị thực tập'!$C$3:$AE$1000,13,0)</f>
        <v>#N/A</v>
      </c>
      <c r="P518" s="18">
        <f>VLOOKUP(VALUE(B518),'[1]tạm xét'!$A$7:$R$1001,13,0)</f>
        <v>7.1999999999999995E-2</v>
      </c>
      <c r="Q518" s="14">
        <f>VLOOKUP(VALUE(B518),'[1]tạm xét'!$A$7:$R$1001,11,0)</f>
        <v>2.71</v>
      </c>
      <c r="R518" s="14" t="str">
        <f>VLOOKUP(VALUE(B518),'[1]tạm xét'!$A$7:$R$1001,18,0)</f>
        <v>KHÔNG ĐỦ ĐIỀU KIỆN THỰC TẬP</v>
      </c>
      <c r="S518" s="14"/>
      <c r="T518" s="14"/>
      <c r="U518" s="14"/>
      <c r="V518" s="14"/>
    </row>
    <row r="519" spans="1:22" s="15" customFormat="1" x14ac:dyDescent="0.25">
      <c r="A519" s="10">
        <f t="shared" si="7"/>
        <v>513</v>
      </c>
      <c r="B519" s="10" t="s">
        <v>1165</v>
      </c>
      <c r="C519" s="11" t="s">
        <v>560</v>
      </c>
      <c r="D519" s="11" t="s">
        <v>92</v>
      </c>
      <c r="E519" s="12">
        <v>37563</v>
      </c>
      <c r="F519" s="10" t="s">
        <v>25</v>
      </c>
      <c r="G519" s="10" t="s">
        <v>331</v>
      </c>
      <c r="H519" s="10" t="s">
        <v>1128</v>
      </c>
      <c r="I519" s="13" t="s">
        <v>1129</v>
      </c>
      <c r="J519" s="14" t="s">
        <v>334</v>
      </c>
      <c r="K519" s="14" t="str">
        <f>VLOOKUP(VALUE($B519),'[1]đơn vị thực tập'!$C$3:$AE$1000,9,0)</f>
        <v>Meliá Vinpearl Danang Riverfront</v>
      </c>
      <c r="L519" s="14" t="str">
        <f>VLOOKUP(VALUE($B519),'[1]đơn vị thực tập'!$C$3:$AE$1000,20,0)</f>
        <v>DUYỆT</v>
      </c>
      <c r="M519" s="14">
        <f>VLOOKUP(VALUE($B519),'[1]đơn vị thực tập'!$C$3:$AE$1000,21,0)</f>
        <v>45323</v>
      </c>
      <c r="N519" s="14">
        <f>VLOOKUP(VALUE($B519),'[1]đơn vị thực tập'!$C$3:$AE$1000,18,0)</f>
        <v>45505</v>
      </c>
      <c r="O519" s="14" t="str">
        <f>VLOOKUP(VALUE($B519),'[1]đơn vị thực tập'!$C$3:$AE$1000,13,0)</f>
        <v>Nhà hàng</v>
      </c>
      <c r="P519" s="18">
        <f>VLOOKUP(VALUE(B519),'[1]tạm xét'!$A$7:$R$1001,13,0)</f>
        <v>0</v>
      </c>
      <c r="Q519" s="14">
        <f>VLOOKUP(VALUE(B519),'[1]tạm xét'!$A$7:$R$1001,11,0)</f>
        <v>3.25</v>
      </c>
      <c r="R519" s="14" t="str">
        <f>VLOOKUP(VALUE(B519),'[1]TỔNG XÉT KHÓA LUẬN'!$B$14:$O$97,14,0)</f>
        <v>CHUYÊN ĐỀ</v>
      </c>
      <c r="S519" s="14" t="s">
        <v>162</v>
      </c>
      <c r="T519" s="14" t="str">
        <f>VLOOKUP($S519,'[1]THÔNG TIN GVHD'!$D$3:$P$25,11,0)</f>
        <v>0327892117</v>
      </c>
      <c r="U519" s="14" t="str">
        <f>VLOOKUP($S519,'[1]THÔNG TIN GVHD'!$D$3:$P$25,12,0)</f>
        <v>dangtthuytrang3@dtu-hti.edu.vn</v>
      </c>
      <c r="V519" s="14">
        <f>VLOOKUP($S519,'[1]THÔNG TIN GVHD'!$D$3:$P$25,13,0)</f>
        <v>0</v>
      </c>
    </row>
    <row r="520" spans="1:22" s="15" customFormat="1" x14ac:dyDescent="0.25">
      <c r="A520" s="10">
        <f t="shared" si="7"/>
        <v>514</v>
      </c>
      <c r="B520" s="10" t="s">
        <v>1166</v>
      </c>
      <c r="C520" s="11" t="s">
        <v>257</v>
      </c>
      <c r="D520" s="11" t="s">
        <v>586</v>
      </c>
      <c r="E520" s="12">
        <v>37590</v>
      </c>
      <c r="F520" s="10" t="s">
        <v>25</v>
      </c>
      <c r="G520" s="10" t="s">
        <v>331</v>
      </c>
      <c r="H520" s="10" t="s">
        <v>1128</v>
      </c>
      <c r="I520" s="13" t="s">
        <v>1129</v>
      </c>
      <c r="J520" s="14" t="s">
        <v>334</v>
      </c>
      <c r="K520" s="14" t="str">
        <f>VLOOKUP(VALUE($B520),'[1]đơn vị thực tập'!$C$3:$AE$1000,9,0)</f>
        <v>Vanda Hotel</v>
      </c>
      <c r="L520" s="14" t="str">
        <f>VLOOKUP(VALUE($B520),'[1]đơn vị thực tập'!$C$3:$AE$1000,20,0)</f>
        <v>DUYỆT</v>
      </c>
      <c r="M520" s="14" t="str">
        <f>VLOOKUP(VALUE($B520),'[1]đơn vị thực tập'!$C$3:$AE$1000,21,0)</f>
        <v>16/1/2024</v>
      </c>
      <c r="N520" s="14" t="str">
        <f>VLOOKUP(VALUE($B520),'[1]đơn vị thực tập'!$C$3:$AE$1000,18,0)</f>
        <v>22/1</v>
      </c>
      <c r="O520" s="14" t="str">
        <f>VLOOKUP(VALUE($B520),'[1]đơn vị thực tập'!$C$3:$AE$1000,13,0)</f>
        <v>Buồng phòng</v>
      </c>
      <c r="P520" s="18">
        <f>VLOOKUP(VALUE(B520),'[1]tạm xét'!$A$7:$R$1001,13,0)</f>
        <v>0</v>
      </c>
      <c r="Q520" s="14">
        <f>VLOOKUP(VALUE(B520),'[1]tạm xét'!$A$7:$R$1001,11,0)</f>
        <v>2.39</v>
      </c>
      <c r="R520" s="14" t="str">
        <f>VLOOKUP(VALUE(B520),'[1]tạm xét'!$A$7:$R$1001,18,0)</f>
        <v>CHUYÊN ĐỀ</v>
      </c>
      <c r="S520" s="14" t="s">
        <v>337</v>
      </c>
      <c r="T520" s="14" t="str">
        <f>VLOOKUP($S520,'[1]THÔNG TIN GVHD'!$D$3:$P$25,11,0)</f>
        <v>0396.153.687</v>
      </c>
      <c r="U520" s="14" t="str">
        <f>VLOOKUP($S520,'[1]THÔNG TIN GVHD'!$D$3:$P$25,12,0)</f>
        <v>nguyentminhthu@dtu-hti.edu.vn</v>
      </c>
      <c r="V520" s="14">
        <f>VLOOKUP($S520,'[1]THÔNG TIN GVHD'!$D$3:$P$25,13,0)</f>
        <v>0</v>
      </c>
    </row>
    <row r="521" spans="1:22" s="15" customFormat="1" x14ac:dyDescent="0.25">
      <c r="A521" s="10">
        <f t="shared" ref="A521:A584" si="8">A520+1</f>
        <v>515</v>
      </c>
      <c r="B521" s="10" t="s">
        <v>1167</v>
      </c>
      <c r="C521" s="11" t="s">
        <v>1076</v>
      </c>
      <c r="D521" s="11" t="s">
        <v>216</v>
      </c>
      <c r="E521" s="12">
        <v>37088</v>
      </c>
      <c r="F521" s="10" t="s">
        <v>25</v>
      </c>
      <c r="G521" s="10" t="s">
        <v>331</v>
      </c>
      <c r="H521" s="10" t="s">
        <v>1128</v>
      </c>
      <c r="I521" s="13" t="s">
        <v>1129</v>
      </c>
      <c r="J521" s="14" t="s">
        <v>334</v>
      </c>
      <c r="K521" s="14" t="str">
        <f>VLOOKUP(VALUE($B521),'[1]đơn vị thực tập'!$C$3:$AE$1000,9,0)</f>
        <v>Balcona Hotel &amp; Spa</v>
      </c>
      <c r="L521" s="14" t="str">
        <f>VLOOKUP(VALUE($B521),'[1]đơn vị thực tập'!$C$3:$AE$1000,20,0)</f>
        <v>DUYỆT</v>
      </c>
      <c r="M521" s="14" t="str">
        <f>VLOOKUP(VALUE($B521),'[1]đơn vị thực tập'!$C$3:$AE$1000,21,0)</f>
        <v>18/12/2023</v>
      </c>
      <c r="N521" s="14" t="str">
        <f>VLOOKUP(VALUE($B521),'[1]đơn vị thực tập'!$C$3:$AE$1000,18,0)</f>
        <v>23/12</v>
      </c>
      <c r="O521" s="14" t="str">
        <f>VLOOKUP(VALUE($B521),'[1]đơn vị thực tập'!$C$3:$AE$1000,13,0)</f>
        <v>Buồng phòng</v>
      </c>
      <c r="P521" s="18">
        <f>VLOOKUP(VALUE(B521),'[1]tạm xét'!$A$7:$R$1001,13,0)</f>
        <v>1.6E-2</v>
      </c>
      <c r="Q521" s="14">
        <f>VLOOKUP(VALUE(B521),'[1]tạm xét'!$A$7:$R$1001,11,0)</f>
        <v>3.12</v>
      </c>
      <c r="R521" s="14" t="str">
        <f>VLOOKUP(VALUE(B521),'[1]tạm xét'!$A$7:$R$1001,18,0)</f>
        <v>CHUYÊN ĐỀ</v>
      </c>
      <c r="S521" s="14" t="s">
        <v>354</v>
      </c>
      <c r="T521" s="14" t="str">
        <f>VLOOKUP($S521,'[1]THÔNG TIN GVHD'!$D$3:$P$25,11,0)</f>
        <v>0935336716</v>
      </c>
      <c r="U521" s="14" t="str">
        <f>VLOOKUP($S521,'[1]THÔNG TIN GVHD'!$D$3:$P$25,12,0)</f>
        <v>hominhphuc@dtu-hti.edu.vn</v>
      </c>
      <c r="V521" s="14">
        <f>VLOOKUP($S521,'[1]THÔNG TIN GVHD'!$D$3:$P$25,13,0)</f>
        <v>0</v>
      </c>
    </row>
    <row r="522" spans="1:22" s="15" customFormat="1" x14ac:dyDescent="0.25">
      <c r="A522" s="10">
        <f t="shared" si="8"/>
        <v>516</v>
      </c>
      <c r="B522" s="10" t="s">
        <v>1168</v>
      </c>
      <c r="C522" s="11" t="s">
        <v>1169</v>
      </c>
      <c r="D522" s="11" t="s">
        <v>219</v>
      </c>
      <c r="E522" s="12">
        <v>37360</v>
      </c>
      <c r="F522" s="10" t="s">
        <v>25</v>
      </c>
      <c r="G522" s="10" t="s">
        <v>331</v>
      </c>
      <c r="H522" s="10" t="s">
        <v>1128</v>
      </c>
      <c r="I522" s="13" t="s">
        <v>1129</v>
      </c>
      <c r="J522" s="14" t="s">
        <v>334</v>
      </c>
      <c r="K522" s="14" t="str">
        <f>VLOOKUP(VALUE($B522),'[1]đơn vị thực tập'!$C$3:$AE$1000,9,0)</f>
        <v>Belle Maison Parosand DaNang</v>
      </c>
      <c r="L522" s="14" t="str">
        <f>VLOOKUP(VALUE($B522),'[1]đơn vị thực tập'!$C$3:$AE$1000,20,0)</f>
        <v>DUYỆT</v>
      </c>
      <c r="M522" s="14" t="str">
        <f>VLOOKUP(VALUE($B522),'[1]đơn vị thực tập'!$C$3:$AE$1000,21,0)</f>
        <v>25/12/2023</v>
      </c>
      <c r="N522" s="14" t="str">
        <f>VLOOKUP(VALUE($B522),'[1]đơn vị thực tập'!$C$3:$AE$1000,18,0)</f>
        <v>23/12</v>
      </c>
      <c r="O522" s="14" t="str">
        <f>VLOOKUP(VALUE($B522),'[1]đơn vị thực tập'!$C$3:$AE$1000,13,0)</f>
        <v>Lễ tân spa</v>
      </c>
      <c r="P522" s="18">
        <f>VLOOKUP(VALUE(B522),'[1]tạm xét'!$A$7:$R$1001,13,0)</f>
        <v>0</v>
      </c>
      <c r="Q522" s="14">
        <f>VLOOKUP(VALUE(B522),'[1]tạm xét'!$A$7:$R$1001,11,0)</f>
        <v>3.65</v>
      </c>
      <c r="R522" s="14" t="str">
        <f>VLOOKUP(VALUE(B522),'[1]TỔNG XÉT KHÓA LUẬN'!$B$14:$O$97,14,0)</f>
        <v>CHUYÊN ĐỀ</v>
      </c>
      <c r="S522" s="14" t="s">
        <v>54</v>
      </c>
      <c r="T522" s="14" t="str">
        <f>VLOOKUP($S522,'[1]THÔNG TIN GVHD'!$D$3:$P$25,11,0)</f>
        <v>0905767997</v>
      </c>
      <c r="U522" s="14" t="str">
        <f>VLOOKUP($S522,'[1]THÔNG TIN GVHD'!$D$3:$P$25,12,0)</f>
        <v>voduchieu@dtu-hti.edu.vn</v>
      </c>
      <c r="V522" s="14">
        <f>VLOOKUP($S522,'[1]THÔNG TIN GVHD'!$D$3:$P$25,13,0)</f>
        <v>0</v>
      </c>
    </row>
    <row r="523" spans="1:22" s="15" customFormat="1" x14ac:dyDescent="0.25">
      <c r="A523" s="10">
        <f t="shared" si="8"/>
        <v>517</v>
      </c>
      <c r="B523" s="10" t="s">
        <v>1170</v>
      </c>
      <c r="C523" s="11" t="s">
        <v>577</v>
      </c>
      <c r="D523" s="11" t="s">
        <v>224</v>
      </c>
      <c r="E523" s="12">
        <v>37518</v>
      </c>
      <c r="F523" s="10" t="s">
        <v>25</v>
      </c>
      <c r="G523" s="10" t="s">
        <v>331</v>
      </c>
      <c r="H523" s="10" t="s">
        <v>1128</v>
      </c>
      <c r="I523" s="13" t="s">
        <v>1129</v>
      </c>
      <c r="J523" s="14" t="s">
        <v>334</v>
      </c>
      <c r="K523" s="14" t="str">
        <f>VLOOKUP(VALUE($B523),'[1]đơn vị thực tập'!$C$3:$AE$1000,9,0)</f>
        <v>Altara Suites</v>
      </c>
      <c r="L523" s="14" t="str">
        <f>VLOOKUP(VALUE($B523),'[1]đơn vị thực tập'!$C$3:$AE$1000,20,0)</f>
        <v>DUYỆT</v>
      </c>
      <c r="M523" s="14" t="str">
        <f>VLOOKUP(VALUE($B523),'[1]đơn vị thực tập'!$C$3:$AE$1000,21,0)</f>
        <v>25/12/2023</v>
      </c>
      <c r="N523" s="14">
        <f>VLOOKUP(VALUE($B523),'[1]đơn vị thực tập'!$C$3:$AE$1000,18,0)</f>
        <v>45536</v>
      </c>
      <c r="O523" s="14" t="str">
        <f>VLOOKUP(VALUE($B523),'[1]đơn vị thực tập'!$C$3:$AE$1000,13,0)</f>
        <v>Nhà hàng</v>
      </c>
      <c r="P523" s="18">
        <f>VLOOKUP(VALUE(B523),'[1]tạm xét'!$A$7:$R$1001,13,0)</f>
        <v>0</v>
      </c>
      <c r="Q523" s="14">
        <f>VLOOKUP(VALUE(B523),'[1]tạm xét'!$A$7:$R$1001,11,0)</f>
        <v>3.26</v>
      </c>
      <c r="R523" s="14" t="str">
        <f>VLOOKUP(VALUE(B523),'[1]TỔNG XÉT KHÓA LUẬN'!$B$14:$O$97,14,0)</f>
        <v>CHUYÊN ĐỀ</v>
      </c>
      <c r="S523" s="14" t="s">
        <v>35</v>
      </c>
      <c r="T523" s="14" t="str">
        <f>VLOOKUP($S523,'[1]THÔNG TIN GVHD'!$D$3:$P$25,11,0)</f>
        <v>0355072844</v>
      </c>
      <c r="U523" s="14" t="str">
        <f>VLOOKUP($S523,'[1]THÔNG TIN GVHD'!$D$3:$P$25,12,0)</f>
        <v>Ngotthanhnga@dtu-hti.edu.vn</v>
      </c>
      <c r="V523" s="14">
        <f>VLOOKUP($S523,'[1]THÔNG TIN GVHD'!$D$3:$P$25,13,0)</f>
        <v>0</v>
      </c>
    </row>
    <row r="524" spans="1:22" s="15" customFormat="1" x14ac:dyDescent="0.25">
      <c r="A524" s="10">
        <f t="shared" si="8"/>
        <v>518</v>
      </c>
      <c r="B524" s="10" t="s">
        <v>1171</v>
      </c>
      <c r="C524" s="11" t="s">
        <v>1172</v>
      </c>
      <c r="D524" s="11" t="s">
        <v>890</v>
      </c>
      <c r="E524" s="12">
        <v>37380</v>
      </c>
      <c r="F524" s="10" t="s">
        <v>34</v>
      </c>
      <c r="G524" s="10" t="s">
        <v>331</v>
      </c>
      <c r="H524" s="10" t="s">
        <v>1128</v>
      </c>
      <c r="I524" s="13" t="s">
        <v>1129</v>
      </c>
      <c r="J524" s="14" t="s">
        <v>334</v>
      </c>
      <c r="K524" s="14" t="e">
        <f>VLOOKUP(VALUE($B524),'[1]đơn vị thực tập'!$C$3:$AE$1000,9,0)</f>
        <v>#N/A</v>
      </c>
      <c r="L524" s="14" t="e">
        <f>VLOOKUP(VALUE($B524),'[1]đơn vị thực tập'!$C$3:$AE$1000,20,0)</f>
        <v>#N/A</v>
      </c>
      <c r="M524" s="14" t="e">
        <f>VLOOKUP(VALUE($B524),'[1]đơn vị thực tập'!$C$3:$AE$1000,21,0)</f>
        <v>#N/A</v>
      </c>
      <c r="N524" s="14" t="e">
        <f>VLOOKUP(VALUE($B524),'[1]đơn vị thực tập'!$C$3:$AE$1000,18,0)</f>
        <v>#N/A</v>
      </c>
      <c r="O524" s="14" t="e">
        <f>VLOOKUP(VALUE($B524),'[1]đơn vị thực tập'!$C$3:$AE$1000,13,0)</f>
        <v>#N/A</v>
      </c>
      <c r="P524" s="18">
        <f>VLOOKUP(VALUE(B524),'[1]tạm xét'!$A$7:$R$1001,13,0)</f>
        <v>0.25806451612903225</v>
      </c>
      <c r="Q524" s="14">
        <f>VLOOKUP(VALUE(B524),'[1]tạm xét'!$A$7:$R$1001,11,0)</f>
        <v>2.42</v>
      </c>
      <c r="R524" s="14" t="str">
        <f>VLOOKUP(VALUE(B524),'[1]tạm xét'!$A$7:$R$1001,18,0)</f>
        <v>KHÔNG ĐỦ ĐIỀU KIỆN THỰC TẬP</v>
      </c>
      <c r="S524" s="14"/>
      <c r="T524" s="14"/>
      <c r="U524" s="14"/>
      <c r="V524" s="14"/>
    </row>
    <row r="525" spans="1:22" s="15" customFormat="1" x14ac:dyDescent="0.25">
      <c r="A525" s="10">
        <f t="shared" si="8"/>
        <v>519</v>
      </c>
      <c r="B525" s="10" t="s">
        <v>1173</v>
      </c>
      <c r="C525" s="11" t="s">
        <v>1174</v>
      </c>
      <c r="D525" s="11" t="s">
        <v>295</v>
      </c>
      <c r="E525" s="12">
        <v>37382</v>
      </c>
      <c r="F525" s="10" t="s">
        <v>25</v>
      </c>
      <c r="G525" s="10" t="s">
        <v>331</v>
      </c>
      <c r="H525" s="10" t="s">
        <v>1128</v>
      </c>
      <c r="I525" s="13" t="s">
        <v>1129</v>
      </c>
      <c r="J525" s="14" t="s">
        <v>334</v>
      </c>
      <c r="K525" s="14" t="str">
        <f>VLOOKUP(VALUE($B525),'[1]đơn vị thực tập'!$C$3:$AE$1000,9,0)</f>
        <v>Chicland Hotel</v>
      </c>
      <c r="L525" s="14" t="str">
        <f>VLOOKUP(VALUE($B525),'[1]đơn vị thực tập'!$C$3:$AE$1000,20,0)</f>
        <v>DUYỆT</v>
      </c>
      <c r="M525" s="14">
        <f>VLOOKUP(VALUE($B525),'[1]đơn vị thực tập'!$C$3:$AE$1000,21,0)</f>
        <v>45536</v>
      </c>
      <c r="N525" s="14" t="str">
        <f>VLOOKUP(VALUE($B525),'[1]đơn vị thực tập'!$C$3:$AE$1000,18,0)</f>
        <v>16/1</v>
      </c>
      <c r="O525" s="14" t="str">
        <f>VLOOKUP(VALUE($B525),'[1]đơn vị thực tập'!$C$3:$AE$1000,13,0)</f>
        <v>Nhà hàng</v>
      </c>
      <c r="P525" s="18">
        <f>VLOOKUP(VALUE(B525),'[1]tạm xét'!$A$7:$R$1001,13,0)</f>
        <v>7.2580645161290328E-2</v>
      </c>
      <c r="Q525" s="14">
        <f>VLOOKUP(VALUE(B525),'[1]tạm xét'!$A$7:$R$1001,11,0)</f>
        <v>2.98</v>
      </c>
      <c r="R525" s="14" t="str">
        <f>VLOOKUP(VALUE(B525),'[1]tạm xét'!$A$7:$R$1001,18,0)</f>
        <v>KHÔNG ĐỦ ĐIỀU KIỆN THỰC TẬP</v>
      </c>
      <c r="S525" s="14" t="s">
        <v>244</v>
      </c>
      <c r="T525" s="14" t="str">
        <f>VLOOKUP($S525,'[1]THÔNG TIN GVHD'!$D$3:$P$25,11,0)</f>
        <v>034.838.9062</v>
      </c>
      <c r="U525" s="14" t="str">
        <f>VLOOKUP($S525,'[1]THÔNG TIN GVHD'!$D$3:$P$25,12,0)</f>
        <v>honghaiphan0102@gmail.com</v>
      </c>
      <c r="V525" s="14" t="str">
        <f>VLOOKUP($S525,'[1]THÔNG TIN GVHD'!$D$3:$P$25,13,0)</f>
        <v>https://zalo.me/g/abtrkl228</v>
      </c>
    </row>
    <row r="526" spans="1:22" s="15" customFormat="1" x14ac:dyDescent="0.25">
      <c r="A526" s="10">
        <f t="shared" si="8"/>
        <v>520</v>
      </c>
      <c r="B526" s="10" t="s">
        <v>1175</v>
      </c>
      <c r="C526" s="11" t="s">
        <v>1176</v>
      </c>
      <c r="D526" s="11" t="s">
        <v>298</v>
      </c>
      <c r="E526" s="12">
        <v>37560</v>
      </c>
      <c r="F526" s="10" t="s">
        <v>25</v>
      </c>
      <c r="G526" s="10" t="s">
        <v>331</v>
      </c>
      <c r="H526" s="10" t="s">
        <v>1128</v>
      </c>
      <c r="I526" s="13" t="s">
        <v>1129</v>
      </c>
      <c r="J526" s="14" t="s">
        <v>334</v>
      </c>
      <c r="K526" s="14" t="e">
        <f>VLOOKUP(VALUE($B526),'[1]đơn vị thực tập'!$C$3:$AE$1000,9,0)</f>
        <v>#N/A</v>
      </c>
      <c r="L526" s="14" t="e">
        <f>VLOOKUP(VALUE($B526),'[1]đơn vị thực tập'!$C$3:$AE$1000,20,0)</f>
        <v>#N/A</v>
      </c>
      <c r="M526" s="14" t="e">
        <f>VLOOKUP(VALUE($B526),'[1]đơn vị thực tập'!$C$3:$AE$1000,21,0)</f>
        <v>#N/A</v>
      </c>
      <c r="N526" s="14" t="e">
        <f>VLOOKUP(VALUE($B526),'[1]đơn vị thực tập'!$C$3:$AE$1000,18,0)</f>
        <v>#N/A</v>
      </c>
      <c r="O526" s="14" t="e">
        <f>VLOOKUP(VALUE($B526),'[1]đơn vị thực tập'!$C$3:$AE$1000,13,0)</f>
        <v>#N/A</v>
      </c>
      <c r="P526" s="18">
        <f>VLOOKUP(VALUE(B526),'[1]tạm xét'!$A$7:$R$1001,13,0)</f>
        <v>0.1875</v>
      </c>
      <c r="Q526" s="14">
        <f>VLOOKUP(VALUE(B526),'[1]tạm xét'!$A$7:$R$1001,11,0)</f>
        <v>2.2999999999999998</v>
      </c>
      <c r="R526" s="14" t="str">
        <f>VLOOKUP(VALUE(B526),'[1]tạm xét'!$A$7:$R$1001,18,0)</f>
        <v>KHÔNG ĐỦ ĐIỀU KIỆN THỰC TẬP</v>
      </c>
      <c r="S526" s="14"/>
      <c r="T526" s="14"/>
      <c r="U526" s="14"/>
      <c r="V526" s="14"/>
    </row>
    <row r="527" spans="1:22" s="15" customFormat="1" x14ac:dyDescent="0.25">
      <c r="A527" s="10">
        <f t="shared" si="8"/>
        <v>521</v>
      </c>
      <c r="B527" s="10" t="s">
        <v>1177</v>
      </c>
      <c r="C527" s="11" t="s">
        <v>1178</v>
      </c>
      <c r="D527" s="11" t="s">
        <v>121</v>
      </c>
      <c r="E527" s="12">
        <v>36549</v>
      </c>
      <c r="F527" s="10" t="s">
        <v>25</v>
      </c>
      <c r="G527" s="10" t="s">
        <v>331</v>
      </c>
      <c r="H527" s="10" t="s">
        <v>1179</v>
      </c>
      <c r="I527" s="13" t="s">
        <v>405</v>
      </c>
      <c r="J527" s="14" t="s">
        <v>334</v>
      </c>
      <c r="K527" s="14" t="str">
        <f>VLOOKUP(VALUE($B527),'[1]đơn vị thực tập'!$C$3:$AE$1000,9,0)</f>
        <v>Rosamia Danang Hotel</v>
      </c>
      <c r="L527" s="14" t="str">
        <f>VLOOKUP(VALUE($B527),'[1]đơn vị thực tập'!$C$3:$AE$1000,20,0)</f>
        <v>DUYỆT</v>
      </c>
      <c r="M527" s="14" t="str">
        <f>VLOOKUP(VALUE($B527),'[1]đơn vị thực tập'!$C$3:$AE$1000,21,0)</f>
        <v>28/12/2023</v>
      </c>
      <c r="N527" s="14" t="str">
        <f>VLOOKUP(VALUE($B527),'[1]đơn vị thực tập'!$C$3:$AE$1000,18,0)</f>
        <v>22/1</v>
      </c>
      <c r="O527" s="14" t="str">
        <f>VLOOKUP(VALUE($B527),'[1]đơn vị thực tập'!$C$3:$AE$1000,13,0)</f>
        <v>Nhà hàng</v>
      </c>
      <c r="P527" s="18">
        <f>VLOOKUP(VALUE(B527),'[1]tạm xét'!$A$7:$R$1001,13,0)</f>
        <v>1.6129032258064516E-2</v>
      </c>
      <c r="Q527" s="14">
        <f>VLOOKUP(VALUE(B527),'[1]tạm xét'!$A$7:$R$1001,11,0)</f>
        <v>3.58</v>
      </c>
      <c r="R527" s="14" t="str">
        <f>VLOOKUP(VALUE(B527),'[1]tạm xét'!$A$7:$R$1001,18,0)</f>
        <v>CHUYÊN ĐỀ</v>
      </c>
      <c r="S527" s="14" t="s">
        <v>65</v>
      </c>
      <c r="T527" s="14" t="str">
        <f>VLOOKUP($S527,'[1]THÔNG TIN GVHD'!$D$3:$P$25,11,0)</f>
        <v>0906 029 602</v>
      </c>
      <c r="U527" s="14" t="str">
        <f>VLOOKUP($S527,'[1]THÔNG TIN GVHD'!$D$3:$P$25,12,0)</f>
        <v>tranhoanganh@dtu-hti.edu.vn</v>
      </c>
      <c r="V527" s="14">
        <f>VLOOKUP($S527,'[1]THÔNG TIN GVHD'!$D$3:$P$25,13,0)</f>
        <v>0</v>
      </c>
    </row>
    <row r="528" spans="1:22" s="15" customFormat="1" x14ac:dyDescent="0.25">
      <c r="A528" s="10">
        <f t="shared" si="8"/>
        <v>522</v>
      </c>
      <c r="B528" s="10" t="s">
        <v>1180</v>
      </c>
      <c r="C528" s="11" t="s">
        <v>1181</v>
      </c>
      <c r="D528" s="11" t="s">
        <v>121</v>
      </c>
      <c r="E528" s="12">
        <v>37381</v>
      </c>
      <c r="F528" s="10" t="s">
        <v>25</v>
      </c>
      <c r="G528" s="10" t="s">
        <v>331</v>
      </c>
      <c r="H528" s="10" t="s">
        <v>1179</v>
      </c>
      <c r="I528" s="13" t="s">
        <v>405</v>
      </c>
      <c r="J528" s="14" t="s">
        <v>334</v>
      </c>
      <c r="K528" s="14" t="str">
        <f>VLOOKUP(VALUE($B528),'[1]đơn vị thực tập'!$C$3:$AE$1000,9,0)</f>
        <v>Meliá Vinpearl Danang Riverfront</v>
      </c>
      <c r="L528" s="14" t="str">
        <f>VLOOKUP(VALUE($B528),'[1]đơn vị thực tập'!$C$3:$AE$1000,20,0)</f>
        <v>DUYỆT</v>
      </c>
      <c r="M528" s="14">
        <f>VLOOKUP(VALUE($B528),'[1]đơn vị thực tập'!$C$3:$AE$1000,21,0)</f>
        <v>45627</v>
      </c>
      <c r="N528" s="14" t="str">
        <f>VLOOKUP(VALUE($B528),'[1]đơn vị thực tập'!$C$3:$AE$1000,18,0)</f>
        <v>18/1</v>
      </c>
      <c r="O528" s="14" t="str">
        <f>VLOOKUP(VALUE($B528),'[1]đơn vị thực tập'!$C$3:$AE$1000,13,0)</f>
        <v>Nhà hàng</v>
      </c>
      <c r="P528" s="18">
        <f>VLOOKUP(VALUE(B528),'[1]tạm xét'!$A$7:$R$1001,13,0)</f>
        <v>2.4193548387096774E-2</v>
      </c>
      <c r="Q528" s="14">
        <f>VLOOKUP(VALUE(B528),'[1]tạm xét'!$A$7:$R$1001,11,0)</f>
        <v>3.5</v>
      </c>
      <c r="R528" s="14" t="str">
        <f>VLOOKUP(VALUE(B528),'[1]tạm xét'!$A$7:$R$1001,18,0)</f>
        <v>CHUYÊN ĐỀ</v>
      </c>
      <c r="S528" s="14" t="s">
        <v>83</v>
      </c>
      <c r="T528" s="14" t="str">
        <f>VLOOKUP($S528,'[1]THÔNG TIN GVHD'!$D$3:$P$25,11,0)</f>
        <v>0938290678</v>
      </c>
      <c r="U528" s="14" t="str">
        <f>VLOOKUP($S528,'[1]THÔNG TIN GVHD'!$D$3:$P$25,12,0)</f>
        <v>phamtthuthuy2@dtu-hti.edu.vn</v>
      </c>
      <c r="V528" s="14" t="str">
        <f>VLOOKUP($S528,'[1]THÔNG TIN GVHD'!$D$3:$P$25,13,0)</f>
        <v>https://zalo.me/g/odmhvs684?fbclid=IwAR354AdjFYPfyhwEa3vHYlf5Ev9Iji7RPvr31ossfbKkGeDGm0e1ZVqBD5E</v>
      </c>
    </row>
    <row r="529" spans="1:22" s="15" customFormat="1" x14ac:dyDescent="0.25">
      <c r="A529" s="10">
        <f t="shared" si="8"/>
        <v>523</v>
      </c>
      <c r="B529" s="10" t="s">
        <v>1182</v>
      </c>
      <c r="C529" s="11" t="s">
        <v>1183</v>
      </c>
      <c r="D529" s="11" t="s">
        <v>121</v>
      </c>
      <c r="E529" s="12">
        <v>37257</v>
      </c>
      <c r="F529" s="10" t="s">
        <v>25</v>
      </c>
      <c r="G529" s="10" t="s">
        <v>331</v>
      </c>
      <c r="H529" s="10" t="s">
        <v>1179</v>
      </c>
      <c r="I529" s="13" t="s">
        <v>405</v>
      </c>
      <c r="J529" s="14" t="s">
        <v>334</v>
      </c>
      <c r="K529" s="14" t="str">
        <f>VLOOKUP(VALUE($B529),'[1]đơn vị thực tập'!$C$3:$AE$1000,9,0)</f>
        <v>Seven Sea Hotel</v>
      </c>
      <c r="L529" s="14" t="str">
        <f>VLOOKUP(VALUE($B529),'[1]đơn vị thực tập'!$C$3:$AE$1000,20,0)</f>
        <v>DUYỆT</v>
      </c>
      <c r="M529" s="14">
        <f>VLOOKUP(VALUE($B529),'[1]đơn vị thực tập'!$C$3:$AE$1000,21,0)</f>
        <v>45566</v>
      </c>
      <c r="N529" s="14" t="str">
        <f>VLOOKUP(VALUE($B529),'[1]đơn vị thực tập'!$C$3:$AE$1000,18,0)</f>
        <v>15/1</v>
      </c>
      <c r="O529" s="14" t="str">
        <f>VLOOKUP(VALUE($B529),'[1]đơn vị thực tập'!$C$3:$AE$1000,13,0)</f>
        <v>Buồng phòng</v>
      </c>
      <c r="P529" s="18">
        <f>VLOOKUP(VALUE(B529),'[1]tạm xét'!$A$7:$R$1001,13,0)</f>
        <v>1.6E-2</v>
      </c>
      <c r="Q529" s="14">
        <f>VLOOKUP(VALUE(B529),'[1]tạm xét'!$A$7:$R$1001,11,0)</f>
        <v>2.89</v>
      </c>
      <c r="R529" s="14" t="str">
        <f>VLOOKUP(VALUE(B529),'[1]tạm xét'!$A$7:$R$1001,18,0)</f>
        <v>CHUYÊN ĐỀ</v>
      </c>
      <c r="S529" s="14" t="s">
        <v>337</v>
      </c>
      <c r="T529" s="14" t="str">
        <f>VLOOKUP($S529,'[1]THÔNG TIN GVHD'!$D$3:$P$25,11,0)</f>
        <v>0396.153.687</v>
      </c>
      <c r="U529" s="14" t="str">
        <f>VLOOKUP($S529,'[1]THÔNG TIN GVHD'!$D$3:$P$25,12,0)</f>
        <v>nguyentminhthu@dtu-hti.edu.vn</v>
      </c>
      <c r="V529" s="14">
        <f>VLOOKUP($S529,'[1]THÔNG TIN GVHD'!$D$3:$P$25,13,0)</f>
        <v>0</v>
      </c>
    </row>
    <row r="530" spans="1:22" s="15" customFormat="1" x14ac:dyDescent="0.25">
      <c r="A530" s="10">
        <f t="shared" si="8"/>
        <v>524</v>
      </c>
      <c r="B530" s="10" t="s">
        <v>1184</v>
      </c>
      <c r="C530" s="11" t="s">
        <v>1185</v>
      </c>
      <c r="D530" s="11" t="s">
        <v>1138</v>
      </c>
      <c r="E530" s="12">
        <v>37547</v>
      </c>
      <c r="F530" s="10" t="s">
        <v>25</v>
      </c>
      <c r="G530" s="10" t="s">
        <v>331</v>
      </c>
      <c r="H530" s="10" t="s">
        <v>1179</v>
      </c>
      <c r="I530" s="13" t="s">
        <v>405</v>
      </c>
      <c r="J530" s="14" t="s">
        <v>334</v>
      </c>
      <c r="K530" s="14" t="str">
        <f>VLOOKUP(VALUE($B530),'[1]đơn vị thực tập'!$C$3:$AE$1000,9,0)</f>
        <v>Khách sạn Canvas</v>
      </c>
      <c r="L530" s="14" t="str">
        <f>VLOOKUP(VALUE($B530),'[1]đơn vị thực tập'!$C$3:$AE$1000,20,0)</f>
        <v>DUYỆT</v>
      </c>
      <c r="M530" s="14" t="str">
        <f>VLOOKUP(VALUE($B530),'[1]đơn vị thực tập'!$C$3:$AE$1000,21,0)</f>
        <v>23/1/2024</v>
      </c>
      <c r="N530" s="14" t="str">
        <f>VLOOKUP(VALUE($B530),'[1]đơn vị thực tập'!$C$3:$AE$1000,18,0)</f>
        <v>22/1</v>
      </c>
      <c r="O530" s="14" t="str">
        <f>VLOOKUP(VALUE($B530),'[1]đơn vị thực tập'!$C$3:$AE$1000,13,0)</f>
        <v>Tiền sảnh</v>
      </c>
      <c r="P530" s="18">
        <f>VLOOKUP(VALUE(B530),'[1]tạm xét'!$A$7:$R$1001,13,0)</f>
        <v>1.6E-2</v>
      </c>
      <c r="Q530" s="14">
        <f>VLOOKUP(VALUE(B530),'[1]tạm xét'!$A$7:$R$1001,11,0)</f>
        <v>2.56</v>
      </c>
      <c r="R530" s="14" t="str">
        <f>VLOOKUP(VALUE(B530),'[1]tạm xét'!$A$7:$R$1001,18,0)</f>
        <v>CHUYÊN ĐỀ</v>
      </c>
      <c r="S530" s="14" t="s">
        <v>30</v>
      </c>
      <c r="T530" s="14" t="str">
        <f>VLOOKUP($S530,'[1]THÔNG TIN GVHD'!$D$3:$P$25,11,0)</f>
        <v>0702605664</v>
      </c>
      <c r="U530" s="14" t="str">
        <f>VLOOKUP($S530,'[1]THÔNG TIN GVHD'!$D$3:$P$25,12,0)</f>
        <v>huynhlthuylinh@dtu-hti.edu.vn</v>
      </c>
      <c r="V530" s="14">
        <f>VLOOKUP($S530,'[1]THÔNG TIN GVHD'!$D$3:$P$25,13,0)</f>
        <v>0</v>
      </c>
    </row>
    <row r="531" spans="1:22" s="15" customFormat="1" x14ac:dyDescent="0.25">
      <c r="A531" s="10">
        <f t="shared" si="8"/>
        <v>525</v>
      </c>
      <c r="B531" s="10" t="s">
        <v>1186</v>
      </c>
      <c r="C531" s="11" t="s">
        <v>1187</v>
      </c>
      <c r="D531" s="11" t="s">
        <v>1188</v>
      </c>
      <c r="E531" s="12">
        <v>37375</v>
      </c>
      <c r="F531" s="10" t="s">
        <v>25</v>
      </c>
      <c r="G531" s="10" t="s">
        <v>331</v>
      </c>
      <c r="H531" s="10" t="s">
        <v>1179</v>
      </c>
      <c r="I531" s="13" t="s">
        <v>405</v>
      </c>
      <c r="J531" s="14" t="s">
        <v>334</v>
      </c>
      <c r="K531" s="14" t="str">
        <f>VLOOKUP(VALUE($B531),'[1]đơn vị thực tập'!$C$3:$AE$1000,9,0)</f>
        <v>Rosamia Danang Hotel</v>
      </c>
      <c r="L531" s="14" t="str">
        <f>VLOOKUP(VALUE($B531),'[1]đơn vị thực tập'!$C$3:$AE$1000,20,0)</f>
        <v>DUYỆT</v>
      </c>
      <c r="M531" s="14" t="str">
        <f>VLOOKUP(VALUE($B531),'[1]đơn vị thực tập'!$C$3:$AE$1000,21,0)</f>
        <v>18/1/2024</v>
      </c>
      <c r="N531" s="14" t="str">
        <f>VLOOKUP(VALUE($B531),'[1]đơn vị thực tập'!$C$3:$AE$1000,18,0)</f>
        <v>18/1</v>
      </c>
      <c r="O531" s="14" t="str">
        <f>VLOOKUP(VALUE($B531),'[1]đơn vị thực tập'!$C$3:$AE$1000,13,0)</f>
        <v>Lễ tân Spa</v>
      </c>
      <c r="P531" s="18">
        <f>VLOOKUP(VALUE(B531),'[1]tạm xét'!$A$7:$R$1001,13,0)</f>
        <v>0.04</v>
      </c>
      <c r="Q531" s="14">
        <f>VLOOKUP(VALUE(B531),'[1]tạm xét'!$A$7:$R$1001,11,0)</f>
        <v>3.51</v>
      </c>
      <c r="R531" s="14" t="str">
        <f>VLOOKUP(VALUE(B531),'[1]tạm xét'!$A$7:$R$1001,18,0)</f>
        <v>CHUYÊN ĐỀ</v>
      </c>
      <c r="S531" s="14" t="s">
        <v>69</v>
      </c>
      <c r="T531" s="14" t="str">
        <f>VLOOKUP($S531,'[1]THÔNG TIN GVHD'!$D$3:$P$25,11,0)</f>
        <v>0905 874 626</v>
      </c>
      <c r="U531" s="14" t="str">
        <f>VLOOKUP($S531,'[1]THÔNG TIN GVHD'!$D$3:$P$25,12,0)</f>
        <v>hosminhtai@dtu-hti.edu.vn</v>
      </c>
      <c r="V531" s="14">
        <f>VLOOKUP($S531,'[1]THÔNG TIN GVHD'!$D$3:$P$25,13,0)</f>
        <v>0</v>
      </c>
    </row>
    <row r="532" spans="1:22" s="15" customFormat="1" x14ac:dyDescent="0.25">
      <c r="A532" s="10">
        <f t="shared" si="8"/>
        <v>526</v>
      </c>
      <c r="B532" s="10" t="s">
        <v>1189</v>
      </c>
      <c r="C532" s="11" t="s">
        <v>434</v>
      </c>
      <c r="D532" s="11" t="s">
        <v>964</v>
      </c>
      <c r="E532" s="12">
        <v>37342</v>
      </c>
      <c r="F532" s="10" t="s">
        <v>34</v>
      </c>
      <c r="G532" s="10" t="s">
        <v>331</v>
      </c>
      <c r="H532" s="10" t="s">
        <v>1179</v>
      </c>
      <c r="I532" s="13" t="s">
        <v>405</v>
      </c>
      <c r="J532" s="14" t="s">
        <v>334</v>
      </c>
      <c r="K532" s="14" t="str">
        <f>VLOOKUP(VALUE($B532),'[1]đơn vị thực tập'!$C$3:$AE$1000,9,0)</f>
        <v>Four Points by Sheraton Danang</v>
      </c>
      <c r="L532" s="14" t="str">
        <f>VLOOKUP(VALUE($B532),'[1]đơn vị thực tập'!$C$3:$AE$1000,20,0)</f>
        <v>DUYỆT</v>
      </c>
      <c r="M532" s="14" t="str">
        <f>VLOOKUP(VALUE($B532),'[1]đơn vị thực tập'!$C$3:$AE$1000,21,0)</f>
        <v>23/1/2024</v>
      </c>
      <c r="N532" s="14" t="str">
        <f>VLOOKUP(VALUE($B532),'[1]đơn vị thực tập'!$C$3:$AE$1000,18,0)</f>
        <v>22/1</v>
      </c>
      <c r="O532" s="14" t="str">
        <f>VLOOKUP(VALUE($B532),'[1]đơn vị thực tập'!$C$3:$AE$1000,13,0)</f>
        <v>Buồng phòng</v>
      </c>
      <c r="P532" s="18">
        <f>VLOOKUP(VALUE(B532),'[1]tạm xét'!$A$7:$R$1001,13,0)</f>
        <v>8.0645161290322578E-3</v>
      </c>
      <c r="Q532" s="14">
        <f>VLOOKUP(VALUE(B532),'[1]tạm xét'!$A$7:$R$1001,11,0)</f>
        <v>3.37</v>
      </c>
      <c r="R532" s="14" t="str">
        <f>VLOOKUP(VALUE(B532),'[1]tạm xét'!$A$7:$R$1001,18,0)</f>
        <v>CHUYÊN ĐỀ</v>
      </c>
      <c r="S532" s="14" t="s">
        <v>83</v>
      </c>
      <c r="T532" s="14" t="str">
        <f>VLOOKUP($S532,'[1]THÔNG TIN GVHD'!$D$3:$P$25,11,0)</f>
        <v>0938290678</v>
      </c>
      <c r="U532" s="14" t="str">
        <f>VLOOKUP($S532,'[1]THÔNG TIN GVHD'!$D$3:$P$25,12,0)</f>
        <v>phamtthuthuy2@dtu-hti.edu.vn</v>
      </c>
      <c r="V532" s="14" t="str">
        <f>VLOOKUP($S532,'[1]THÔNG TIN GVHD'!$D$3:$P$25,13,0)</f>
        <v>https://zalo.me/g/odmhvs684?fbclid=IwAR354AdjFYPfyhwEa3vHYlf5Ev9Iji7RPvr31ossfbKkGeDGm0e1ZVqBD5E</v>
      </c>
    </row>
    <row r="533" spans="1:22" s="15" customFormat="1" x14ac:dyDescent="0.25">
      <c r="A533" s="10">
        <f t="shared" si="8"/>
        <v>527</v>
      </c>
      <c r="B533" s="10" t="s">
        <v>1190</v>
      </c>
      <c r="C533" s="11" t="s">
        <v>223</v>
      </c>
      <c r="D533" s="11" t="s">
        <v>129</v>
      </c>
      <c r="E533" s="12">
        <v>37321</v>
      </c>
      <c r="F533" s="10" t="s">
        <v>25</v>
      </c>
      <c r="G533" s="10" t="s">
        <v>331</v>
      </c>
      <c r="H533" s="10" t="s">
        <v>1179</v>
      </c>
      <c r="I533" s="13" t="s">
        <v>405</v>
      </c>
      <c r="J533" s="14" t="s">
        <v>334</v>
      </c>
      <c r="K533" s="14" t="str">
        <f>VLOOKUP(VALUE($B533),'[1]đơn vị thực tập'!$C$3:$AE$1000,9,0)</f>
        <v>Cicilia Hotel &amp; Spa</v>
      </c>
      <c r="L533" s="14" t="str">
        <f>VLOOKUP(VALUE($B533),'[1]đơn vị thực tập'!$C$3:$AE$1000,20,0)</f>
        <v>DUYỆT</v>
      </c>
      <c r="M533" s="14" t="str">
        <f>VLOOKUP(VALUE($B533),'[1]đơn vị thực tập'!$C$3:$AE$1000,21,0)</f>
        <v>19/01/2024</v>
      </c>
      <c r="N533" s="14" t="str">
        <f>VLOOKUP(VALUE($B533),'[1]đơn vị thực tập'!$C$3:$AE$1000,18,0)</f>
        <v>19/1</v>
      </c>
      <c r="O533" s="14" t="str">
        <f>VLOOKUP(VALUE($B533),'[1]đơn vị thực tập'!$C$3:$AE$1000,13,0)</f>
        <v>Buồng phòng</v>
      </c>
      <c r="P533" s="18">
        <f>VLOOKUP(VALUE(B533),'[1]tạm xét'!$A$7:$R$1001,13,0)</f>
        <v>0</v>
      </c>
      <c r="Q533" s="14">
        <f>VLOOKUP(VALUE(B533),'[1]tạm xét'!$A$7:$R$1001,11,0)</f>
        <v>3.2</v>
      </c>
      <c r="R533" s="14" t="str">
        <f>VLOOKUP(VALUE(B533),'[1]TỔNG XÉT KHÓA LUẬN'!$B$14:$O$97,14,0)</f>
        <v>CHUYÊN ĐỀ</v>
      </c>
      <c r="S533" s="14" t="s">
        <v>354</v>
      </c>
      <c r="T533" s="14" t="str">
        <f>VLOOKUP($S533,'[1]THÔNG TIN GVHD'!$D$3:$P$25,11,0)</f>
        <v>0935336716</v>
      </c>
      <c r="U533" s="14" t="str">
        <f>VLOOKUP($S533,'[1]THÔNG TIN GVHD'!$D$3:$P$25,12,0)</f>
        <v>hominhphuc@dtu-hti.edu.vn</v>
      </c>
      <c r="V533" s="14">
        <f>VLOOKUP($S533,'[1]THÔNG TIN GVHD'!$D$3:$P$25,13,0)</f>
        <v>0</v>
      </c>
    </row>
    <row r="534" spans="1:22" s="15" customFormat="1" x14ac:dyDescent="0.25">
      <c r="A534" s="10">
        <f t="shared" si="8"/>
        <v>528</v>
      </c>
      <c r="B534" s="10" t="s">
        <v>1191</v>
      </c>
      <c r="C534" s="11" t="s">
        <v>939</v>
      </c>
      <c r="D534" s="11" t="s">
        <v>186</v>
      </c>
      <c r="E534" s="12">
        <v>37620</v>
      </c>
      <c r="F534" s="10" t="s">
        <v>25</v>
      </c>
      <c r="G534" s="10" t="s">
        <v>331</v>
      </c>
      <c r="H534" s="10" t="s">
        <v>1179</v>
      </c>
      <c r="I534" s="13" t="s">
        <v>405</v>
      </c>
      <c r="J534" s="14" t="s">
        <v>334</v>
      </c>
      <c r="K534" s="14" t="str">
        <f>VLOOKUP(VALUE($B534),'[1]đơn vị thực tập'!$C$3:$AE$1000,9,0)</f>
        <v>Sandy Beach Non Nuoc Resort</v>
      </c>
      <c r="L534" s="14" t="str">
        <f>VLOOKUP(VALUE($B534),'[1]đơn vị thực tập'!$C$3:$AE$1000,20,0)</f>
        <v>DUYỆT</v>
      </c>
      <c r="M534" s="14" t="str">
        <f>VLOOKUP(VALUE($B534),'[1]đơn vị thực tập'!$C$3:$AE$1000,21,0)</f>
        <v>15/1/2024</v>
      </c>
      <c r="N534" s="14" t="str">
        <f>VLOOKUP(VALUE($B534),'[1]đơn vị thực tập'!$C$3:$AE$1000,18,0)</f>
        <v>22/1</v>
      </c>
      <c r="O534" s="14" t="str">
        <f>VLOOKUP(VALUE($B534),'[1]đơn vị thực tập'!$C$3:$AE$1000,13,0)</f>
        <v>Sales &amp; Marketing</v>
      </c>
      <c r="P534" s="18">
        <f>VLOOKUP(VALUE(B534),'[1]tạm xét'!$A$7:$R$1001,13,0)</f>
        <v>0</v>
      </c>
      <c r="Q534" s="14">
        <f>VLOOKUP(VALUE(B534),'[1]tạm xét'!$A$7:$R$1001,11,0)</f>
        <v>3.5</v>
      </c>
      <c r="R534" s="14" t="str">
        <f>VLOOKUP(VALUE(B534),'[1]TỔNG XÉT KHÓA LUẬN'!$B$14:$O$97,14,0)</f>
        <v>CHUYÊN ĐỀ</v>
      </c>
      <c r="S534" s="14" t="s">
        <v>73</v>
      </c>
      <c r="T534" s="14" t="str">
        <f>VLOOKUP($S534,'[1]THÔNG TIN GVHD'!$D$3:$P$25,11,0)</f>
        <v>0935 141614</v>
      </c>
      <c r="U534" s="14" t="str">
        <f>VLOOKUP($S534,'[1]THÔNG TIN GVHD'!$D$3:$P$25,12,0)</f>
        <v>phamthoangdung@duytan.edu.vn</v>
      </c>
      <c r="V534" s="14">
        <f>VLOOKUP($S534,'[1]THÔNG TIN GVHD'!$D$3:$P$25,13,0)</f>
        <v>0</v>
      </c>
    </row>
    <row r="535" spans="1:22" s="15" customFormat="1" x14ac:dyDescent="0.25">
      <c r="A535" s="10">
        <f t="shared" si="8"/>
        <v>529</v>
      </c>
      <c r="B535" s="10" t="s">
        <v>1192</v>
      </c>
      <c r="C535" s="11" t="s">
        <v>1193</v>
      </c>
      <c r="D535" s="11" t="s">
        <v>340</v>
      </c>
      <c r="E535" s="12">
        <v>37287</v>
      </c>
      <c r="F535" s="10" t="s">
        <v>34</v>
      </c>
      <c r="G535" s="10" t="s">
        <v>331</v>
      </c>
      <c r="H535" s="10" t="s">
        <v>1179</v>
      </c>
      <c r="I535" s="13" t="s">
        <v>405</v>
      </c>
      <c r="J535" s="14" t="s">
        <v>334</v>
      </c>
      <c r="K535" s="14" t="e">
        <f>VLOOKUP(VALUE($B535),'[1]đơn vị thực tập'!$C$3:$AE$1000,9,0)</f>
        <v>#N/A</v>
      </c>
      <c r="L535" s="14" t="e">
        <f>VLOOKUP(VALUE($B535),'[1]đơn vị thực tập'!$C$3:$AE$1000,20,0)</f>
        <v>#N/A</v>
      </c>
      <c r="M535" s="14" t="e">
        <f>VLOOKUP(VALUE($B535),'[1]đơn vị thực tập'!$C$3:$AE$1000,21,0)</f>
        <v>#N/A</v>
      </c>
      <c r="N535" s="14" t="e">
        <f>VLOOKUP(VALUE($B535),'[1]đơn vị thực tập'!$C$3:$AE$1000,18,0)</f>
        <v>#N/A</v>
      </c>
      <c r="O535" s="14" t="e">
        <f>VLOOKUP(VALUE($B535),'[1]đơn vị thực tập'!$C$3:$AE$1000,13,0)</f>
        <v>#N/A</v>
      </c>
      <c r="P535" s="18">
        <f>VLOOKUP(VALUE(B535),'[1]tạm xét'!$A$7:$R$1001,13,0)</f>
        <v>0.30399999999999999</v>
      </c>
      <c r="Q535" s="14">
        <f>VLOOKUP(VALUE(B535),'[1]tạm xét'!$A$7:$R$1001,11,0)</f>
        <v>1.96</v>
      </c>
      <c r="R535" s="14" t="str">
        <f>VLOOKUP(VALUE(B535),'[1]tạm xét'!$A$7:$R$1001,18,0)</f>
        <v>KHÔNG ĐỦ ĐIỀU KIỆN THỰC TẬP</v>
      </c>
      <c r="S535" s="14"/>
      <c r="T535" s="14"/>
      <c r="U535" s="14"/>
      <c r="V535" s="14"/>
    </row>
    <row r="536" spans="1:22" s="15" customFormat="1" x14ac:dyDescent="0.25">
      <c r="A536" s="10">
        <f t="shared" si="8"/>
        <v>530</v>
      </c>
      <c r="B536" s="10" t="s">
        <v>1194</v>
      </c>
      <c r="C536" s="11" t="s">
        <v>1195</v>
      </c>
      <c r="D536" s="11" t="s">
        <v>138</v>
      </c>
      <c r="E536" s="12">
        <v>37302</v>
      </c>
      <c r="F536" s="10" t="s">
        <v>25</v>
      </c>
      <c r="G536" s="10" t="s">
        <v>331</v>
      </c>
      <c r="H536" s="10" t="s">
        <v>1179</v>
      </c>
      <c r="I536" s="13" t="s">
        <v>405</v>
      </c>
      <c r="J536" s="14" t="s">
        <v>334</v>
      </c>
      <c r="K536" s="14" t="str">
        <f>VLOOKUP(VALUE($B536),'[1]đơn vị thực tập'!$C$3:$AE$1000,9,0)</f>
        <v>Novotel DaNang Premier Han River</v>
      </c>
      <c r="L536" s="14" t="str">
        <f>VLOOKUP(VALUE($B536),'[1]đơn vị thực tập'!$C$3:$AE$1000,20,0)</f>
        <v>DUYỆT</v>
      </c>
      <c r="M536" s="14" t="str">
        <f>VLOOKUP(VALUE($B536),'[1]đơn vị thực tập'!$C$3:$AE$1000,21,0)</f>
        <v>25/12/2023</v>
      </c>
      <c r="N536" s="14" t="str">
        <f>VLOOKUP(VALUE($B536),'[1]đơn vị thực tập'!$C$3:$AE$1000,18,0)</f>
        <v>21/12</v>
      </c>
      <c r="O536" s="14" t="str">
        <f>VLOOKUP(VALUE($B536),'[1]đơn vị thực tập'!$C$3:$AE$1000,13,0)</f>
        <v>Buồng phòng</v>
      </c>
      <c r="P536" s="18">
        <f>VLOOKUP(VALUE(B536),'[1]tạm xét'!$A$7:$R$1001,13,0)</f>
        <v>3.2000000000000001E-2</v>
      </c>
      <c r="Q536" s="14">
        <f>VLOOKUP(VALUE(B536),'[1]tạm xét'!$A$7:$R$1001,11,0)</f>
        <v>3.26</v>
      </c>
      <c r="R536" s="14" t="str">
        <f>VLOOKUP(VALUE(B536),'[1]tạm xét'!$A$7:$R$1001,18,0)</f>
        <v>CHUYÊN ĐỀ</v>
      </c>
      <c r="S536" s="14" t="s">
        <v>83</v>
      </c>
      <c r="T536" s="14" t="str">
        <f>VLOOKUP($S536,'[1]THÔNG TIN GVHD'!$D$3:$P$25,11,0)</f>
        <v>0938290678</v>
      </c>
      <c r="U536" s="14" t="str">
        <f>VLOOKUP($S536,'[1]THÔNG TIN GVHD'!$D$3:$P$25,12,0)</f>
        <v>phamtthuthuy2@dtu-hti.edu.vn</v>
      </c>
      <c r="V536" s="14" t="str">
        <f>VLOOKUP($S536,'[1]THÔNG TIN GVHD'!$D$3:$P$25,13,0)</f>
        <v>https://zalo.me/g/odmhvs684?fbclid=IwAR354AdjFYPfyhwEa3vHYlf5Ev9Iji7RPvr31ossfbKkGeDGm0e1ZVqBD5E</v>
      </c>
    </row>
    <row r="537" spans="1:22" s="15" customFormat="1" x14ac:dyDescent="0.25">
      <c r="A537" s="10">
        <f t="shared" si="8"/>
        <v>531</v>
      </c>
      <c r="B537" s="10" t="s">
        <v>1196</v>
      </c>
      <c r="C537" s="11" t="s">
        <v>617</v>
      </c>
      <c r="D537" s="11" t="s">
        <v>913</v>
      </c>
      <c r="E537" s="12">
        <v>37619</v>
      </c>
      <c r="F537" s="10" t="s">
        <v>25</v>
      </c>
      <c r="G537" s="10" t="s">
        <v>331</v>
      </c>
      <c r="H537" s="10" t="s">
        <v>1179</v>
      </c>
      <c r="I537" s="13" t="s">
        <v>405</v>
      </c>
      <c r="J537" s="14" t="s">
        <v>334</v>
      </c>
      <c r="K537" s="14" t="e">
        <f>VLOOKUP(VALUE($B537),'[1]đơn vị thực tập'!$C$3:$AE$1000,9,0)</f>
        <v>#N/A</v>
      </c>
      <c r="L537" s="14" t="e">
        <f>VLOOKUP(VALUE($B537),'[1]đơn vị thực tập'!$C$3:$AE$1000,20,0)</f>
        <v>#N/A</v>
      </c>
      <c r="M537" s="14" t="e">
        <f>VLOOKUP(VALUE($B537),'[1]đơn vị thực tập'!$C$3:$AE$1000,21,0)</f>
        <v>#N/A</v>
      </c>
      <c r="N537" s="14" t="e">
        <f>VLOOKUP(VALUE($B537),'[1]đơn vị thực tập'!$C$3:$AE$1000,18,0)</f>
        <v>#N/A</v>
      </c>
      <c r="O537" s="14" t="e">
        <f>VLOOKUP(VALUE($B537),'[1]đơn vị thực tập'!$C$3:$AE$1000,13,0)</f>
        <v>#N/A</v>
      </c>
      <c r="P537" s="18">
        <f>VLOOKUP(VALUE(B537),'[1]tạm xét'!$A$7:$R$1001,13,0)</f>
        <v>0</v>
      </c>
      <c r="Q537" s="14">
        <f>VLOOKUP(VALUE(B537),'[1]tạm xét'!$A$7:$R$1001,11,0)</f>
        <v>3.8</v>
      </c>
      <c r="R537" s="14" t="e">
        <f>VLOOKUP(VALUE(B537),'[1]TỔNG XÉT KHÓA LUẬN'!$B$14:$O$97,14,0)</f>
        <v>#N/A</v>
      </c>
      <c r="S537" s="14"/>
      <c r="T537" s="14"/>
      <c r="U537" s="14"/>
      <c r="V537" s="14"/>
    </row>
    <row r="538" spans="1:22" s="15" customFormat="1" x14ac:dyDescent="0.25">
      <c r="A538" s="10">
        <f t="shared" si="8"/>
        <v>532</v>
      </c>
      <c r="B538" s="10" t="s">
        <v>1197</v>
      </c>
      <c r="C538" s="11" t="s">
        <v>1198</v>
      </c>
      <c r="D538" s="11" t="s">
        <v>350</v>
      </c>
      <c r="E538" s="12">
        <v>37411</v>
      </c>
      <c r="F538" s="10" t="s">
        <v>25</v>
      </c>
      <c r="G538" s="10" t="s">
        <v>331</v>
      </c>
      <c r="H538" s="10" t="s">
        <v>1179</v>
      </c>
      <c r="I538" s="13" t="s">
        <v>405</v>
      </c>
      <c r="J538" s="14" t="s">
        <v>334</v>
      </c>
      <c r="K538" s="14" t="e">
        <f>VLOOKUP(VALUE($B538),'[1]đơn vị thực tập'!$C$3:$AE$1000,9,0)</f>
        <v>#N/A</v>
      </c>
      <c r="L538" s="14" t="e">
        <f>VLOOKUP(VALUE($B538),'[1]đơn vị thực tập'!$C$3:$AE$1000,20,0)</f>
        <v>#N/A</v>
      </c>
      <c r="M538" s="14" t="e">
        <f>VLOOKUP(VALUE($B538),'[1]đơn vị thực tập'!$C$3:$AE$1000,21,0)</f>
        <v>#N/A</v>
      </c>
      <c r="N538" s="14" t="e">
        <f>VLOOKUP(VALUE($B538),'[1]đơn vị thực tập'!$C$3:$AE$1000,18,0)</f>
        <v>#N/A</v>
      </c>
      <c r="O538" s="14" t="e">
        <f>VLOOKUP(VALUE($B538),'[1]đơn vị thực tập'!$C$3:$AE$1000,13,0)</f>
        <v>#N/A</v>
      </c>
      <c r="P538" s="18">
        <f>VLOOKUP(VALUE(B538),'[1]tạm xét'!$A$7:$R$1001,13,0)</f>
        <v>5.6000000000000001E-2</v>
      </c>
      <c r="Q538" s="14">
        <f>VLOOKUP(VALUE(B538),'[1]tạm xét'!$A$7:$R$1001,11,0)</f>
        <v>3.2</v>
      </c>
      <c r="R538" s="14" t="str">
        <f>VLOOKUP(VALUE(B538),'[1]tạm xét'!$A$7:$R$1001,18,0)</f>
        <v>KHÔNG ĐỦ ĐIỀU KIỆN THỰC TẬP</v>
      </c>
      <c r="S538" s="14"/>
      <c r="T538" s="14"/>
      <c r="U538" s="14"/>
      <c r="V538" s="14"/>
    </row>
    <row r="539" spans="1:22" s="15" customFormat="1" x14ac:dyDescent="0.25">
      <c r="A539" s="10">
        <f t="shared" si="8"/>
        <v>533</v>
      </c>
      <c r="B539" s="10" t="s">
        <v>1199</v>
      </c>
      <c r="C539" s="11" t="s">
        <v>395</v>
      </c>
      <c r="D539" s="11" t="s">
        <v>1200</v>
      </c>
      <c r="E539" s="12">
        <v>36972</v>
      </c>
      <c r="F539" s="10" t="s">
        <v>25</v>
      </c>
      <c r="G539" s="10" t="s">
        <v>331</v>
      </c>
      <c r="H539" s="10" t="s">
        <v>1179</v>
      </c>
      <c r="I539" s="13" t="s">
        <v>405</v>
      </c>
      <c r="J539" s="14" t="s">
        <v>334</v>
      </c>
      <c r="K539" s="14" t="str">
        <f>VLOOKUP(VALUE($B539),'[1]đơn vị thực tập'!$C$3:$AE$1000,9,0)</f>
        <v>Four Points by Sheraton Danang</v>
      </c>
      <c r="L539" s="14" t="str">
        <f>VLOOKUP(VALUE($B539),'[1]đơn vị thực tập'!$C$3:$AE$1000,20,0)</f>
        <v>DUYỆT</v>
      </c>
      <c r="M539" s="14" t="str">
        <f>VLOOKUP(VALUE($B539),'[1]đơn vị thực tập'!$C$3:$AE$1000,21,0)</f>
        <v>23/1/2024</v>
      </c>
      <c r="N539" s="14" t="str">
        <f>VLOOKUP(VALUE($B539),'[1]đơn vị thực tập'!$C$3:$AE$1000,18,0)</f>
        <v>22/1</v>
      </c>
      <c r="O539" s="14" t="str">
        <f>VLOOKUP(VALUE($B539),'[1]đơn vị thực tập'!$C$3:$AE$1000,13,0)</f>
        <v>Buồng phòng</v>
      </c>
      <c r="P539" s="18">
        <f>VLOOKUP(VALUE(B539),'[1]tạm xét'!$A$7:$R$1001,13,0)</f>
        <v>2.4E-2</v>
      </c>
      <c r="Q539" s="14">
        <f>VLOOKUP(VALUE(B539),'[1]tạm xét'!$A$7:$R$1001,11,0)</f>
        <v>3.11</v>
      </c>
      <c r="R539" s="14" t="str">
        <f>VLOOKUP(VALUE(B539),'[1]tạm xét'!$A$7:$R$1001,18,0)</f>
        <v>CHUYÊN ĐỀ</v>
      </c>
      <c r="S539" s="14" t="s">
        <v>354</v>
      </c>
      <c r="T539" s="14" t="str">
        <f>VLOOKUP($S539,'[1]THÔNG TIN GVHD'!$D$3:$P$25,11,0)</f>
        <v>0935336716</v>
      </c>
      <c r="U539" s="14" t="str">
        <f>VLOOKUP($S539,'[1]THÔNG TIN GVHD'!$D$3:$P$25,12,0)</f>
        <v>hominhphuc@dtu-hti.edu.vn</v>
      </c>
      <c r="V539" s="14">
        <f>VLOOKUP($S539,'[1]THÔNG TIN GVHD'!$D$3:$P$25,13,0)</f>
        <v>0</v>
      </c>
    </row>
    <row r="540" spans="1:22" s="15" customFormat="1" x14ac:dyDescent="0.25">
      <c r="A540" s="10">
        <f t="shared" si="8"/>
        <v>534</v>
      </c>
      <c r="B540" s="10" t="s">
        <v>1201</v>
      </c>
      <c r="C540" s="11" t="s">
        <v>1202</v>
      </c>
      <c r="D540" s="11" t="s">
        <v>190</v>
      </c>
      <c r="E540" s="12">
        <v>37452</v>
      </c>
      <c r="F540" s="10" t="s">
        <v>25</v>
      </c>
      <c r="G540" s="10" t="s">
        <v>331</v>
      </c>
      <c r="H540" s="10" t="s">
        <v>1179</v>
      </c>
      <c r="I540" s="13" t="s">
        <v>405</v>
      </c>
      <c r="J540" s="14" t="s">
        <v>334</v>
      </c>
      <c r="K540" s="14" t="str">
        <f>VLOOKUP(VALUE($B540),'[1]đơn vị thực tập'!$C$3:$AE$1000,9,0)</f>
        <v>Novotel DaNang Premier Han River</v>
      </c>
      <c r="L540" s="14" t="str">
        <f>VLOOKUP(VALUE($B540),'[1]đơn vị thực tập'!$C$3:$AE$1000,20,0)</f>
        <v>DUYỆT</v>
      </c>
      <c r="M540" s="14" t="str">
        <f>VLOOKUP(VALUE($B540),'[1]đơn vị thực tập'!$C$3:$AE$1000,21,0)</f>
        <v>25/12/2023</v>
      </c>
      <c r="N540" s="14" t="str">
        <f>VLOOKUP(VALUE($B540),'[1]đơn vị thực tập'!$C$3:$AE$1000,18,0)</f>
        <v>21/12</v>
      </c>
      <c r="O540" s="14" t="str">
        <f>VLOOKUP(VALUE($B540),'[1]đơn vị thực tập'!$C$3:$AE$1000,13,0)</f>
        <v>Buồng phòng</v>
      </c>
      <c r="P540" s="18">
        <f>VLOOKUP(VALUE(B540),'[1]tạm xét'!$A$7:$R$1001,13,0)</f>
        <v>3.2000000000000001E-2</v>
      </c>
      <c r="Q540" s="14">
        <f>VLOOKUP(VALUE(B540),'[1]tạm xét'!$A$7:$R$1001,11,0)</f>
        <v>3.52</v>
      </c>
      <c r="R540" s="14" t="str">
        <f>VLOOKUP(VALUE(B540),'[1]tạm xét'!$A$7:$R$1001,18,0)</f>
        <v>CHUYÊN ĐỀ</v>
      </c>
      <c r="S540" s="14" t="s">
        <v>83</v>
      </c>
      <c r="T540" s="14" t="str">
        <f>VLOOKUP($S540,'[1]THÔNG TIN GVHD'!$D$3:$P$25,11,0)</f>
        <v>0938290678</v>
      </c>
      <c r="U540" s="14" t="str">
        <f>VLOOKUP($S540,'[1]THÔNG TIN GVHD'!$D$3:$P$25,12,0)</f>
        <v>phamtthuthuy2@dtu-hti.edu.vn</v>
      </c>
      <c r="V540" s="14" t="str">
        <f>VLOOKUP($S540,'[1]THÔNG TIN GVHD'!$D$3:$P$25,13,0)</f>
        <v>https://zalo.me/g/odmhvs684?fbclid=IwAR354AdjFYPfyhwEa3vHYlf5Ev9Iji7RPvr31ossfbKkGeDGm0e1ZVqBD5E</v>
      </c>
    </row>
    <row r="541" spans="1:22" s="15" customFormat="1" x14ac:dyDescent="0.25">
      <c r="A541" s="10">
        <f t="shared" si="8"/>
        <v>535</v>
      </c>
      <c r="B541" s="10" t="s">
        <v>1203</v>
      </c>
      <c r="C541" s="11" t="s">
        <v>1204</v>
      </c>
      <c r="D541" s="11" t="s">
        <v>193</v>
      </c>
      <c r="E541" s="12">
        <v>37471</v>
      </c>
      <c r="F541" s="10" t="s">
        <v>25</v>
      </c>
      <c r="G541" s="10" t="s">
        <v>331</v>
      </c>
      <c r="H541" s="10" t="s">
        <v>1179</v>
      </c>
      <c r="I541" s="13" t="s">
        <v>405</v>
      </c>
      <c r="J541" s="14" t="s">
        <v>334</v>
      </c>
      <c r="K541" s="14" t="str">
        <f>VLOOKUP(VALUE($B541),'[1]đơn vị thực tập'!$C$3:$AE$1000,9,0)</f>
        <v>Rosamia Danang Hotel</v>
      </c>
      <c r="L541" s="14" t="str">
        <f>VLOOKUP(VALUE($B541),'[1]đơn vị thực tập'!$C$3:$AE$1000,20,0)</f>
        <v>DUYỆT</v>
      </c>
      <c r="M541" s="14" t="str">
        <f>VLOOKUP(VALUE($B541),'[1]đơn vị thực tập'!$C$3:$AE$1000,21,0)</f>
        <v>28/12/2023</v>
      </c>
      <c r="N541" s="14">
        <f>VLOOKUP(VALUE($B541),'[1]đơn vị thực tập'!$C$3:$AE$1000,18,0)</f>
        <v>0</v>
      </c>
      <c r="O541" s="14" t="str">
        <f>VLOOKUP(VALUE($B541),'[1]đơn vị thực tập'!$C$3:$AE$1000,13,0)</f>
        <v>Nhà hàng</v>
      </c>
      <c r="P541" s="18">
        <f>VLOOKUP(VALUE(B541),'[1]tạm xét'!$A$7:$R$1001,13,0)</f>
        <v>2.4193548387096774E-2</v>
      </c>
      <c r="Q541" s="14">
        <f>VLOOKUP(VALUE(B541),'[1]tạm xét'!$A$7:$R$1001,11,0)</f>
        <v>2.93</v>
      </c>
      <c r="R541" s="14" t="str">
        <f>VLOOKUP(VALUE(B541),'[1]tạm xét'!$A$7:$R$1001,18,0)</f>
        <v>CHUYÊN ĐỀ</v>
      </c>
      <c r="S541" s="14"/>
      <c r="T541" s="14"/>
      <c r="U541" s="14"/>
      <c r="V541" s="14"/>
    </row>
    <row r="542" spans="1:22" s="15" customFormat="1" x14ac:dyDescent="0.25">
      <c r="A542" s="10">
        <f t="shared" si="8"/>
        <v>536</v>
      </c>
      <c r="B542" s="10" t="s">
        <v>1205</v>
      </c>
      <c r="C542" s="11" t="s">
        <v>192</v>
      </c>
      <c r="D542" s="11" t="s">
        <v>193</v>
      </c>
      <c r="E542" s="12">
        <v>37227</v>
      </c>
      <c r="F542" s="10" t="s">
        <v>25</v>
      </c>
      <c r="G542" s="10" t="s">
        <v>331</v>
      </c>
      <c r="H542" s="10" t="s">
        <v>1179</v>
      </c>
      <c r="I542" s="13" t="s">
        <v>405</v>
      </c>
      <c r="J542" s="14" t="s">
        <v>334</v>
      </c>
      <c r="K542" s="14" t="str">
        <f>VLOOKUP(VALUE($B542),'[1]đơn vị thực tập'!$C$3:$AE$1000,9,0)</f>
        <v>Cicilia Hotel &amp; Spa</v>
      </c>
      <c r="L542" s="14" t="str">
        <f>VLOOKUP(VALUE($B542),'[1]đơn vị thực tập'!$C$3:$AE$1000,20,0)</f>
        <v>DUYỆT</v>
      </c>
      <c r="M542" s="14" t="str">
        <f>VLOOKUP(VALUE($B542),'[1]đơn vị thực tập'!$C$3:$AE$1000,21,0)</f>
        <v>23/1/2024</v>
      </c>
      <c r="N542" s="14" t="str">
        <f>VLOOKUP(VALUE($B542),'[1]đơn vị thực tập'!$C$3:$AE$1000,18,0)</f>
        <v>22/1</v>
      </c>
      <c r="O542" s="14" t="str">
        <f>VLOOKUP(VALUE($B542),'[1]đơn vị thực tập'!$C$3:$AE$1000,13,0)</f>
        <v>buồng phòng</v>
      </c>
      <c r="P542" s="18">
        <f>VLOOKUP(VALUE(B542),'[1]tạm xét'!$A$7:$R$1001,13,0)</f>
        <v>0.04</v>
      </c>
      <c r="Q542" s="14">
        <f>VLOOKUP(VALUE(B542),'[1]tạm xét'!$A$7:$R$1001,11,0)</f>
        <v>3.68</v>
      </c>
      <c r="R542" s="14" t="str">
        <f>VLOOKUP(VALUE(B542),'[1]tạm xét'!$A$7:$R$1001,18,0)</f>
        <v>CHUYÊN ĐỀ</v>
      </c>
      <c r="S542" s="14" t="s">
        <v>107</v>
      </c>
      <c r="T542" s="14" t="str">
        <f>VLOOKUP($S542,'[1]THÔNG TIN GVHD'!$D$3:$P$25,11,0)</f>
        <v>0905767050</v>
      </c>
      <c r="U542" s="14" t="str">
        <f>VLOOKUP($S542,'[1]THÔNG TIN GVHD'!$D$3:$P$25,12,0)</f>
        <v>maithithuong@dtu-hti.edu.vn</v>
      </c>
      <c r="V542" s="14" t="str">
        <f>VLOOKUP($S542,'[1]THÔNG TIN GVHD'!$D$3:$P$25,13,0)</f>
        <v>https://zalo.me/g/aznodq506</v>
      </c>
    </row>
    <row r="543" spans="1:22" s="15" customFormat="1" x14ac:dyDescent="0.25">
      <c r="A543" s="10">
        <f t="shared" si="8"/>
        <v>537</v>
      </c>
      <c r="B543" s="10" t="s">
        <v>1206</v>
      </c>
      <c r="C543" s="11" t="s">
        <v>1207</v>
      </c>
      <c r="D543" s="11" t="s">
        <v>53</v>
      </c>
      <c r="E543" s="12">
        <v>37533</v>
      </c>
      <c r="F543" s="10" t="s">
        <v>25</v>
      </c>
      <c r="G543" s="10" t="s">
        <v>331</v>
      </c>
      <c r="H543" s="10" t="s">
        <v>1179</v>
      </c>
      <c r="I543" s="13" t="s">
        <v>405</v>
      </c>
      <c r="J543" s="14" t="s">
        <v>334</v>
      </c>
      <c r="K543" s="14" t="str">
        <f>VLOOKUP(VALUE($B543),'[1]đơn vị thực tập'!$C$3:$AE$1000,9,0)</f>
        <v>Palm Garden Resort Hoi An</v>
      </c>
      <c r="L543" s="14" t="str">
        <f>VLOOKUP(VALUE($B543),'[1]đơn vị thực tập'!$C$3:$AE$1000,20,0)</f>
        <v>DUYỆT</v>
      </c>
      <c r="M543" s="14" t="str">
        <f>VLOOKUP(VALUE($B543),'[1]đơn vị thực tập'!$C$3:$AE$1000,21,0)</f>
        <v>18/12/2023</v>
      </c>
      <c r="N543" s="14" t="str">
        <f>VLOOKUP(VALUE($B543),'[1]đơn vị thực tập'!$C$3:$AE$1000,18,0)</f>
        <v>23/12</v>
      </c>
      <c r="O543" s="14" t="str">
        <f>VLOOKUP(VALUE($B543),'[1]đơn vị thực tập'!$C$3:$AE$1000,13,0)</f>
        <v>Nhà hàng</v>
      </c>
      <c r="P543" s="18">
        <f>VLOOKUP(VALUE(B543),'[1]tạm xét'!$A$7:$R$1001,13,0)</f>
        <v>0.04</v>
      </c>
      <c r="Q543" s="14">
        <f>VLOOKUP(VALUE(B543),'[1]tạm xét'!$A$7:$R$1001,11,0)</f>
        <v>3.24</v>
      </c>
      <c r="R543" s="14" t="str">
        <f>VLOOKUP(VALUE(B543),'[1]tạm xét'!$A$7:$R$1001,18,0)</f>
        <v>CHUYÊN ĐỀ</v>
      </c>
      <c r="S543" s="14" t="s">
        <v>35</v>
      </c>
      <c r="T543" s="14" t="str">
        <f>VLOOKUP($S543,'[1]THÔNG TIN GVHD'!$D$3:$P$25,11,0)</f>
        <v>0355072844</v>
      </c>
      <c r="U543" s="14" t="str">
        <f>VLOOKUP($S543,'[1]THÔNG TIN GVHD'!$D$3:$P$25,12,0)</f>
        <v>Ngotthanhnga@dtu-hti.edu.vn</v>
      </c>
      <c r="V543" s="14">
        <f>VLOOKUP($S543,'[1]THÔNG TIN GVHD'!$D$3:$P$25,13,0)</f>
        <v>0</v>
      </c>
    </row>
    <row r="544" spans="1:22" s="15" customFormat="1" x14ac:dyDescent="0.25">
      <c r="A544" s="10">
        <f t="shared" si="8"/>
        <v>538</v>
      </c>
      <c r="B544" s="10" t="s">
        <v>1208</v>
      </c>
      <c r="C544" s="11" t="s">
        <v>1057</v>
      </c>
      <c r="D544" s="11" t="s">
        <v>1209</v>
      </c>
      <c r="E544" s="12">
        <v>37580</v>
      </c>
      <c r="F544" s="10" t="s">
        <v>34</v>
      </c>
      <c r="G544" s="10" t="s">
        <v>331</v>
      </c>
      <c r="H544" s="10" t="s">
        <v>1179</v>
      </c>
      <c r="I544" s="13" t="s">
        <v>405</v>
      </c>
      <c r="J544" s="14" t="s">
        <v>334</v>
      </c>
      <c r="K544" s="14" t="str">
        <f>VLOOKUP(VALUE($B544),'[1]đơn vị thực tập'!$C$3:$AE$1000,9,0)</f>
        <v>Cicilia Hotel &amp; Spa</v>
      </c>
      <c r="L544" s="14" t="str">
        <f>VLOOKUP(VALUE($B544),'[1]đơn vị thực tập'!$C$3:$AE$1000,20,0)</f>
        <v>DUYỆT</v>
      </c>
      <c r="M544" s="14" t="str">
        <f>VLOOKUP(VALUE($B544),'[1]đơn vị thực tập'!$C$3:$AE$1000,21,0)</f>
        <v>23/1/2024</v>
      </c>
      <c r="N544" s="14" t="str">
        <f>VLOOKUP(VALUE($B544),'[1]đơn vị thực tập'!$C$3:$AE$1000,18,0)</f>
        <v>22/1</v>
      </c>
      <c r="O544" s="14" t="str">
        <f>VLOOKUP(VALUE($B544),'[1]đơn vị thực tập'!$C$3:$AE$1000,13,0)</f>
        <v>Nhà hàng</v>
      </c>
      <c r="P544" s="18">
        <f>VLOOKUP(VALUE(B544),'[1]tạm xét'!$A$7:$R$1001,13,0)</f>
        <v>0</v>
      </c>
      <c r="Q544" s="14">
        <f>VLOOKUP(VALUE(B544),'[1]tạm xét'!$A$7:$R$1001,11,0)</f>
        <v>2.96</v>
      </c>
      <c r="R544" s="14" t="str">
        <f>VLOOKUP(VALUE(B544),'[1]tạm xét'!$A$7:$R$1001,18,0)</f>
        <v>CHUYÊN ĐỀ</v>
      </c>
      <c r="S544" s="14" t="s">
        <v>244</v>
      </c>
      <c r="T544" s="14" t="str">
        <f>VLOOKUP($S544,'[1]THÔNG TIN GVHD'!$D$3:$P$25,11,0)</f>
        <v>034.838.9062</v>
      </c>
      <c r="U544" s="14" t="str">
        <f>VLOOKUP($S544,'[1]THÔNG TIN GVHD'!$D$3:$P$25,12,0)</f>
        <v>honghaiphan0102@gmail.com</v>
      </c>
      <c r="V544" s="14" t="str">
        <f>VLOOKUP($S544,'[1]THÔNG TIN GVHD'!$D$3:$P$25,13,0)</f>
        <v>https://zalo.me/g/abtrkl228</v>
      </c>
    </row>
    <row r="545" spans="1:22" s="15" customFormat="1" x14ac:dyDescent="0.25">
      <c r="A545" s="10">
        <f t="shared" si="8"/>
        <v>539</v>
      </c>
      <c r="B545" s="10" t="s">
        <v>1210</v>
      </c>
      <c r="C545" s="11" t="s">
        <v>1211</v>
      </c>
      <c r="D545" s="11" t="s">
        <v>57</v>
      </c>
      <c r="E545" s="12">
        <v>37009</v>
      </c>
      <c r="F545" s="10" t="s">
        <v>25</v>
      </c>
      <c r="G545" s="10" t="s">
        <v>331</v>
      </c>
      <c r="H545" s="10" t="s">
        <v>1179</v>
      </c>
      <c r="I545" s="13" t="s">
        <v>405</v>
      </c>
      <c r="J545" s="14" t="s">
        <v>334</v>
      </c>
      <c r="K545" s="14" t="e">
        <f>VLOOKUP(VALUE($B545),'[1]đơn vị thực tập'!$C$3:$AE$1000,9,0)</f>
        <v>#N/A</v>
      </c>
      <c r="L545" s="14" t="e">
        <f>VLOOKUP(VALUE($B545),'[1]đơn vị thực tập'!$C$3:$AE$1000,20,0)</f>
        <v>#N/A</v>
      </c>
      <c r="M545" s="14" t="e">
        <f>VLOOKUP(VALUE($B545),'[1]đơn vị thực tập'!$C$3:$AE$1000,21,0)</f>
        <v>#N/A</v>
      </c>
      <c r="N545" s="14" t="e">
        <f>VLOOKUP(VALUE($B545),'[1]đơn vị thực tập'!$C$3:$AE$1000,18,0)</f>
        <v>#N/A</v>
      </c>
      <c r="O545" s="14" t="e">
        <f>VLOOKUP(VALUE($B545),'[1]đơn vị thực tập'!$C$3:$AE$1000,13,0)</f>
        <v>#N/A</v>
      </c>
      <c r="P545" s="18" t="e">
        <f>VLOOKUP(VALUE(B545),'[1]tạm xét'!$A$7:$R$1001,13,0)</f>
        <v>#N/A</v>
      </c>
      <c r="Q545" s="14" t="e">
        <f>VLOOKUP(VALUE(B545),'[1]tạm xét'!$A$7:$R$1001,11,0)</f>
        <v>#N/A</v>
      </c>
      <c r="R545" s="14" t="e">
        <f>VLOOKUP(VALUE(B545),'[1]tạm xét'!$A$7:$R$1001,18,0)</f>
        <v>#N/A</v>
      </c>
      <c r="S545" s="14"/>
      <c r="T545" s="14"/>
      <c r="U545" s="14"/>
      <c r="V545" s="14"/>
    </row>
    <row r="546" spans="1:22" s="15" customFormat="1" x14ac:dyDescent="0.25">
      <c r="A546" s="10">
        <f t="shared" si="8"/>
        <v>540</v>
      </c>
      <c r="B546" s="10" t="s">
        <v>1212</v>
      </c>
      <c r="C546" s="11" t="s">
        <v>1213</v>
      </c>
      <c r="D546" s="11" t="s">
        <v>64</v>
      </c>
      <c r="E546" s="12">
        <v>37238</v>
      </c>
      <c r="F546" s="10" t="s">
        <v>25</v>
      </c>
      <c r="G546" s="10" t="s">
        <v>331</v>
      </c>
      <c r="H546" s="10" t="s">
        <v>1179</v>
      </c>
      <c r="I546" s="13" t="s">
        <v>405</v>
      </c>
      <c r="J546" s="14" t="s">
        <v>334</v>
      </c>
      <c r="K546" s="14" t="e">
        <f>VLOOKUP(VALUE($B546),'[1]đơn vị thực tập'!$C$3:$AE$1000,9,0)</f>
        <v>#N/A</v>
      </c>
      <c r="L546" s="14" t="e">
        <f>VLOOKUP(VALUE($B546),'[1]đơn vị thực tập'!$C$3:$AE$1000,20,0)</f>
        <v>#N/A</v>
      </c>
      <c r="M546" s="14" t="e">
        <f>VLOOKUP(VALUE($B546),'[1]đơn vị thực tập'!$C$3:$AE$1000,21,0)</f>
        <v>#N/A</v>
      </c>
      <c r="N546" s="14" t="e">
        <f>VLOOKUP(VALUE($B546),'[1]đơn vị thực tập'!$C$3:$AE$1000,18,0)</f>
        <v>#N/A</v>
      </c>
      <c r="O546" s="14" t="e">
        <f>VLOOKUP(VALUE($B546),'[1]đơn vị thực tập'!$C$3:$AE$1000,13,0)</f>
        <v>#N/A</v>
      </c>
      <c r="P546" s="18">
        <f>VLOOKUP(VALUE(B546),'[1]tạm xét'!$A$7:$R$1001,13,0)</f>
        <v>0.46774193548387094</v>
      </c>
      <c r="Q546" s="14">
        <f>VLOOKUP(VALUE(B546),'[1]tạm xét'!$A$7:$R$1001,11,0)</f>
        <v>2.0499999999999998</v>
      </c>
      <c r="R546" s="14" t="str">
        <f>VLOOKUP(VALUE(B546),'[1]tạm xét'!$A$7:$R$1001,18,0)</f>
        <v>KHÔNG ĐỦ ĐIỀU KIỆN THỰC TẬP</v>
      </c>
      <c r="S546" s="14"/>
      <c r="T546" s="14"/>
      <c r="U546" s="14"/>
      <c r="V546" s="14"/>
    </row>
    <row r="547" spans="1:22" s="15" customFormat="1" x14ac:dyDescent="0.25">
      <c r="A547" s="10">
        <f t="shared" si="8"/>
        <v>541</v>
      </c>
      <c r="B547" s="10" t="s">
        <v>1214</v>
      </c>
      <c r="C547" s="11" t="s">
        <v>1215</v>
      </c>
      <c r="D547" s="11" t="s">
        <v>313</v>
      </c>
      <c r="E547" s="12">
        <v>37035</v>
      </c>
      <c r="F547" s="10" t="s">
        <v>34</v>
      </c>
      <c r="G547" s="10" t="s">
        <v>331</v>
      </c>
      <c r="H547" s="10" t="s">
        <v>1179</v>
      </c>
      <c r="I547" s="13" t="s">
        <v>405</v>
      </c>
      <c r="J547" s="14" t="s">
        <v>334</v>
      </c>
      <c r="K547" s="14" t="str">
        <f>VLOOKUP(VALUE($B547),'[1]đơn vị thực tập'!$C$3:$AE$1000,9,0)</f>
        <v>Cicilia Hotel &amp; Spa</v>
      </c>
      <c r="L547" s="14" t="str">
        <f>VLOOKUP(VALUE($B547),'[1]đơn vị thực tập'!$C$3:$AE$1000,20,0)</f>
        <v>DUYỆT</v>
      </c>
      <c r="M547" s="14">
        <f>VLOOKUP(VALUE($B547),'[1]đơn vị thực tập'!$C$3:$AE$1000,21,0)</f>
        <v>45597</v>
      </c>
      <c r="N547" s="14">
        <f>VLOOKUP(VALUE($B547),'[1]đơn vị thực tập'!$C$3:$AE$1000,18,0)</f>
        <v>45597</v>
      </c>
      <c r="O547" s="14" t="str">
        <f>VLOOKUP(VALUE($B547),'[1]đơn vị thực tập'!$C$3:$AE$1000,13,0)</f>
        <v>Nhà hàng</v>
      </c>
      <c r="P547" s="18">
        <f>VLOOKUP(VALUE(B547),'[1]tạm xét'!$A$7:$R$1001,13,0)</f>
        <v>2.4E-2</v>
      </c>
      <c r="Q547" s="14">
        <f>VLOOKUP(VALUE(B547),'[1]tạm xét'!$A$7:$R$1001,11,0)</f>
        <v>2.96</v>
      </c>
      <c r="R547" s="14" t="str">
        <f>VLOOKUP(VALUE(B547),'[1]tạm xét'!$A$7:$R$1001,18,0)</f>
        <v>CHUYÊN ĐỀ</v>
      </c>
      <c r="S547" s="14" t="s">
        <v>35</v>
      </c>
      <c r="T547" s="14" t="str">
        <f>VLOOKUP($S547,'[1]THÔNG TIN GVHD'!$D$3:$P$25,11,0)</f>
        <v>0355072844</v>
      </c>
      <c r="U547" s="14" t="str">
        <f>VLOOKUP($S547,'[1]THÔNG TIN GVHD'!$D$3:$P$25,12,0)</f>
        <v>Ngotthanhnga@dtu-hti.edu.vn</v>
      </c>
      <c r="V547" s="14">
        <f>VLOOKUP($S547,'[1]THÔNG TIN GVHD'!$D$3:$P$25,13,0)</f>
        <v>0</v>
      </c>
    </row>
    <row r="548" spans="1:22" s="15" customFormat="1" x14ac:dyDescent="0.25">
      <c r="A548" s="10">
        <f t="shared" si="8"/>
        <v>542</v>
      </c>
      <c r="B548" s="10" t="s">
        <v>1216</v>
      </c>
      <c r="C548" s="11" t="s">
        <v>991</v>
      </c>
      <c r="D548" s="11" t="s">
        <v>72</v>
      </c>
      <c r="E548" s="12">
        <v>37574</v>
      </c>
      <c r="F548" s="10" t="s">
        <v>25</v>
      </c>
      <c r="G548" s="10" t="s">
        <v>331</v>
      </c>
      <c r="H548" s="10" t="s">
        <v>1179</v>
      </c>
      <c r="I548" s="13" t="s">
        <v>405</v>
      </c>
      <c r="J548" s="14" t="s">
        <v>334</v>
      </c>
      <c r="K548" s="14" t="str">
        <f>VLOOKUP(VALUE($B548),'[1]đơn vị thực tập'!$C$3:$AE$1000,9,0)</f>
        <v>DLG Hotel DaNang</v>
      </c>
      <c r="L548" s="14" t="str">
        <f>VLOOKUP(VALUE($B548),'[1]đơn vị thực tập'!$C$3:$AE$1000,20,0)</f>
        <v>DUYỆT</v>
      </c>
      <c r="M548" s="14" t="str">
        <f>VLOOKUP(VALUE($B548),'[1]đơn vị thực tập'!$C$3:$AE$1000,21,0)</f>
        <v>15/1/2024</v>
      </c>
      <c r="N548" s="14" t="str">
        <f>VLOOKUP(VALUE($B548),'[1]đơn vị thực tập'!$C$3:$AE$1000,18,0)</f>
        <v>15/1</v>
      </c>
      <c r="O548" s="14" t="str">
        <f>VLOOKUP(VALUE($B548),'[1]đơn vị thực tập'!$C$3:$AE$1000,13,0)</f>
        <v>Nhà hàng</v>
      </c>
      <c r="P548" s="18">
        <f>VLOOKUP(VALUE(B548),'[1]tạm xét'!$A$7:$R$1001,13,0)</f>
        <v>8.0645161290322578E-3</v>
      </c>
      <c r="Q548" s="14">
        <f>VLOOKUP(VALUE(B548),'[1]tạm xét'!$A$7:$R$1001,11,0)</f>
        <v>3.35</v>
      </c>
      <c r="R548" s="14" t="str">
        <f>VLOOKUP(VALUE(B548),'[1]tạm xét'!$A$7:$R$1001,18,0)</f>
        <v>CHUYÊN ĐỀ</v>
      </c>
      <c r="S548" s="14" t="s">
        <v>69</v>
      </c>
      <c r="T548" s="14" t="str">
        <f>VLOOKUP($S548,'[1]THÔNG TIN GVHD'!$D$3:$P$25,11,0)</f>
        <v>0905 874 626</v>
      </c>
      <c r="U548" s="14" t="str">
        <f>VLOOKUP($S548,'[1]THÔNG TIN GVHD'!$D$3:$P$25,12,0)</f>
        <v>hosminhtai@dtu-hti.edu.vn</v>
      </c>
      <c r="V548" s="14">
        <f>VLOOKUP($S548,'[1]THÔNG TIN GVHD'!$D$3:$P$25,13,0)</f>
        <v>0</v>
      </c>
    </row>
    <row r="549" spans="1:22" s="15" customFormat="1" x14ac:dyDescent="0.25">
      <c r="A549" s="10">
        <f t="shared" si="8"/>
        <v>543</v>
      </c>
      <c r="B549" s="10" t="s">
        <v>1217</v>
      </c>
      <c r="C549" s="11" t="s">
        <v>1218</v>
      </c>
      <c r="D549" s="11" t="s">
        <v>271</v>
      </c>
      <c r="E549" s="12">
        <v>37453</v>
      </c>
      <c r="F549" s="10" t="s">
        <v>25</v>
      </c>
      <c r="G549" s="10" t="s">
        <v>331</v>
      </c>
      <c r="H549" s="10" t="s">
        <v>1179</v>
      </c>
      <c r="I549" s="13" t="s">
        <v>405</v>
      </c>
      <c r="J549" s="14" t="s">
        <v>334</v>
      </c>
      <c r="K549" s="14" t="str">
        <f>VLOOKUP(VALUE($B549),'[1]đơn vị thực tập'!$C$3:$AE$1000,9,0)</f>
        <v>New Orient Hotel Đà Nẵng</v>
      </c>
      <c r="L549" s="14" t="str">
        <f>VLOOKUP(VALUE($B549),'[1]đơn vị thực tập'!$C$3:$AE$1000,20,0)</f>
        <v>DUYỆT</v>
      </c>
      <c r="M549" s="14">
        <f>VLOOKUP(VALUE($B549),'[1]đơn vị thực tập'!$C$3:$AE$1000,21,0)</f>
        <v>45597</v>
      </c>
      <c r="N549" s="14" t="str">
        <f>VLOOKUP(VALUE($B549),'[1]đơn vị thực tập'!$C$3:$AE$1000,18,0)</f>
        <v>15/1</v>
      </c>
      <c r="O549" s="14" t="str">
        <f>VLOOKUP(VALUE($B549),'[1]đơn vị thực tập'!$C$3:$AE$1000,13,0)</f>
        <v>Nhà hàng</v>
      </c>
      <c r="P549" s="18">
        <f>VLOOKUP(VALUE(B549),'[1]tạm xét'!$A$7:$R$1001,13,0)</f>
        <v>4.8387096774193547E-2</v>
      </c>
      <c r="Q549" s="14">
        <f>VLOOKUP(VALUE(B549),'[1]tạm xét'!$A$7:$R$1001,11,0)</f>
        <v>3.16</v>
      </c>
      <c r="R549" s="14" t="str">
        <f>VLOOKUP(VALUE(B549),'[1]tạm xét'!$A$7:$R$1001,18,0)</f>
        <v>CHUYÊN ĐỀ</v>
      </c>
      <c r="S549" s="14" t="s">
        <v>58</v>
      </c>
      <c r="T549" s="14" t="str">
        <f>VLOOKUP($S549,'[1]THÔNG TIN GVHD'!$D$3:$P$25,11,0)</f>
        <v>0905938748</v>
      </c>
      <c r="U549" s="14" t="str">
        <f>VLOOKUP($S549,'[1]THÔNG TIN GVHD'!$D$3:$P$25,12,0)</f>
        <v>duongtxuandieu@dtu-hti.edu.vn</v>
      </c>
      <c r="V549" s="14">
        <f>VLOOKUP($S549,'[1]THÔNG TIN GVHD'!$D$3:$P$25,13,0)</f>
        <v>0</v>
      </c>
    </row>
    <row r="550" spans="1:22" s="15" customFormat="1" x14ac:dyDescent="0.25">
      <c r="A550" s="10">
        <f t="shared" si="8"/>
        <v>544</v>
      </c>
      <c r="B550" s="10" t="s">
        <v>1219</v>
      </c>
      <c r="C550" s="11" t="s">
        <v>1220</v>
      </c>
      <c r="D550" s="11" t="s">
        <v>216</v>
      </c>
      <c r="E550" s="12">
        <v>37327</v>
      </c>
      <c r="F550" s="10" t="s">
        <v>25</v>
      </c>
      <c r="G550" s="10" t="s">
        <v>331</v>
      </c>
      <c r="H550" s="10" t="s">
        <v>1179</v>
      </c>
      <c r="I550" s="13" t="s">
        <v>405</v>
      </c>
      <c r="J550" s="14" t="s">
        <v>334</v>
      </c>
      <c r="K550" s="14" t="e">
        <f>VLOOKUP(VALUE($B550),'[1]đơn vị thực tập'!$C$3:$AE$1000,9,0)</f>
        <v>#N/A</v>
      </c>
      <c r="L550" s="14" t="e">
        <f>VLOOKUP(VALUE($B550),'[1]đơn vị thực tập'!$C$3:$AE$1000,20,0)</f>
        <v>#N/A</v>
      </c>
      <c r="M550" s="14" t="e">
        <f>VLOOKUP(VALUE($B550),'[1]đơn vị thực tập'!$C$3:$AE$1000,21,0)</f>
        <v>#N/A</v>
      </c>
      <c r="N550" s="14" t="e">
        <f>VLOOKUP(VALUE($B550),'[1]đơn vị thực tập'!$C$3:$AE$1000,18,0)</f>
        <v>#N/A</v>
      </c>
      <c r="O550" s="14" t="e">
        <f>VLOOKUP(VALUE($B550),'[1]đơn vị thực tập'!$C$3:$AE$1000,13,0)</f>
        <v>#N/A</v>
      </c>
      <c r="P550" s="18">
        <f>VLOOKUP(VALUE(B550),'[1]tạm xét'!$A$7:$R$1001,13,0)</f>
        <v>2.4E-2</v>
      </c>
      <c r="Q550" s="14">
        <f>VLOOKUP(VALUE(B550),'[1]tạm xét'!$A$7:$R$1001,11,0)</f>
        <v>3.38</v>
      </c>
      <c r="R550" s="14" t="str">
        <f>VLOOKUP(VALUE(B550),'[1]tạm xét'!$A$7:$R$1001,18,0)</f>
        <v>CHUYÊN ĐỀ</v>
      </c>
      <c r="S550" s="14"/>
      <c r="T550" s="14"/>
      <c r="U550" s="14"/>
      <c r="V550" s="14"/>
    </row>
    <row r="551" spans="1:22" s="15" customFormat="1" x14ac:dyDescent="0.25">
      <c r="A551" s="10">
        <f t="shared" si="8"/>
        <v>545</v>
      </c>
      <c r="B551" s="10" t="s">
        <v>1221</v>
      </c>
      <c r="C551" s="11" t="s">
        <v>1222</v>
      </c>
      <c r="D551" s="11" t="s">
        <v>1223</v>
      </c>
      <c r="E551" s="12">
        <v>36854</v>
      </c>
      <c r="F551" s="10" t="s">
        <v>25</v>
      </c>
      <c r="G551" s="10" t="s">
        <v>331</v>
      </c>
      <c r="H551" s="10" t="s">
        <v>1179</v>
      </c>
      <c r="I551" s="13" t="s">
        <v>405</v>
      </c>
      <c r="J551" s="14" t="s">
        <v>334</v>
      </c>
      <c r="K551" s="14" t="str">
        <f>VLOOKUP(VALUE($B551),'[1]đơn vị thực tập'!$C$3:$AE$1000,9,0)</f>
        <v>Eco Green Boutique Hotel</v>
      </c>
      <c r="L551" s="14" t="str">
        <f>VLOOKUP(VALUE($B551),'[1]đơn vị thực tập'!$C$3:$AE$1000,20,0)</f>
        <v>DUYỆT</v>
      </c>
      <c r="M551" s="14" t="str">
        <f>VLOOKUP(VALUE($B551),'[1]đơn vị thực tập'!$C$3:$AE$1000,21,0)</f>
        <v>18/12/2023</v>
      </c>
      <c r="N551" s="14" t="str">
        <f>VLOOKUP(VALUE($B551),'[1]đơn vị thực tập'!$C$3:$AE$1000,18,0)</f>
        <v>15/12</v>
      </c>
      <c r="O551" s="14" t="str">
        <f>VLOOKUP(VALUE($B551),'[1]đơn vị thực tập'!$C$3:$AE$1000,13,0)</f>
        <v>Tiền sảnh</v>
      </c>
      <c r="P551" s="18">
        <f>VLOOKUP(VALUE(B551),'[1]tạm xét'!$A$7:$R$1001,13,0)</f>
        <v>0</v>
      </c>
      <c r="Q551" s="14">
        <f>VLOOKUP(VALUE(B551),'[1]tạm xét'!$A$7:$R$1001,11,0)</f>
        <v>3</v>
      </c>
      <c r="R551" s="14" t="str">
        <f>VLOOKUP(VALUE(B551),'[1]tạm xét'!$A$7:$R$1001,18,0)</f>
        <v>CHUYÊN ĐỀ</v>
      </c>
      <c r="S551" s="14" t="s">
        <v>337</v>
      </c>
      <c r="T551" s="14" t="str">
        <f>VLOOKUP($S551,'[1]THÔNG TIN GVHD'!$D$3:$P$25,11,0)</f>
        <v>0396.153.687</v>
      </c>
      <c r="U551" s="14" t="str">
        <f>VLOOKUP($S551,'[1]THÔNG TIN GVHD'!$D$3:$P$25,12,0)</f>
        <v>nguyentminhthu@dtu-hti.edu.vn</v>
      </c>
      <c r="V551" s="14">
        <f>VLOOKUP($S551,'[1]THÔNG TIN GVHD'!$D$3:$P$25,13,0)</f>
        <v>0</v>
      </c>
    </row>
    <row r="552" spans="1:22" s="15" customFormat="1" x14ac:dyDescent="0.25">
      <c r="A552" s="10">
        <f t="shared" si="8"/>
        <v>546</v>
      </c>
      <c r="B552" s="10" t="s">
        <v>1224</v>
      </c>
      <c r="C552" s="11" t="s">
        <v>1225</v>
      </c>
      <c r="D552" s="11" t="s">
        <v>1226</v>
      </c>
      <c r="E552" s="12">
        <v>37299</v>
      </c>
      <c r="F552" s="10" t="s">
        <v>25</v>
      </c>
      <c r="G552" s="10" t="s">
        <v>331</v>
      </c>
      <c r="H552" s="10" t="s">
        <v>1179</v>
      </c>
      <c r="I552" s="13" t="s">
        <v>405</v>
      </c>
      <c r="J552" s="14" t="s">
        <v>334</v>
      </c>
      <c r="K552" s="14" t="str">
        <f>VLOOKUP(VALUE($B552),'[1]đơn vị thực tập'!$C$3:$AE$1000,9,0)</f>
        <v>Four Points by Sheraton Danang</v>
      </c>
      <c r="L552" s="14" t="str">
        <f>VLOOKUP(VALUE($B552),'[1]đơn vị thực tập'!$C$3:$AE$1000,20,0)</f>
        <v>DUYỆT</v>
      </c>
      <c r="M552" s="14" t="str">
        <f>VLOOKUP(VALUE($B552),'[1]đơn vị thực tập'!$C$3:$AE$1000,21,0)</f>
        <v>23/1/2024</v>
      </c>
      <c r="N552" s="14" t="str">
        <f>VLOOKUP(VALUE($B552),'[1]đơn vị thực tập'!$C$3:$AE$1000,18,0)</f>
        <v>22/1</v>
      </c>
      <c r="O552" s="14" t="str">
        <f>VLOOKUP(VALUE($B552),'[1]đơn vị thực tập'!$C$3:$AE$1000,13,0)</f>
        <v>Buồng phòng</v>
      </c>
      <c r="P552" s="18">
        <f>VLOOKUP(VALUE(B552),'[1]tạm xét'!$A$7:$R$1001,13,0)</f>
        <v>0.04</v>
      </c>
      <c r="Q552" s="14">
        <f>VLOOKUP(VALUE(B552),'[1]tạm xét'!$A$7:$R$1001,11,0)</f>
        <v>3.52</v>
      </c>
      <c r="R552" s="14" t="str">
        <f>VLOOKUP(VALUE(B552),'[1]tạm xét'!$A$7:$R$1001,18,0)</f>
        <v>CHUYÊN ĐỀ</v>
      </c>
      <c r="S552" s="14" t="s">
        <v>83</v>
      </c>
      <c r="T552" s="14" t="str">
        <f>VLOOKUP($S552,'[1]THÔNG TIN GVHD'!$D$3:$P$25,11,0)</f>
        <v>0938290678</v>
      </c>
      <c r="U552" s="14" t="str">
        <f>VLOOKUP($S552,'[1]THÔNG TIN GVHD'!$D$3:$P$25,12,0)</f>
        <v>phamtthuthuy2@dtu-hti.edu.vn</v>
      </c>
      <c r="V552" s="14" t="str">
        <f>VLOOKUP($S552,'[1]THÔNG TIN GVHD'!$D$3:$P$25,13,0)</f>
        <v>https://zalo.me/g/odmhvs684?fbclid=IwAR354AdjFYPfyhwEa3vHYlf5Ev9Iji7RPvr31ossfbKkGeDGm0e1ZVqBD5E</v>
      </c>
    </row>
    <row r="553" spans="1:22" s="15" customFormat="1" x14ac:dyDescent="0.25">
      <c r="A553" s="10">
        <f t="shared" si="8"/>
        <v>547</v>
      </c>
      <c r="B553" s="10" t="s">
        <v>1227</v>
      </c>
      <c r="C553" s="11" t="s">
        <v>947</v>
      </c>
      <c r="D553" s="11" t="s">
        <v>289</v>
      </c>
      <c r="E553" s="12">
        <v>37315</v>
      </c>
      <c r="F553" s="10" t="s">
        <v>34</v>
      </c>
      <c r="G553" s="10" t="s">
        <v>331</v>
      </c>
      <c r="H553" s="10" t="s">
        <v>1179</v>
      </c>
      <c r="I553" s="13" t="s">
        <v>405</v>
      </c>
      <c r="J553" s="14" t="s">
        <v>334</v>
      </c>
      <c r="K553" s="14" t="e">
        <f>VLOOKUP(VALUE($B553),'[1]đơn vị thực tập'!$C$3:$AE$1000,9,0)</f>
        <v>#N/A</v>
      </c>
      <c r="L553" s="14" t="e">
        <f>VLOOKUP(VALUE($B553),'[1]đơn vị thực tập'!$C$3:$AE$1000,20,0)</f>
        <v>#N/A</v>
      </c>
      <c r="M553" s="14" t="e">
        <f>VLOOKUP(VALUE($B553),'[1]đơn vị thực tập'!$C$3:$AE$1000,21,0)</f>
        <v>#N/A</v>
      </c>
      <c r="N553" s="14" t="e">
        <f>VLOOKUP(VALUE($B553),'[1]đơn vị thực tập'!$C$3:$AE$1000,18,0)</f>
        <v>#N/A</v>
      </c>
      <c r="O553" s="14" t="e">
        <f>VLOOKUP(VALUE($B553),'[1]đơn vị thực tập'!$C$3:$AE$1000,13,0)</f>
        <v>#N/A</v>
      </c>
      <c r="P553" s="18">
        <f>VLOOKUP(VALUE(B553),'[1]tạm xét'!$A$7:$R$1001,13,0)</f>
        <v>4.8000000000000001E-2</v>
      </c>
      <c r="Q553" s="14">
        <f>VLOOKUP(VALUE(B553),'[1]tạm xét'!$A$7:$R$1001,11,0)</f>
        <v>3.13</v>
      </c>
      <c r="R553" s="14" t="str">
        <f>VLOOKUP(VALUE(B553),'[1]tạm xét'!$A$7:$R$1001,18,0)</f>
        <v>CHUYÊN ĐỀ</v>
      </c>
      <c r="S553" s="14"/>
      <c r="T553" s="14"/>
      <c r="U553" s="14"/>
      <c r="V553" s="14"/>
    </row>
    <row r="554" spans="1:22" s="15" customFormat="1" x14ac:dyDescent="0.25">
      <c r="A554" s="10">
        <f t="shared" si="8"/>
        <v>548</v>
      </c>
      <c r="B554" s="10" t="s">
        <v>1228</v>
      </c>
      <c r="C554" s="11" t="s">
        <v>573</v>
      </c>
      <c r="D554" s="11" t="s">
        <v>821</v>
      </c>
      <c r="E554" s="12">
        <v>37293</v>
      </c>
      <c r="F554" s="10" t="s">
        <v>25</v>
      </c>
      <c r="G554" s="10" t="s">
        <v>331</v>
      </c>
      <c r="H554" s="10" t="s">
        <v>1179</v>
      </c>
      <c r="I554" s="13" t="s">
        <v>405</v>
      </c>
      <c r="J554" s="14" t="s">
        <v>334</v>
      </c>
      <c r="K554" s="14" t="e">
        <f>VLOOKUP(VALUE($B554),'[1]đơn vị thực tập'!$C$3:$AE$1000,9,0)</f>
        <v>#N/A</v>
      </c>
      <c r="L554" s="14" t="e">
        <f>VLOOKUP(VALUE($B554),'[1]đơn vị thực tập'!$C$3:$AE$1000,20,0)</f>
        <v>#N/A</v>
      </c>
      <c r="M554" s="14" t="e">
        <f>VLOOKUP(VALUE($B554),'[1]đơn vị thực tập'!$C$3:$AE$1000,21,0)</f>
        <v>#N/A</v>
      </c>
      <c r="N554" s="14" t="e">
        <f>VLOOKUP(VALUE($B554),'[1]đơn vị thực tập'!$C$3:$AE$1000,18,0)</f>
        <v>#N/A</v>
      </c>
      <c r="O554" s="14" t="e">
        <f>VLOOKUP(VALUE($B554),'[1]đơn vị thực tập'!$C$3:$AE$1000,13,0)</f>
        <v>#N/A</v>
      </c>
      <c r="P554" s="18">
        <f>VLOOKUP(VALUE(B554),'[1]tạm xét'!$A$7:$R$1001,13,0)</f>
        <v>0.04</v>
      </c>
      <c r="Q554" s="14">
        <f>VLOOKUP(VALUE(B554),'[1]tạm xét'!$A$7:$R$1001,11,0)</f>
        <v>3.72</v>
      </c>
      <c r="R554" s="14" t="str">
        <f>VLOOKUP(VALUE(B554),'[1]tạm xét'!$A$7:$R$1001,18,0)</f>
        <v>CHUYÊN ĐỀ</v>
      </c>
      <c r="S554" s="14"/>
      <c r="T554" s="14"/>
      <c r="U554" s="14"/>
      <c r="V554" s="14"/>
    </row>
    <row r="555" spans="1:22" s="15" customFormat="1" x14ac:dyDescent="0.25">
      <c r="A555" s="10">
        <f t="shared" si="8"/>
        <v>549</v>
      </c>
      <c r="B555" s="10" t="s">
        <v>1229</v>
      </c>
      <c r="C555" s="11" t="s">
        <v>453</v>
      </c>
      <c r="D555" s="11" t="s">
        <v>44</v>
      </c>
      <c r="E555" s="12">
        <v>37577</v>
      </c>
      <c r="F555" s="10" t="s">
        <v>25</v>
      </c>
      <c r="G555" s="10" t="s">
        <v>331</v>
      </c>
      <c r="H555" s="10" t="s">
        <v>1230</v>
      </c>
      <c r="I555" s="13" t="s">
        <v>28</v>
      </c>
      <c r="J555" s="14" t="s">
        <v>334</v>
      </c>
      <c r="K555" s="14" t="str">
        <f>VLOOKUP(VALUE($B555),'[1]đơn vị thực tập'!$C$3:$AE$1000,9,0)</f>
        <v>Belle Maison Parosand DaNang</v>
      </c>
      <c r="L555" s="14" t="str">
        <f>VLOOKUP(VALUE($B555),'[1]đơn vị thực tập'!$C$3:$AE$1000,20,0)</f>
        <v>DUYỆT</v>
      </c>
      <c r="M555" s="14" t="str">
        <f>VLOOKUP(VALUE($B555),'[1]đơn vị thực tập'!$C$3:$AE$1000,21,0)</f>
        <v>16/1/2024</v>
      </c>
      <c r="N555" s="14" t="str">
        <f>VLOOKUP(VALUE($B555),'[1]đơn vị thực tập'!$C$3:$AE$1000,18,0)</f>
        <v>18/1</v>
      </c>
      <c r="O555" s="14" t="str">
        <f>VLOOKUP(VALUE($B555),'[1]đơn vị thực tập'!$C$3:$AE$1000,13,0)</f>
        <v>Lễ tân spa</v>
      </c>
      <c r="P555" s="18">
        <f>VLOOKUP(VALUE(B555),'[1]tạm xét'!$A$7:$R$1001,13,0)</f>
        <v>2.3809523809523808E-2</v>
      </c>
      <c r="Q555" s="14">
        <f>VLOOKUP(VALUE(B555),'[1]tạm xét'!$A$7:$R$1001,11,0)</f>
        <v>3.58</v>
      </c>
      <c r="R555" s="14" t="str">
        <f>VLOOKUP(VALUE(B555),'[1]tạm xét'!$A$7:$R$1001,18,0)</f>
        <v>CHUYÊN ĐỀ</v>
      </c>
      <c r="S555" s="14" t="s">
        <v>69</v>
      </c>
      <c r="T555" s="14" t="str">
        <f>VLOOKUP($S555,'[1]THÔNG TIN GVHD'!$D$3:$P$25,11,0)</f>
        <v>0905 874 626</v>
      </c>
      <c r="U555" s="14" t="str">
        <f>VLOOKUP($S555,'[1]THÔNG TIN GVHD'!$D$3:$P$25,12,0)</f>
        <v>hosminhtai@dtu-hti.edu.vn</v>
      </c>
      <c r="V555" s="14">
        <f>VLOOKUP($S555,'[1]THÔNG TIN GVHD'!$D$3:$P$25,13,0)</f>
        <v>0</v>
      </c>
    </row>
    <row r="556" spans="1:22" s="15" customFormat="1" x14ac:dyDescent="0.25">
      <c r="A556" s="10">
        <f t="shared" si="8"/>
        <v>550</v>
      </c>
      <c r="B556" s="10" t="s">
        <v>1231</v>
      </c>
      <c r="C556" s="11" t="s">
        <v>1232</v>
      </c>
      <c r="D556" s="11" t="s">
        <v>564</v>
      </c>
      <c r="E556" s="12">
        <v>36919</v>
      </c>
      <c r="F556" s="10" t="s">
        <v>34</v>
      </c>
      <c r="G556" s="10" t="s">
        <v>331</v>
      </c>
      <c r="H556" s="10" t="s">
        <v>1230</v>
      </c>
      <c r="I556" s="13" t="s">
        <v>28</v>
      </c>
      <c r="J556" s="14" t="s">
        <v>334</v>
      </c>
      <c r="K556" s="14" t="e">
        <f>VLOOKUP(VALUE($B556),'[1]đơn vị thực tập'!$C$3:$AE$1000,9,0)</f>
        <v>#N/A</v>
      </c>
      <c r="L556" s="14" t="e">
        <f>VLOOKUP(VALUE($B556),'[1]đơn vị thực tập'!$C$3:$AE$1000,20,0)</f>
        <v>#N/A</v>
      </c>
      <c r="M556" s="14" t="e">
        <f>VLOOKUP(VALUE($B556),'[1]đơn vị thực tập'!$C$3:$AE$1000,21,0)</f>
        <v>#N/A</v>
      </c>
      <c r="N556" s="14" t="e">
        <f>VLOOKUP(VALUE($B556),'[1]đơn vị thực tập'!$C$3:$AE$1000,18,0)</f>
        <v>#N/A</v>
      </c>
      <c r="O556" s="14" t="e">
        <f>VLOOKUP(VALUE($B556),'[1]đơn vị thực tập'!$C$3:$AE$1000,13,0)</f>
        <v>#N/A</v>
      </c>
      <c r="P556" s="18">
        <f>VLOOKUP(VALUE(B556),'[1]tạm xét'!$A$7:$R$1001,13,0)</f>
        <v>3.968253968253968E-2</v>
      </c>
      <c r="Q556" s="14">
        <f>VLOOKUP(VALUE(B556),'[1]tạm xét'!$A$7:$R$1001,11,0)</f>
        <v>3.18</v>
      </c>
      <c r="R556" s="14" t="str">
        <f>VLOOKUP(VALUE(B556),'[1]tạm xét'!$A$7:$R$1001,18,0)</f>
        <v>CHUYÊN ĐỀ</v>
      </c>
      <c r="S556" s="14"/>
      <c r="T556" s="14"/>
      <c r="U556" s="14"/>
      <c r="V556" s="14"/>
    </row>
    <row r="557" spans="1:22" s="15" customFormat="1" x14ac:dyDescent="0.25">
      <c r="A557" s="10">
        <f t="shared" si="8"/>
        <v>551</v>
      </c>
      <c r="B557" s="10" t="s">
        <v>1233</v>
      </c>
      <c r="C557" s="11" t="s">
        <v>1234</v>
      </c>
      <c r="D557" s="11" t="s">
        <v>1235</v>
      </c>
      <c r="E557" s="12">
        <v>37320</v>
      </c>
      <c r="F557" s="10" t="s">
        <v>25</v>
      </c>
      <c r="G557" s="10" t="s">
        <v>331</v>
      </c>
      <c r="H557" s="10" t="s">
        <v>1230</v>
      </c>
      <c r="I557" s="13" t="s">
        <v>28</v>
      </c>
      <c r="J557" s="14" t="s">
        <v>334</v>
      </c>
      <c r="K557" s="14" t="str">
        <f>VLOOKUP(VALUE($B557),'[1]đơn vị thực tập'!$C$3:$AE$1000,9,0)</f>
        <v>Belle Maison Parosand DaNang</v>
      </c>
      <c r="L557" s="14" t="str">
        <f>VLOOKUP(VALUE($B557),'[1]đơn vị thực tập'!$C$3:$AE$1000,20,0)</f>
        <v>DUYỆT</v>
      </c>
      <c r="M557" s="14" t="str">
        <f>VLOOKUP(VALUE($B557),'[1]đơn vị thực tập'!$C$3:$AE$1000,21,0)</f>
        <v>16/1/2024</v>
      </c>
      <c r="N557" s="14" t="str">
        <f>VLOOKUP(VALUE($B557),'[1]đơn vị thực tập'!$C$3:$AE$1000,18,0)</f>
        <v>18/1</v>
      </c>
      <c r="O557" s="14" t="str">
        <f>VLOOKUP(VALUE($B557),'[1]đơn vị thực tập'!$C$3:$AE$1000,13,0)</f>
        <v>Nhà hàng</v>
      </c>
      <c r="P557" s="18">
        <f>VLOOKUP(VALUE(B557),'[1]tạm xét'!$A$7:$R$1001,13,0)</f>
        <v>2.3809523809523808E-2</v>
      </c>
      <c r="Q557" s="14">
        <f>VLOOKUP(VALUE(B557),'[1]tạm xét'!$A$7:$R$1001,11,0)</f>
        <v>3.32</v>
      </c>
      <c r="R557" s="14" t="str">
        <f>VLOOKUP(VALUE(B557),'[1]tạm xét'!$A$7:$R$1001,18,0)</f>
        <v>CHUYÊN ĐỀ</v>
      </c>
      <c r="S557" s="14" t="s">
        <v>54</v>
      </c>
      <c r="T557" s="14" t="str">
        <f>VLOOKUP($S557,'[1]THÔNG TIN GVHD'!$D$3:$P$25,11,0)</f>
        <v>0905767997</v>
      </c>
      <c r="U557" s="14" t="str">
        <f>VLOOKUP($S557,'[1]THÔNG TIN GVHD'!$D$3:$P$25,12,0)</f>
        <v>voduchieu@dtu-hti.edu.vn</v>
      </c>
      <c r="V557" s="14">
        <f>VLOOKUP($S557,'[1]THÔNG TIN GVHD'!$D$3:$P$25,13,0)</f>
        <v>0</v>
      </c>
    </row>
    <row r="558" spans="1:22" s="15" customFormat="1" x14ac:dyDescent="0.25">
      <c r="A558" s="10">
        <f t="shared" si="8"/>
        <v>552</v>
      </c>
      <c r="B558" s="10" t="s">
        <v>1236</v>
      </c>
      <c r="C558" s="11" t="s">
        <v>700</v>
      </c>
      <c r="D558" s="11" t="s">
        <v>190</v>
      </c>
      <c r="E558" s="12">
        <v>37613</v>
      </c>
      <c r="F558" s="10" t="s">
        <v>25</v>
      </c>
      <c r="G558" s="10" t="s">
        <v>331</v>
      </c>
      <c r="H558" s="10" t="s">
        <v>1230</v>
      </c>
      <c r="I558" s="13" t="s">
        <v>28</v>
      </c>
      <c r="J558" s="14" t="s">
        <v>334</v>
      </c>
      <c r="K558" s="14" t="str">
        <f>VLOOKUP(VALUE($B558),'[1]đơn vị thực tập'!$C$3:$AE$1000,9,0)</f>
        <v>Mường Thanh Grand Quảng Trị</v>
      </c>
      <c r="L558" s="14" t="str">
        <f>VLOOKUP(VALUE($B558),'[1]đơn vị thực tập'!$C$3:$AE$1000,20,0)</f>
        <v>DUYỆT</v>
      </c>
      <c r="M558" s="14" t="str">
        <f>VLOOKUP(VALUE($B558),'[1]đơn vị thực tập'!$C$3:$AE$1000,21,0)</f>
        <v>28/12/2023</v>
      </c>
      <c r="N558" s="14" t="str">
        <f>VLOOKUP(VALUE($B558),'[1]đơn vị thực tập'!$C$3:$AE$1000,18,0)</f>
        <v>22/1</v>
      </c>
      <c r="O558" s="14" t="str">
        <f>VLOOKUP(VALUE($B558),'[1]đơn vị thực tập'!$C$3:$AE$1000,13,0)</f>
        <v>Sales and marketing</v>
      </c>
      <c r="P558" s="18">
        <f>VLOOKUP(VALUE(B558),'[1]tạm xét'!$A$7:$R$1001,13,0)</f>
        <v>3.2258064516129031E-2</v>
      </c>
      <c r="Q558" s="14">
        <f>VLOOKUP(VALUE(B558),'[1]tạm xét'!$A$7:$R$1001,11,0)</f>
        <v>3.54</v>
      </c>
      <c r="R558" s="14" t="str">
        <f>VLOOKUP(VALUE(B558),'[1]tạm xét'!$A$7:$R$1001,18,0)</f>
        <v>CHUYÊN ĐỀ</v>
      </c>
      <c r="S558" s="14" t="s">
        <v>73</v>
      </c>
      <c r="T558" s="14" t="str">
        <f>VLOOKUP($S558,'[1]THÔNG TIN GVHD'!$D$3:$P$25,11,0)</f>
        <v>0935 141614</v>
      </c>
      <c r="U558" s="14" t="str">
        <f>VLOOKUP($S558,'[1]THÔNG TIN GVHD'!$D$3:$P$25,12,0)</f>
        <v>phamthoangdung@duytan.edu.vn</v>
      </c>
      <c r="V558" s="14">
        <f>VLOOKUP($S558,'[1]THÔNG TIN GVHD'!$D$3:$P$25,13,0)</f>
        <v>0</v>
      </c>
    </row>
    <row r="559" spans="1:22" s="15" customFormat="1" x14ac:dyDescent="0.25">
      <c r="A559" s="10">
        <f t="shared" si="8"/>
        <v>553</v>
      </c>
      <c r="B559" s="10" t="s">
        <v>1237</v>
      </c>
      <c r="C559" s="11" t="s">
        <v>614</v>
      </c>
      <c r="D559" s="11" t="s">
        <v>424</v>
      </c>
      <c r="E559" s="12">
        <v>37451</v>
      </c>
      <c r="F559" s="10" t="s">
        <v>34</v>
      </c>
      <c r="G559" s="10" t="s">
        <v>331</v>
      </c>
      <c r="H559" s="10" t="s">
        <v>1230</v>
      </c>
      <c r="I559" s="13" t="s">
        <v>28</v>
      </c>
      <c r="J559" s="14" t="s">
        <v>334</v>
      </c>
      <c r="K559" s="14" t="str">
        <f>VLOOKUP(VALUE($B559),'[1]đơn vị thực tập'!$C$3:$AE$1000,9,0)</f>
        <v>Rosamia Danang Hotel</v>
      </c>
      <c r="L559" s="14" t="str">
        <f>VLOOKUP(VALUE($B559),'[1]đơn vị thực tập'!$C$3:$AE$1000,20,0)</f>
        <v>DUYỆT</v>
      </c>
      <c r="M559" s="14" t="str">
        <f>VLOOKUP(VALUE($B559),'[1]đơn vị thực tập'!$C$3:$AE$1000,21,0)</f>
        <v>16/1/2024</v>
      </c>
      <c r="N559" s="14" t="str">
        <f>VLOOKUP(VALUE($B559),'[1]đơn vị thực tập'!$C$3:$AE$1000,18,0)</f>
        <v>17/1</v>
      </c>
      <c r="O559" s="14" t="str">
        <f>VLOOKUP(VALUE($B559),'[1]đơn vị thực tập'!$C$3:$AE$1000,13,0)</f>
        <v>Buồng phòng</v>
      </c>
      <c r="P559" s="18">
        <f>VLOOKUP(VALUE(B559),'[1]tạm xét'!$A$7:$R$1001,13,0)</f>
        <v>3.2000000000000001E-2</v>
      </c>
      <c r="Q559" s="14">
        <f>VLOOKUP(VALUE(B559),'[1]tạm xét'!$A$7:$R$1001,11,0)</f>
        <v>3.58</v>
      </c>
      <c r="R559" s="14" t="str">
        <f>VLOOKUP(VALUE(B559),'[1]tạm xét'!$A$7:$R$1001,18,0)</f>
        <v>CHUYÊN ĐỀ</v>
      </c>
      <c r="S559" s="14" t="s">
        <v>58</v>
      </c>
      <c r="T559" s="14" t="str">
        <f>VLOOKUP($S559,'[1]THÔNG TIN GVHD'!$D$3:$P$25,11,0)</f>
        <v>0905938748</v>
      </c>
      <c r="U559" s="14" t="str">
        <f>VLOOKUP($S559,'[1]THÔNG TIN GVHD'!$D$3:$P$25,12,0)</f>
        <v>duongtxuandieu@dtu-hti.edu.vn</v>
      </c>
      <c r="V559" s="14">
        <f>VLOOKUP($S559,'[1]THÔNG TIN GVHD'!$D$3:$P$25,13,0)</f>
        <v>0</v>
      </c>
    </row>
    <row r="560" spans="1:22" s="15" customFormat="1" x14ac:dyDescent="0.25">
      <c r="A560" s="10">
        <f t="shared" si="8"/>
        <v>554</v>
      </c>
      <c r="B560" s="10" t="s">
        <v>1238</v>
      </c>
      <c r="C560" s="11" t="s">
        <v>1239</v>
      </c>
      <c r="D560" s="11" t="s">
        <v>1240</v>
      </c>
      <c r="E560" s="12">
        <v>37386</v>
      </c>
      <c r="F560" s="10" t="s">
        <v>25</v>
      </c>
      <c r="G560" s="10" t="s">
        <v>331</v>
      </c>
      <c r="H560" s="10" t="s">
        <v>1230</v>
      </c>
      <c r="I560" s="13" t="s">
        <v>28</v>
      </c>
      <c r="J560" s="14" t="s">
        <v>334</v>
      </c>
      <c r="K560" s="14" t="str">
        <f>VLOOKUP(VALUE($B560),'[1]đơn vị thực tập'!$C$3:$AE$1000,9,0)</f>
        <v>Chicland Hotel</v>
      </c>
      <c r="L560" s="14" t="str">
        <f>VLOOKUP(VALUE($B560),'[1]đơn vị thực tập'!$C$3:$AE$1000,20,0)</f>
        <v>DUYỆT</v>
      </c>
      <c r="M560" s="14" t="str">
        <f>VLOOKUP(VALUE($B560),'[1]đơn vị thực tập'!$C$3:$AE$1000,21,0)</f>
        <v>19/1/2024</v>
      </c>
      <c r="N560" s="14" t="str">
        <f>VLOOKUP(VALUE($B560),'[1]đơn vị thực tập'!$C$3:$AE$1000,18,0)</f>
        <v>19/1</v>
      </c>
      <c r="O560" s="14" t="str">
        <f>VLOOKUP(VALUE($B560),'[1]đơn vị thực tập'!$C$3:$AE$1000,13,0)</f>
        <v>Nhà hàng</v>
      </c>
      <c r="P560" s="18">
        <f>VLOOKUP(VALUE(B560),'[1]tạm xét'!$A$7:$R$1001,13,0)</f>
        <v>2.3809523809523808E-2</v>
      </c>
      <c r="Q560" s="14">
        <f>VLOOKUP(VALUE(B560),'[1]tạm xét'!$A$7:$R$1001,11,0)</f>
        <v>3.67</v>
      </c>
      <c r="R560" s="14" t="str">
        <f>VLOOKUP(VALUE(B560),'[1]tạm xét'!$A$7:$R$1001,18,0)</f>
        <v>CHUYÊN ĐỀ</v>
      </c>
      <c r="S560" s="14" t="s">
        <v>65</v>
      </c>
      <c r="T560" s="14" t="str">
        <f>VLOOKUP($S560,'[1]THÔNG TIN GVHD'!$D$3:$P$25,11,0)</f>
        <v>0906 029 602</v>
      </c>
      <c r="U560" s="14" t="str">
        <f>VLOOKUP($S560,'[1]THÔNG TIN GVHD'!$D$3:$P$25,12,0)</f>
        <v>tranhoanganh@dtu-hti.edu.vn</v>
      </c>
      <c r="V560" s="14">
        <f>VLOOKUP($S560,'[1]THÔNG TIN GVHD'!$D$3:$P$25,13,0)</f>
        <v>0</v>
      </c>
    </row>
    <row r="561" spans="1:22" s="15" customFormat="1" x14ac:dyDescent="0.25">
      <c r="A561" s="10">
        <f t="shared" si="8"/>
        <v>555</v>
      </c>
      <c r="B561" s="10" t="s">
        <v>1241</v>
      </c>
      <c r="C561" s="11" t="s">
        <v>1242</v>
      </c>
      <c r="D561" s="11" t="s">
        <v>931</v>
      </c>
      <c r="E561" s="12">
        <v>37562</v>
      </c>
      <c r="F561" s="10" t="s">
        <v>25</v>
      </c>
      <c r="G561" s="10" t="s">
        <v>331</v>
      </c>
      <c r="H561" s="10" t="s">
        <v>1230</v>
      </c>
      <c r="I561" s="13" t="s">
        <v>28</v>
      </c>
      <c r="J561" s="14" t="s">
        <v>334</v>
      </c>
      <c r="K561" s="14" t="str">
        <f>VLOOKUP(VALUE($B561),'[1]đơn vị thực tập'!$C$3:$AE$1000,9,0)</f>
        <v>Eden Ocean View Hotel Da Nang</v>
      </c>
      <c r="L561" s="14" t="str">
        <f>VLOOKUP(VALUE($B561),'[1]đơn vị thực tập'!$C$3:$AE$1000,20,0)</f>
        <v>DUYỆT</v>
      </c>
      <c r="M561" s="14" t="str">
        <f>VLOOKUP(VALUE($B561),'[1]đơn vị thực tập'!$C$3:$AE$1000,21,0)</f>
        <v>18/1/2024</v>
      </c>
      <c r="N561" s="14" t="str">
        <f>VLOOKUP(VALUE($B561),'[1]đơn vị thực tập'!$C$3:$AE$1000,18,0)</f>
        <v>20/1</v>
      </c>
      <c r="O561" s="14" t="str">
        <f>VLOOKUP(VALUE($B561),'[1]đơn vị thực tập'!$C$3:$AE$1000,13,0)</f>
        <v>Tiền sảnh</v>
      </c>
      <c r="P561" s="18">
        <f>VLOOKUP(VALUE(B561),'[1]tạm xét'!$A$7:$R$1001,13,0)</f>
        <v>2.4E-2</v>
      </c>
      <c r="Q561" s="14">
        <f>VLOOKUP(VALUE(B561),'[1]tạm xét'!$A$7:$R$1001,11,0)</f>
        <v>3.69</v>
      </c>
      <c r="R561" s="14" t="str">
        <f>VLOOKUP(VALUE(B561),'[1]tạm xét'!$A$7:$R$1001,18,0)</f>
        <v>CHUYÊN ĐỀ</v>
      </c>
      <c r="S561" s="14" t="s">
        <v>69</v>
      </c>
      <c r="T561" s="14" t="str">
        <f>VLOOKUP($S561,'[1]THÔNG TIN GVHD'!$D$3:$P$25,11,0)</f>
        <v>0905 874 626</v>
      </c>
      <c r="U561" s="14" t="str">
        <f>VLOOKUP($S561,'[1]THÔNG TIN GVHD'!$D$3:$P$25,12,0)</f>
        <v>hosminhtai@dtu-hti.edu.vn</v>
      </c>
      <c r="V561" s="14">
        <f>VLOOKUP($S561,'[1]THÔNG TIN GVHD'!$D$3:$P$25,13,0)</f>
        <v>0</v>
      </c>
    </row>
    <row r="562" spans="1:22" s="15" customFormat="1" x14ac:dyDescent="0.25">
      <c r="A562" s="10">
        <f t="shared" si="8"/>
        <v>556</v>
      </c>
      <c r="B562" s="10" t="s">
        <v>1243</v>
      </c>
      <c r="C562" s="11" t="s">
        <v>762</v>
      </c>
      <c r="D562" s="11" t="s">
        <v>704</v>
      </c>
      <c r="E562" s="12">
        <v>37279</v>
      </c>
      <c r="F562" s="10" t="s">
        <v>25</v>
      </c>
      <c r="G562" s="10" t="s">
        <v>331</v>
      </c>
      <c r="H562" s="10" t="s">
        <v>1230</v>
      </c>
      <c r="I562" s="13" t="s">
        <v>28</v>
      </c>
      <c r="J562" s="14" t="s">
        <v>334</v>
      </c>
      <c r="K562" s="14" t="str">
        <f>VLOOKUP(VALUE($B562),'[1]đơn vị thực tập'!$C$3:$AE$1000,9,0)</f>
        <v>Belle Maison Parosand DaNang</v>
      </c>
      <c r="L562" s="14" t="str">
        <f>VLOOKUP(VALUE($B562),'[1]đơn vị thực tập'!$C$3:$AE$1000,20,0)</f>
        <v>DUYỆT</v>
      </c>
      <c r="M562" s="14" t="str">
        <f>VLOOKUP(VALUE($B562),'[1]đơn vị thực tập'!$C$3:$AE$1000,21,0)</f>
        <v>25/1/2023</v>
      </c>
      <c r="N562" s="14" t="str">
        <f>VLOOKUP(VALUE($B562),'[1]đơn vị thực tập'!$C$3:$AE$1000,18,0)</f>
        <v>25/1</v>
      </c>
      <c r="O562" s="14" t="str">
        <f>VLOOKUP(VALUE($B562),'[1]đơn vị thực tập'!$C$3:$AE$1000,13,0)</f>
        <v>Nhà hàng</v>
      </c>
      <c r="P562" s="18">
        <f>VLOOKUP(VALUE(B562),'[1]tạm xét'!$A$7:$R$1001,13,0)</f>
        <v>2.4E-2</v>
      </c>
      <c r="Q562" s="14">
        <f>VLOOKUP(VALUE(B562),'[1]tạm xét'!$A$7:$R$1001,11,0)</f>
        <v>3.08</v>
      </c>
      <c r="R562" s="14" t="str">
        <f>VLOOKUP(VALUE(B562),'[1]tạm xét'!$A$7:$R$1001,18,0)</f>
        <v>CHUYÊN ĐỀ</v>
      </c>
      <c r="S562" s="14" t="s">
        <v>354</v>
      </c>
      <c r="T562" s="14" t="str">
        <f>VLOOKUP($S562,'[1]THÔNG TIN GVHD'!$D$3:$P$25,11,0)</f>
        <v>0935336716</v>
      </c>
      <c r="U562" s="14" t="str">
        <f>VLOOKUP($S562,'[1]THÔNG TIN GVHD'!$D$3:$P$25,12,0)</f>
        <v>hominhphuc@dtu-hti.edu.vn</v>
      </c>
      <c r="V562" s="14">
        <f>VLOOKUP($S562,'[1]THÔNG TIN GVHD'!$D$3:$P$25,13,0)</f>
        <v>0</v>
      </c>
    </row>
    <row r="563" spans="1:22" s="15" customFormat="1" x14ac:dyDescent="0.25">
      <c r="A563" s="10">
        <f t="shared" si="8"/>
        <v>557</v>
      </c>
      <c r="B563" s="10" t="s">
        <v>1244</v>
      </c>
      <c r="C563" s="11" t="s">
        <v>1245</v>
      </c>
      <c r="D563" s="11" t="s">
        <v>198</v>
      </c>
      <c r="E563" s="12">
        <v>37261</v>
      </c>
      <c r="F563" s="10" t="s">
        <v>25</v>
      </c>
      <c r="G563" s="10" t="s">
        <v>331</v>
      </c>
      <c r="H563" s="10" t="s">
        <v>1230</v>
      </c>
      <c r="I563" s="13" t="s">
        <v>28</v>
      </c>
      <c r="J563" s="14" t="s">
        <v>334</v>
      </c>
      <c r="K563" s="14" t="str">
        <f>VLOOKUP(VALUE($B563),'[1]đơn vị thực tập'!$C$3:$AE$1000,9,0)</f>
        <v>Diamond Sea Hotel</v>
      </c>
      <c r="L563" s="14" t="str">
        <f>VLOOKUP(VALUE($B563),'[1]đơn vị thực tập'!$C$3:$AE$1000,20,0)</f>
        <v>DUYỆT</v>
      </c>
      <c r="M563" s="14" t="str">
        <f>VLOOKUP(VALUE($B563),'[1]đơn vị thực tập'!$C$3:$AE$1000,21,0)</f>
        <v>25/12/2023</v>
      </c>
      <c r="N563" s="14" t="str">
        <f>VLOOKUP(VALUE($B563),'[1]đơn vị thực tập'!$C$3:$AE$1000,18,0)</f>
        <v>23/12</v>
      </c>
      <c r="O563" s="14" t="str">
        <f>VLOOKUP(VALUE($B563),'[1]đơn vị thực tập'!$C$3:$AE$1000,13,0)</f>
        <v>Nhà hàng</v>
      </c>
      <c r="P563" s="18">
        <f>VLOOKUP(VALUE(B563),'[1]tạm xét'!$A$7:$R$1001,13,0)</f>
        <v>1.6E-2</v>
      </c>
      <c r="Q563" s="14">
        <f>VLOOKUP(VALUE(B563),'[1]tạm xét'!$A$7:$R$1001,11,0)</f>
        <v>3.42</v>
      </c>
      <c r="R563" s="14" t="str">
        <f>VLOOKUP(VALUE(B563),'[1]tạm xét'!$A$7:$R$1001,18,0)</f>
        <v>CHUYÊN ĐỀ</v>
      </c>
      <c r="S563" s="14" t="s">
        <v>35</v>
      </c>
      <c r="T563" s="14" t="str">
        <f>VLOOKUP($S563,'[1]THÔNG TIN GVHD'!$D$3:$P$25,11,0)</f>
        <v>0355072844</v>
      </c>
      <c r="U563" s="14" t="str">
        <f>VLOOKUP($S563,'[1]THÔNG TIN GVHD'!$D$3:$P$25,12,0)</f>
        <v>Ngotthanhnga@dtu-hti.edu.vn</v>
      </c>
      <c r="V563" s="14">
        <f>VLOOKUP($S563,'[1]THÔNG TIN GVHD'!$D$3:$P$25,13,0)</f>
        <v>0</v>
      </c>
    </row>
    <row r="564" spans="1:22" s="15" customFormat="1" x14ac:dyDescent="0.25">
      <c r="A564" s="10">
        <f t="shared" si="8"/>
        <v>558</v>
      </c>
      <c r="B564" s="10" t="s">
        <v>1246</v>
      </c>
      <c r="C564" s="11" t="s">
        <v>428</v>
      </c>
      <c r="D564" s="11" t="s">
        <v>64</v>
      </c>
      <c r="E564" s="12">
        <v>37397</v>
      </c>
      <c r="F564" s="10" t="s">
        <v>25</v>
      </c>
      <c r="G564" s="10" t="s">
        <v>331</v>
      </c>
      <c r="H564" s="10" t="s">
        <v>1230</v>
      </c>
      <c r="I564" s="13" t="s">
        <v>28</v>
      </c>
      <c r="J564" s="14" t="s">
        <v>334</v>
      </c>
      <c r="K564" s="14" t="str">
        <f>VLOOKUP(VALUE($B564),'[1]đơn vị thực tập'!$C$3:$AE$1000,9,0)</f>
        <v>Hyatt regency DaNang Resort</v>
      </c>
      <c r="L564" s="14" t="str">
        <f>VLOOKUP(VALUE($B564),'[1]đơn vị thực tập'!$C$3:$AE$1000,20,0)</f>
        <v>DUYỆT</v>
      </c>
      <c r="M564" s="14" t="str">
        <f>VLOOKUP(VALUE($B564),'[1]đơn vị thực tập'!$C$3:$AE$1000,21,0)</f>
        <v>28/12/2023</v>
      </c>
      <c r="N564" s="14" t="str">
        <f>VLOOKUP(VALUE($B564),'[1]đơn vị thực tập'!$C$3:$AE$1000,18,0)</f>
        <v>15/1</v>
      </c>
      <c r="O564" s="14" t="str">
        <f>VLOOKUP(VALUE($B564),'[1]đơn vị thực tập'!$C$3:$AE$1000,13,0)</f>
        <v>Nhà hàng</v>
      </c>
      <c r="P564" s="18">
        <f>VLOOKUP(VALUE(B564),'[1]tạm xét'!$A$7:$R$1001,13,0)</f>
        <v>1.6129032258064516E-2</v>
      </c>
      <c r="Q564" s="14">
        <f>VLOOKUP(VALUE(B564),'[1]tạm xét'!$A$7:$R$1001,11,0)</f>
        <v>2.95</v>
      </c>
      <c r="R564" s="14" t="str">
        <f>VLOOKUP(VALUE(B564),'[1]tạm xét'!$A$7:$R$1001,18,0)</f>
        <v>CHUYÊN ĐỀ</v>
      </c>
      <c r="S564" s="14" t="s">
        <v>65</v>
      </c>
      <c r="T564" s="14" t="str">
        <f>VLOOKUP($S564,'[1]THÔNG TIN GVHD'!$D$3:$P$25,11,0)</f>
        <v>0906 029 602</v>
      </c>
      <c r="U564" s="14" t="str">
        <f>VLOOKUP($S564,'[1]THÔNG TIN GVHD'!$D$3:$P$25,12,0)</f>
        <v>tranhoanganh@dtu-hti.edu.vn</v>
      </c>
      <c r="V564" s="14">
        <f>VLOOKUP($S564,'[1]THÔNG TIN GVHD'!$D$3:$P$25,13,0)</f>
        <v>0</v>
      </c>
    </row>
    <row r="565" spans="1:22" s="15" customFormat="1" x14ac:dyDescent="0.25">
      <c r="A565" s="10">
        <f t="shared" si="8"/>
        <v>559</v>
      </c>
      <c r="B565" s="10" t="s">
        <v>1247</v>
      </c>
      <c r="C565" s="11" t="s">
        <v>1248</v>
      </c>
      <c r="D565" s="11" t="s">
        <v>72</v>
      </c>
      <c r="E565" s="12">
        <v>37360</v>
      </c>
      <c r="F565" s="10" t="s">
        <v>25</v>
      </c>
      <c r="G565" s="10" t="s">
        <v>331</v>
      </c>
      <c r="H565" s="10" t="s">
        <v>1230</v>
      </c>
      <c r="I565" s="13" t="s">
        <v>28</v>
      </c>
      <c r="J565" s="14" t="s">
        <v>334</v>
      </c>
      <c r="K565" s="14" t="str">
        <f>VLOOKUP(VALUE($B565),'[1]đơn vị thực tập'!$C$3:$AE$1000,9,0)</f>
        <v>Khách sạn Như Minh Plaza</v>
      </c>
      <c r="L565" s="14" t="str">
        <f>VLOOKUP(VALUE($B565),'[1]đơn vị thực tập'!$C$3:$AE$1000,20,0)</f>
        <v>DUYỆT</v>
      </c>
      <c r="M565" s="14" t="str">
        <f>VLOOKUP(VALUE($B565),'[1]đơn vị thực tập'!$C$3:$AE$1000,21,0)</f>
        <v>28/12/2023</v>
      </c>
      <c r="N565" s="14" t="str">
        <f>VLOOKUP(VALUE($B565),'[1]đơn vị thực tập'!$C$3:$AE$1000,18,0)</f>
        <v>29/12</v>
      </c>
      <c r="O565" s="14" t="str">
        <f>VLOOKUP(VALUE($B565),'[1]đơn vị thực tập'!$C$3:$AE$1000,13,0)</f>
        <v>Nhà hàng</v>
      </c>
      <c r="P565" s="18">
        <f>VLOOKUP(VALUE(B565),'[1]tạm xét'!$A$7:$R$1001,13,0)</f>
        <v>1.6E-2</v>
      </c>
      <c r="Q565" s="14">
        <f>VLOOKUP(VALUE(B565),'[1]tạm xét'!$A$7:$R$1001,11,0)</f>
        <v>3.28</v>
      </c>
      <c r="R565" s="14" t="str">
        <f>VLOOKUP(VALUE(B565),'[1]tạm xét'!$A$7:$R$1001,18,0)</f>
        <v>CHUYÊN ĐỀ</v>
      </c>
      <c r="S565" s="14" t="s">
        <v>162</v>
      </c>
      <c r="T565" s="14" t="str">
        <f>VLOOKUP($S565,'[1]THÔNG TIN GVHD'!$D$3:$P$25,11,0)</f>
        <v>0327892117</v>
      </c>
      <c r="U565" s="14" t="str">
        <f>VLOOKUP($S565,'[1]THÔNG TIN GVHD'!$D$3:$P$25,12,0)</f>
        <v>dangtthuytrang3@dtu-hti.edu.vn</v>
      </c>
      <c r="V565" s="14">
        <f>VLOOKUP($S565,'[1]THÔNG TIN GVHD'!$D$3:$P$25,13,0)</f>
        <v>0</v>
      </c>
    </row>
    <row r="566" spans="1:22" s="15" customFormat="1" x14ac:dyDescent="0.25">
      <c r="A566" s="10">
        <f t="shared" si="8"/>
        <v>560</v>
      </c>
      <c r="B566" s="10" t="s">
        <v>1249</v>
      </c>
      <c r="C566" s="11" t="s">
        <v>1250</v>
      </c>
      <c r="D566" s="11" t="s">
        <v>72</v>
      </c>
      <c r="E566" s="12">
        <v>37526</v>
      </c>
      <c r="F566" s="10" t="s">
        <v>25</v>
      </c>
      <c r="G566" s="10" t="s">
        <v>331</v>
      </c>
      <c r="H566" s="10" t="s">
        <v>1230</v>
      </c>
      <c r="I566" s="13" t="s">
        <v>28</v>
      </c>
      <c r="J566" s="14" t="s">
        <v>334</v>
      </c>
      <c r="K566" s="14" t="str">
        <f>VLOOKUP(VALUE($B566),'[1]đơn vị thực tập'!$C$3:$AE$1000,9,0)</f>
        <v>Khách sạn Như Minh Plaza</v>
      </c>
      <c r="L566" s="14" t="str">
        <f>VLOOKUP(VALUE($B566),'[1]đơn vị thực tập'!$C$3:$AE$1000,20,0)</f>
        <v>DUYỆT</v>
      </c>
      <c r="M566" s="14" t="str">
        <f>VLOOKUP(VALUE($B566),'[1]đơn vị thực tập'!$C$3:$AE$1000,21,0)</f>
        <v>28/12/2023</v>
      </c>
      <c r="N566" s="14" t="str">
        <f>VLOOKUP(VALUE($B566),'[1]đơn vị thực tập'!$C$3:$AE$1000,18,0)</f>
        <v>29/12</v>
      </c>
      <c r="O566" s="14" t="str">
        <f>VLOOKUP(VALUE($B566),'[1]đơn vị thực tập'!$C$3:$AE$1000,13,0)</f>
        <v>Nhà hàng</v>
      </c>
      <c r="P566" s="18">
        <f>VLOOKUP(VALUE(B566),'[1]tạm xét'!$A$7:$R$1001,13,0)</f>
        <v>1.6E-2</v>
      </c>
      <c r="Q566" s="14">
        <f>VLOOKUP(VALUE(B566),'[1]tạm xét'!$A$7:$R$1001,11,0)</f>
        <v>3.32</v>
      </c>
      <c r="R566" s="14" t="str">
        <f>VLOOKUP(VALUE(B566),'[1]tạm xét'!$A$7:$R$1001,18,0)</f>
        <v>CHUYÊN ĐỀ</v>
      </c>
      <c r="S566" s="14" t="s">
        <v>162</v>
      </c>
      <c r="T566" s="14" t="str">
        <f>VLOOKUP($S566,'[1]THÔNG TIN GVHD'!$D$3:$P$25,11,0)</f>
        <v>0327892117</v>
      </c>
      <c r="U566" s="14" t="str">
        <f>VLOOKUP($S566,'[1]THÔNG TIN GVHD'!$D$3:$P$25,12,0)</f>
        <v>dangtthuytrang3@dtu-hti.edu.vn</v>
      </c>
      <c r="V566" s="14">
        <f>VLOOKUP($S566,'[1]THÔNG TIN GVHD'!$D$3:$P$25,13,0)</f>
        <v>0</v>
      </c>
    </row>
    <row r="567" spans="1:22" s="15" customFormat="1" x14ac:dyDescent="0.25">
      <c r="A567" s="10">
        <f t="shared" si="8"/>
        <v>561</v>
      </c>
      <c r="B567" s="10" t="s">
        <v>1251</v>
      </c>
      <c r="C567" s="11" t="s">
        <v>88</v>
      </c>
      <c r="D567" s="11" t="s">
        <v>429</v>
      </c>
      <c r="E567" s="12">
        <v>37552</v>
      </c>
      <c r="F567" s="10" t="s">
        <v>25</v>
      </c>
      <c r="G567" s="10" t="s">
        <v>331</v>
      </c>
      <c r="H567" s="10" t="s">
        <v>1230</v>
      </c>
      <c r="I567" s="13" t="s">
        <v>28</v>
      </c>
      <c r="J567" s="14" t="s">
        <v>334</v>
      </c>
      <c r="K567" s="14" t="str">
        <f>VLOOKUP(VALUE($B567),'[1]đơn vị thực tập'!$C$3:$AE$1000,9,0)</f>
        <v>The Five Villas &amp; Resort QuangNam Danang</v>
      </c>
      <c r="L567" s="14" t="str">
        <f>VLOOKUP(VALUE($B567),'[1]đơn vị thực tập'!$C$3:$AE$1000,20,0)</f>
        <v>DUYỆT</v>
      </c>
      <c r="M567" s="14" t="str">
        <f>VLOOKUP(VALUE($B567),'[1]đơn vị thực tập'!$C$3:$AE$1000,21,0)</f>
        <v>18/12/2023</v>
      </c>
      <c r="N567" s="14">
        <f>VLOOKUP(VALUE($B567),'[1]đơn vị thực tập'!$C$3:$AE$1000,18,0)</f>
        <v>45547</v>
      </c>
      <c r="O567" s="14" t="str">
        <f>VLOOKUP(VALUE($B567),'[1]đơn vị thực tập'!$C$3:$AE$1000,13,0)</f>
        <v>Tiền sảnh</v>
      </c>
      <c r="P567" s="18">
        <f>VLOOKUP(VALUE(B567),'[1]tạm xét'!$A$7:$R$1001,13,0)</f>
        <v>2.4193548387096774E-2</v>
      </c>
      <c r="Q567" s="14">
        <f>VLOOKUP(VALUE(B567),'[1]tạm xét'!$A$7:$R$1001,11,0)</f>
        <v>2.77</v>
      </c>
      <c r="R567" s="14" t="str">
        <f>VLOOKUP(VALUE(B567),'[1]tạm xét'!$A$7:$R$1001,18,0)</f>
        <v>CHUYÊN ĐỀ</v>
      </c>
      <c r="S567" s="14" t="s">
        <v>337</v>
      </c>
      <c r="T567" s="14" t="str">
        <f>VLOOKUP($S567,'[1]THÔNG TIN GVHD'!$D$3:$P$25,11,0)</f>
        <v>0396.153.687</v>
      </c>
      <c r="U567" s="14" t="str">
        <f>VLOOKUP($S567,'[1]THÔNG TIN GVHD'!$D$3:$P$25,12,0)</f>
        <v>nguyentminhthu@dtu-hti.edu.vn</v>
      </c>
      <c r="V567" s="14">
        <f>VLOOKUP($S567,'[1]THÔNG TIN GVHD'!$D$3:$P$25,13,0)</f>
        <v>0</v>
      </c>
    </row>
    <row r="568" spans="1:22" s="15" customFormat="1" x14ac:dyDescent="0.25">
      <c r="A568" s="10">
        <f t="shared" si="8"/>
        <v>562</v>
      </c>
      <c r="B568" s="10" t="s">
        <v>1252</v>
      </c>
      <c r="C568" s="11" t="s">
        <v>1253</v>
      </c>
      <c r="D568" s="11" t="s">
        <v>274</v>
      </c>
      <c r="E568" s="12">
        <v>37579</v>
      </c>
      <c r="F568" s="10" t="s">
        <v>25</v>
      </c>
      <c r="G568" s="10" t="s">
        <v>331</v>
      </c>
      <c r="H568" s="10" t="s">
        <v>1230</v>
      </c>
      <c r="I568" s="13" t="s">
        <v>28</v>
      </c>
      <c r="J568" s="14" t="s">
        <v>334</v>
      </c>
      <c r="K568" s="14" t="str">
        <f>VLOOKUP(VALUE($B568),'[1]đơn vị thực tập'!$C$3:$AE$1000,9,0)</f>
        <v>Grand Mercure Đà Nẵng</v>
      </c>
      <c r="L568" s="14" t="str">
        <f>VLOOKUP(VALUE($B568),'[1]đơn vị thực tập'!$C$3:$AE$1000,20,0)</f>
        <v>DUYỆT</v>
      </c>
      <c r="M568" s="14">
        <f>VLOOKUP(VALUE($B568),'[1]đơn vị thực tập'!$C$3:$AE$1000,21,0)</f>
        <v>45566</v>
      </c>
      <c r="N568" s="14" t="str">
        <f>VLOOKUP(VALUE($B568),'[1]đơn vị thực tập'!$C$3:$AE$1000,18,0)</f>
        <v>26/1</v>
      </c>
      <c r="O568" s="14" t="str">
        <f>VLOOKUP(VALUE($B568),'[1]đơn vị thực tập'!$C$3:$AE$1000,13,0)</f>
        <v>Buồng phòng</v>
      </c>
      <c r="P568" s="18">
        <f>VLOOKUP(VALUE(B568),'[1]tạm xét'!$A$7:$R$1001,13,0)</f>
        <v>0</v>
      </c>
      <c r="Q568" s="14">
        <f>VLOOKUP(VALUE(B568),'[1]tạm xét'!$A$7:$R$1001,11,0)</f>
        <v>3.28</v>
      </c>
      <c r="R568" s="14" t="str">
        <f>VLOOKUP(VALUE(B568),'[1]TỔNG XÉT KHÓA LUẬN'!$B$14:$O$97,14,0)</f>
        <v>CHUYÊN ĐỀ</v>
      </c>
      <c r="S568" s="14" t="s">
        <v>30</v>
      </c>
      <c r="T568" s="14" t="str">
        <f>VLOOKUP($S568,'[1]THÔNG TIN GVHD'!$D$3:$P$25,11,0)</f>
        <v>0702605664</v>
      </c>
      <c r="U568" s="14" t="str">
        <f>VLOOKUP($S568,'[1]THÔNG TIN GVHD'!$D$3:$P$25,12,0)</f>
        <v>huynhlthuylinh@dtu-hti.edu.vn</v>
      </c>
      <c r="V568" s="14">
        <f>VLOOKUP($S568,'[1]THÔNG TIN GVHD'!$D$3:$P$25,13,0)</f>
        <v>0</v>
      </c>
    </row>
    <row r="569" spans="1:22" s="15" customFormat="1" x14ac:dyDescent="0.25">
      <c r="A569" s="10">
        <f t="shared" si="8"/>
        <v>563</v>
      </c>
      <c r="B569" s="10" t="s">
        <v>1254</v>
      </c>
      <c r="C569" s="11" t="s">
        <v>210</v>
      </c>
      <c r="D569" s="11" t="s">
        <v>274</v>
      </c>
      <c r="E569" s="12">
        <v>37370</v>
      </c>
      <c r="F569" s="10" t="s">
        <v>25</v>
      </c>
      <c r="G569" s="10" t="s">
        <v>331</v>
      </c>
      <c r="H569" s="10" t="s">
        <v>1230</v>
      </c>
      <c r="I569" s="13" t="s">
        <v>28</v>
      </c>
      <c r="J569" s="14" t="s">
        <v>334</v>
      </c>
      <c r="K569" s="14" t="e">
        <f>VLOOKUP(VALUE($B569),'[1]đơn vị thực tập'!$C$3:$AE$1000,9,0)</f>
        <v>#N/A</v>
      </c>
      <c r="L569" s="14" t="e">
        <f>VLOOKUP(VALUE($B569),'[1]đơn vị thực tập'!$C$3:$AE$1000,20,0)</f>
        <v>#N/A</v>
      </c>
      <c r="M569" s="14" t="e">
        <f>VLOOKUP(VALUE($B569),'[1]đơn vị thực tập'!$C$3:$AE$1000,21,0)</f>
        <v>#N/A</v>
      </c>
      <c r="N569" s="14" t="e">
        <f>VLOOKUP(VALUE($B569),'[1]đơn vị thực tập'!$C$3:$AE$1000,18,0)</f>
        <v>#N/A</v>
      </c>
      <c r="O569" s="14" t="e">
        <f>VLOOKUP(VALUE($B569),'[1]đơn vị thực tập'!$C$3:$AE$1000,13,0)</f>
        <v>#N/A</v>
      </c>
      <c r="P569" s="18">
        <f>VLOOKUP(VALUE(B569),'[1]tạm xét'!$A$7:$R$1001,13,0)</f>
        <v>0.29032258064516131</v>
      </c>
      <c r="Q569" s="14">
        <f>VLOOKUP(VALUE(B569),'[1]tạm xét'!$A$7:$R$1001,11,0)</f>
        <v>2.09</v>
      </c>
      <c r="R569" s="14" t="str">
        <f>VLOOKUP(VALUE(B569),'[1]tạm xét'!$A$7:$R$1001,18,0)</f>
        <v>KHÔNG ĐỦ ĐIỀU KIỆN THỰC TẬP</v>
      </c>
      <c r="S569" s="14"/>
      <c r="T569" s="14"/>
      <c r="U569" s="14"/>
      <c r="V569" s="14"/>
    </row>
    <row r="570" spans="1:22" s="15" customFormat="1" x14ac:dyDescent="0.25">
      <c r="A570" s="10">
        <f t="shared" si="8"/>
        <v>564</v>
      </c>
      <c r="B570" s="10" t="s">
        <v>1255</v>
      </c>
      <c r="C570" s="11" t="s">
        <v>1256</v>
      </c>
      <c r="D570" s="11" t="s">
        <v>437</v>
      </c>
      <c r="E570" s="12">
        <v>37528</v>
      </c>
      <c r="F570" s="10" t="s">
        <v>34</v>
      </c>
      <c r="G570" s="10" t="s">
        <v>331</v>
      </c>
      <c r="H570" s="10" t="s">
        <v>1230</v>
      </c>
      <c r="I570" s="13" t="s">
        <v>28</v>
      </c>
      <c r="J570" s="14" t="s">
        <v>334</v>
      </c>
      <c r="K570" s="14" t="str">
        <f>VLOOKUP(VALUE($B570),'[1]đơn vị thực tập'!$C$3:$AE$1000,9,0)</f>
        <v>Stay Hotel</v>
      </c>
      <c r="L570" s="14" t="str">
        <f>VLOOKUP(VALUE($B570),'[1]đơn vị thực tập'!$C$3:$AE$1000,20,0)</f>
        <v>DUYỆT</v>
      </c>
      <c r="M570" s="14" t="str">
        <f>VLOOKUP(VALUE($B570),'[1]đơn vị thực tập'!$C$3:$AE$1000,21,0)</f>
        <v>20/1/2024</v>
      </c>
      <c r="N570" s="14" t="str">
        <f>VLOOKUP(VALUE($B570),'[1]đơn vị thực tập'!$C$3:$AE$1000,18,0)</f>
        <v>19/1</v>
      </c>
      <c r="O570" s="14" t="str">
        <f>VLOOKUP(VALUE($B570),'[1]đơn vị thực tập'!$C$3:$AE$1000,13,0)</f>
        <v>Tiền sảnh</v>
      </c>
      <c r="P570" s="18">
        <f>VLOOKUP(VALUE(B570),'[1]tạm xét'!$A$7:$R$1001,13,0)</f>
        <v>0.04</v>
      </c>
      <c r="Q570" s="14">
        <f>VLOOKUP(VALUE(B570),'[1]tạm xét'!$A$7:$R$1001,11,0)</f>
        <v>3.41</v>
      </c>
      <c r="R570" s="14" t="str">
        <f>VLOOKUP(VALUE(B570),'[1]tạm xét'!$A$7:$R$1001,18,0)</f>
        <v>CHUYÊN ĐỀ</v>
      </c>
      <c r="S570" s="14" t="s">
        <v>54</v>
      </c>
      <c r="T570" s="14" t="str">
        <f>VLOOKUP($S570,'[1]THÔNG TIN GVHD'!$D$3:$P$25,11,0)</f>
        <v>0905767997</v>
      </c>
      <c r="U570" s="14" t="str">
        <f>VLOOKUP($S570,'[1]THÔNG TIN GVHD'!$D$3:$P$25,12,0)</f>
        <v>voduchieu@dtu-hti.edu.vn</v>
      </c>
      <c r="V570" s="14">
        <f>VLOOKUP($S570,'[1]THÔNG TIN GVHD'!$D$3:$P$25,13,0)</f>
        <v>0</v>
      </c>
    </row>
    <row r="571" spans="1:22" s="15" customFormat="1" x14ac:dyDescent="0.25">
      <c r="A571" s="10">
        <f t="shared" si="8"/>
        <v>565</v>
      </c>
      <c r="B571" s="10" t="s">
        <v>1257</v>
      </c>
      <c r="C571" s="11" t="s">
        <v>1258</v>
      </c>
      <c r="D571" s="11" t="s">
        <v>82</v>
      </c>
      <c r="E571" s="12">
        <v>37394</v>
      </c>
      <c r="F571" s="10" t="s">
        <v>25</v>
      </c>
      <c r="G571" s="10" t="s">
        <v>331</v>
      </c>
      <c r="H571" s="10" t="s">
        <v>1230</v>
      </c>
      <c r="I571" s="13" t="s">
        <v>28</v>
      </c>
      <c r="J571" s="14" t="s">
        <v>334</v>
      </c>
      <c r="K571" s="14" t="str">
        <f>VLOOKUP(VALUE($B571),'[1]đơn vị thực tập'!$C$3:$AE$1000,9,0)</f>
        <v>Sanouva Hotel</v>
      </c>
      <c r="L571" s="14" t="str">
        <f>VLOOKUP(VALUE($B571),'[1]đơn vị thực tập'!$C$3:$AE$1000,20,0)</f>
        <v>DUYỆT</v>
      </c>
      <c r="M571" s="14" t="str">
        <f>VLOOKUP(VALUE($B571),'[1]đơn vị thực tập'!$C$3:$AE$1000,21,0)</f>
        <v>19/1/2024</v>
      </c>
      <c r="N571" s="14" t="str">
        <f>VLOOKUP(VALUE($B571),'[1]đơn vị thực tập'!$C$3:$AE$1000,18,0)</f>
        <v>19/1</v>
      </c>
      <c r="O571" s="14" t="str">
        <f>VLOOKUP(VALUE($B571),'[1]đơn vị thực tập'!$C$3:$AE$1000,13,0)</f>
        <v>Nhà hàng</v>
      </c>
      <c r="P571" s="18">
        <f>VLOOKUP(VALUE(B571),'[1]tạm xét'!$A$7:$R$1001,13,0)</f>
        <v>1.6E-2</v>
      </c>
      <c r="Q571" s="14">
        <f>VLOOKUP(VALUE(B571),'[1]tạm xét'!$A$7:$R$1001,11,0)</f>
        <v>2.88</v>
      </c>
      <c r="R571" s="14" t="str">
        <f>VLOOKUP(VALUE(B571),'[1]tạm xét'!$A$7:$R$1001,18,0)</f>
        <v>CHUYÊN ĐỀ</v>
      </c>
      <c r="S571" s="14" t="s">
        <v>35</v>
      </c>
      <c r="T571" s="14" t="str">
        <f>VLOOKUP($S571,'[1]THÔNG TIN GVHD'!$D$3:$P$25,11,0)</f>
        <v>0355072844</v>
      </c>
      <c r="U571" s="14" t="str">
        <f>VLOOKUP($S571,'[1]THÔNG TIN GVHD'!$D$3:$P$25,12,0)</f>
        <v>Ngotthanhnga@dtu-hti.edu.vn</v>
      </c>
      <c r="V571" s="14">
        <f>VLOOKUP($S571,'[1]THÔNG TIN GVHD'!$D$3:$P$25,13,0)</f>
        <v>0</v>
      </c>
    </row>
    <row r="572" spans="1:22" s="15" customFormat="1" x14ac:dyDescent="0.25">
      <c r="A572" s="10">
        <f t="shared" si="8"/>
        <v>566</v>
      </c>
      <c r="B572" s="10" t="s">
        <v>1259</v>
      </c>
      <c r="C572" s="11" t="s">
        <v>1260</v>
      </c>
      <c r="D572" s="11" t="s">
        <v>92</v>
      </c>
      <c r="E572" s="12">
        <v>37620</v>
      </c>
      <c r="F572" s="10" t="s">
        <v>25</v>
      </c>
      <c r="G572" s="10" t="s">
        <v>331</v>
      </c>
      <c r="H572" s="10" t="s">
        <v>1230</v>
      </c>
      <c r="I572" s="13" t="s">
        <v>28</v>
      </c>
      <c r="J572" s="14" t="s">
        <v>334</v>
      </c>
      <c r="K572" s="14" t="e">
        <f>VLOOKUP(VALUE($B572),'[1]đơn vị thực tập'!$C$3:$AE$1000,9,0)</f>
        <v>#N/A</v>
      </c>
      <c r="L572" s="14" t="e">
        <f>VLOOKUP(VALUE($B572),'[1]đơn vị thực tập'!$C$3:$AE$1000,20,0)</f>
        <v>#N/A</v>
      </c>
      <c r="M572" s="14" t="e">
        <f>VLOOKUP(VALUE($B572),'[1]đơn vị thực tập'!$C$3:$AE$1000,21,0)</f>
        <v>#N/A</v>
      </c>
      <c r="N572" s="14" t="e">
        <f>VLOOKUP(VALUE($B572),'[1]đơn vị thực tập'!$C$3:$AE$1000,18,0)</f>
        <v>#N/A</v>
      </c>
      <c r="O572" s="14" t="e">
        <f>VLOOKUP(VALUE($B572),'[1]đơn vị thực tập'!$C$3:$AE$1000,13,0)</f>
        <v>#N/A</v>
      </c>
      <c r="P572" s="18">
        <f>VLOOKUP(VALUE(B572),'[1]tạm xét'!$A$7:$R$1001,13,0)</f>
        <v>4.8387096774193547E-2</v>
      </c>
      <c r="Q572" s="14">
        <f>VLOOKUP(VALUE(B572),'[1]tạm xét'!$A$7:$R$1001,11,0)</f>
        <v>2.33</v>
      </c>
      <c r="R572" s="14" t="str">
        <f>VLOOKUP(VALUE(B572),'[1]tạm xét'!$A$7:$R$1001,18,0)</f>
        <v>CHUYÊN ĐỀ</v>
      </c>
      <c r="S572" s="14"/>
      <c r="T572" s="14"/>
      <c r="U572" s="14"/>
      <c r="V572" s="14"/>
    </row>
    <row r="573" spans="1:22" s="15" customFormat="1" x14ac:dyDescent="0.25">
      <c r="A573" s="10">
        <f t="shared" si="8"/>
        <v>567</v>
      </c>
      <c r="B573" s="10" t="s">
        <v>1261</v>
      </c>
      <c r="C573" s="11" t="s">
        <v>1262</v>
      </c>
      <c r="D573" s="11" t="s">
        <v>216</v>
      </c>
      <c r="E573" s="12">
        <v>37382</v>
      </c>
      <c r="F573" s="10" t="s">
        <v>25</v>
      </c>
      <c r="G573" s="10" t="s">
        <v>331</v>
      </c>
      <c r="H573" s="10" t="s">
        <v>1230</v>
      </c>
      <c r="I573" s="13" t="s">
        <v>28</v>
      </c>
      <c r="J573" s="14" t="s">
        <v>334</v>
      </c>
      <c r="K573" s="14" t="str">
        <f>VLOOKUP(VALUE($B573),'[1]đơn vị thực tập'!$C$3:$AE$1000,9,0)</f>
        <v>Khách sạn Như Minh Plaza</v>
      </c>
      <c r="L573" s="14" t="str">
        <f>VLOOKUP(VALUE($B573),'[1]đơn vị thực tập'!$C$3:$AE$1000,20,0)</f>
        <v>DUYỆT</v>
      </c>
      <c r="M573" s="14" t="str">
        <f>VLOOKUP(VALUE($B573),'[1]đơn vị thực tập'!$C$3:$AE$1000,21,0)</f>
        <v>28/12/2023</v>
      </c>
      <c r="N573" s="14" t="str">
        <f>VLOOKUP(VALUE($B573),'[1]đơn vị thực tập'!$C$3:$AE$1000,18,0)</f>
        <v>29/12</v>
      </c>
      <c r="O573" s="14" t="str">
        <f>VLOOKUP(VALUE($B573),'[1]đơn vị thực tập'!$C$3:$AE$1000,13,0)</f>
        <v>Nhà hàng</v>
      </c>
      <c r="P573" s="18">
        <f>VLOOKUP(VALUE(B573),'[1]tạm xét'!$A$7:$R$1001,13,0)</f>
        <v>1.6E-2</v>
      </c>
      <c r="Q573" s="14">
        <f>VLOOKUP(VALUE(B573),'[1]tạm xét'!$A$7:$R$1001,11,0)</f>
        <v>3.2</v>
      </c>
      <c r="R573" s="14" t="str">
        <f>VLOOKUP(VALUE(B573),'[1]tạm xét'!$A$7:$R$1001,18,0)</f>
        <v>CHUYÊN ĐỀ</v>
      </c>
      <c r="S573" s="14" t="s">
        <v>162</v>
      </c>
      <c r="T573" s="14" t="str">
        <f>VLOOKUP($S573,'[1]THÔNG TIN GVHD'!$D$3:$P$25,11,0)</f>
        <v>0327892117</v>
      </c>
      <c r="U573" s="14" t="str">
        <f>VLOOKUP($S573,'[1]THÔNG TIN GVHD'!$D$3:$P$25,12,0)</f>
        <v>dangtthuytrang3@dtu-hti.edu.vn</v>
      </c>
      <c r="V573" s="14">
        <f>VLOOKUP($S573,'[1]THÔNG TIN GVHD'!$D$3:$P$25,13,0)</f>
        <v>0</v>
      </c>
    </row>
    <row r="574" spans="1:22" s="15" customFormat="1" x14ac:dyDescent="0.25">
      <c r="A574" s="10">
        <f t="shared" si="8"/>
        <v>568</v>
      </c>
      <c r="B574" s="10" t="s">
        <v>1263</v>
      </c>
      <c r="C574" s="11" t="s">
        <v>1264</v>
      </c>
      <c r="D574" s="11" t="s">
        <v>216</v>
      </c>
      <c r="E574" s="12">
        <v>37295</v>
      </c>
      <c r="F574" s="10" t="s">
        <v>25</v>
      </c>
      <c r="G574" s="10" t="s">
        <v>331</v>
      </c>
      <c r="H574" s="10" t="s">
        <v>1230</v>
      </c>
      <c r="I574" s="13" t="s">
        <v>28</v>
      </c>
      <c r="J574" s="14" t="s">
        <v>334</v>
      </c>
      <c r="K574" s="14" t="str">
        <f>VLOOKUP(VALUE($B574),'[1]đơn vị thực tập'!$C$3:$AE$1000,9,0)</f>
        <v>Eden Ocean View Hotel Da Nang</v>
      </c>
      <c r="L574" s="14" t="str">
        <f>VLOOKUP(VALUE($B574),'[1]đơn vị thực tập'!$C$3:$AE$1000,20,0)</f>
        <v>DUYỆT</v>
      </c>
      <c r="M574" s="14" t="str">
        <f>VLOOKUP(VALUE($B574),'[1]đơn vị thực tập'!$C$3:$AE$1000,21,0)</f>
        <v>16/1/2024</v>
      </c>
      <c r="N574" s="14" t="str">
        <f>VLOOKUP(VALUE($B574),'[1]đơn vị thực tập'!$C$3:$AE$1000,18,0)</f>
        <v>16/1</v>
      </c>
      <c r="O574" s="14" t="str">
        <f>VLOOKUP(VALUE($B574),'[1]đơn vị thực tập'!$C$3:$AE$1000,13,0)</f>
        <v>Nhà hàng</v>
      </c>
      <c r="P574" s="18">
        <f>VLOOKUP(VALUE(B574),'[1]tạm xét'!$A$7:$R$1001,13,0)</f>
        <v>2.4E-2</v>
      </c>
      <c r="Q574" s="14">
        <f>VLOOKUP(VALUE(B574),'[1]tạm xét'!$A$7:$R$1001,11,0)</f>
        <v>3.12</v>
      </c>
      <c r="R574" s="14" t="str">
        <f>VLOOKUP(VALUE(B574),'[1]tạm xét'!$A$7:$R$1001,18,0)</f>
        <v>CHUYÊN ĐỀ</v>
      </c>
      <c r="S574" s="14" t="s">
        <v>65</v>
      </c>
      <c r="T574" s="14" t="str">
        <f>VLOOKUP($S574,'[1]THÔNG TIN GVHD'!$D$3:$P$25,11,0)</f>
        <v>0906 029 602</v>
      </c>
      <c r="U574" s="14" t="str">
        <f>VLOOKUP($S574,'[1]THÔNG TIN GVHD'!$D$3:$P$25,12,0)</f>
        <v>tranhoanganh@dtu-hti.edu.vn</v>
      </c>
      <c r="V574" s="14">
        <f>VLOOKUP($S574,'[1]THÔNG TIN GVHD'!$D$3:$P$25,13,0)</f>
        <v>0</v>
      </c>
    </row>
    <row r="575" spans="1:22" s="15" customFormat="1" x14ac:dyDescent="0.25">
      <c r="A575" s="10">
        <f t="shared" si="8"/>
        <v>569</v>
      </c>
      <c r="B575" s="10" t="s">
        <v>1265</v>
      </c>
      <c r="C575" s="11" t="s">
        <v>900</v>
      </c>
      <c r="D575" s="11" t="s">
        <v>528</v>
      </c>
      <c r="E575" s="12">
        <v>37547</v>
      </c>
      <c r="F575" s="10" t="s">
        <v>25</v>
      </c>
      <c r="G575" s="10" t="s">
        <v>331</v>
      </c>
      <c r="H575" s="10" t="s">
        <v>1230</v>
      </c>
      <c r="I575" s="13" t="s">
        <v>28</v>
      </c>
      <c r="J575" s="14" t="s">
        <v>334</v>
      </c>
      <c r="K575" s="14" t="str">
        <f>VLOOKUP(VALUE($B575),'[1]đơn vị thực tập'!$C$3:$AE$1000,9,0)</f>
        <v>Da Nang Mikazuki Japanese Resorts &amp; Spa</v>
      </c>
      <c r="L575" s="14" t="str">
        <f>VLOOKUP(VALUE($B575),'[1]đơn vị thực tập'!$C$3:$AE$1000,20,0)</f>
        <v>DUYỆT</v>
      </c>
      <c r="M575" s="14">
        <f>VLOOKUP(VALUE($B575),'[1]đơn vị thực tập'!$C$3:$AE$1000,21,0)</f>
        <v>45566</v>
      </c>
      <c r="N575" s="14" t="str">
        <f>VLOOKUP(VALUE($B575),'[1]đơn vị thực tập'!$C$3:$AE$1000,18,0)</f>
        <v>15/1</v>
      </c>
      <c r="O575" s="14" t="str">
        <f>VLOOKUP(VALUE($B575),'[1]đơn vị thực tập'!$C$3:$AE$1000,13,0)</f>
        <v>Nhà hàng</v>
      </c>
      <c r="P575" s="18">
        <f>VLOOKUP(VALUE(B575),'[1]tạm xét'!$A$7:$R$1001,13,0)</f>
        <v>0.04</v>
      </c>
      <c r="Q575" s="14">
        <f>VLOOKUP(VALUE(B575),'[1]tạm xét'!$A$7:$R$1001,11,0)</f>
        <v>2.97</v>
      </c>
      <c r="R575" s="14" t="str">
        <f>VLOOKUP(VALUE(B575),'[1]tạm xét'!$A$7:$R$1001,18,0)</f>
        <v>CHUYÊN ĐỀ</v>
      </c>
      <c r="S575" s="14" t="s">
        <v>244</v>
      </c>
      <c r="T575" s="14" t="str">
        <f>VLOOKUP($S575,'[1]THÔNG TIN GVHD'!$D$3:$P$25,11,0)</f>
        <v>034.838.9062</v>
      </c>
      <c r="U575" s="14" t="str">
        <f>VLOOKUP($S575,'[1]THÔNG TIN GVHD'!$D$3:$P$25,12,0)</f>
        <v>honghaiphan0102@gmail.com</v>
      </c>
      <c r="V575" s="14" t="str">
        <f>VLOOKUP($S575,'[1]THÔNG TIN GVHD'!$D$3:$P$25,13,0)</f>
        <v>https://zalo.me/g/abtrkl228</v>
      </c>
    </row>
    <row r="576" spans="1:22" s="15" customFormat="1" x14ac:dyDescent="0.25">
      <c r="A576" s="10">
        <f t="shared" si="8"/>
        <v>570</v>
      </c>
      <c r="B576" s="10" t="s">
        <v>1266</v>
      </c>
      <c r="C576" s="11" t="s">
        <v>373</v>
      </c>
      <c r="D576" s="11" t="s">
        <v>528</v>
      </c>
      <c r="E576" s="12">
        <v>37375</v>
      </c>
      <c r="F576" s="10" t="s">
        <v>25</v>
      </c>
      <c r="G576" s="10" t="s">
        <v>331</v>
      </c>
      <c r="H576" s="10" t="s">
        <v>1230</v>
      </c>
      <c r="I576" s="13" t="s">
        <v>28</v>
      </c>
      <c r="J576" s="14" t="s">
        <v>334</v>
      </c>
      <c r="K576" s="14" t="str">
        <f>VLOOKUP(VALUE($B576),'[1]đơn vị thực tập'!$C$3:$AE$1000,9,0)</f>
        <v>Almanity Hoi An</v>
      </c>
      <c r="L576" s="14" t="str">
        <f>VLOOKUP(VALUE($B576),'[1]đơn vị thực tập'!$C$3:$AE$1000,20,0)</f>
        <v>DUYỆT</v>
      </c>
      <c r="M576" s="14" t="str">
        <f>VLOOKUP(VALUE($B576),'[1]đơn vị thực tập'!$C$3:$AE$1000,21,0)</f>
        <v>25/12/2023</v>
      </c>
      <c r="N576" s="14" t="str">
        <f>VLOOKUP(VALUE($B576),'[1]đơn vị thực tập'!$C$3:$AE$1000,18,0)</f>
        <v>23/12</v>
      </c>
      <c r="O576" s="14" t="str">
        <f>VLOOKUP(VALUE($B576),'[1]đơn vị thực tập'!$C$3:$AE$1000,13,0)</f>
        <v>Tiền sảnh</v>
      </c>
      <c r="P576" s="18">
        <f>VLOOKUP(VALUE(B576),'[1]tạm xét'!$A$7:$R$1001,13,0)</f>
        <v>2.4193548387096774E-2</v>
      </c>
      <c r="Q576" s="14">
        <f>VLOOKUP(VALUE(B576),'[1]tạm xét'!$A$7:$R$1001,11,0)</f>
        <v>3.2</v>
      </c>
      <c r="R576" s="14" t="str">
        <f>VLOOKUP(VALUE(B576),'[1]tạm xét'!$A$7:$R$1001,18,0)</f>
        <v>CHUYÊN ĐỀ</v>
      </c>
      <c r="S576" s="14" t="s">
        <v>337</v>
      </c>
      <c r="T576" s="14" t="str">
        <f>VLOOKUP($S576,'[1]THÔNG TIN GVHD'!$D$3:$P$25,11,0)</f>
        <v>0396.153.687</v>
      </c>
      <c r="U576" s="14" t="str">
        <f>VLOOKUP($S576,'[1]THÔNG TIN GVHD'!$D$3:$P$25,12,0)</f>
        <v>nguyentminhthu@dtu-hti.edu.vn</v>
      </c>
      <c r="V576" s="14">
        <f>VLOOKUP($S576,'[1]THÔNG TIN GVHD'!$D$3:$P$25,13,0)</f>
        <v>0</v>
      </c>
    </row>
    <row r="577" spans="1:22" s="15" customFormat="1" x14ac:dyDescent="0.25">
      <c r="A577" s="10">
        <f t="shared" si="8"/>
        <v>571</v>
      </c>
      <c r="B577" s="10" t="s">
        <v>1267</v>
      </c>
      <c r="C577" s="11" t="s">
        <v>1268</v>
      </c>
      <c r="D577" s="11" t="s">
        <v>165</v>
      </c>
      <c r="E577" s="12">
        <v>37291</v>
      </c>
      <c r="F577" s="10" t="s">
        <v>25</v>
      </c>
      <c r="G577" s="10" t="s">
        <v>331</v>
      </c>
      <c r="H577" s="10" t="s">
        <v>1230</v>
      </c>
      <c r="I577" s="13" t="s">
        <v>28</v>
      </c>
      <c r="J577" s="14" t="s">
        <v>334</v>
      </c>
      <c r="K577" s="14" t="str">
        <f>VLOOKUP(VALUE($B577),'[1]đơn vị thực tập'!$C$3:$AE$1000,9,0)</f>
        <v>Da Nang Mikazuki Japanese Resorts &amp; Spa</v>
      </c>
      <c r="L577" s="14" t="str">
        <f>VLOOKUP(VALUE($B577),'[1]đơn vị thực tập'!$C$3:$AE$1000,20,0)</f>
        <v>DUYỆT</v>
      </c>
      <c r="M577" s="14" t="str">
        <f>VLOOKUP(VALUE($B577),'[1]đơn vị thực tập'!$C$3:$AE$1000,21,0)</f>
        <v>15/1/2024</v>
      </c>
      <c r="N577" s="14" t="str">
        <f>VLOOKUP(VALUE($B577),'[1]đơn vị thực tập'!$C$3:$AE$1000,18,0)</f>
        <v>15/1</v>
      </c>
      <c r="O577" s="14" t="str">
        <f>VLOOKUP(VALUE($B577),'[1]đơn vị thực tập'!$C$3:$AE$1000,13,0)</f>
        <v>Nhà hàng</v>
      </c>
      <c r="P577" s="18">
        <f>VLOOKUP(VALUE(B577),'[1]tạm xét'!$A$7:$R$1001,13,0)</f>
        <v>2.4E-2</v>
      </c>
      <c r="Q577" s="14">
        <f>VLOOKUP(VALUE(B577),'[1]tạm xét'!$A$7:$R$1001,11,0)</f>
        <v>3.52</v>
      </c>
      <c r="R577" s="14" t="str">
        <f>VLOOKUP(VALUE(B577),'[1]tạm xét'!$A$7:$R$1001,18,0)</f>
        <v>CHUYÊN ĐỀ</v>
      </c>
      <c r="S577" s="14" t="s">
        <v>65</v>
      </c>
      <c r="T577" s="14" t="str">
        <f>VLOOKUP($S577,'[1]THÔNG TIN GVHD'!$D$3:$P$25,11,0)</f>
        <v>0906 029 602</v>
      </c>
      <c r="U577" s="14" t="str">
        <f>VLOOKUP($S577,'[1]THÔNG TIN GVHD'!$D$3:$P$25,12,0)</f>
        <v>tranhoanganh@dtu-hti.edu.vn</v>
      </c>
      <c r="V577" s="14">
        <f>VLOOKUP($S577,'[1]THÔNG TIN GVHD'!$D$3:$P$25,13,0)</f>
        <v>0</v>
      </c>
    </row>
    <row r="578" spans="1:22" s="15" customFormat="1" x14ac:dyDescent="0.25">
      <c r="A578" s="10">
        <f t="shared" si="8"/>
        <v>572</v>
      </c>
      <c r="B578" s="10" t="s">
        <v>1269</v>
      </c>
      <c r="C578" s="11" t="s">
        <v>358</v>
      </c>
      <c r="D578" s="11" t="s">
        <v>219</v>
      </c>
      <c r="E578" s="12">
        <v>37540</v>
      </c>
      <c r="F578" s="10" t="s">
        <v>25</v>
      </c>
      <c r="G578" s="10" t="s">
        <v>331</v>
      </c>
      <c r="H578" s="10" t="s">
        <v>1230</v>
      </c>
      <c r="I578" s="13" t="s">
        <v>28</v>
      </c>
      <c r="J578" s="14" t="s">
        <v>334</v>
      </c>
      <c r="K578" s="14" t="str">
        <f>VLOOKUP(VALUE($B578),'[1]đơn vị thực tập'!$C$3:$AE$1000,9,0)</f>
        <v>Sanouva Hotel</v>
      </c>
      <c r="L578" s="14" t="str">
        <f>VLOOKUP(VALUE($B578),'[1]đơn vị thực tập'!$C$3:$AE$1000,20,0)</f>
        <v>DUYỆT</v>
      </c>
      <c r="M578" s="14" t="str">
        <f>VLOOKUP(VALUE($B578),'[1]đơn vị thực tập'!$C$3:$AE$1000,21,0)</f>
        <v>19/1/2024</v>
      </c>
      <c r="N578" s="14" t="str">
        <f>VLOOKUP(VALUE($B578),'[1]đơn vị thực tập'!$C$3:$AE$1000,18,0)</f>
        <v>19/1</v>
      </c>
      <c r="O578" s="14" t="str">
        <f>VLOOKUP(VALUE($B578),'[1]đơn vị thực tập'!$C$3:$AE$1000,13,0)</f>
        <v>Nhà hàng</v>
      </c>
      <c r="P578" s="18">
        <f>VLOOKUP(VALUE(B578),'[1]tạm xét'!$A$7:$R$1001,13,0)</f>
        <v>1.6E-2</v>
      </c>
      <c r="Q578" s="14">
        <f>VLOOKUP(VALUE(B578),'[1]tạm xét'!$A$7:$R$1001,11,0)</f>
        <v>3.2</v>
      </c>
      <c r="R578" s="14" t="str">
        <f>VLOOKUP(VALUE(B578),'[1]tạm xét'!$A$7:$R$1001,18,0)</f>
        <v>CHUYÊN ĐỀ</v>
      </c>
      <c r="S578" s="14" t="s">
        <v>35</v>
      </c>
      <c r="T578" s="14" t="str">
        <f>VLOOKUP($S578,'[1]THÔNG TIN GVHD'!$D$3:$P$25,11,0)</f>
        <v>0355072844</v>
      </c>
      <c r="U578" s="14" t="str">
        <f>VLOOKUP($S578,'[1]THÔNG TIN GVHD'!$D$3:$P$25,12,0)</f>
        <v>Ngotthanhnga@dtu-hti.edu.vn</v>
      </c>
      <c r="V578" s="14">
        <f>VLOOKUP($S578,'[1]THÔNG TIN GVHD'!$D$3:$P$25,13,0)</f>
        <v>0</v>
      </c>
    </row>
    <row r="579" spans="1:22" s="15" customFormat="1" x14ac:dyDescent="0.25">
      <c r="A579" s="10">
        <f t="shared" si="8"/>
        <v>573</v>
      </c>
      <c r="B579" s="10" t="s">
        <v>1270</v>
      </c>
      <c r="C579" s="11" t="s">
        <v>1271</v>
      </c>
      <c r="D579" s="11" t="s">
        <v>224</v>
      </c>
      <c r="E579" s="12">
        <v>37191</v>
      </c>
      <c r="F579" s="10" t="s">
        <v>25</v>
      </c>
      <c r="G579" s="10" t="s">
        <v>331</v>
      </c>
      <c r="H579" s="10" t="s">
        <v>1230</v>
      </c>
      <c r="I579" s="13" t="s">
        <v>28</v>
      </c>
      <c r="J579" s="14" t="s">
        <v>334</v>
      </c>
      <c r="K579" s="14" t="str">
        <f>VLOOKUP(VALUE($B579),'[1]đơn vị thực tập'!$C$3:$AE$1000,9,0)</f>
        <v>Grand Tourane Hotel</v>
      </c>
      <c r="L579" s="14" t="str">
        <f>VLOOKUP(VALUE($B579),'[1]đơn vị thực tập'!$C$3:$AE$1000,20,0)</f>
        <v>DUYỆT</v>
      </c>
      <c r="M579" s="14">
        <f>VLOOKUP(VALUE($B579),'[1]đơn vị thực tập'!$C$3:$AE$1000,21,0)</f>
        <v>45413</v>
      </c>
      <c r="N579" s="14">
        <f>VLOOKUP(VALUE($B579),'[1]đơn vị thực tập'!$C$3:$AE$1000,18,0)</f>
        <v>45505</v>
      </c>
      <c r="O579" s="14" t="str">
        <f>VLOOKUP(VALUE($B579),'[1]đơn vị thực tập'!$C$3:$AE$1000,13,0)</f>
        <v>Nhà hàng</v>
      </c>
      <c r="P579" s="18">
        <f>VLOOKUP(VALUE(B579),'[1]tạm xét'!$A$7:$R$1001,13,0)</f>
        <v>2.4E-2</v>
      </c>
      <c r="Q579" s="14">
        <f>VLOOKUP(VALUE(B579),'[1]tạm xét'!$A$7:$R$1001,11,0)</f>
        <v>3.52</v>
      </c>
      <c r="R579" s="14" t="str">
        <f>VLOOKUP(VALUE(B579),'[1]tạm xét'!$A$7:$R$1001,18,0)</f>
        <v>CHUYÊN ĐỀ</v>
      </c>
      <c r="S579" s="14" t="s">
        <v>65</v>
      </c>
      <c r="T579" s="14" t="str">
        <f>VLOOKUP($S579,'[1]THÔNG TIN GVHD'!$D$3:$P$25,11,0)</f>
        <v>0906 029 602</v>
      </c>
      <c r="U579" s="14" t="str">
        <f>VLOOKUP($S579,'[1]THÔNG TIN GVHD'!$D$3:$P$25,12,0)</f>
        <v>tranhoanganh@dtu-hti.edu.vn</v>
      </c>
      <c r="V579" s="14">
        <f>VLOOKUP($S579,'[1]THÔNG TIN GVHD'!$D$3:$P$25,13,0)</f>
        <v>0</v>
      </c>
    </row>
    <row r="580" spans="1:22" s="15" customFormat="1" x14ac:dyDescent="0.25">
      <c r="A580" s="10">
        <f t="shared" si="8"/>
        <v>574</v>
      </c>
      <c r="B580" s="10" t="s">
        <v>1272</v>
      </c>
      <c r="C580" s="11" t="s">
        <v>1273</v>
      </c>
      <c r="D580" s="11" t="s">
        <v>224</v>
      </c>
      <c r="E580" s="12">
        <v>37538</v>
      </c>
      <c r="F580" s="10" t="s">
        <v>25</v>
      </c>
      <c r="G580" s="10" t="s">
        <v>331</v>
      </c>
      <c r="H580" s="10" t="s">
        <v>1230</v>
      </c>
      <c r="I580" s="13" t="s">
        <v>28</v>
      </c>
      <c r="J580" s="14" t="s">
        <v>334</v>
      </c>
      <c r="K580" s="14" t="str">
        <f>VLOOKUP(VALUE($B580),'[1]đơn vị thực tập'!$C$3:$AE$1000,9,0)</f>
        <v>Grand Tourane Hotel</v>
      </c>
      <c r="L580" s="14" t="str">
        <f>VLOOKUP(VALUE($B580),'[1]đơn vị thực tập'!$C$3:$AE$1000,20,0)</f>
        <v>DUYỆT</v>
      </c>
      <c r="M580" s="14">
        <f>VLOOKUP(VALUE($B580),'[1]đơn vị thực tập'!$C$3:$AE$1000,21,0)</f>
        <v>45413</v>
      </c>
      <c r="N580" s="14">
        <f>VLOOKUP(VALUE($B580),'[1]đơn vị thực tập'!$C$3:$AE$1000,18,0)</f>
        <v>45627</v>
      </c>
      <c r="O580" s="14" t="str">
        <f>VLOOKUP(VALUE($B580),'[1]đơn vị thực tập'!$C$3:$AE$1000,13,0)</f>
        <v>Nhà hàng</v>
      </c>
      <c r="P580" s="18">
        <f>VLOOKUP(VALUE(B580),'[1]tạm xét'!$A$7:$R$1001,13,0)</f>
        <v>2.4E-2</v>
      </c>
      <c r="Q580" s="14">
        <f>VLOOKUP(VALUE(B580),'[1]tạm xét'!$A$7:$R$1001,11,0)</f>
        <v>3.15</v>
      </c>
      <c r="R580" s="14" t="str">
        <f>VLOOKUP(VALUE(B580),'[1]tạm xét'!$A$7:$R$1001,18,0)</f>
        <v>CHUYÊN ĐỀ</v>
      </c>
      <c r="S580" s="14" t="s">
        <v>35</v>
      </c>
      <c r="T580" s="14" t="str">
        <f>VLOOKUP($S580,'[1]THÔNG TIN GVHD'!$D$3:$P$25,11,0)</f>
        <v>0355072844</v>
      </c>
      <c r="U580" s="14" t="str">
        <f>VLOOKUP($S580,'[1]THÔNG TIN GVHD'!$D$3:$P$25,12,0)</f>
        <v>Ngotthanhnga@dtu-hti.edu.vn</v>
      </c>
      <c r="V580" s="14">
        <f>VLOOKUP($S580,'[1]THÔNG TIN GVHD'!$D$3:$P$25,13,0)</f>
        <v>0</v>
      </c>
    </row>
    <row r="581" spans="1:22" s="15" customFormat="1" x14ac:dyDescent="0.25">
      <c r="A581" s="10">
        <f t="shared" si="8"/>
        <v>575</v>
      </c>
      <c r="B581" s="10" t="s">
        <v>1274</v>
      </c>
      <c r="C581" s="11" t="s">
        <v>1275</v>
      </c>
      <c r="D581" s="11" t="s">
        <v>173</v>
      </c>
      <c r="E581" s="12">
        <v>37339</v>
      </c>
      <c r="F581" s="10" t="s">
        <v>25</v>
      </c>
      <c r="G581" s="10" t="s">
        <v>331</v>
      </c>
      <c r="H581" s="10" t="s">
        <v>1230</v>
      </c>
      <c r="I581" s="13" t="s">
        <v>28</v>
      </c>
      <c r="J581" s="14" t="s">
        <v>334</v>
      </c>
      <c r="K581" s="14" t="str">
        <f>VLOOKUP(VALUE($B581),'[1]đơn vị thực tập'!$C$3:$AE$1000,9,0)</f>
        <v>Chicland Hotel</v>
      </c>
      <c r="L581" s="14" t="str">
        <f>VLOOKUP(VALUE($B581),'[1]đơn vị thực tập'!$C$3:$AE$1000,20,0)</f>
        <v>DUYỆT</v>
      </c>
      <c r="M581" s="14" t="str">
        <f>VLOOKUP(VALUE($B581),'[1]đơn vị thực tập'!$C$3:$AE$1000,21,0)</f>
        <v>19/1/2024</v>
      </c>
      <c r="N581" s="14" t="str">
        <f>VLOOKUP(VALUE($B581),'[1]đơn vị thực tập'!$C$3:$AE$1000,18,0)</f>
        <v>19/1</v>
      </c>
      <c r="O581" s="14" t="str">
        <f>VLOOKUP(VALUE($B581),'[1]đơn vị thực tập'!$C$3:$AE$1000,13,0)</f>
        <v>Nhà hàng</v>
      </c>
      <c r="P581" s="18">
        <f>VLOOKUP(VALUE(B581),'[1]tạm xét'!$A$7:$R$1001,13,0)</f>
        <v>2.3809523809523808E-2</v>
      </c>
      <c r="Q581" s="14">
        <f>VLOOKUP(VALUE(B581),'[1]tạm xét'!$A$7:$R$1001,11,0)</f>
        <v>3.55</v>
      </c>
      <c r="R581" s="14" t="str">
        <f>VLOOKUP(VALUE(B581),'[1]tạm xét'!$A$7:$R$1001,18,0)</f>
        <v>CHUYÊN ĐỀ</v>
      </c>
      <c r="S581" s="14" t="s">
        <v>65</v>
      </c>
      <c r="T581" s="14" t="str">
        <f>VLOOKUP($S581,'[1]THÔNG TIN GVHD'!$D$3:$P$25,11,0)</f>
        <v>0906 029 602</v>
      </c>
      <c r="U581" s="14" t="str">
        <f>VLOOKUP($S581,'[1]THÔNG TIN GVHD'!$D$3:$P$25,12,0)</f>
        <v>tranhoanganh@dtu-hti.edu.vn</v>
      </c>
      <c r="V581" s="14">
        <f>VLOOKUP($S581,'[1]THÔNG TIN GVHD'!$D$3:$P$25,13,0)</f>
        <v>0</v>
      </c>
    </row>
    <row r="582" spans="1:22" s="15" customFormat="1" x14ac:dyDescent="0.25">
      <c r="A582" s="10">
        <f t="shared" si="8"/>
        <v>576</v>
      </c>
      <c r="B582" s="10" t="s">
        <v>1276</v>
      </c>
      <c r="C582" s="11" t="s">
        <v>1277</v>
      </c>
      <c r="D582" s="11" t="s">
        <v>230</v>
      </c>
      <c r="E582" s="12">
        <v>37390</v>
      </c>
      <c r="F582" s="10" t="s">
        <v>25</v>
      </c>
      <c r="G582" s="10" t="s">
        <v>331</v>
      </c>
      <c r="H582" s="10" t="s">
        <v>1230</v>
      </c>
      <c r="I582" s="13" t="s">
        <v>28</v>
      </c>
      <c r="J582" s="14" t="s">
        <v>334</v>
      </c>
      <c r="K582" s="14" t="str">
        <f>VLOOKUP(VALUE($B582),'[1]đơn vị thực tập'!$C$3:$AE$1000,9,0)</f>
        <v>Maximilan Danang Beach Hotel</v>
      </c>
      <c r="L582" s="14" t="str">
        <f>VLOOKUP(VALUE($B582),'[1]đơn vị thực tập'!$C$3:$AE$1000,20,0)</f>
        <v>DUYỆT</v>
      </c>
      <c r="M582" s="14" t="str">
        <f>VLOOKUP(VALUE($B582),'[1]đơn vị thực tập'!$C$3:$AE$1000,21,0)</f>
        <v>25/1/2024</v>
      </c>
      <c r="N582" s="14" t="str">
        <f>VLOOKUP(VALUE($B582),'[1]đơn vị thực tập'!$C$3:$AE$1000,18,0)</f>
        <v>24/1</v>
      </c>
      <c r="O582" s="14" t="str">
        <f>VLOOKUP(VALUE($B582),'[1]đơn vị thực tập'!$C$3:$AE$1000,13,0)</f>
        <v>Tiền sảnh</v>
      </c>
      <c r="P582" s="18">
        <f>VLOOKUP(VALUE(B582),'[1]tạm xét'!$A$7:$R$1001,13,0)</f>
        <v>0</v>
      </c>
      <c r="Q582" s="14">
        <f>VLOOKUP(VALUE(B582),'[1]tạm xét'!$A$7:$R$1001,11,0)</f>
        <v>3.32</v>
      </c>
      <c r="R582" s="14" t="str">
        <f>VLOOKUP(VALUE(B582),'[1]TỔNG XÉT KHÓA LUẬN'!$B$14:$O$97,14,0)</f>
        <v>CHUYÊN ĐỀ</v>
      </c>
      <c r="S582" s="14" t="s">
        <v>54</v>
      </c>
      <c r="T582" s="14" t="str">
        <f>VLOOKUP($S582,'[1]THÔNG TIN GVHD'!$D$3:$P$25,11,0)</f>
        <v>0905767997</v>
      </c>
      <c r="U582" s="14" t="str">
        <f>VLOOKUP($S582,'[1]THÔNG TIN GVHD'!$D$3:$P$25,12,0)</f>
        <v>voduchieu@dtu-hti.edu.vn</v>
      </c>
      <c r="V582" s="14">
        <f>VLOOKUP($S582,'[1]THÔNG TIN GVHD'!$D$3:$P$25,13,0)</f>
        <v>0</v>
      </c>
    </row>
    <row r="583" spans="1:22" s="15" customFormat="1" x14ac:dyDescent="0.25">
      <c r="A583" s="10">
        <f t="shared" si="8"/>
        <v>577</v>
      </c>
      <c r="B583" s="10" t="s">
        <v>1278</v>
      </c>
      <c r="C583" s="11" t="s">
        <v>1279</v>
      </c>
      <c r="D583" s="11" t="s">
        <v>601</v>
      </c>
      <c r="E583" s="12">
        <v>37458</v>
      </c>
      <c r="F583" s="10" t="s">
        <v>25</v>
      </c>
      <c r="G583" s="10" t="s">
        <v>331</v>
      </c>
      <c r="H583" s="10" t="s">
        <v>1230</v>
      </c>
      <c r="I583" s="13" t="s">
        <v>28</v>
      </c>
      <c r="J583" s="14" t="s">
        <v>334</v>
      </c>
      <c r="K583" s="14" t="str">
        <f>VLOOKUP(VALUE($B583),'[1]đơn vị thực tập'!$C$3:$AE$1000,9,0)</f>
        <v>Premier Village Danang Resort</v>
      </c>
      <c r="L583" s="14" t="str">
        <f>VLOOKUP(VALUE($B583),'[1]đơn vị thực tập'!$C$3:$AE$1000,20,0)</f>
        <v>DUYỆT</v>
      </c>
      <c r="M583" s="14" t="str">
        <f>VLOOKUP(VALUE($B583),'[1]đơn vị thực tập'!$C$3:$AE$1000,21,0)</f>
        <v>25/12/2023</v>
      </c>
      <c r="N583" s="14" t="str">
        <f>VLOOKUP(VALUE($B583),'[1]đơn vị thực tập'!$C$3:$AE$1000,18,0)</f>
        <v>23/12</v>
      </c>
      <c r="O583" s="14" t="str">
        <f>VLOOKUP(VALUE($B583),'[1]đơn vị thực tập'!$C$3:$AE$1000,13,0)</f>
        <v>Tiền sảnh</v>
      </c>
      <c r="P583" s="18">
        <f>VLOOKUP(VALUE(B583),'[1]tạm xét'!$A$7:$R$1001,13,0)</f>
        <v>1.6E-2</v>
      </c>
      <c r="Q583" s="14">
        <f>VLOOKUP(VALUE(B583),'[1]tạm xét'!$A$7:$R$1001,11,0)</f>
        <v>3.22</v>
      </c>
      <c r="R583" s="14" t="str">
        <f>VLOOKUP(VALUE(B583),'[1]tạm xét'!$A$7:$R$1001,18,0)</f>
        <v>CHUYÊN ĐỀ</v>
      </c>
      <c r="S583" s="14" t="s">
        <v>30</v>
      </c>
      <c r="T583" s="14" t="str">
        <f>VLOOKUP($S583,'[1]THÔNG TIN GVHD'!$D$3:$P$25,11,0)</f>
        <v>0702605664</v>
      </c>
      <c r="U583" s="14" t="str">
        <f>VLOOKUP($S583,'[1]THÔNG TIN GVHD'!$D$3:$P$25,12,0)</f>
        <v>huynhlthuylinh@dtu-hti.edu.vn</v>
      </c>
      <c r="V583" s="14">
        <f>VLOOKUP($S583,'[1]THÔNG TIN GVHD'!$D$3:$P$25,13,0)</f>
        <v>0</v>
      </c>
    </row>
    <row r="584" spans="1:22" s="15" customFormat="1" x14ac:dyDescent="0.25">
      <c r="A584" s="10">
        <f t="shared" si="8"/>
        <v>578</v>
      </c>
      <c r="B584" s="10" t="s">
        <v>1280</v>
      </c>
      <c r="C584" s="11" t="s">
        <v>415</v>
      </c>
      <c r="D584" s="11" t="s">
        <v>176</v>
      </c>
      <c r="E584" s="12">
        <v>37067</v>
      </c>
      <c r="F584" s="10" t="s">
        <v>34</v>
      </c>
      <c r="G584" s="10" t="s">
        <v>331</v>
      </c>
      <c r="H584" s="10" t="s">
        <v>1230</v>
      </c>
      <c r="I584" s="13" t="s">
        <v>28</v>
      </c>
      <c r="J584" s="14" t="s">
        <v>334</v>
      </c>
      <c r="K584" s="14" t="str">
        <f>VLOOKUP(VALUE($B584),'[1]đơn vị thực tập'!$C$3:$AE$1000,9,0)</f>
        <v>Naman Retreat</v>
      </c>
      <c r="L584" s="14" t="str">
        <f>VLOOKUP(VALUE($B584),'[1]đơn vị thực tập'!$C$3:$AE$1000,20,0)</f>
        <v>DUYỆT</v>
      </c>
      <c r="M584" s="14" t="str">
        <f>VLOOKUP(VALUE($B584),'[1]đơn vị thực tập'!$C$3:$AE$1000,21,0)</f>
        <v>15/1/2024</v>
      </c>
      <c r="N584" s="14" t="str">
        <f>VLOOKUP(VALUE($B584),'[1]đơn vị thực tập'!$C$3:$AE$1000,18,0)</f>
        <v>15/1</v>
      </c>
      <c r="O584" s="14" t="str">
        <f>VLOOKUP(VALUE($B584),'[1]đơn vị thực tập'!$C$3:$AE$1000,13,0)</f>
        <v>Nhà hàng</v>
      </c>
      <c r="P584" s="18">
        <f>VLOOKUP(VALUE(B584),'[1]tạm xét'!$A$7:$R$1001,13,0)</f>
        <v>2.4E-2</v>
      </c>
      <c r="Q584" s="14">
        <f>VLOOKUP(VALUE(B584),'[1]tạm xét'!$A$7:$R$1001,11,0)</f>
        <v>3.59</v>
      </c>
      <c r="R584" s="14" t="str">
        <f>VLOOKUP(VALUE(B584),'[1]tạm xét'!$A$7:$R$1001,18,0)</f>
        <v>CHUYÊN ĐỀ</v>
      </c>
      <c r="S584" s="14" t="s">
        <v>73</v>
      </c>
      <c r="T584" s="14" t="str">
        <f>VLOOKUP($S584,'[1]THÔNG TIN GVHD'!$D$3:$P$25,11,0)</f>
        <v>0935 141614</v>
      </c>
      <c r="U584" s="14" t="str">
        <f>VLOOKUP($S584,'[1]THÔNG TIN GVHD'!$D$3:$P$25,12,0)</f>
        <v>phamthoangdung@duytan.edu.vn</v>
      </c>
      <c r="V584" s="14">
        <f>VLOOKUP($S584,'[1]THÔNG TIN GVHD'!$D$3:$P$25,13,0)</f>
        <v>0</v>
      </c>
    </row>
    <row r="585" spans="1:22" s="15" customFormat="1" x14ac:dyDescent="0.25">
      <c r="A585" s="10">
        <f t="shared" ref="A585:A648" si="9">A584+1</f>
        <v>579</v>
      </c>
      <c r="B585" s="10">
        <v>25203301949</v>
      </c>
      <c r="C585" s="11" t="s">
        <v>1281</v>
      </c>
      <c r="D585" s="11" t="s">
        <v>295</v>
      </c>
      <c r="E585" s="12">
        <v>37226</v>
      </c>
      <c r="F585" s="10" t="s">
        <v>25</v>
      </c>
      <c r="G585" s="10" t="s">
        <v>331</v>
      </c>
      <c r="H585" s="10" t="s">
        <v>1230</v>
      </c>
      <c r="I585" s="13" t="s">
        <v>28</v>
      </c>
      <c r="J585" s="14" t="s">
        <v>334</v>
      </c>
      <c r="K585" s="14" t="e">
        <f>VLOOKUP(VALUE($B585),'[1]đơn vị thực tập'!$C$3:$AE$1000,9,0)</f>
        <v>#N/A</v>
      </c>
      <c r="L585" s="14" t="e">
        <f>VLOOKUP(VALUE($B585),'[1]đơn vị thực tập'!$C$3:$AE$1000,20,0)</f>
        <v>#N/A</v>
      </c>
      <c r="M585" s="14" t="e">
        <f>VLOOKUP(VALUE($B585),'[1]đơn vị thực tập'!$C$3:$AE$1000,21,0)</f>
        <v>#N/A</v>
      </c>
      <c r="N585" s="14" t="e">
        <f>VLOOKUP(VALUE($B585),'[1]đơn vị thực tập'!$C$3:$AE$1000,18,0)</f>
        <v>#N/A</v>
      </c>
      <c r="O585" s="14" t="e">
        <f>VLOOKUP(VALUE($B585),'[1]đơn vị thực tập'!$C$3:$AE$1000,13,0)</f>
        <v>#N/A</v>
      </c>
      <c r="P585" s="18">
        <f>VLOOKUP(VALUE(B585),'[1]tạm xét'!$A$7:$R$1001,13,0)</f>
        <v>0</v>
      </c>
      <c r="Q585" s="14">
        <f>VLOOKUP(VALUE(B585),'[1]tạm xét'!$A$7:$R$1001,11,0)</f>
        <v>3.23</v>
      </c>
      <c r="R585" s="14" t="s">
        <v>1282</v>
      </c>
      <c r="S585" s="14"/>
      <c r="T585" s="14"/>
      <c r="U585" s="14"/>
      <c r="V585" s="14"/>
    </row>
    <row r="586" spans="1:22" s="15" customFormat="1" x14ac:dyDescent="0.25">
      <c r="A586" s="10">
        <f t="shared" si="9"/>
        <v>580</v>
      </c>
      <c r="B586" s="10">
        <v>25203301866</v>
      </c>
      <c r="C586" s="11" t="s">
        <v>1283</v>
      </c>
      <c r="D586" s="11"/>
      <c r="E586" s="12"/>
      <c r="F586" s="10"/>
      <c r="G586" s="10"/>
      <c r="H586" s="10" t="s">
        <v>1284</v>
      </c>
      <c r="I586" s="13"/>
      <c r="J586" s="14" t="s">
        <v>29</v>
      </c>
      <c r="K586" s="14" t="str">
        <f>VLOOKUP(VALUE($B586),'[1]đơn vị thực tập'!$C$3:$AE$1000,9,0)</f>
        <v>SUN WORLD BA NA HILLS</v>
      </c>
      <c r="L586" s="14" t="str">
        <f>VLOOKUP(VALUE($B586),'[1]đơn vị thực tập'!$C$3:$AE$1000,20,0)</f>
        <v>DUYỆT</v>
      </c>
      <c r="M586" s="14" t="str">
        <f>VLOOKUP(VALUE($B586),'[1]đơn vị thực tập'!$C$3:$AE$1000,21,0)</f>
        <v>25/12/2023</v>
      </c>
      <c r="N586" s="14" t="str">
        <f>VLOOKUP(VALUE($B586),'[1]đơn vị thực tập'!$C$3:$AE$1000,18,0)</f>
        <v>23/12</v>
      </c>
      <c r="O586" s="14" t="str">
        <f>VLOOKUP(VALUE($B586),'[1]đơn vị thực tập'!$C$3:$AE$1000,13,0)</f>
        <v>Nhà hàng</v>
      </c>
      <c r="P586" s="18">
        <f>VLOOKUP(VALUE(B586),'[1]tạm xét'!$A$7:$R$1001,13,0)</f>
        <v>0</v>
      </c>
      <c r="Q586" s="14">
        <f>VLOOKUP(VALUE(B586),'[1]tạm xét'!$A$7:$R$1001,11,0)</f>
        <v>3</v>
      </c>
      <c r="R586" s="14" t="str">
        <f>VLOOKUP(VALUE(B586),'[1]tạm xét'!$A$7:$R$1001,18,0)</f>
        <v>CHUYÊN ĐỀ</v>
      </c>
      <c r="S586" s="14" t="s">
        <v>162</v>
      </c>
      <c r="T586" s="14" t="str">
        <f>VLOOKUP($S586,'[1]THÔNG TIN GVHD'!$D$3:$P$25,11,0)</f>
        <v>0327892117</v>
      </c>
      <c r="U586" s="14" t="str">
        <f>VLOOKUP($S586,'[1]THÔNG TIN GVHD'!$D$3:$P$25,12,0)</f>
        <v>dangtthuytrang3@dtu-hti.edu.vn</v>
      </c>
      <c r="V586" s="14">
        <f>VLOOKUP($S586,'[1]THÔNG TIN GVHD'!$D$3:$P$25,13,0)</f>
        <v>0</v>
      </c>
    </row>
    <row r="587" spans="1:22" s="15" customFormat="1" x14ac:dyDescent="0.25">
      <c r="A587" s="10">
        <f t="shared" si="9"/>
        <v>581</v>
      </c>
      <c r="B587" s="10">
        <v>25217103802</v>
      </c>
      <c r="C587" s="11" t="s">
        <v>1285</v>
      </c>
      <c r="D587" s="11"/>
      <c r="E587" s="12"/>
      <c r="F587" s="10"/>
      <c r="G587" s="10"/>
      <c r="H587" s="10" t="s">
        <v>1286</v>
      </c>
      <c r="I587" s="13"/>
      <c r="J587" s="14" t="s">
        <v>29</v>
      </c>
      <c r="K587" s="14" t="str">
        <f>VLOOKUP(VALUE($B587),'[1]đơn vị thực tập'!$C$3:$AE$1000,9,0)</f>
        <v>Golden Lotus Grand</v>
      </c>
      <c r="L587" s="14" t="str">
        <f>VLOOKUP(VALUE($B587),'[1]đơn vị thực tập'!$C$3:$AE$1000,20,0)</f>
        <v>DUYỆT</v>
      </c>
      <c r="M587" s="14" t="str">
        <f>VLOOKUP(VALUE($B587),'[1]đơn vị thực tập'!$C$3:$AE$1000,21,0)</f>
        <v>27/12/2023</v>
      </c>
      <c r="N587" s="14" t="str">
        <f>VLOOKUP(VALUE($B587),'[1]đơn vị thực tập'!$C$3:$AE$1000,18,0)</f>
        <v>22/1</v>
      </c>
      <c r="O587" s="14" t="str">
        <f>VLOOKUP(VALUE($B587),'[1]đơn vị thực tập'!$C$3:$AE$1000,13,0)</f>
        <v>Nhà hàng</v>
      </c>
      <c r="P587" s="18">
        <f>VLOOKUP(VALUE(B587),'[1]tạm xét'!$A$7:$R$1001,13,0)</f>
        <v>0</v>
      </c>
      <c r="Q587" s="14">
        <f>VLOOKUP(VALUE(B587),'[1]tạm xét'!$A$7:$R$1001,11,0)</f>
        <v>3.12</v>
      </c>
      <c r="R587" s="14" t="str">
        <f>VLOOKUP(VALUE(B587),'[1]tạm xét'!$A$7:$R$1001,18,0)</f>
        <v>CHUYÊN ĐỀ</v>
      </c>
      <c r="S587" s="14" t="s">
        <v>65</v>
      </c>
      <c r="T587" s="14" t="str">
        <f>VLOOKUP($S587,'[1]THÔNG TIN GVHD'!$D$3:$P$25,11,0)</f>
        <v>0906 029 602</v>
      </c>
      <c r="U587" s="14" t="str">
        <f>VLOOKUP($S587,'[1]THÔNG TIN GVHD'!$D$3:$P$25,12,0)</f>
        <v>tranhoanganh@dtu-hti.edu.vn</v>
      </c>
      <c r="V587" s="14">
        <f>VLOOKUP($S587,'[1]THÔNG TIN GVHD'!$D$3:$P$25,13,0)</f>
        <v>0</v>
      </c>
    </row>
    <row r="588" spans="1:22" s="15" customFormat="1" x14ac:dyDescent="0.25">
      <c r="A588" s="10">
        <f t="shared" si="9"/>
        <v>582</v>
      </c>
      <c r="B588" s="10">
        <v>25207110564</v>
      </c>
      <c r="C588" s="11" t="s">
        <v>1287</v>
      </c>
      <c r="D588" s="11"/>
      <c r="E588" s="12"/>
      <c r="F588" s="10"/>
      <c r="G588" s="10"/>
      <c r="H588" s="10" t="s">
        <v>1288</v>
      </c>
      <c r="I588" s="13"/>
      <c r="J588" s="14" t="s">
        <v>29</v>
      </c>
      <c r="K588" s="14" t="str">
        <f>VLOOKUP(VALUE($B588),'[1]đơn vị thực tập'!$C$3:$AE$1000,9,0)</f>
        <v>Pullman Danang Beach Resort</v>
      </c>
      <c r="L588" s="14" t="str">
        <f>VLOOKUP(VALUE($B588),'[1]đơn vị thực tập'!$C$3:$AE$1000,20,0)</f>
        <v>DUYỆT</v>
      </c>
      <c r="M588" s="14" t="str">
        <f>VLOOKUP(VALUE($B588),'[1]đơn vị thực tập'!$C$3:$AE$1000,21,0)</f>
        <v>27/12/2023</v>
      </c>
      <c r="N588" s="14">
        <f>VLOOKUP(VALUE($B588),'[1]đơn vị thực tập'!$C$3:$AE$1000,18,0)</f>
        <v>45597</v>
      </c>
      <c r="O588" s="14" t="str">
        <f>VLOOKUP(VALUE($B588),'[1]đơn vị thực tập'!$C$3:$AE$1000,13,0)</f>
        <v>Buồng phòng</v>
      </c>
      <c r="P588" s="18">
        <f>VLOOKUP(VALUE(B588),'[1]tạm xét'!$A$7:$R$1001,13,0)</f>
        <v>2.2058823529411766E-2</v>
      </c>
      <c r="Q588" s="14">
        <f>VLOOKUP(VALUE(B588),'[1]tạm xét'!$A$7:$R$1001,11,0)</f>
        <v>2.15</v>
      </c>
      <c r="R588" s="14" t="str">
        <f>VLOOKUP(VALUE(B588),'[1]tạm xét'!$A$7:$R$1001,18,0)</f>
        <v>CHUYÊN ĐỀ</v>
      </c>
      <c r="S588" s="14" t="s">
        <v>83</v>
      </c>
      <c r="T588" s="14" t="str">
        <f>VLOOKUP($S588,'[1]THÔNG TIN GVHD'!$D$3:$P$25,11,0)</f>
        <v>0938290678</v>
      </c>
      <c r="U588" s="14" t="str">
        <f>VLOOKUP($S588,'[1]THÔNG TIN GVHD'!$D$3:$P$25,12,0)</f>
        <v>phamtthuthuy2@dtu-hti.edu.vn</v>
      </c>
      <c r="V588" s="14" t="str">
        <f>VLOOKUP($S588,'[1]THÔNG TIN GVHD'!$D$3:$P$25,13,0)</f>
        <v>https://zalo.me/g/odmhvs684?fbclid=IwAR354AdjFYPfyhwEa3vHYlf5Ev9Iji7RPvr31ossfbKkGeDGm0e1ZVqBD5E</v>
      </c>
    </row>
    <row r="589" spans="1:22" s="15" customFormat="1" x14ac:dyDescent="0.25">
      <c r="A589" s="10">
        <f t="shared" si="9"/>
        <v>583</v>
      </c>
      <c r="B589" s="10">
        <v>24217105225</v>
      </c>
      <c r="C589" s="11" t="s">
        <v>1289</v>
      </c>
      <c r="D589" s="11"/>
      <c r="E589" s="12"/>
      <c r="F589" s="10"/>
      <c r="G589" s="10"/>
      <c r="H589" s="10" t="s">
        <v>1290</v>
      </c>
      <c r="I589" s="13"/>
      <c r="J589" s="14" t="s">
        <v>29</v>
      </c>
      <c r="K589" s="14" t="str">
        <f>VLOOKUP(VALUE($B589),'[1]đơn vị thực tập'!$C$3:$AE$1000,9,0)</f>
        <v>Cicilia Hotel &amp; Spa</v>
      </c>
      <c r="L589" s="14" t="str">
        <f>VLOOKUP(VALUE($B589),'[1]đơn vị thực tập'!$C$3:$AE$1000,20,0)</f>
        <v>DUYỆT</v>
      </c>
      <c r="M589" s="14" t="str">
        <f>VLOOKUP(VALUE($B589),'[1]đơn vị thực tập'!$C$3:$AE$1000,21,0)</f>
        <v>19/1/2024</v>
      </c>
      <c r="N589" s="14" t="str">
        <f>VLOOKUP(VALUE($B589),'[1]đơn vị thực tập'!$C$3:$AE$1000,18,0)</f>
        <v>19/1</v>
      </c>
      <c r="O589" s="14" t="str">
        <f>VLOOKUP(VALUE($B589),'[1]đơn vị thực tập'!$C$3:$AE$1000,13,0)</f>
        <v>Buồng phòng</v>
      </c>
      <c r="P589" s="18">
        <f>VLOOKUP(VALUE(B589),'[1]tạm xét'!$A$7:$R$1001,13,0)</f>
        <v>2.34375E-2</v>
      </c>
      <c r="Q589" s="14">
        <f>VLOOKUP(VALUE(B589),'[1]tạm xét'!$A$7:$R$1001,11,0)</f>
        <v>2.58</v>
      </c>
      <c r="R589" s="14" t="str">
        <f>VLOOKUP(VALUE(B589),'[1]tạm xét'!$A$7:$R$1001,18,0)</f>
        <v>CHUYÊN ĐỀ</v>
      </c>
      <c r="S589" s="14" t="s">
        <v>354</v>
      </c>
      <c r="T589" s="14" t="str">
        <f>VLOOKUP($S589,'[1]THÔNG TIN GVHD'!$D$3:$P$25,11,0)</f>
        <v>0935336716</v>
      </c>
      <c r="U589" s="14" t="str">
        <f>VLOOKUP($S589,'[1]THÔNG TIN GVHD'!$D$3:$P$25,12,0)</f>
        <v>hominhphuc@dtu-hti.edu.vn</v>
      </c>
      <c r="V589" s="14">
        <f>VLOOKUP($S589,'[1]THÔNG TIN GVHD'!$D$3:$P$25,13,0)</f>
        <v>0</v>
      </c>
    </row>
    <row r="590" spans="1:22" s="15" customFormat="1" x14ac:dyDescent="0.25">
      <c r="A590" s="10">
        <f t="shared" si="9"/>
        <v>584</v>
      </c>
      <c r="B590" s="10">
        <v>24207101721</v>
      </c>
      <c r="C590" s="11" t="s">
        <v>1291</v>
      </c>
      <c r="D590" s="11"/>
      <c r="E590" s="12"/>
      <c r="F590" s="10"/>
      <c r="G590" s="10"/>
      <c r="H590" s="10" t="s">
        <v>1292</v>
      </c>
      <c r="I590" s="13"/>
      <c r="J590" s="14" t="s">
        <v>29</v>
      </c>
      <c r="K590" s="14" t="e">
        <f>VLOOKUP(VALUE($B590),'[1]đơn vị thực tập'!$C$3:$AE$1000,9,0)</f>
        <v>#N/A</v>
      </c>
      <c r="L590" s="14" t="e">
        <f>VLOOKUP(VALUE($B590),'[1]đơn vị thực tập'!$C$3:$AE$1000,20,0)</f>
        <v>#N/A</v>
      </c>
      <c r="M590" s="14" t="e">
        <f>VLOOKUP(VALUE($B590),'[1]đơn vị thực tập'!$C$3:$AE$1000,21,0)</f>
        <v>#N/A</v>
      </c>
      <c r="N590" s="14" t="e">
        <f>VLOOKUP(VALUE($B590),'[1]đơn vị thực tập'!$C$3:$AE$1000,18,0)</f>
        <v>#N/A</v>
      </c>
      <c r="O590" s="14" t="e">
        <f>VLOOKUP(VALUE($B590),'[1]đơn vị thực tập'!$C$3:$AE$1000,13,0)</f>
        <v>#N/A</v>
      </c>
      <c r="P590" s="18">
        <f>VLOOKUP(VALUE(B590),'[1]tạm xét'!$A$7:$R$1001,13,0)</f>
        <v>0</v>
      </c>
      <c r="Q590" s="14">
        <f>VLOOKUP(VALUE(B590),'[1]tạm xét'!$A$7:$R$1001,11,0)</f>
        <v>0</v>
      </c>
      <c r="R590" s="14">
        <f>VLOOKUP(VALUE(B590),'[1]tạm xét'!$A$7:$R$1001,18,0)</f>
        <v>0</v>
      </c>
      <c r="S590" s="14"/>
      <c r="T590" s="14"/>
      <c r="U590" s="14"/>
      <c r="V590" s="14"/>
    </row>
    <row r="591" spans="1:22" s="15" customFormat="1" x14ac:dyDescent="0.25">
      <c r="A591" s="10">
        <f t="shared" si="9"/>
        <v>585</v>
      </c>
      <c r="B591" s="10">
        <v>25207117039</v>
      </c>
      <c r="C591" s="11" t="s">
        <v>1293</v>
      </c>
      <c r="D591" s="11"/>
      <c r="E591" s="12"/>
      <c r="F591" s="10"/>
      <c r="G591" s="10"/>
      <c r="H591" s="10" t="s">
        <v>1284</v>
      </c>
      <c r="I591" s="13"/>
      <c r="J591" s="14" t="s">
        <v>29</v>
      </c>
      <c r="K591" s="14" t="e">
        <f>VLOOKUP(VALUE($B591),'[1]đơn vị thực tập'!$C$3:$AE$1000,9,0)</f>
        <v>#N/A</v>
      </c>
      <c r="L591" s="14" t="e">
        <f>VLOOKUP(VALUE($B591),'[1]đơn vị thực tập'!$C$3:$AE$1000,20,0)</f>
        <v>#N/A</v>
      </c>
      <c r="M591" s="14" t="e">
        <f>VLOOKUP(VALUE($B591),'[1]đơn vị thực tập'!$C$3:$AE$1000,21,0)</f>
        <v>#N/A</v>
      </c>
      <c r="N591" s="14" t="e">
        <f>VLOOKUP(VALUE($B591),'[1]đơn vị thực tập'!$C$3:$AE$1000,18,0)</f>
        <v>#N/A</v>
      </c>
      <c r="O591" s="14" t="e">
        <f>VLOOKUP(VALUE($B591),'[1]đơn vị thực tập'!$C$3:$AE$1000,13,0)</f>
        <v>#N/A</v>
      </c>
      <c r="P591" s="18">
        <f>VLOOKUP(VALUE(B591),'[1]tạm xét'!$A$7:$R$1001,13,0)</f>
        <v>0</v>
      </c>
      <c r="Q591" s="14">
        <f>VLOOKUP(VALUE(B591),'[1]tạm xét'!$A$7:$R$1001,11,0)</f>
        <v>2.98</v>
      </c>
      <c r="R591" s="14" t="str">
        <f>VLOOKUP(VALUE(B591),'[1]tạm xét'!$A$7:$R$1001,18,0)</f>
        <v>CHUYÊN ĐỀ</v>
      </c>
      <c r="S591" s="14"/>
      <c r="T591" s="14"/>
      <c r="U591" s="14"/>
      <c r="V591" s="14"/>
    </row>
    <row r="592" spans="1:22" s="15" customFormat="1" x14ac:dyDescent="0.25">
      <c r="A592" s="10">
        <f t="shared" si="9"/>
        <v>586</v>
      </c>
      <c r="B592" s="10">
        <v>25202403557</v>
      </c>
      <c r="C592" s="11" t="s">
        <v>1294</v>
      </c>
      <c r="D592" s="11"/>
      <c r="E592" s="12"/>
      <c r="F592" s="10"/>
      <c r="G592" s="10"/>
      <c r="H592" s="10" t="s">
        <v>1295</v>
      </c>
      <c r="I592" s="13"/>
      <c r="J592" s="14" t="s">
        <v>29</v>
      </c>
      <c r="K592" s="14" t="str">
        <f>VLOOKUP(VALUE($B592),'[1]đơn vị thực tập'!$C$3:$AE$1000,9,0)</f>
        <v>Premier Village Danang Resort</v>
      </c>
      <c r="L592" s="14" t="str">
        <f>VLOOKUP(VALUE($B592),'[1]đơn vị thực tập'!$C$3:$AE$1000,20,0)</f>
        <v>DUYỆT</v>
      </c>
      <c r="M592" s="14" t="str">
        <f>VLOOKUP(VALUE($B592),'[1]đơn vị thực tập'!$C$3:$AE$1000,21,0)</f>
        <v>25/12/2023</v>
      </c>
      <c r="N592" s="14" t="str">
        <f>VLOOKUP(VALUE($B592),'[1]đơn vị thực tập'!$C$3:$AE$1000,18,0)</f>
        <v>23/12</v>
      </c>
      <c r="O592" s="14" t="str">
        <f>VLOOKUP(VALUE($B592),'[1]đơn vị thực tập'!$C$3:$AE$1000,13,0)</f>
        <v>Nhà hàng</v>
      </c>
      <c r="P592" s="18">
        <f>VLOOKUP(VALUE(B592),'[1]tạm xét'!$A$7:$R$1001,13,0)</f>
        <v>0</v>
      </c>
      <c r="Q592" s="14">
        <f>VLOOKUP(VALUE(B592),'[1]tạm xét'!$A$7:$R$1001,11,0)</f>
        <v>3.22</v>
      </c>
      <c r="R592" s="14" t="s">
        <v>1282</v>
      </c>
      <c r="S592" s="14" t="s">
        <v>162</v>
      </c>
      <c r="T592" s="14" t="str">
        <f>VLOOKUP($S592,'[1]THÔNG TIN GVHD'!$D$3:$P$25,11,0)</f>
        <v>0327892117</v>
      </c>
      <c r="U592" s="14" t="str">
        <f>VLOOKUP($S592,'[1]THÔNG TIN GVHD'!$D$3:$P$25,12,0)</f>
        <v>dangtthuytrang3@dtu-hti.edu.vn</v>
      </c>
      <c r="V592" s="14">
        <f>VLOOKUP($S592,'[1]THÔNG TIN GVHD'!$D$3:$P$25,13,0)</f>
        <v>0</v>
      </c>
    </row>
    <row r="593" spans="1:22" s="15" customFormat="1" x14ac:dyDescent="0.25">
      <c r="A593" s="10">
        <f t="shared" si="9"/>
        <v>587</v>
      </c>
      <c r="B593" s="10">
        <v>25207100721</v>
      </c>
      <c r="C593" s="11" t="s">
        <v>1296</v>
      </c>
      <c r="D593" s="11"/>
      <c r="E593" s="12"/>
      <c r="F593" s="10"/>
      <c r="G593" s="10"/>
      <c r="H593" s="10" t="s">
        <v>1297</v>
      </c>
      <c r="I593" s="13"/>
      <c r="J593" s="14" t="s">
        <v>29</v>
      </c>
      <c r="K593" s="14" t="e">
        <f>VLOOKUP(VALUE($B593),'[1]đơn vị thực tập'!$C$3:$AE$1000,9,0)</f>
        <v>#N/A</v>
      </c>
      <c r="L593" s="14" t="e">
        <f>VLOOKUP(VALUE($B593),'[1]đơn vị thực tập'!$C$3:$AE$1000,20,0)</f>
        <v>#N/A</v>
      </c>
      <c r="M593" s="14" t="e">
        <f>VLOOKUP(VALUE($B593),'[1]đơn vị thực tập'!$C$3:$AE$1000,21,0)</f>
        <v>#N/A</v>
      </c>
      <c r="N593" s="14" t="e">
        <f>VLOOKUP(VALUE($B593),'[1]đơn vị thực tập'!$C$3:$AE$1000,18,0)</f>
        <v>#N/A</v>
      </c>
      <c r="O593" s="14" t="e">
        <f>VLOOKUP(VALUE($B593),'[1]đơn vị thực tập'!$C$3:$AE$1000,13,0)</f>
        <v>#N/A</v>
      </c>
      <c r="P593" s="18">
        <f>VLOOKUP(VALUE(B593),'[1]tạm xét'!$A$7:$R$1001,13,0)</f>
        <v>0</v>
      </c>
      <c r="Q593" s="14">
        <f>VLOOKUP(VALUE(B593),'[1]tạm xét'!$A$7:$R$1001,11,0)</f>
        <v>3</v>
      </c>
      <c r="R593" s="14" t="str">
        <f>VLOOKUP(VALUE(B593),'[1]tạm xét'!$A$7:$R$1001,18,0)</f>
        <v>CHUYÊN ĐỀ</v>
      </c>
      <c r="S593" s="14"/>
      <c r="T593" s="14"/>
      <c r="U593" s="14"/>
      <c r="V593" s="14"/>
    </row>
    <row r="594" spans="1:22" s="15" customFormat="1" x14ac:dyDescent="0.25">
      <c r="A594" s="10">
        <f t="shared" si="9"/>
        <v>588</v>
      </c>
      <c r="B594" s="10">
        <v>2020713051</v>
      </c>
      <c r="C594" s="11" t="s">
        <v>1298</v>
      </c>
      <c r="D594" s="11"/>
      <c r="E594" s="12"/>
      <c r="F594" s="10"/>
      <c r="G594" s="10"/>
      <c r="H594" s="10" t="s">
        <v>1299</v>
      </c>
      <c r="I594" s="13"/>
      <c r="J594" s="14" t="s">
        <v>29</v>
      </c>
      <c r="K594" s="14" t="str">
        <f>VLOOKUP(VALUE($B594),'[1]đơn vị thực tập'!$C$3:$AE$1000,9,0)</f>
        <v>Meliá Vinpearl Danang Riverfront</v>
      </c>
      <c r="L594" s="14" t="str">
        <f>VLOOKUP(VALUE($B594),'[1]đơn vị thực tập'!$C$3:$AE$1000,20,0)</f>
        <v>DUYỆT</v>
      </c>
      <c r="M594" s="14" t="str">
        <f>VLOOKUP(VALUE($B594),'[1]đơn vị thực tập'!$C$3:$AE$1000,21,0)</f>
        <v>18/1/2023</v>
      </c>
      <c r="N594" s="14" t="str">
        <f>VLOOKUP(VALUE($B594),'[1]đơn vị thực tập'!$C$3:$AE$1000,18,0)</f>
        <v>18/1</v>
      </c>
      <c r="O594" s="14" t="str">
        <f>VLOOKUP(VALUE($B594),'[1]đơn vị thực tập'!$C$3:$AE$1000,13,0)</f>
        <v>Tiền sảnh</v>
      </c>
      <c r="P594" s="18">
        <f>VLOOKUP(VALUE(B594),'[1]tạm xét'!$A$7:$R$1001,13,0)</f>
        <v>0</v>
      </c>
      <c r="Q594" s="14">
        <f>VLOOKUP(VALUE(B594),'[1]tạm xét'!$A$7:$R$1001,11,0)</f>
        <v>0</v>
      </c>
      <c r="R594" s="14" t="str">
        <f>VLOOKUP(VALUE(B594),'[1]tạm xét'!$A$7:$R$1001,18,0)</f>
        <v>CHUYÊN ĐỀ</v>
      </c>
      <c r="S594" s="14" t="s">
        <v>30</v>
      </c>
      <c r="T594" s="14" t="str">
        <f>VLOOKUP($S594,'[1]THÔNG TIN GVHD'!$D$3:$P$25,11,0)</f>
        <v>0702605664</v>
      </c>
      <c r="U594" s="14" t="str">
        <f>VLOOKUP($S594,'[1]THÔNG TIN GVHD'!$D$3:$P$25,12,0)</f>
        <v>huynhlthuylinh@dtu-hti.edu.vn</v>
      </c>
      <c r="V594" s="14">
        <f>VLOOKUP($S594,'[1]THÔNG TIN GVHD'!$D$3:$P$25,13,0)</f>
        <v>0</v>
      </c>
    </row>
    <row r="595" spans="1:22" s="15" customFormat="1" x14ac:dyDescent="0.25">
      <c r="A595" s="10">
        <f t="shared" si="9"/>
        <v>589</v>
      </c>
      <c r="B595" s="10">
        <v>25207102832</v>
      </c>
      <c r="C595" s="11" t="s">
        <v>1300</v>
      </c>
      <c r="D595" s="11"/>
      <c r="E595" s="12"/>
      <c r="F595" s="10"/>
      <c r="G595" s="10"/>
      <c r="H595" s="10" t="s">
        <v>1301</v>
      </c>
      <c r="I595" s="13"/>
      <c r="J595" s="14" t="s">
        <v>29</v>
      </c>
      <c r="K595" s="14" t="str">
        <f>VLOOKUP(VALUE($B595),'[1]đơn vị thực tập'!$C$3:$AE$1000,9,0)</f>
        <v>Meliá Vinpearl Danang Riverfront</v>
      </c>
      <c r="L595" s="14" t="str">
        <f>VLOOKUP(VALUE($B595),'[1]đơn vị thực tập'!$C$3:$AE$1000,20,0)</f>
        <v>DUYỆT</v>
      </c>
      <c r="M595" s="14">
        <f>VLOOKUP(VALUE($B595),'[1]đơn vị thực tập'!$C$3:$AE$1000,21,0)</f>
        <v>45323</v>
      </c>
      <c r="N595" s="14">
        <f>VLOOKUP(VALUE($B595),'[1]đơn vị thực tập'!$C$3:$AE$1000,18,0)</f>
        <v>45627</v>
      </c>
      <c r="O595" s="14" t="str">
        <f>VLOOKUP(VALUE($B595),'[1]đơn vị thực tập'!$C$3:$AE$1000,13,0)</f>
        <v>Buồng phòng</v>
      </c>
      <c r="P595" s="18">
        <f>VLOOKUP(VALUE(B595),'[1]tạm xét'!$A$7:$R$1001,13,0)</f>
        <v>0</v>
      </c>
      <c r="Q595" s="14">
        <f>VLOOKUP(VALUE(B595),'[1]tạm xét'!$A$7:$R$1001,11,0)</f>
        <v>2.6</v>
      </c>
      <c r="R595" s="14" t="str">
        <f>VLOOKUP(VALUE(B595),'[1]tạm xét'!$A$7:$R$1001,18,0)</f>
        <v>CHUYÊN ĐỀ</v>
      </c>
      <c r="S595" s="14" t="s">
        <v>83</v>
      </c>
      <c r="T595" s="14" t="str">
        <f>VLOOKUP($S595,'[1]THÔNG TIN GVHD'!$D$3:$P$25,11,0)</f>
        <v>0938290678</v>
      </c>
      <c r="U595" s="14" t="str">
        <f>VLOOKUP($S595,'[1]THÔNG TIN GVHD'!$D$3:$P$25,12,0)</f>
        <v>phamtthuthuy2@dtu-hti.edu.vn</v>
      </c>
      <c r="V595" s="14" t="str">
        <f>VLOOKUP($S595,'[1]THÔNG TIN GVHD'!$D$3:$P$25,13,0)</f>
        <v>https://zalo.me/g/odmhvs684?fbclid=IwAR354AdjFYPfyhwEa3vHYlf5Ev9Iji7RPvr31ossfbKkGeDGm0e1ZVqBD5E</v>
      </c>
    </row>
    <row r="596" spans="1:22" s="15" customFormat="1" x14ac:dyDescent="0.25">
      <c r="A596" s="10">
        <f t="shared" si="9"/>
        <v>590</v>
      </c>
      <c r="B596" s="10">
        <v>25211205050</v>
      </c>
      <c r="C596" s="11" t="s">
        <v>1302</v>
      </c>
      <c r="D596" s="11"/>
      <c r="E596" s="12"/>
      <c r="F596" s="10"/>
      <c r="G596" s="10"/>
      <c r="H596" s="10" t="s">
        <v>1303</v>
      </c>
      <c r="I596" s="13"/>
      <c r="J596" s="14" t="s">
        <v>29</v>
      </c>
      <c r="K596" s="14" t="e">
        <f>VLOOKUP(VALUE($B596),'[1]đơn vị thực tập'!$C$3:$AE$1000,9,0)</f>
        <v>#N/A</v>
      </c>
      <c r="L596" s="14" t="e">
        <f>VLOOKUP(VALUE($B596),'[1]đơn vị thực tập'!$C$3:$AE$1000,20,0)</f>
        <v>#N/A</v>
      </c>
      <c r="M596" s="14" t="e">
        <f>VLOOKUP(VALUE($B596),'[1]đơn vị thực tập'!$C$3:$AE$1000,21,0)</f>
        <v>#N/A</v>
      </c>
      <c r="N596" s="14" t="e">
        <f>VLOOKUP(VALUE($B596),'[1]đơn vị thực tập'!$C$3:$AE$1000,18,0)</f>
        <v>#N/A</v>
      </c>
      <c r="O596" s="14" t="e">
        <f>VLOOKUP(VALUE($B596),'[1]đơn vị thực tập'!$C$3:$AE$1000,13,0)</f>
        <v>#N/A</v>
      </c>
      <c r="P596" s="18">
        <f>VLOOKUP(VALUE(B596),'[1]tạm xét'!$A$7:$R$1001,13,0)</f>
        <v>0</v>
      </c>
      <c r="Q596" s="14">
        <f>VLOOKUP(VALUE(B596),'[1]tạm xét'!$A$7:$R$1001,11,0)</f>
        <v>2.94</v>
      </c>
      <c r="R596" s="14" t="str">
        <f>VLOOKUP(VALUE(B596),'[1]tạm xét'!$A$7:$R$1001,18,0)</f>
        <v>CHUYÊN ĐỀ</v>
      </c>
      <c r="S596" s="14"/>
      <c r="T596" s="14"/>
      <c r="U596" s="14"/>
      <c r="V596" s="14"/>
    </row>
    <row r="597" spans="1:22" s="15" customFormat="1" x14ac:dyDescent="0.25">
      <c r="A597" s="10">
        <f t="shared" si="9"/>
        <v>591</v>
      </c>
      <c r="B597" s="10">
        <v>24217107404</v>
      </c>
      <c r="C597" s="11" t="s">
        <v>1304</v>
      </c>
      <c r="D597" s="11"/>
      <c r="E597" s="12"/>
      <c r="F597" s="10"/>
      <c r="G597" s="10"/>
      <c r="H597" s="10" t="s">
        <v>1305</v>
      </c>
      <c r="I597" s="13"/>
      <c r="J597" s="14" t="s">
        <v>29</v>
      </c>
      <c r="K597" s="14" t="e">
        <f>VLOOKUP(VALUE($B597),'[1]đơn vị thực tập'!$C$3:$AE$1000,9,0)</f>
        <v>#N/A</v>
      </c>
      <c r="L597" s="14" t="e">
        <f>VLOOKUP(VALUE($B597),'[1]đơn vị thực tập'!$C$3:$AE$1000,20,0)</f>
        <v>#N/A</v>
      </c>
      <c r="M597" s="14" t="e">
        <f>VLOOKUP(VALUE($B597),'[1]đơn vị thực tập'!$C$3:$AE$1000,21,0)</f>
        <v>#N/A</v>
      </c>
      <c r="N597" s="14" t="e">
        <f>VLOOKUP(VALUE($B597),'[1]đơn vị thực tập'!$C$3:$AE$1000,18,0)</f>
        <v>#N/A</v>
      </c>
      <c r="O597" s="14" t="e">
        <f>VLOOKUP(VALUE($B597),'[1]đơn vị thực tập'!$C$3:$AE$1000,13,0)</f>
        <v>#N/A</v>
      </c>
      <c r="P597" s="18">
        <f>VLOOKUP(VALUE(B597),'[1]tạm xét'!$A$7:$R$1001,13,0)</f>
        <v>0</v>
      </c>
      <c r="Q597" s="14">
        <f>VLOOKUP(VALUE(B597),'[1]tạm xét'!$A$7:$R$1001,11,0)</f>
        <v>2.72</v>
      </c>
      <c r="R597" s="14" t="str">
        <f>VLOOKUP(VALUE(B597),'[1]tạm xét'!$A$7:$R$1001,18,0)</f>
        <v>CHUYÊN ĐỀ</v>
      </c>
      <c r="S597" s="14"/>
      <c r="T597" s="14"/>
      <c r="U597" s="14"/>
      <c r="V597" s="14"/>
    </row>
    <row r="598" spans="1:22" s="15" customFormat="1" x14ac:dyDescent="0.25">
      <c r="A598" s="10">
        <f t="shared" si="9"/>
        <v>592</v>
      </c>
      <c r="B598" s="10">
        <v>25203409978</v>
      </c>
      <c r="C598" s="11" t="s">
        <v>1306</v>
      </c>
      <c r="D598" s="11"/>
      <c r="E598" s="12"/>
      <c r="F598" s="10"/>
      <c r="G598" s="10"/>
      <c r="H598" s="10" t="s">
        <v>1307</v>
      </c>
      <c r="I598" s="13"/>
      <c r="J598" s="14" t="s">
        <v>29</v>
      </c>
      <c r="K598" s="14" t="str">
        <f>VLOOKUP(VALUE($B598),'[1]đơn vị thực tập'!$C$3:$AE$1000,9,0)</f>
        <v>Pullman Danang Beach Resort</v>
      </c>
      <c r="L598" s="14" t="str">
        <f>VLOOKUP(VALUE($B598),'[1]đơn vị thực tập'!$C$3:$AE$1000,20,0)</f>
        <v>DUYỆT</v>
      </c>
      <c r="M598" s="14" t="str">
        <f>VLOOKUP(VALUE($B598),'[1]đơn vị thực tập'!$C$3:$AE$1000,21,0)</f>
        <v>25/12/2023</v>
      </c>
      <c r="N598" s="14" t="str">
        <f>VLOOKUP(VALUE($B598),'[1]đơn vị thực tập'!$C$3:$AE$1000,18,0)</f>
        <v>27/12</v>
      </c>
      <c r="O598" s="14" t="str">
        <f>VLOOKUP(VALUE($B598),'[1]đơn vị thực tập'!$C$3:$AE$1000,13,0)</f>
        <v>Nhà hàng</v>
      </c>
      <c r="P598" s="18">
        <f>VLOOKUP(VALUE(B598),'[1]tạm xét'!$A$7:$R$1001,13,0)</f>
        <v>2.1897810218978103E-2</v>
      </c>
      <c r="Q598" s="14">
        <f>VLOOKUP(VALUE(B598),'[1]tạm xét'!$A$7:$R$1001,11,0)</f>
        <v>2.65</v>
      </c>
      <c r="R598" s="14" t="str">
        <f>VLOOKUP(VALUE(B598),'[1]tạm xét'!$A$7:$R$1001,18,0)</f>
        <v>CHUYÊN ĐỀ</v>
      </c>
      <c r="S598" s="14" t="s">
        <v>65</v>
      </c>
      <c r="T598" s="14" t="str">
        <f>VLOOKUP($S598,'[1]THÔNG TIN GVHD'!$D$3:$P$25,11,0)</f>
        <v>0906 029 602</v>
      </c>
      <c r="U598" s="14" t="str">
        <f>VLOOKUP($S598,'[1]THÔNG TIN GVHD'!$D$3:$P$25,12,0)</f>
        <v>tranhoanganh@dtu-hti.edu.vn</v>
      </c>
      <c r="V598" s="14">
        <f>VLOOKUP($S598,'[1]THÔNG TIN GVHD'!$D$3:$P$25,13,0)</f>
        <v>0</v>
      </c>
    </row>
    <row r="599" spans="1:22" s="15" customFormat="1" x14ac:dyDescent="0.25">
      <c r="A599" s="10">
        <f t="shared" si="9"/>
        <v>593</v>
      </c>
      <c r="B599" s="10">
        <v>25207103834</v>
      </c>
      <c r="C599" s="11" t="s">
        <v>1308</v>
      </c>
      <c r="D599" s="11"/>
      <c r="E599" s="12"/>
      <c r="F599" s="10"/>
      <c r="G599" s="10"/>
      <c r="H599" s="10" t="s">
        <v>1309</v>
      </c>
      <c r="I599" s="13"/>
      <c r="J599" s="14" t="s">
        <v>29</v>
      </c>
      <c r="K599" s="14" t="str">
        <f>VLOOKUP(VALUE($B599),'[1]đơn vị thực tập'!$C$3:$AE$1000,9,0)</f>
        <v>Khách sạn Shilla Monogram Quangnam Danang</v>
      </c>
      <c r="L599" s="14" t="str">
        <f>VLOOKUP(VALUE($B599),'[1]đơn vị thực tập'!$C$3:$AE$1000,20,0)</f>
        <v>DUYỆT</v>
      </c>
      <c r="M599" s="14" t="str">
        <f>VLOOKUP(VALUE($B599),'[1]đơn vị thực tập'!$C$3:$AE$1000,21,0)</f>
        <v>23/1/2024</v>
      </c>
      <c r="N599" s="14" t="str">
        <f>VLOOKUP(VALUE($B599),'[1]đơn vị thực tập'!$C$3:$AE$1000,18,0)</f>
        <v>23/1</v>
      </c>
      <c r="O599" s="14" t="str">
        <f>VLOOKUP(VALUE($B599),'[1]đơn vị thực tập'!$C$3:$AE$1000,13,0)</f>
        <v>Nhà hàng</v>
      </c>
      <c r="P599" s="18" t="e">
        <f>VLOOKUP(VALUE(B599),'[1]tạm xét'!$A$7:$R$1001,13,0)</f>
        <v>#N/A</v>
      </c>
      <c r="Q599" s="14" t="e">
        <f>VLOOKUP(VALUE(B599),'[1]tạm xét'!$A$7:$R$1001,11,0)</f>
        <v>#N/A</v>
      </c>
      <c r="R599" s="14" t="e">
        <f>VLOOKUP(VALUE(B599),'[1]tạm xét'!$A$7:$R$1001,18,0)</f>
        <v>#N/A</v>
      </c>
      <c r="S599" s="14" t="s">
        <v>244</v>
      </c>
      <c r="T599" s="14" t="str">
        <f>VLOOKUP($S599,'[1]THÔNG TIN GVHD'!$D$3:$P$25,11,0)</f>
        <v>034.838.9062</v>
      </c>
      <c r="U599" s="14" t="str">
        <f>VLOOKUP($S599,'[1]THÔNG TIN GVHD'!$D$3:$P$25,12,0)</f>
        <v>honghaiphan0102@gmail.com</v>
      </c>
      <c r="V599" s="14" t="str">
        <f>VLOOKUP($S599,'[1]THÔNG TIN GVHD'!$D$3:$P$25,13,0)</f>
        <v>https://zalo.me/g/abtrkl228</v>
      </c>
    </row>
    <row r="600" spans="1:22" s="15" customFormat="1" x14ac:dyDescent="0.25">
      <c r="A600" s="10">
        <f t="shared" si="9"/>
        <v>594</v>
      </c>
      <c r="B600" s="10">
        <v>24217105298</v>
      </c>
      <c r="C600" s="11" t="s">
        <v>1310</v>
      </c>
      <c r="D600" s="11"/>
      <c r="E600" s="12"/>
      <c r="F600" s="10"/>
      <c r="G600" s="10"/>
      <c r="H600" s="10" t="s">
        <v>1311</v>
      </c>
      <c r="I600" s="13"/>
      <c r="J600" s="14" t="s">
        <v>305</v>
      </c>
      <c r="K600" s="14" t="e">
        <f>VLOOKUP(VALUE($B600),'[1]đơn vị thực tập'!$C$3:$AE$1000,9,0)</f>
        <v>#N/A</v>
      </c>
      <c r="L600" s="14" t="e">
        <f>VLOOKUP(VALUE($B600),'[1]đơn vị thực tập'!$C$3:$AE$1000,20,0)</f>
        <v>#N/A</v>
      </c>
      <c r="M600" s="14" t="e">
        <f>VLOOKUP(VALUE($B600),'[1]đơn vị thực tập'!$C$3:$AE$1000,21,0)</f>
        <v>#N/A</v>
      </c>
      <c r="N600" s="14" t="e">
        <f>VLOOKUP(VALUE($B600),'[1]đơn vị thực tập'!$C$3:$AE$1000,18,0)</f>
        <v>#N/A</v>
      </c>
      <c r="O600" s="14" t="e">
        <f>VLOOKUP(VALUE($B600),'[1]đơn vị thực tập'!$C$3:$AE$1000,13,0)</f>
        <v>#N/A</v>
      </c>
      <c r="P600" s="18">
        <f>VLOOKUP(VALUE(B600),'[1]tạm xét'!$A$7:$R$1001,13,0)</f>
        <v>0</v>
      </c>
      <c r="Q600" s="14">
        <f>VLOOKUP(VALUE(B600),'[1]tạm xét'!$A$7:$R$1001,11,0)</f>
        <v>0</v>
      </c>
      <c r="R600" s="14">
        <f>VLOOKUP(VALUE(B600),'[1]tạm xét'!$A$7:$R$1001,18,0)</f>
        <v>0</v>
      </c>
      <c r="S600" s="14"/>
      <c r="T600" s="14"/>
      <c r="U600" s="14"/>
      <c r="V600" s="14"/>
    </row>
    <row r="601" spans="1:22" s="15" customFormat="1" x14ac:dyDescent="0.25">
      <c r="A601" s="10">
        <f t="shared" si="9"/>
        <v>595</v>
      </c>
      <c r="B601" s="10">
        <v>24207103552</v>
      </c>
      <c r="C601" s="11" t="s">
        <v>1312</v>
      </c>
      <c r="D601" s="11"/>
      <c r="E601" s="12"/>
      <c r="F601" s="10"/>
      <c r="G601" s="10"/>
      <c r="H601" s="10" t="s">
        <v>1313</v>
      </c>
      <c r="I601" s="13"/>
      <c r="J601" s="14" t="s">
        <v>29</v>
      </c>
      <c r="K601" s="14" t="e">
        <f>VLOOKUP(VALUE($B601),'[1]đơn vị thực tập'!$C$3:$AE$1000,9,0)</f>
        <v>#N/A</v>
      </c>
      <c r="L601" s="14" t="e">
        <f>VLOOKUP(VALUE($B601),'[1]đơn vị thực tập'!$C$3:$AE$1000,20,0)</f>
        <v>#N/A</v>
      </c>
      <c r="M601" s="14" t="e">
        <f>VLOOKUP(VALUE($B601),'[1]đơn vị thực tập'!$C$3:$AE$1000,21,0)</f>
        <v>#N/A</v>
      </c>
      <c r="N601" s="14" t="e">
        <f>VLOOKUP(VALUE($B601),'[1]đơn vị thực tập'!$C$3:$AE$1000,18,0)</f>
        <v>#N/A</v>
      </c>
      <c r="O601" s="14" t="e">
        <f>VLOOKUP(VALUE($B601),'[1]đơn vị thực tập'!$C$3:$AE$1000,13,0)</f>
        <v>#N/A</v>
      </c>
      <c r="P601" s="18">
        <f>VLOOKUP(VALUE(B601),'[1]tạm xét'!$A$7:$R$1001,13,0)</f>
        <v>0</v>
      </c>
      <c r="Q601" s="14">
        <f>VLOOKUP(VALUE(B601),'[1]tạm xét'!$A$7:$R$1001,11,0)</f>
        <v>2.82</v>
      </c>
      <c r="R601" s="14" t="str">
        <f>VLOOKUP(VALUE(B601),'[1]tạm xét'!$A$7:$R$1001,18,0)</f>
        <v>CHUYÊN ĐỀ</v>
      </c>
      <c r="S601" s="14"/>
      <c r="T601" s="14"/>
      <c r="U601" s="14"/>
      <c r="V601" s="14"/>
    </row>
    <row r="602" spans="1:22" s="15" customFormat="1" x14ac:dyDescent="0.25">
      <c r="A602" s="10">
        <f t="shared" si="9"/>
        <v>596</v>
      </c>
      <c r="B602" s="10">
        <v>25207116585</v>
      </c>
      <c r="C602" s="11" t="s">
        <v>1314</v>
      </c>
      <c r="D602" s="11"/>
      <c r="E602" s="12"/>
      <c r="F602" s="10"/>
      <c r="G602" s="10"/>
      <c r="H602" s="10" t="s">
        <v>1315</v>
      </c>
      <c r="I602" s="13"/>
      <c r="J602" s="14" t="s">
        <v>29</v>
      </c>
      <c r="K602" s="14" t="e">
        <f>VLOOKUP(VALUE($B602),'[1]đơn vị thực tập'!$C$3:$AE$1000,9,0)</f>
        <v>#N/A</v>
      </c>
      <c r="L602" s="14" t="e">
        <f>VLOOKUP(VALUE($B602),'[1]đơn vị thực tập'!$C$3:$AE$1000,20,0)</f>
        <v>#N/A</v>
      </c>
      <c r="M602" s="14" t="e">
        <f>VLOOKUP(VALUE($B602),'[1]đơn vị thực tập'!$C$3:$AE$1000,21,0)</f>
        <v>#N/A</v>
      </c>
      <c r="N602" s="14" t="e">
        <f>VLOOKUP(VALUE($B602),'[1]đơn vị thực tập'!$C$3:$AE$1000,18,0)</f>
        <v>#N/A</v>
      </c>
      <c r="O602" s="14" t="e">
        <f>VLOOKUP(VALUE($B602),'[1]đơn vị thực tập'!$C$3:$AE$1000,13,0)</f>
        <v>#N/A</v>
      </c>
      <c r="P602" s="18">
        <f>VLOOKUP(VALUE(B602),'[1]tạm xét'!$A$7:$R$1001,13,0)</f>
        <v>0</v>
      </c>
      <c r="Q602" s="14">
        <f>VLOOKUP(VALUE(B602),'[1]tạm xét'!$A$7:$R$1001,11,0)</f>
        <v>0</v>
      </c>
      <c r="R602" s="14">
        <f>VLOOKUP(VALUE(B602),'[1]tạm xét'!$A$7:$R$1001,18,0)</f>
        <v>0</v>
      </c>
      <c r="S602" s="14"/>
      <c r="T602" s="14"/>
      <c r="U602" s="14"/>
      <c r="V602" s="14"/>
    </row>
    <row r="603" spans="1:22" s="15" customFormat="1" x14ac:dyDescent="0.25">
      <c r="A603" s="10">
        <f t="shared" si="9"/>
        <v>597</v>
      </c>
      <c r="B603" s="10">
        <v>24217103978</v>
      </c>
      <c r="C603" s="11" t="s">
        <v>1316</v>
      </c>
      <c r="D603" s="11"/>
      <c r="E603" s="12"/>
      <c r="F603" s="10"/>
      <c r="G603" s="10"/>
      <c r="H603" s="10" t="s">
        <v>1317</v>
      </c>
      <c r="I603" s="13"/>
      <c r="J603" s="14" t="s">
        <v>29</v>
      </c>
      <c r="K603" s="14" t="e">
        <f>VLOOKUP(VALUE($B603),'[1]đơn vị thực tập'!$C$3:$AE$1000,9,0)</f>
        <v>#N/A</v>
      </c>
      <c r="L603" s="14" t="e">
        <f>VLOOKUP(VALUE($B603),'[1]đơn vị thực tập'!$C$3:$AE$1000,20,0)</f>
        <v>#N/A</v>
      </c>
      <c r="M603" s="14" t="e">
        <f>VLOOKUP(VALUE($B603),'[1]đơn vị thực tập'!$C$3:$AE$1000,21,0)</f>
        <v>#N/A</v>
      </c>
      <c r="N603" s="14" t="e">
        <f>VLOOKUP(VALUE($B603),'[1]đơn vị thực tập'!$C$3:$AE$1000,18,0)</f>
        <v>#N/A</v>
      </c>
      <c r="O603" s="14" t="e">
        <f>VLOOKUP(VALUE($B603),'[1]đơn vị thực tập'!$C$3:$AE$1000,13,0)</f>
        <v>#N/A</v>
      </c>
      <c r="P603" s="18">
        <f>VLOOKUP(VALUE(B603),'[1]tạm xét'!$A$7:$R$1001,13,0)</f>
        <v>0</v>
      </c>
      <c r="Q603" s="14">
        <f>VLOOKUP(VALUE(B603),'[1]tạm xét'!$A$7:$R$1001,11,0)</f>
        <v>3.09</v>
      </c>
      <c r="R603" s="14" t="str">
        <f>VLOOKUP(VALUE(B603),'[1]tạm xét'!$A$7:$R$1001,18,0)</f>
        <v>CHUYÊN ĐỀ</v>
      </c>
      <c r="S603" s="14"/>
      <c r="T603" s="14"/>
      <c r="U603" s="14"/>
      <c r="V603" s="14"/>
    </row>
    <row r="604" spans="1:22" s="15" customFormat="1" x14ac:dyDescent="0.25">
      <c r="A604" s="10">
        <f t="shared" si="9"/>
        <v>598</v>
      </c>
      <c r="B604" s="10">
        <v>24217106307</v>
      </c>
      <c r="C604" s="11" t="s">
        <v>1318</v>
      </c>
      <c r="D604" s="11"/>
      <c r="E604" s="12"/>
      <c r="F604" s="10"/>
      <c r="G604" s="10"/>
      <c r="H604" s="10" t="s">
        <v>1319</v>
      </c>
      <c r="I604" s="13"/>
      <c r="J604" s="14" t="s">
        <v>29</v>
      </c>
      <c r="K604" s="14" t="str">
        <f>VLOOKUP(VALUE($B604),'[1]đơn vị thực tập'!$C$3:$AE$1000,9,0)</f>
        <v>Pullman Danang Beach Resort</v>
      </c>
      <c r="L604" s="14" t="str">
        <f>VLOOKUP(VALUE($B604),'[1]đơn vị thực tập'!$C$3:$AE$1000,20,0)</f>
        <v>DUYỆT</v>
      </c>
      <c r="M604" s="14" t="str">
        <f>VLOOKUP(VALUE($B604),'[1]đơn vị thực tập'!$C$3:$AE$1000,21,0)</f>
        <v>18/12/2023</v>
      </c>
      <c r="N604" s="14" t="str">
        <f>VLOOKUP(VALUE($B604),'[1]đơn vị thực tập'!$C$3:$AE$1000,18,0)</f>
        <v>21/12</v>
      </c>
      <c r="O604" s="14" t="str">
        <f>VLOOKUP(VALUE($B604),'[1]đơn vị thực tập'!$C$3:$AE$1000,13,0)</f>
        <v>Buồng phòng</v>
      </c>
      <c r="P604" s="18">
        <f>VLOOKUP(VALUE(B604),'[1]tạm xét'!$A$7:$R$1001,13,0)</f>
        <v>0</v>
      </c>
      <c r="Q604" s="14">
        <f>VLOOKUP(VALUE(B604),'[1]tạm xét'!$A$7:$R$1001,11,0)</f>
        <v>2.4700000000000002</v>
      </c>
      <c r="R604" s="14" t="str">
        <f>VLOOKUP(VALUE(B604),'[1]tạm xét'!$A$7:$R$1001,18,0)</f>
        <v>CHUYÊN ĐỀ</v>
      </c>
      <c r="S604" s="14" t="s">
        <v>83</v>
      </c>
      <c r="T604" s="14" t="str">
        <f>VLOOKUP($S604,'[1]THÔNG TIN GVHD'!$D$3:$P$25,11,0)</f>
        <v>0938290678</v>
      </c>
      <c r="U604" s="14" t="str">
        <f>VLOOKUP($S604,'[1]THÔNG TIN GVHD'!$D$3:$P$25,12,0)</f>
        <v>phamtthuthuy2@dtu-hti.edu.vn</v>
      </c>
      <c r="V604" s="14" t="str">
        <f>VLOOKUP($S604,'[1]THÔNG TIN GVHD'!$D$3:$P$25,13,0)</f>
        <v>https://zalo.me/g/odmhvs684?fbclid=IwAR354AdjFYPfyhwEa3vHYlf5Ev9Iji7RPvr31ossfbKkGeDGm0e1ZVqBD5E</v>
      </c>
    </row>
    <row r="605" spans="1:22" s="15" customFormat="1" x14ac:dyDescent="0.25">
      <c r="A605" s="10">
        <f t="shared" si="9"/>
        <v>599</v>
      </c>
      <c r="B605" s="10">
        <v>25207105423</v>
      </c>
      <c r="C605" s="11" t="s">
        <v>1320</v>
      </c>
      <c r="D605" s="11"/>
      <c r="E605" s="12"/>
      <c r="F605" s="10"/>
      <c r="G605" s="10"/>
      <c r="H605" s="10" t="s">
        <v>1301</v>
      </c>
      <c r="I605" s="13"/>
      <c r="J605" s="14" t="s">
        <v>29</v>
      </c>
      <c r="K605" s="14" t="str">
        <f>VLOOKUP(VALUE($B605),'[1]đơn vị thực tập'!$C$3:$AE$1000,9,0)</f>
        <v>Four Points by Sheraton Danang</v>
      </c>
      <c r="L605" s="14" t="str">
        <f>VLOOKUP(VALUE($B605),'[1]đơn vị thực tập'!$C$3:$AE$1000,20,0)</f>
        <v>DUYỆT</v>
      </c>
      <c r="M605" s="14" t="str">
        <f>VLOOKUP(VALUE($B605),'[1]đơn vị thực tập'!$C$3:$AE$1000,21,0)</f>
        <v>25/12/2023</v>
      </c>
      <c r="N605" s="14" t="str">
        <f>VLOOKUP(VALUE($B605),'[1]đơn vị thực tập'!$C$3:$AE$1000,18,0)</f>
        <v>27/12</v>
      </c>
      <c r="O605" s="14" t="str">
        <f>VLOOKUP(VALUE($B605),'[1]đơn vị thực tập'!$C$3:$AE$1000,13,0)</f>
        <v>Nhà hàng</v>
      </c>
      <c r="P605" s="18">
        <f>VLOOKUP(VALUE(B605),'[1]tạm xét'!$A$7:$R$1001,13,0)</f>
        <v>0</v>
      </c>
      <c r="Q605" s="14">
        <f>VLOOKUP(VALUE(B605),'[1]tạm xét'!$A$7:$R$1001,11,0)</f>
        <v>2.5299999999999998</v>
      </c>
      <c r="R605" s="14" t="str">
        <f>VLOOKUP(VALUE(B605),'[1]tạm xét'!$A$7:$R$1001,18,0)</f>
        <v>CHUYÊN ĐỀ</v>
      </c>
      <c r="S605" s="14" t="s">
        <v>35</v>
      </c>
      <c r="T605" s="14" t="str">
        <f>VLOOKUP($S605,'[1]THÔNG TIN GVHD'!$D$3:$P$25,11,0)</f>
        <v>0355072844</v>
      </c>
      <c r="U605" s="14" t="str">
        <f>VLOOKUP($S605,'[1]THÔNG TIN GVHD'!$D$3:$P$25,12,0)</f>
        <v>Ngotthanhnga@dtu-hti.edu.vn</v>
      </c>
      <c r="V605" s="14">
        <f>VLOOKUP($S605,'[1]THÔNG TIN GVHD'!$D$3:$P$25,13,0)</f>
        <v>0</v>
      </c>
    </row>
    <row r="606" spans="1:22" s="15" customFormat="1" x14ac:dyDescent="0.25">
      <c r="A606" s="10">
        <f t="shared" si="9"/>
        <v>600</v>
      </c>
      <c r="B606" s="10">
        <v>25217107876</v>
      </c>
      <c r="C606" s="11" t="s">
        <v>1321</v>
      </c>
      <c r="D606" s="11"/>
      <c r="E606" s="12"/>
      <c r="F606" s="10"/>
      <c r="G606" s="10"/>
      <c r="H606" s="10" t="s">
        <v>1322</v>
      </c>
      <c r="I606" s="13"/>
      <c r="J606" s="14" t="s">
        <v>29</v>
      </c>
      <c r="K606" s="14" t="str">
        <f>VLOOKUP(VALUE($B606),'[1]đơn vị thực tập'!$C$3:$AE$1000,9,0)</f>
        <v>Da Nang Mikazuki Japanese Resorts &amp; Spa</v>
      </c>
      <c r="L606" s="14" t="str">
        <f>VLOOKUP(VALUE($B606),'[1]đơn vị thực tập'!$C$3:$AE$1000,20,0)</f>
        <v>DUYỆT</v>
      </c>
      <c r="M606" s="14">
        <f>VLOOKUP(VALUE($B606),'[1]đơn vị thực tập'!$C$3:$AE$1000,21,0)</f>
        <v>45383</v>
      </c>
      <c r="N606" s="14">
        <f>VLOOKUP(VALUE($B606),'[1]đơn vị thực tập'!$C$3:$AE$1000,18,0)</f>
        <v>45627</v>
      </c>
      <c r="O606" s="14" t="str">
        <f>VLOOKUP(VALUE($B606),'[1]đơn vị thực tập'!$C$3:$AE$1000,13,0)</f>
        <v>Tiền sảnh</v>
      </c>
      <c r="P606" s="18">
        <f>VLOOKUP(VALUE(B606),'[1]tạm xét'!$A$7:$R$1001,13,0)</f>
        <v>0</v>
      </c>
      <c r="Q606" s="14">
        <f>VLOOKUP(VALUE(B606),'[1]tạm xét'!$A$7:$R$1001,11,0)</f>
        <v>2.41</v>
      </c>
      <c r="R606" s="14" t="str">
        <f>VLOOKUP(VALUE(B606),'[1]tạm xét'!$A$7:$R$1001,18,0)</f>
        <v>CHUYÊN ĐỀ</v>
      </c>
      <c r="S606" s="14" t="s">
        <v>30</v>
      </c>
      <c r="T606" s="14" t="str">
        <f>VLOOKUP($S606,'[1]THÔNG TIN GVHD'!$D$3:$P$25,11,0)</f>
        <v>0702605664</v>
      </c>
      <c r="U606" s="14" t="str">
        <f>VLOOKUP($S606,'[1]THÔNG TIN GVHD'!$D$3:$P$25,12,0)</f>
        <v>huynhlthuylinh@dtu-hti.edu.vn</v>
      </c>
      <c r="V606" s="14">
        <f>VLOOKUP($S606,'[1]THÔNG TIN GVHD'!$D$3:$P$25,13,0)</f>
        <v>0</v>
      </c>
    </row>
    <row r="607" spans="1:22" s="15" customFormat="1" x14ac:dyDescent="0.25">
      <c r="A607" s="10">
        <f t="shared" si="9"/>
        <v>601</v>
      </c>
      <c r="B607" s="10">
        <v>24207108486</v>
      </c>
      <c r="C607" s="11" t="s">
        <v>1323</v>
      </c>
      <c r="D607" s="11"/>
      <c r="E607" s="12"/>
      <c r="F607" s="10"/>
      <c r="G607" s="10"/>
      <c r="H607" s="10" t="s">
        <v>1307</v>
      </c>
      <c r="I607" s="13"/>
      <c r="J607" s="14" t="s">
        <v>29</v>
      </c>
      <c r="K607" s="14" t="str">
        <f>VLOOKUP(VALUE($B607),'[1]đơn vị thực tập'!$C$3:$AE$1000,9,0)</f>
        <v>Sun World Ba Na Hills</v>
      </c>
      <c r="L607" s="14" t="str">
        <f>VLOOKUP(VALUE($B607),'[1]đơn vị thực tập'!$C$3:$AE$1000,20,0)</f>
        <v>DUYỆT</v>
      </c>
      <c r="M607" s="14" t="str">
        <f>VLOOKUP(VALUE($B607),'[1]đơn vị thực tập'!$C$3:$AE$1000,21,0)</f>
        <v>27/12/2023</v>
      </c>
      <c r="N607" s="14" t="str">
        <f>VLOOKUP(VALUE($B607),'[1]đơn vị thực tập'!$C$3:$AE$1000,18,0)</f>
        <v>27/12</v>
      </c>
      <c r="O607" s="14" t="str">
        <f>VLOOKUP(VALUE($B607),'[1]đơn vị thực tập'!$C$3:$AE$1000,13,0)</f>
        <v>Bộ phận giải trí</v>
      </c>
      <c r="P607" s="18">
        <f>VLOOKUP(VALUE(B607),'[1]tạm xét'!$A$7:$R$1001,13,0)</f>
        <v>0</v>
      </c>
      <c r="Q607" s="14">
        <f>VLOOKUP(VALUE(B607),'[1]tạm xét'!$A$7:$R$1001,11,0)</f>
        <v>2.5299999999999998</v>
      </c>
      <c r="R607" s="14" t="str">
        <f>VLOOKUP(VALUE(B607),'[1]tạm xét'!$A$7:$R$1001,18,0)</f>
        <v>CHUYÊN ĐỀ</v>
      </c>
      <c r="S607" s="14" t="s">
        <v>162</v>
      </c>
      <c r="T607" s="14" t="str">
        <f>VLOOKUP($S607,'[1]THÔNG TIN GVHD'!$D$3:$P$25,11,0)</f>
        <v>0327892117</v>
      </c>
      <c r="U607" s="14" t="str">
        <f>VLOOKUP($S607,'[1]THÔNG TIN GVHD'!$D$3:$P$25,12,0)</f>
        <v>dangtthuytrang3@dtu-hti.edu.vn</v>
      </c>
      <c r="V607" s="14">
        <f>VLOOKUP($S607,'[1]THÔNG TIN GVHD'!$D$3:$P$25,13,0)</f>
        <v>0</v>
      </c>
    </row>
    <row r="608" spans="1:22" s="15" customFormat="1" x14ac:dyDescent="0.25">
      <c r="A608" s="10">
        <f t="shared" si="9"/>
        <v>602</v>
      </c>
      <c r="B608" s="10">
        <v>25207204326</v>
      </c>
      <c r="C608" s="11" t="s">
        <v>1324</v>
      </c>
      <c r="D608" s="11"/>
      <c r="E608" s="12"/>
      <c r="F608" s="10"/>
      <c r="G608" s="10"/>
      <c r="H608" s="10" t="s">
        <v>1325</v>
      </c>
      <c r="I608" s="13"/>
      <c r="J608" s="14" t="s">
        <v>29</v>
      </c>
      <c r="K608" s="14" t="str">
        <f>VLOOKUP(VALUE($B608),'[1]đơn vị thực tập'!$C$3:$AE$1000,9,0)</f>
        <v>Khách sạn Shilla Monogram Quangnam Danang</v>
      </c>
      <c r="L608" s="14" t="str">
        <f>VLOOKUP(VALUE($B608),'[1]đơn vị thực tập'!$C$3:$AE$1000,20,0)</f>
        <v>DUYỆT</v>
      </c>
      <c r="M608" s="14" t="str">
        <f>VLOOKUP(VALUE($B608),'[1]đơn vị thực tập'!$C$3:$AE$1000,21,0)</f>
        <v>19/1/2024</v>
      </c>
      <c r="N608" s="14" t="str">
        <f>VLOOKUP(VALUE($B608),'[1]đơn vị thực tập'!$C$3:$AE$1000,18,0)</f>
        <v>23/1</v>
      </c>
      <c r="O608" s="14" t="str">
        <f>VLOOKUP(VALUE($B608),'[1]đơn vị thực tập'!$C$3:$AE$1000,13,0)</f>
        <v>Nhà hàng</v>
      </c>
      <c r="P608" s="18">
        <f>VLOOKUP(VALUE(B608),'[1]tạm xét'!$A$7:$R$1001,13,0)</f>
        <v>2.1897810218978103E-2</v>
      </c>
      <c r="Q608" s="14">
        <f>VLOOKUP(VALUE(B608),'[1]tạm xét'!$A$7:$R$1001,11,0)</f>
        <v>2.59</v>
      </c>
      <c r="R608" s="14" t="str">
        <f>VLOOKUP(VALUE(B608),'[1]tạm xét'!$A$7:$R$1001,18,0)</f>
        <v>CHUYÊN ĐỀ</v>
      </c>
      <c r="S608" s="14" t="s">
        <v>69</v>
      </c>
      <c r="T608" s="14" t="str">
        <f>VLOOKUP($S608,'[1]THÔNG TIN GVHD'!$D$3:$P$25,11,0)</f>
        <v>0905 874 626</v>
      </c>
      <c r="U608" s="14" t="str">
        <f>VLOOKUP($S608,'[1]THÔNG TIN GVHD'!$D$3:$P$25,12,0)</f>
        <v>hosminhtai@dtu-hti.edu.vn</v>
      </c>
      <c r="V608" s="14">
        <f>VLOOKUP($S608,'[1]THÔNG TIN GVHD'!$D$3:$P$25,13,0)</f>
        <v>0</v>
      </c>
    </row>
    <row r="609" spans="1:22" s="15" customFormat="1" x14ac:dyDescent="0.25">
      <c r="A609" s="10">
        <f t="shared" si="9"/>
        <v>603</v>
      </c>
      <c r="B609" s="10">
        <v>24217105169</v>
      </c>
      <c r="C609" s="11" t="s">
        <v>1326</v>
      </c>
      <c r="D609" s="11"/>
      <c r="E609" s="12"/>
      <c r="F609" s="10"/>
      <c r="G609" s="10"/>
      <c r="H609" s="10" t="s">
        <v>1305</v>
      </c>
      <c r="I609" s="13"/>
      <c r="J609" s="14" t="s">
        <v>29</v>
      </c>
      <c r="K609" s="14" t="str">
        <f>VLOOKUP(VALUE($B609),'[1]đơn vị thực tập'!$C$3:$AE$1000,9,0)</f>
        <v>Bà Nà Hills</v>
      </c>
      <c r="L609" s="14" t="str">
        <f>VLOOKUP(VALUE($B609),'[1]đơn vị thực tập'!$C$3:$AE$1000,20,0)</f>
        <v>DUYỆT</v>
      </c>
      <c r="M609" s="14" t="str">
        <f>VLOOKUP(VALUE($B609),'[1]đơn vị thực tập'!$C$3:$AE$1000,21,0)</f>
        <v>18/12/2023</v>
      </c>
      <c r="N609" s="14" t="str">
        <f>VLOOKUP(VALUE($B609),'[1]đơn vị thực tập'!$C$3:$AE$1000,18,0)</f>
        <v>27/12</v>
      </c>
      <c r="O609" s="14" t="str">
        <f>VLOOKUP(VALUE($B609),'[1]đơn vị thực tập'!$C$3:$AE$1000,13,0)</f>
        <v>Nhà hàng</v>
      </c>
      <c r="P609" s="18">
        <f>VLOOKUP(VALUE(B609),'[1]tạm xét'!$A$7:$R$1001,13,0)</f>
        <v>5.9259259259259262E-2</v>
      </c>
      <c r="Q609" s="14">
        <f>VLOOKUP(VALUE(B609),'[1]tạm xét'!$A$7:$R$1001,11,0)</f>
        <v>2.23</v>
      </c>
      <c r="R609" s="14" t="str">
        <f>VLOOKUP(VALUE(B609),'[1]tạm xét'!$A$7:$R$1001,18,0)</f>
        <v>KHÔNG ĐỦ ĐIỀU KIỆN THỰC TẬP</v>
      </c>
      <c r="S609" s="14" t="s">
        <v>162</v>
      </c>
      <c r="T609" s="14" t="str">
        <f>VLOOKUP($S609,'[1]THÔNG TIN GVHD'!$D$3:$P$25,11,0)</f>
        <v>0327892117</v>
      </c>
      <c r="U609" s="14" t="str">
        <f>VLOOKUP($S609,'[1]THÔNG TIN GVHD'!$D$3:$P$25,12,0)</f>
        <v>dangtthuytrang3@dtu-hti.edu.vn</v>
      </c>
      <c r="V609" s="14">
        <f>VLOOKUP($S609,'[1]THÔNG TIN GVHD'!$D$3:$P$25,13,0)</f>
        <v>0</v>
      </c>
    </row>
    <row r="610" spans="1:22" s="15" customFormat="1" x14ac:dyDescent="0.25">
      <c r="A610" s="10">
        <f t="shared" si="9"/>
        <v>604</v>
      </c>
      <c r="B610" s="10">
        <v>25217104999</v>
      </c>
      <c r="C610" s="11" t="s">
        <v>1327</v>
      </c>
      <c r="D610" s="11"/>
      <c r="E610" s="12"/>
      <c r="F610" s="10"/>
      <c r="G610" s="10"/>
      <c r="H610" s="10" t="s">
        <v>1328</v>
      </c>
      <c r="I610" s="13"/>
      <c r="J610" s="14" t="s">
        <v>29</v>
      </c>
      <c r="K610" s="14" t="str">
        <f>VLOOKUP(VALUE($B610),'[1]đơn vị thực tập'!$C$3:$AE$1000,9,0)</f>
        <v>Premier Village Danang Resort</v>
      </c>
      <c r="L610" s="14" t="str">
        <f>VLOOKUP(VALUE($B610),'[1]đơn vị thực tập'!$C$3:$AE$1000,20,0)</f>
        <v>DUYỆT</v>
      </c>
      <c r="M610" s="14" t="str">
        <f>VLOOKUP(VALUE($B610),'[1]đơn vị thực tập'!$C$3:$AE$1000,21,0)</f>
        <v>28/12/2023</v>
      </c>
      <c r="N610" s="14" t="str">
        <f>VLOOKUP(VALUE($B610),'[1]đơn vị thực tập'!$C$3:$AE$1000,18,0)</f>
        <v>28/12</v>
      </c>
      <c r="O610" s="14" t="str">
        <f>VLOOKUP(VALUE($B610),'[1]đơn vị thực tập'!$C$3:$AE$1000,13,0)</f>
        <v>Nhà hàng</v>
      </c>
      <c r="P610" s="18">
        <f>VLOOKUP(VALUE(B610),'[1]tạm xét'!$A$7:$R$1001,13,0)</f>
        <v>0</v>
      </c>
      <c r="Q610" s="14">
        <f>VLOOKUP(VALUE(B610),'[1]tạm xét'!$A$7:$R$1001,11,0)</f>
        <v>2.92</v>
      </c>
      <c r="R610" s="14" t="str">
        <f>VLOOKUP(VALUE(B610),'[1]tạm xét'!$A$7:$R$1001,18,0)</f>
        <v>CHUYÊN ĐỀ</v>
      </c>
      <c r="S610" s="14" t="s">
        <v>162</v>
      </c>
      <c r="T610" s="14" t="str">
        <f>VLOOKUP($S610,'[1]THÔNG TIN GVHD'!$D$3:$P$25,11,0)</f>
        <v>0327892117</v>
      </c>
      <c r="U610" s="14" t="str">
        <f>VLOOKUP($S610,'[1]THÔNG TIN GVHD'!$D$3:$P$25,12,0)</f>
        <v>dangtthuytrang3@dtu-hti.edu.vn</v>
      </c>
      <c r="V610" s="14">
        <f>VLOOKUP($S610,'[1]THÔNG TIN GVHD'!$D$3:$P$25,13,0)</f>
        <v>0</v>
      </c>
    </row>
    <row r="611" spans="1:22" s="15" customFormat="1" x14ac:dyDescent="0.25">
      <c r="A611" s="10">
        <f t="shared" si="9"/>
        <v>605</v>
      </c>
      <c r="B611" s="10">
        <v>25207104177</v>
      </c>
      <c r="C611" s="11" t="s">
        <v>1329</v>
      </c>
      <c r="D611" s="11"/>
      <c r="E611" s="12"/>
      <c r="F611" s="10"/>
      <c r="G611" s="10"/>
      <c r="H611" s="10" t="s">
        <v>1330</v>
      </c>
      <c r="I611" s="13"/>
      <c r="J611" s="14" t="s">
        <v>29</v>
      </c>
      <c r="K611" s="14" t="str">
        <f>VLOOKUP(VALUE($B611),'[1]đơn vị thực tập'!$C$3:$AE$1000,9,0)</f>
        <v>Four Seasons Resort The Nam Hai Hoi An</v>
      </c>
      <c r="L611" s="14" t="str">
        <f>VLOOKUP(VALUE($B611),'[1]đơn vị thực tập'!$C$3:$AE$1000,20,0)</f>
        <v>DUYỆT</v>
      </c>
      <c r="M611" s="14" t="str">
        <f>VLOOKUP(VALUE($B611),'[1]đơn vị thực tập'!$C$3:$AE$1000,21,0)</f>
        <v>19/1/2024</v>
      </c>
      <c r="N611" s="14" t="str">
        <f>VLOOKUP(VALUE($B611),'[1]đơn vị thực tập'!$C$3:$AE$1000,18,0)</f>
        <v>25/1</v>
      </c>
      <c r="O611" s="14" t="str">
        <f>VLOOKUP(VALUE($B611),'[1]đơn vị thực tập'!$C$3:$AE$1000,13,0)</f>
        <v>Buồng phòng</v>
      </c>
      <c r="P611" s="18">
        <f>VLOOKUP(VALUE(B611),'[1]tạm xét'!$A$7:$R$1001,13,0)</f>
        <v>0</v>
      </c>
      <c r="Q611" s="14">
        <f>VLOOKUP(VALUE(B611),'[1]tạm xét'!$A$7:$R$1001,11,0)</f>
        <v>3.23</v>
      </c>
      <c r="R611" s="14" t="s">
        <v>1282</v>
      </c>
      <c r="S611" s="14" t="s">
        <v>54</v>
      </c>
      <c r="T611" s="14" t="str">
        <f>VLOOKUP($S611,'[1]THÔNG TIN GVHD'!$D$3:$P$25,11,0)</f>
        <v>0905767997</v>
      </c>
      <c r="U611" s="14" t="str">
        <f>VLOOKUP($S611,'[1]THÔNG TIN GVHD'!$D$3:$P$25,12,0)</f>
        <v>voduchieu@dtu-hti.edu.vn</v>
      </c>
      <c r="V611" s="14">
        <f>VLOOKUP($S611,'[1]THÔNG TIN GVHD'!$D$3:$P$25,13,0)</f>
        <v>0</v>
      </c>
    </row>
    <row r="612" spans="1:22" s="15" customFormat="1" x14ac:dyDescent="0.25">
      <c r="A612" s="10">
        <f t="shared" si="9"/>
        <v>606</v>
      </c>
      <c r="B612" s="10">
        <v>25217103085</v>
      </c>
      <c r="C612" s="11" t="s">
        <v>1331</v>
      </c>
      <c r="D612" s="11"/>
      <c r="E612" s="12"/>
      <c r="F612" s="10"/>
      <c r="G612" s="10"/>
      <c r="H612" s="10" t="s">
        <v>1332</v>
      </c>
      <c r="I612" s="13"/>
      <c r="J612" s="14" t="s">
        <v>29</v>
      </c>
      <c r="K612" s="14" t="str">
        <f>VLOOKUP(VALUE($B612),'[1]đơn vị thực tập'!$C$3:$AE$1000,9,0)</f>
        <v>Công ty cổ phần dịch vụ cáp treo Bà Nà</v>
      </c>
      <c r="L612" s="14" t="str">
        <f>VLOOKUP(VALUE($B612),'[1]đơn vị thực tập'!$C$3:$AE$1000,20,0)</f>
        <v>DUYỆT</v>
      </c>
      <c r="M612" s="14" t="str">
        <f>VLOOKUP(VALUE($B612),'[1]đơn vị thực tập'!$C$3:$AE$1000,21,0)</f>
        <v>28/12/2023</v>
      </c>
      <c r="N612" s="14" t="str">
        <f>VLOOKUP(VALUE($B612),'[1]đơn vị thực tập'!$C$3:$AE$1000,18,0)</f>
        <v>28/12</v>
      </c>
      <c r="O612" s="14" t="str">
        <f>VLOOKUP(VALUE($B612),'[1]đơn vị thực tập'!$C$3:$AE$1000,13,0)</f>
        <v>Giải trí</v>
      </c>
      <c r="P612" s="18">
        <f>VLOOKUP(VALUE(B612),'[1]tạm xét'!$A$7:$R$1001,13,0)</f>
        <v>0</v>
      </c>
      <c r="Q612" s="14">
        <f>VLOOKUP(VALUE(B612),'[1]tạm xét'!$A$7:$R$1001,11,0)</f>
        <v>2.2400000000000002</v>
      </c>
      <c r="R612" s="14" t="str">
        <f>VLOOKUP(VALUE(B612),'[1]tạm xét'!$A$7:$R$1001,18,0)</f>
        <v>CHUYÊN ĐỀ</v>
      </c>
      <c r="S612" s="14" t="s">
        <v>30</v>
      </c>
      <c r="T612" s="14" t="str">
        <f>VLOOKUP($S612,'[1]THÔNG TIN GVHD'!$D$3:$P$25,11,0)</f>
        <v>0702605664</v>
      </c>
      <c r="U612" s="14" t="str">
        <f>VLOOKUP($S612,'[1]THÔNG TIN GVHD'!$D$3:$P$25,12,0)</f>
        <v>huynhlthuylinh@dtu-hti.edu.vn</v>
      </c>
      <c r="V612" s="14">
        <f>VLOOKUP($S612,'[1]THÔNG TIN GVHD'!$D$3:$P$25,13,0)</f>
        <v>0</v>
      </c>
    </row>
    <row r="613" spans="1:22" s="15" customFormat="1" x14ac:dyDescent="0.25">
      <c r="A613" s="10">
        <f t="shared" si="9"/>
        <v>607</v>
      </c>
      <c r="B613" s="10">
        <v>25217103552</v>
      </c>
      <c r="C613" s="11" t="s">
        <v>1333</v>
      </c>
      <c r="D613" s="11"/>
      <c r="E613" s="12"/>
      <c r="F613" s="10"/>
      <c r="G613" s="10"/>
      <c r="H613" s="10" t="s">
        <v>1334</v>
      </c>
      <c r="I613" s="13"/>
      <c r="J613" s="14" t="s">
        <v>29</v>
      </c>
      <c r="K613" s="14" t="e">
        <f>VLOOKUP(VALUE($B613),'[1]đơn vị thực tập'!$C$3:$AE$1000,9,0)</f>
        <v>#N/A</v>
      </c>
      <c r="L613" s="14" t="e">
        <f>VLOOKUP(VALUE($B613),'[1]đơn vị thực tập'!$C$3:$AE$1000,20,0)</f>
        <v>#N/A</v>
      </c>
      <c r="M613" s="14" t="e">
        <f>VLOOKUP(VALUE($B613),'[1]đơn vị thực tập'!$C$3:$AE$1000,21,0)</f>
        <v>#N/A</v>
      </c>
      <c r="N613" s="14" t="e">
        <f>VLOOKUP(VALUE($B613),'[1]đơn vị thực tập'!$C$3:$AE$1000,18,0)</f>
        <v>#N/A</v>
      </c>
      <c r="O613" s="14" t="e">
        <f>VLOOKUP(VALUE($B613),'[1]đơn vị thực tập'!$C$3:$AE$1000,13,0)</f>
        <v>#N/A</v>
      </c>
      <c r="P613" s="18">
        <f>VLOOKUP(VALUE(B613),'[1]tạm xét'!$A$7:$R$1001,13,0)</f>
        <v>0</v>
      </c>
      <c r="Q613" s="14">
        <f>VLOOKUP(VALUE(B613),'[1]tạm xét'!$A$7:$R$1001,11,0)</f>
        <v>0</v>
      </c>
      <c r="R613" s="14">
        <f>VLOOKUP(VALUE(B613),'[1]tạm xét'!$A$7:$R$1001,18,0)</f>
        <v>0</v>
      </c>
      <c r="S613" s="14"/>
      <c r="T613" s="14"/>
      <c r="U613" s="14"/>
      <c r="V613" s="14"/>
    </row>
    <row r="614" spans="1:22" s="15" customFormat="1" x14ac:dyDescent="0.25">
      <c r="A614" s="10">
        <f t="shared" si="9"/>
        <v>608</v>
      </c>
      <c r="B614" s="10">
        <v>25217116222</v>
      </c>
      <c r="C614" s="11" t="s">
        <v>1335</v>
      </c>
      <c r="D614" s="11"/>
      <c r="E614" s="12"/>
      <c r="F614" s="10"/>
      <c r="G614" s="10"/>
      <c r="H614" s="10" t="s">
        <v>1336</v>
      </c>
      <c r="I614" s="13"/>
      <c r="J614" s="14" t="s">
        <v>1337</v>
      </c>
      <c r="K614" s="14" t="str">
        <f>VLOOKUP(VALUE($B614),'[1]đơn vị thực tập'!$C$3:$AE$1000,9,0)</f>
        <v>Minh Toàn Galaxy Hotel Đà Nẵng</v>
      </c>
      <c r="L614" s="14" t="str">
        <f>VLOOKUP(VALUE($B614),'[1]đơn vị thực tập'!$C$3:$AE$1000,20,0)</f>
        <v>DUYỆT</v>
      </c>
      <c r="M614" s="14" t="str">
        <f>VLOOKUP(VALUE($B614),'[1]đơn vị thực tập'!$C$3:$AE$1000,21,0)</f>
        <v>25/12/2023</v>
      </c>
      <c r="N614" s="14" t="str">
        <f>VLOOKUP(VALUE($B614),'[1]đơn vị thực tập'!$C$3:$AE$1000,18,0)</f>
        <v>23/12</v>
      </c>
      <c r="O614" s="14" t="str">
        <f>VLOOKUP(VALUE($B614),'[1]đơn vị thực tập'!$C$3:$AE$1000,13,0)</f>
        <v>Nhà hàng</v>
      </c>
      <c r="P614" s="18">
        <f>VLOOKUP(VALUE(B614),'[1]tạm xét'!$A$7:$R$1001,13,0)</f>
        <v>0</v>
      </c>
      <c r="Q614" s="14">
        <f>VLOOKUP(VALUE(B614),'[1]tạm xét'!$A$7:$R$1001,11,0)</f>
        <v>3.36</v>
      </c>
      <c r="R614" s="14" t="s">
        <v>1282</v>
      </c>
      <c r="S614" s="14" t="s">
        <v>162</v>
      </c>
      <c r="T614" s="14" t="str">
        <f>VLOOKUP($S614,'[1]THÔNG TIN GVHD'!$D$3:$P$25,11,0)</f>
        <v>0327892117</v>
      </c>
      <c r="U614" s="14" t="str">
        <f>VLOOKUP($S614,'[1]THÔNG TIN GVHD'!$D$3:$P$25,12,0)</f>
        <v>dangtthuytrang3@dtu-hti.edu.vn</v>
      </c>
      <c r="V614" s="14">
        <f>VLOOKUP($S614,'[1]THÔNG TIN GVHD'!$D$3:$P$25,13,0)</f>
        <v>0</v>
      </c>
    </row>
    <row r="615" spans="1:22" s="15" customFormat="1" x14ac:dyDescent="0.25">
      <c r="A615" s="10">
        <f t="shared" si="9"/>
        <v>609</v>
      </c>
      <c r="B615" s="10">
        <v>24217107734</v>
      </c>
      <c r="C615" s="11" t="s">
        <v>1338</v>
      </c>
      <c r="D615" s="11"/>
      <c r="E615" s="12"/>
      <c r="F615" s="10"/>
      <c r="G615" s="10"/>
      <c r="H615" s="10" t="s">
        <v>1334</v>
      </c>
      <c r="I615" s="13"/>
      <c r="J615" s="14" t="s">
        <v>29</v>
      </c>
      <c r="K615" s="14" t="e">
        <f>VLOOKUP(VALUE($B615),'[1]đơn vị thực tập'!$C$3:$AE$1000,9,0)</f>
        <v>#N/A</v>
      </c>
      <c r="L615" s="14" t="e">
        <f>VLOOKUP(VALUE($B615),'[1]đơn vị thực tập'!$C$3:$AE$1000,20,0)</f>
        <v>#N/A</v>
      </c>
      <c r="M615" s="14" t="e">
        <f>VLOOKUP(VALUE($B615),'[1]đơn vị thực tập'!$C$3:$AE$1000,21,0)</f>
        <v>#N/A</v>
      </c>
      <c r="N615" s="14" t="e">
        <f>VLOOKUP(VALUE($B615),'[1]đơn vị thực tập'!$C$3:$AE$1000,18,0)</f>
        <v>#N/A</v>
      </c>
      <c r="O615" s="14" t="e">
        <f>VLOOKUP(VALUE($B615),'[1]đơn vị thực tập'!$C$3:$AE$1000,13,0)</f>
        <v>#N/A</v>
      </c>
      <c r="P615" s="18">
        <f>VLOOKUP(VALUE(B615),'[1]tạm xét'!$A$7:$R$1001,13,0)</f>
        <v>2.1897810218978103E-2</v>
      </c>
      <c r="Q615" s="14">
        <f>VLOOKUP(VALUE(B615),'[1]tạm xét'!$A$7:$R$1001,11,0)</f>
        <v>2.1</v>
      </c>
      <c r="R615" s="14" t="str">
        <f>VLOOKUP(VALUE(B615),'[1]tạm xét'!$A$7:$R$1001,18,0)</f>
        <v>CHUYÊN ĐỀ</v>
      </c>
      <c r="S615" s="14"/>
      <c r="T615" s="14"/>
      <c r="U615" s="14"/>
      <c r="V615" s="14"/>
    </row>
    <row r="616" spans="1:22" s="15" customFormat="1" x14ac:dyDescent="0.25">
      <c r="A616" s="10">
        <f t="shared" si="9"/>
        <v>610</v>
      </c>
      <c r="B616" s="10">
        <v>25207109515</v>
      </c>
      <c r="C616" s="11" t="s">
        <v>1339</v>
      </c>
      <c r="D616" s="11"/>
      <c r="E616" s="12"/>
      <c r="F616" s="10"/>
      <c r="G616" s="10"/>
      <c r="H616" s="10" t="s">
        <v>1340</v>
      </c>
      <c r="I616" s="13"/>
      <c r="J616" s="14" t="s">
        <v>1337</v>
      </c>
      <c r="K616" s="14" t="str">
        <f>VLOOKUP(VALUE($B616),'[1]đơn vị thực tập'!$C$3:$AE$1000,9,0)</f>
        <v>Da Nang Mikazuki Japanese Resorts &amp; Spa</v>
      </c>
      <c r="L616" s="14" t="str">
        <f>VLOOKUP(VALUE($B616),'[1]đơn vị thực tập'!$C$3:$AE$1000,20,0)</f>
        <v>DUYỆT</v>
      </c>
      <c r="M616" s="14" t="str">
        <f>VLOOKUP(VALUE($B616),'[1]đơn vị thực tập'!$C$3:$AE$1000,21,0)</f>
        <v>18/12/2023</v>
      </c>
      <c r="N616" s="14" t="str">
        <f>VLOOKUP(VALUE($B616),'[1]đơn vị thực tập'!$C$3:$AE$1000,18,0)</f>
        <v>23/12</v>
      </c>
      <c r="O616" s="14" t="str">
        <f>VLOOKUP(VALUE($B616),'[1]đơn vị thực tập'!$C$3:$AE$1000,13,0)</f>
        <v>Tiền sảnh</v>
      </c>
      <c r="P616" s="18">
        <f>VLOOKUP(VALUE(B616),'[1]tạm xét'!$A$7:$R$1001,13,0)</f>
        <v>0</v>
      </c>
      <c r="Q616" s="14">
        <f>VLOOKUP(VALUE(B616),'[1]tạm xét'!$A$7:$R$1001,11,0)</f>
        <v>2.76</v>
      </c>
      <c r="R616" s="14" t="str">
        <f>VLOOKUP(VALUE(B616),'[1]tạm xét'!$A$7:$R$1001,18,0)</f>
        <v>CHUYÊN ĐỀ</v>
      </c>
      <c r="S616" s="14" t="s">
        <v>30</v>
      </c>
      <c r="T616" s="14" t="str">
        <f>VLOOKUP($S616,'[1]THÔNG TIN GVHD'!$D$3:$P$25,11,0)</f>
        <v>0702605664</v>
      </c>
      <c r="U616" s="14" t="str">
        <f>VLOOKUP($S616,'[1]THÔNG TIN GVHD'!$D$3:$P$25,12,0)</f>
        <v>huynhlthuylinh@dtu-hti.edu.vn</v>
      </c>
      <c r="V616" s="14">
        <f>VLOOKUP($S616,'[1]THÔNG TIN GVHD'!$D$3:$P$25,13,0)</f>
        <v>0</v>
      </c>
    </row>
    <row r="617" spans="1:22" s="15" customFormat="1" x14ac:dyDescent="0.25">
      <c r="A617" s="10">
        <f t="shared" si="9"/>
        <v>611</v>
      </c>
      <c r="B617" s="10">
        <v>25207109497</v>
      </c>
      <c r="C617" s="11" t="s">
        <v>1341</v>
      </c>
      <c r="D617" s="11"/>
      <c r="E617" s="12"/>
      <c r="F617" s="10"/>
      <c r="G617" s="10"/>
      <c r="H617" s="10" t="s">
        <v>1342</v>
      </c>
      <c r="I617" s="13"/>
      <c r="J617" s="14" t="s">
        <v>1337</v>
      </c>
      <c r="K617" s="14" t="str">
        <f>VLOOKUP(VALUE($B617),'[1]đơn vị thực tập'!$C$3:$AE$1000,9,0)</f>
        <v>Grand Mercure Đà Nẵng</v>
      </c>
      <c r="L617" s="14" t="str">
        <f>VLOOKUP(VALUE($B617),'[1]đơn vị thực tập'!$C$3:$AE$1000,20,0)</f>
        <v>DUYỆT</v>
      </c>
      <c r="M617" s="14" t="str">
        <f>VLOOKUP(VALUE($B617),'[1]đơn vị thực tập'!$C$3:$AE$1000,21,0)</f>
        <v>23/1/2024</v>
      </c>
      <c r="N617" s="14" t="str">
        <f>VLOOKUP(VALUE($B617),'[1]đơn vị thực tập'!$C$3:$AE$1000,18,0)</f>
        <v>22/1</v>
      </c>
      <c r="O617" s="14" t="str">
        <f>VLOOKUP(VALUE($B617),'[1]đơn vị thực tập'!$C$3:$AE$1000,13,0)</f>
        <v>Buồng phòng</v>
      </c>
      <c r="P617" s="18">
        <f>VLOOKUP(VALUE(B617),'[1]tạm xét'!$A$7:$R$1001,13,0)</f>
        <v>0</v>
      </c>
      <c r="Q617" s="14">
        <f>VLOOKUP(VALUE(B617),'[1]tạm xét'!$A$7:$R$1001,11,0)</f>
        <v>2.82</v>
      </c>
      <c r="R617" s="14" t="str">
        <f>VLOOKUP(VALUE(B617),'[1]tạm xét'!$A$7:$R$1001,18,0)</f>
        <v>CHUYÊN ĐỀ</v>
      </c>
      <c r="S617" s="14" t="s">
        <v>244</v>
      </c>
      <c r="T617" s="14" t="str">
        <f>VLOOKUP($S617,'[1]THÔNG TIN GVHD'!$D$3:$P$25,11,0)</f>
        <v>034.838.9062</v>
      </c>
      <c r="U617" s="14" t="str">
        <f>VLOOKUP($S617,'[1]THÔNG TIN GVHD'!$D$3:$P$25,12,0)</f>
        <v>honghaiphan0102@gmail.com</v>
      </c>
      <c r="V617" s="14" t="str">
        <f>VLOOKUP($S617,'[1]THÔNG TIN GVHD'!$D$3:$P$25,13,0)</f>
        <v>https://zalo.me/g/abtrkl228</v>
      </c>
    </row>
    <row r="618" spans="1:22" s="15" customFormat="1" x14ac:dyDescent="0.25">
      <c r="A618" s="10">
        <f t="shared" si="9"/>
        <v>612</v>
      </c>
      <c r="B618" s="10">
        <v>25207107965</v>
      </c>
      <c r="C618" s="11" t="s">
        <v>1343</v>
      </c>
      <c r="D618" s="11"/>
      <c r="E618" s="12"/>
      <c r="F618" s="10"/>
      <c r="G618" s="10"/>
      <c r="H618" s="10" t="s">
        <v>1344</v>
      </c>
      <c r="I618" s="13"/>
      <c r="J618" s="14" t="s">
        <v>29</v>
      </c>
      <c r="K618" s="14" t="str">
        <f>VLOOKUP(VALUE($B618),'[1]đơn vị thực tập'!$C$3:$AE$1000,9,0)</f>
        <v>Cicilia Hotel &amp; Spa</v>
      </c>
      <c r="L618" s="14" t="str">
        <f>VLOOKUP(VALUE($B618),'[1]đơn vị thực tập'!$C$3:$AE$1000,20,0)</f>
        <v>KHÔNG DUYỆT</v>
      </c>
      <c r="M618" s="14" t="str">
        <f>VLOOKUP(VALUE($B618),'[1]đơn vị thực tập'!$C$3:$AE$1000,21,0)</f>
        <v>18/12/2023</v>
      </c>
      <c r="N618" s="14" t="str">
        <f>VLOOKUP(VALUE($B618),'[1]đơn vị thực tập'!$C$3:$AE$1000,18,0)</f>
        <v>23/12</v>
      </c>
      <c r="O618" s="14" t="str">
        <f>VLOOKUP(VALUE($B618),'[1]đơn vị thực tập'!$C$3:$AE$1000,13,0)</f>
        <v>Tiền sảnh</v>
      </c>
      <c r="P618" s="18">
        <f>VLOOKUP(VALUE(B618),'[1]tạm xét'!$A$7:$R$1001,13,0)</f>
        <v>2.1897810218978103E-2</v>
      </c>
      <c r="Q618" s="14">
        <f>VLOOKUP(VALUE(B618),'[1]tạm xét'!$A$7:$R$1001,11,0)</f>
        <v>3.06</v>
      </c>
      <c r="R618" s="14" t="str">
        <f>VLOOKUP(VALUE(B618),'[1]tạm xét'!$A$7:$R$1001,18,0)</f>
        <v>CHUYÊN ĐỀ</v>
      </c>
      <c r="S618" s="14"/>
      <c r="T618" s="14" t="e">
        <f>VLOOKUP($S618,'[1]THÔNG TIN GVHD'!$D$3:$P$25,9,0)</f>
        <v>#N/A</v>
      </c>
      <c r="U618" s="14" t="e">
        <f>VLOOKUP($S618,'[1]THÔNG TIN GVHD'!$D$3:$P$25,10,0)</f>
        <v>#N/A</v>
      </c>
      <c r="V618" s="14" t="e">
        <f>VLOOKUP($S618,'[1]THÔNG TIN GVHD'!$D$3:$P$25,11,0)</f>
        <v>#N/A</v>
      </c>
    </row>
    <row r="619" spans="1:22" s="15" customFormat="1" x14ac:dyDescent="0.25">
      <c r="A619" s="10">
        <f t="shared" si="9"/>
        <v>613</v>
      </c>
      <c r="B619" s="10">
        <v>25202610271</v>
      </c>
      <c r="C619" s="11" t="s">
        <v>1345</v>
      </c>
      <c r="D619" s="11"/>
      <c r="E619" s="12"/>
      <c r="F619" s="10"/>
      <c r="G619" s="10"/>
      <c r="H619" s="10" t="s">
        <v>1346</v>
      </c>
      <c r="I619" s="13"/>
      <c r="J619" s="14" t="s">
        <v>1337</v>
      </c>
      <c r="K619" s="14" t="str">
        <f>VLOOKUP(VALUE($B619),'[1]đơn vị thực tập'!$C$3:$AE$1000,9,0)</f>
        <v>Sanouva Hotel</v>
      </c>
      <c r="L619" s="14" t="str">
        <f>VLOOKUP(VALUE($B619),'[1]đơn vị thực tập'!$C$3:$AE$1000,20,0)</f>
        <v>DUYỆT</v>
      </c>
      <c r="M619" s="14" t="str">
        <f>VLOOKUP(VALUE($B619),'[1]đơn vị thực tập'!$C$3:$AE$1000,21,0)</f>
        <v>18/12/2023</v>
      </c>
      <c r="N619" s="14">
        <f>VLOOKUP(VALUE($B619),'[1]đơn vị thực tập'!$C$3:$AE$1000,18,0)</f>
        <v>45516</v>
      </c>
      <c r="O619" s="14" t="str">
        <f>VLOOKUP(VALUE($B619),'[1]đơn vị thực tập'!$C$3:$AE$1000,13,0)</f>
        <v>Tiền sảnh</v>
      </c>
      <c r="P619" s="18">
        <f>VLOOKUP(VALUE(B619),'[1]tạm xét'!$A$7:$R$1001,13,0)</f>
        <v>0</v>
      </c>
      <c r="Q619" s="14">
        <f>VLOOKUP(VALUE(B619),'[1]tạm xét'!$A$7:$R$1001,11,0)</f>
        <v>2.72</v>
      </c>
      <c r="R619" s="14" t="str">
        <f>VLOOKUP(VALUE(B619),'[1]tạm xét'!$A$7:$R$1001,18,0)</f>
        <v>CHUYÊN ĐỀ</v>
      </c>
      <c r="S619" s="14" t="s">
        <v>30</v>
      </c>
      <c r="T619" s="14" t="str">
        <f>VLOOKUP($S619,'[1]THÔNG TIN GVHD'!$D$3:$P$25,11,0)</f>
        <v>0702605664</v>
      </c>
      <c r="U619" s="14" t="str">
        <f>VLOOKUP($S619,'[1]THÔNG TIN GVHD'!$D$3:$P$25,12,0)</f>
        <v>huynhlthuylinh@dtu-hti.edu.vn</v>
      </c>
      <c r="V619" s="14">
        <f>VLOOKUP($S619,'[1]THÔNG TIN GVHD'!$D$3:$P$25,13,0)</f>
        <v>0</v>
      </c>
    </row>
    <row r="620" spans="1:22" s="15" customFormat="1" x14ac:dyDescent="0.25">
      <c r="A620" s="10">
        <f t="shared" si="9"/>
        <v>614</v>
      </c>
      <c r="B620" s="10">
        <v>25207104329</v>
      </c>
      <c r="C620" s="11" t="s">
        <v>1347</v>
      </c>
      <c r="D620" s="11"/>
      <c r="E620" s="12"/>
      <c r="F620" s="10"/>
      <c r="G620" s="10"/>
      <c r="H620" s="10" t="s">
        <v>1348</v>
      </c>
      <c r="I620" s="13"/>
      <c r="J620" s="14" t="s">
        <v>29</v>
      </c>
      <c r="K620" s="14" t="e">
        <f>VLOOKUP(VALUE($B620),'[1]đơn vị thực tập'!$C$3:$AE$1000,9,0)</f>
        <v>#N/A</v>
      </c>
      <c r="L620" s="14" t="e">
        <f>VLOOKUP(VALUE($B620),'[1]đơn vị thực tập'!$C$3:$AE$1000,20,0)</f>
        <v>#N/A</v>
      </c>
      <c r="M620" s="14" t="e">
        <f>VLOOKUP(VALUE($B620),'[1]đơn vị thực tập'!$C$3:$AE$1000,21,0)</f>
        <v>#N/A</v>
      </c>
      <c r="N620" s="14" t="e">
        <f>VLOOKUP(VALUE($B620),'[1]đơn vị thực tập'!$C$3:$AE$1000,18,0)</f>
        <v>#N/A</v>
      </c>
      <c r="O620" s="14" t="e">
        <f>VLOOKUP(VALUE($B620),'[1]đơn vị thực tập'!$C$3:$AE$1000,13,0)</f>
        <v>#N/A</v>
      </c>
      <c r="P620" s="18">
        <f>VLOOKUP(VALUE(B620),'[1]tạm xét'!$A$7:$R$1001,13,0)</f>
        <v>2.1897810218978103E-2</v>
      </c>
      <c r="Q620" s="14">
        <f>VLOOKUP(VALUE(B620),'[1]tạm xét'!$A$7:$R$1001,11,0)</f>
        <v>2.64</v>
      </c>
      <c r="R620" s="14" t="str">
        <f>VLOOKUP(VALUE(B620),'[1]tạm xét'!$A$7:$R$1001,18,0)</f>
        <v>CHUYÊN ĐỀ</v>
      </c>
      <c r="S620" s="14"/>
      <c r="T620" s="14"/>
      <c r="U620" s="14"/>
      <c r="V620" s="14"/>
    </row>
    <row r="621" spans="1:22" s="15" customFormat="1" x14ac:dyDescent="0.25">
      <c r="A621" s="10">
        <f t="shared" si="9"/>
        <v>615</v>
      </c>
      <c r="B621" s="10">
        <v>24217103798</v>
      </c>
      <c r="C621" s="11" t="s">
        <v>1349</v>
      </c>
      <c r="D621" s="11"/>
      <c r="E621" s="12"/>
      <c r="F621" s="10"/>
      <c r="G621" s="10"/>
      <c r="H621" s="10" t="s">
        <v>1350</v>
      </c>
      <c r="I621" s="13"/>
      <c r="J621" s="14" t="s">
        <v>1337</v>
      </c>
      <c r="K621" s="14" t="e">
        <f>VLOOKUP(VALUE($B621),'[1]đơn vị thực tập'!$C$3:$AE$1000,9,0)</f>
        <v>#N/A</v>
      </c>
      <c r="L621" s="14" t="e">
        <f>VLOOKUP(VALUE($B621),'[1]đơn vị thực tập'!$C$3:$AE$1000,20,0)</f>
        <v>#N/A</v>
      </c>
      <c r="M621" s="14" t="e">
        <f>VLOOKUP(VALUE($B621),'[1]đơn vị thực tập'!$C$3:$AE$1000,21,0)</f>
        <v>#N/A</v>
      </c>
      <c r="N621" s="14" t="e">
        <f>VLOOKUP(VALUE($B621),'[1]đơn vị thực tập'!$C$3:$AE$1000,18,0)</f>
        <v>#N/A</v>
      </c>
      <c r="O621" s="14" t="e">
        <f>VLOOKUP(VALUE($B621),'[1]đơn vị thực tập'!$C$3:$AE$1000,13,0)</f>
        <v>#N/A</v>
      </c>
      <c r="P621" s="18">
        <f>VLOOKUP(VALUE(B621),'[1]tạm xét'!$A$7:$R$1001,13,0)</f>
        <v>0</v>
      </c>
      <c r="Q621" s="14">
        <f>VLOOKUP(VALUE(B621),'[1]tạm xét'!$A$7:$R$1001,11,0)</f>
        <v>2.57</v>
      </c>
      <c r="R621" s="14" t="str">
        <f>VLOOKUP(VALUE(B621),'[1]tạm xét'!$A$7:$R$1001,18,0)</f>
        <v>CHUYÊN ĐỀ</v>
      </c>
      <c r="S621" s="14"/>
      <c r="T621" s="14"/>
      <c r="U621" s="14"/>
      <c r="V621" s="14"/>
    </row>
    <row r="622" spans="1:22" s="15" customFormat="1" x14ac:dyDescent="0.25">
      <c r="A622" s="10">
        <f t="shared" si="9"/>
        <v>616</v>
      </c>
      <c r="B622" s="10">
        <v>25217110142</v>
      </c>
      <c r="C622" s="11" t="s">
        <v>1351</v>
      </c>
      <c r="D622" s="11"/>
      <c r="E622" s="12"/>
      <c r="F622" s="10"/>
      <c r="G622" s="10"/>
      <c r="H622" s="10" t="s">
        <v>1352</v>
      </c>
      <c r="I622" s="13"/>
      <c r="J622" s="14" t="s">
        <v>29</v>
      </c>
      <c r="K622" s="14" t="e">
        <f>VLOOKUP(VALUE($B622),'[1]đơn vị thực tập'!$C$3:$AE$1000,9,0)</f>
        <v>#N/A</v>
      </c>
      <c r="L622" s="14" t="e">
        <f>VLOOKUP(VALUE($B622),'[1]đơn vị thực tập'!$C$3:$AE$1000,20,0)</f>
        <v>#N/A</v>
      </c>
      <c r="M622" s="14" t="e">
        <f>VLOOKUP(VALUE($B622),'[1]đơn vị thực tập'!$C$3:$AE$1000,21,0)</f>
        <v>#N/A</v>
      </c>
      <c r="N622" s="14" t="e">
        <f>VLOOKUP(VALUE($B622),'[1]đơn vị thực tập'!$C$3:$AE$1000,18,0)</f>
        <v>#N/A</v>
      </c>
      <c r="O622" s="14" t="e">
        <f>VLOOKUP(VALUE($B622),'[1]đơn vị thực tập'!$C$3:$AE$1000,13,0)</f>
        <v>#N/A</v>
      </c>
      <c r="P622" s="18">
        <f>VLOOKUP(VALUE(B622),'[1]tạm xét'!$A$7:$R$1001,13,0)</f>
        <v>0.10218978102189781</v>
      </c>
      <c r="Q622" s="14">
        <f>VLOOKUP(VALUE(B622),'[1]tạm xét'!$A$7:$R$1001,11,0)</f>
        <v>2.0699999999999998</v>
      </c>
      <c r="R622" s="14" t="str">
        <f>VLOOKUP(VALUE(B622),'[1]tạm xét'!$A$7:$R$1001,18,0)</f>
        <v>KHÔNG ĐỦ ĐIỀU KIỆN THỰC TẬP</v>
      </c>
      <c r="S622" s="14"/>
      <c r="T622" s="14"/>
      <c r="U622" s="14"/>
      <c r="V622" s="14"/>
    </row>
    <row r="623" spans="1:22" s="15" customFormat="1" x14ac:dyDescent="0.25">
      <c r="A623" s="10">
        <f t="shared" si="9"/>
        <v>617</v>
      </c>
      <c r="B623" s="10">
        <v>25207104937</v>
      </c>
      <c r="C623" s="11" t="s">
        <v>1353</v>
      </c>
      <c r="D623" s="11"/>
      <c r="E623" s="12"/>
      <c r="F623" s="10"/>
      <c r="G623" s="10"/>
      <c r="H623" s="10" t="s">
        <v>1354</v>
      </c>
      <c r="I623" s="13"/>
      <c r="J623" s="14" t="s">
        <v>1337</v>
      </c>
      <c r="K623" s="14" t="str">
        <f>VLOOKUP(VALUE($B623),'[1]đơn vị thực tập'!$C$3:$AE$1000,9,0)</f>
        <v>Khách Sạn Mường Thanh Grand Quảng Nam</v>
      </c>
      <c r="L623" s="14" t="str">
        <f>VLOOKUP(VALUE($B623),'[1]đơn vị thực tập'!$C$3:$AE$1000,20,0)</f>
        <v>DUYỆT</v>
      </c>
      <c r="M623" s="14" t="str">
        <f>VLOOKUP(VALUE($B623),'[1]đơn vị thực tập'!$C$3:$AE$1000,21,0)</f>
        <v>25/12/2023</v>
      </c>
      <c r="N623" s="14" t="str">
        <f>VLOOKUP(VALUE($B623),'[1]đơn vị thực tập'!$C$3:$AE$1000,18,0)</f>
        <v>25/12</v>
      </c>
      <c r="O623" s="14" t="str">
        <f>VLOOKUP(VALUE($B623),'[1]đơn vị thực tập'!$C$3:$AE$1000,13,0)</f>
        <v>Nhà hàng</v>
      </c>
      <c r="P623" s="18">
        <f>VLOOKUP(VALUE(B623),'[1]tạm xét'!$A$7:$R$1001,13,0)</f>
        <v>3.937007874015748E-2</v>
      </c>
      <c r="Q623" s="14">
        <f>VLOOKUP(VALUE(B623),'[1]tạm xét'!$A$7:$R$1001,11,0)</f>
        <v>2.98</v>
      </c>
      <c r="R623" s="14" t="str">
        <f>VLOOKUP(VALUE(B623),'[1]tạm xét'!$A$7:$R$1001,18,0)</f>
        <v>CHUYÊN ĐỀ</v>
      </c>
      <c r="S623" s="14" t="s">
        <v>162</v>
      </c>
      <c r="T623" s="14" t="str">
        <f>VLOOKUP($S623,'[1]THÔNG TIN GVHD'!$D$3:$P$25,11,0)</f>
        <v>0327892117</v>
      </c>
      <c r="U623" s="14" t="str">
        <f>VLOOKUP($S623,'[1]THÔNG TIN GVHD'!$D$3:$P$25,12,0)</f>
        <v>dangtthuytrang3@dtu-hti.edu.vn</v>
      </c>
      <c r="V623" s="14">
        <f>VLOOKUP($S623,'[1]THÔNG TIN GVHD'!$D$3:$P$25,13,0)</f>
        <v>0</v>
      </c>
    </row>
    <row r="624" spans="1:22" s="15" customFormat="1" x14ac:dyDescent="0.25">
      <c r="A624" s="10">
        <f t="shared" si="9"/>
        <v>618</v>
      </c>
      <c r="B624" s="10">
        <v>25213403088</v>
      </c>
      <c r="C624" s="11" t="s">
        <v>1355</v>
      </c>
      <c r="D624" s="11"/>
      <c r="E624" s="12"/>
      <c r="F624" s="10"/>
      <c r="G624" s="10"/>
      <c r="H624" s="10" t="s">
        <v>1356</v>
      </c>
      <c r="I624" s="13"/>
      <c r="J624" s="14" t="s">
        <v>1337</v>
      </c>
      <c r="K624" s="14" t="str">
        <f>VLOOKUP(VALUE($B624),'[1]đơn vị thực tập'!$C$3:$AE$1000,9,0)</f>
        <v>Grand Mercure Đà Nẵng</v>
      </c>
      <c r="L624" s="14" t="str">
        <f>VLOOKUP(VALUE($B624),'[1]đơn vị thực tập'!$C$3:$AE$1000,20,0)</f>
        <v>DUYỆT</v>
      </c>
      <c r="M624" s="14" t="str">
        <f>VLOOKUP(VALUE($B624),'[1]đơn vị thực tập'!$C$3:$AE$1000,21,0)</f>
        <v>28/12/2023</v>
      </c>
      <c r="N624" s="14" t="str">
        <f>VLOOKUP(VALUE($B624),'[1]đơn vị thực tập'!$C$3:$AE$1000,18,0)</f>
        <v>19/1</v>
      </c>
      <c r="O624" s="14" t="str">
        <f>VLOOKUP(VALUE($B624),'[1]đơn vị thực tập'!$C$3:$AE$1000,13,0)</f>
        <v>Nhà hàng</v>
      </c>
      <c r="P624" s="18">
        <f>VLOOKUP(VALUE(B624),'[1]tạm xét'!$A$7:$R$1001,13,0)</f>
        <v>1.5625E-2</v>
      </c>
      <c r="Q624" s="14">
        <f>VLOOKUP(VALUE(B624),'[1]tạm xét'!$A$7:$R$1001,11,0)</f>
        <v>2.98</v>
      </c>
      <c r="R624" s="14" t="str">
        <f>VLOOKUP(VALUE(B624),'[1]tạm xét'!$A$7:$R$1001,18,0)</f>
        <v>CHUYÊN ĐỀ</v>
      </c>
      <c r="S624" s="14" t="s">
        <v>65</v>
      </c>
      <c r="T624" s="14" t="str">
        <f>VLOOKUP($S624,'[1]THÔNG TIN GVHD'!$D$3:$P$25,11,0)</f>
        <v>0906 029 602</v>
      </c>
      <c r="U624" s="14" t="str">
        <f>VLOOKUP($S624,'[1]THÔNG TIN GVHD'!$D$3:$P$25,12,0)</f>
        <v>tranhoanganh@dtu-hti.edu.vn</v>
      </c>
      <c r="V624" s="14">
        <f>VLOOKUP($S624,'[1]THÔNG TIN GVHD'!$D$3:$P$25,13,0)</f>
        <v>0</v>
      </c>
    </row>
    <row r="625" spans="1:22" s="15" customFormat="1" x14ac:dyDescent="0.25">
      <c r="A625" s="10">
        <f t="shared" si="9"/>
        <v>619</v>
      </c>
      <c r="B625" s="10">
        <v>24207104278</v>
      </c>
      <c r="C625" s="11" t="s">
        <v>1357</v>
      </c>
      <c r="D625" s="11"/>
      <c r="E625" s="12"/>
      <c r="F625" s="10"/>
      <c r="G625" s="10"/>
      <c r="H625" s="10" t="s">
        <v>1358</v>
      </c>
      <c r="I625" s="13"/>
      <c r="J625" s="14" t="s">
        <v>1337</v>
      </c>
      <c r="K625" s="14" t="e">
        <f>VLOOKUP(VALUE($B625),'[1]đơn vị thực tập'!$C$3:$AE$1000,9,0)</f>
        <v>#N/A</v>
      </c>
      <c r="L625" s="14" t="e">
        <f>VLOOKUP(VALUE($B625),'[1]đơn vị thực tập'!$C$3:$AE$1000,20,0)</f>
        <v>#N/A</v>
      </c>
      <c r="M625" s="14" t="e">
        <f>VLOOKUP(VALUE($B625),'[1]đơn vị thực tập'!$C$3:$AE$1000,21,0)</f>
        <v>#N/A</v>
      </c>
      <c r="N625" s="14" t="e">
        <f>VLOOKUP(VALUE($B625),'[1]đơn vị thực tập'!$C$3:$AE$1000,18,0)</f>
        <v>#N/A</v>
      </c>
      <c r="O625" s="14" t="e">
        <f>VLOOKUP(VALUE($B625),'[1]đơn vị thực tập'!$C$3:$AE$1000,13,0)</f>
        <v>#N/A</v>
      </c>
      <c r="P625" s="18">
        <f>VLOOKUP(VALUE(B625),'[1]tạm xét'!$A$7:$R$1001,13,0)</f>
        <v>0</v>
      </c>
      <c r="Q625" s="14">
        <f>VLOOKUP(VALUE(B625),'[1]tạm xét'!$A$7:$R$1001,11,0)</f>
        <v>0</v>
      </c>
      <c r="R625" s="14">
        <f>VLOOKUP(VALUE(B625),'[1]tạm xét'!$A$7:$R$1001,18,0)</f>
        <v>0</v>
      </c>
      <c r="S625" s="14"/>
      <c r="T625" s="14"/>
      <c r="U625" s="14"/>
      <c r="V625" s="14"/>
    </row>
    <row r="626" spans="1:22" s="15" customFormat="1" x14ac:dyDescent="0.25">
      <c r="A626" s="10">
        <f t="shared" si="9"/>
        <v>620</v>
      </c>
      <c r="B626" s="10">
        <v>25207104175</v>
      </c>
      <c r="C626" s="11" t="s">
        <v>1359</v>
      </c>
      <c r="D626" s="11"/>
      <c r="E626" s="12"/>
      <c r="F626" s="10"/>
      <c r="G626" s="10"/>
      <c r="H626" s="10" t="s">
        <v>1325</v>
      </c>
      <c r="I626" s="13"/>
      <c r="J626" s="14" t="s">
        <v>29</v>
      </c>
      <c r="K626" s="14" t="e">
        <f>VLOOKUP(VALUE($B626),'[1]đơn vị thực tập'!$C$3:$AE$1000,9,0)</f>
        <v>#N/A</v>
      </c>
      <c r="L626" s="14" t="e">
        <f>VLOOKUP(VALUE($B626),'[1]đơn vị thực tập'!$C$3:$AE$1000,20,0)</f>
        <v>#N/A</v>
      </c>
      <c r="M626" s="14" t="e">
        <f>VLOOKUP(VALUE($B626),'[1]đơn vị thực tập'!$C$3:$AE$1000,21,0)</f>
        <v>#N/A</v>
      </c>
      <c r="N626" s="14" t="e">
        <f>VLOOKUP(VALUE($B626),'[1]đơn vị thực tập'!$C$3:$AE$1000,18,0)</f>
        <v>#N/A</v>
      </c>
      <c r="O626" s="14" t="e">
        <f>VLOOKUP(VALUE($B626),'[1]đơn vị thực tập'!$C$3:$AE$1000,13,0)</f>
        <v>#N/A</v>
      </c>
      <c r="P626" s="18">
        <f>VLOOKUP(VALUE(B626),'[1]tạm xét'!$A$7:$R$1001,13,0)</f>
        <v>0</v>
      </c>
      <c r="Q626" s="14">
        <f>VLOOKUP(VALUE(B626),'[1]tạm xét'!$A$7:$R$1001,11,0)</f>
        <v>3.18</v>
      </c>
      <c r="R626" s="14" t="str">
        <f>VLOOKUP(VALUE(B626),'[1]tạm xét'!$A$7:$R$1001,18,0)</f>
        <v>CHUYÊN ĐỀ</v>
      </c>
      <c r="S626" s="14"/>
      <c r="T626" s="14"/>
      <c r="U626" s="14"/>
      <c r="V626" s="14"/>
    </row>
    <row r="627" spans="1:22" s="15" customFormat="1" x14ac:dyDescent="0.25">
      <c r="A627" s="10">
        <f t="shared" si="9"/>
        <v>621</v>
      </c>
      <c r="B627" s="10">
        <v>25217101893</v>
      </c>
      <c r="C627" s="11" t="s">
        <v>1360</v>
      </c>
      <c r="D627" s="11"/>
      <c r="E627" s="12"/>
      <c r="F627" s="10"/>
      <c r="G627" s="10"/>
      <c r="H627" s="10" t="s">
        <v>1346</v>
      </c>
      <c r="I627" s="13"/>
      <c r="J627" s="14" t="s">
        <v>1337</v>
      </c>
      <c r="K627" s="14" t="e">
        <f>VLOOKUP(VALUE($B627),'[1]đơn vị thực tập'!$C$3:$AE$1000,9,0)</f>
        <v>#N/A</v>
      </c>
      <c r="L627" s="14" t="e">
        <f>VLOOKUP(VALUE($B627),'[1]đơn vị thực tập'!$C$3:$AE$1000,20,0)</f>
        <v>#N/A</v>
      </c>
      <c r="M627" s="14" t="e">
        <f>VLOOKUP(VALUE($B627),'[1]đơn vị thực tập'!$C$3:$AE$1000,21,0)</f>
        <v>#N/A</v>
      </c>
      <c r="N627" s="14" t="e">
        <f>VLOOKUP(VALUE($B627),'[1]đơn vị thực tập'!$C$3:$AE$1000,18,0)</f>
        <v>#N/A</v>
      </c>
      <c r="O627" s="14" t="e">
        <f>VLOOKUP(VALUE($B627),'[1]đơn vị thực tập'!$C$3:$AE$1000,13,0)</f>
        <v>#N/A</v>
      </c>
      <c r="P627" s="18">
        <f>VLOOKUP(VALUE(B627),'[1]tạm xét'!$A$7:$R$1001,13,0)</f>
        <v>0</v>
      </c>
      <c r="Q627" s="14">
        <f>VLOOKUP(VALUE(B627),'[1]tạm xét'!$A$7:$R$1001,11,0)</f>
        <v>2.4</v>
      </c>
      <c r="R627" s="14" t="str">
        <f>VLOOKUP(VALUE(B627),'[1]tạm xét'!$A$7:$R$1001,18,0)</f>
        <v>CHUYÊN ĐỀ</v>
      </c>
      <c r="S627" s="14"/>
      <c r="T627" s="14"/>
      <c r="U627" s="14"/>
      <c r="V627" s="14"/>
    </row>
    <row r="628" spans="1:22" s="15" customFormat="1" x14ac:dyDescent="0.25">
      <c r="A628" s="10">
        <f t="shared" si="9"/>
        <v>622</v>
      </c>
      <c r="B628" s="10">
        <v>25207212175</v>
      </c>
      <c r="C628" s="11" t="s">
        <v>1361</v>
      </c>
      <c r="D628" s="11"/>
      <c r="E628" s="12"/>
      <c r="F628" s="10"/>
      <c r="G628" s="10"/>
      <c r="H628" s="10" t="s">
        <v>1362</v>
      </c>
      <c r="I628" s="13"/>
      <c r="J628" s="14" t="s">
        <v>1337</v>
      </c>
      <c r="K628" s="14" t="e">
        <f>VLOOKUP(VALUE($B628),'[1]đơn vị thực tập'!$C$3:$AE$1000,9,0)</f>
        <v>#N/A</v>
      </c>
      <c r="L628" s="14" t="e">
        <f>VLOOKUP(VALUE($B628),'[1]đơn vị thực tập'!$C$3:$AE$1000,20,0)</f>
        <v>#N/A</v>
      </c>
      <c r="M628" s="14" t="e">
        <f>VLOOKUP(VALUE($B628),'[1]đơn vị thực tập'!$C$3:$AE$1000,21,0)</f>
        <v>#N/A</v>
      </c>
      <c r="N628" s="14" t="e">
        <f>VLOOKUP(VALUE($B628),'[1]đơn vị thực tập'!$C$3:$AE$1000,18,0)</f>
        <v>#N/A</v>
      </c>
      <c r="O628" s="14" t="e">
        <f>VLOOKUP(VALUE($B628),'[1]đơn vị thực tập'!$C$3:$AE$1000,13,0)</f>
        <v>#N/A</v>
      </c>
      <c r="P628" s="18">
        <f>VLOOKUP(VALUE(B628),'[1]tạm xét'!$A$7:$R$1001,13,0)</f>
        <v>0</v>
      </c>
      <c r="Q628" s="14">
        <f>VLOOKUP(VALUE(B628),'[1]tạm xét'!$A$7:$R$1001,11,0)</f>
        <v>3.03</v>
      </c>
      <c r="R628" s="14" t="str">
        <f>VLOOKUP(VALUE(B628),'[1]tạm xét'!$A$7:$R$1001,18,0)</f>
        <v>CHUYÊN ĐỀ</v>
      </c>
      <c r="S628" s="14"/>
      <c r="T628" s="14"/>
      <c r="U628" s="14"/>
      <c r="V628" s="14"/>
    </row>
    <row r="629" spans="1:22" s="15" customFormat="1" x14ac:dyDescent="0.25">
      <c r="A629" s="10">
        <f t="shared" si="9"/>
        <v>623</v>
      </c>
      <c r="B629" s="10">
        <v>25207117608</v>
      </c>
      <c r="C629" s="11" t="s">
        <v>1363</v>
      </c>
      <c r="D629" s="11"/>
      <c r="E629" s="12"/>
      <c r="F629" s="10"/>
      <c r="G629" s="10"/>
      <c r="H629" s="10" t="s">
        <v>1364</v>
      </c>
      <c r="I629" s="13"/>
      <c r="J629" s="14" t="s">
        <v>1337</v>
      </c>
      <c r="K629" s="14" t="str">
        <f>VLOOKUP(VALUE($B629),'[1]đơn vị thực tập'!$C$3:$AE$1000,9,0)</f>
        <v>Wyndham DaNang Golden Bay</v>
      </c>
      <c r="L629" s="14" t="str">
        <f>VLOOKUP(VALUE($B629),'[1]đơn vị thực tập'!$C$3:$AE$1000,20,0)</f>
        <v>DUYỆT</v>
      </c>
      <c r="M629" s="14" t="str">
        <f>VLOOKUP(VALUE($B629),'[1]đơn vị thực tập'!$C$3:$AE$1000,21,0)</f>
        <v>25/12/2023</v>
      </c>
      <c r="N629" s="14" t="str">
        <f>VLOOKUP(VALUE($B629),'[1]đơn vị thực tập'!$C$3:$AE$1000,18,0)</f>
        <v>21/12</v>
      </c>
      <c r="O629" s="14" t="str">
        <f>VLOOKUP(VALUE($B629),'[1]đơn vị thực tập'!$C$3:$AE$1000,13,0)</f>
        <v>Nhà hàng</v>
      </c>
      <c r="P629" s="18">
        <f>VLOOKUP(VALUE(B629),'[1]tạm xét'!$A$7:$R$1001,13,0)</f>
        <v>0</v>
      </c>
      <c r="Q629" s="14">
        <f>VLOOKUP(VALUE(B629),'[1]tạm xét'!$A$7:$R$1001,11,0)</f>
        <v>2.77</v>
      </c>
      <c r="R629" s="14" t="str">
        <f>VLOOKUP(VALUE(B629),'[1]tạm xét'!$A$7:$R$1001,18,0)</f>
        <v>CHUYÊN ĐỀ</v>
      </c>
      <c r="S629" s="14" t="s">
        <v>244</v>
      </c>
      <c r="T629" s="14" t="str">
        <f>VLOOKUP($S629,'[1]THÔNG TIN GVHD'!$D$3:$P$25,11,0)</f>
        <v>034.838.9062</v>
      </c>
      <c r="U629" s="14" t="str">
        <f>VLOOKUP($S629,'[1]THÔNG TIN GVHD'!$D$3:$P$25,12,0)</f>
        <v>honghaiphan0102@gmail.com</v>
      </c>
      <c r="V629" s="14" t="str">
        <f>VLOOKUP($S629,'[1]THÔNG TIN GVHD'!$D$3:$P$25,13,0)</f>
        <v>https://zalo.me/g/abtrkl228</v>
      </c>
    </row>
    <row r="630" spans="1:22" s="15" customFormat="1" x14ac:dyDescent="0.25">
      <c r="A630" s="10">
        <f t="shared" si="9"/>
        <v>624</v>
      </c>
      <c r="B630" s="10">
        <v>24207214504</v>
      </c>
      <c r="C630" s="11" t="s">
        <v>1365</v>
      </c>
      <c r="D630" s="11"/>
      <c r="E630" s="12"/>
      <c r="F630" s="10"/>
      <c r="G630" s="10"/>
      <c r="H630" s="10" t="s">
        <v>1366</v>
      </c>
      <c r="I630" s="13"/>
      <c r="J630" s="14" t="s">
        <v>29</v>
      </c>
      <c r="K630" s="14" t="e">
        <f>VLOOKUP(VALUE($B630),'[1]đơn vị thực tập'!$C$3:$AE$1000,9,0)</f>
        <v>#N/A</v>
      </c>
      <c r="L630" s="14" t="e">
        <f>VLOOKUP(VALUE($B630),'[1]đơn vị thực tập'!$C$3:$AE$1000,20,0)</f>
        <v>#N/A</v>
      </c>
      <c r="M630" s="14" t="e">
        <f>VLOOKUP(VALUE($B630),'[1]đơn vị thực tập'!$C$3:$AE$1000,21,0)</f>
        <v>#N/A</v>
      </c>
      <c r="N630" s="14" t="e">
        <f>VLOOKUP(VALUE($B630),'[1]đơn vị thực tập'!$C$3:$AE$1000,18,0)</f>
        <v>#N/A</v>
      </c>
      <c r="O630" s="14" t="e">
        <f>VLOOKUP(VALUE($B630),'[1]đơn vị thực tập'!$C$3:$AE$1000,13,0)</f>
        <v>#N/A</v>
      </c>
      <c r="P630" s="18">
        <f>VLOOKUP(VALUE(B630),'[1]tạm xét'!$A$7:$R$1001,13,0)</f>
        <v>0</v>
      </c>
      <c r="Q630" s="14">
        <f>VLOOKUP(VALUE(B630),'[1]tạm xét'!$A$7:$R$1001,11,0)</f>
        <v>0</v>
      </c>
      <c r="R630" s="14">
        <f>VLOOKUP(VALUE(B630),'[1]tạm xét'!$A$7:$R$1001,18,0)</f>
        <v>0</v>
      </c>
      <c r="S630" s="14"/>
      <c r="T630" s="14"/>
      <c r="U630" s="14"/>
      <c r="V630" s="14"/>
    </row>
    <row r="631" spans="1:22" s="15" customFormat="1" x14ac:dyDescent="0.25">
      <c r="A631" s="10">
        <f t="shared" si="9"/>
        <v>625</v>
      </c>
      <c r="B631" s="10">
        <v>25217104248</v>
      </c>
      <c r="C631" s="11" t="s">
        <v>1367</v>
      </c>
      <c r="D631" s="11"/>
      <c r="E631" s="12"/>
      <c r="F631" s="10"/>
      <c r="G631" s="10"/>
      <c r="H631" s="10" t="s">
        <v>1368</v>
      </c>
      <c r="I631" s="13"/>
      <c r="J631" s="14" t="s">
        <v>1337</v>
      </c>
      <c r="K631" s="14" t="str">
        <f>VLOOKUP(VALUE($B631),'[1]đơn vị thực tập'!$C$3:$AE$1000,9,0)</f>
        <v>Vanda Hotel</v>
      </c>
      <c r="L631" s="14" t="str">
        <f>VLOOKUP(VALUE($B631),'[1]đơn vị thực tập'!$C$3:$AE$1000,20,0)</f>
        <v>DUYỆT</v>
      </c>
      <c r="M631" s="14" t="str">
        <f>VLOOKUP(VALUE($B631),'[1]đơn vị thực tập'!$C$3:$AE$1000,21,0)</f>
        <v>25/12/2023</v>
      </c>
      <c r="N631" s="14" t="str">
        <f>VLOOKUP(VALUE($B631),'[1]đơn vị thực tập'!$C$3:$AE$1000,18,0)</f>
        <v>23/12</v>
      </c>
      <c r="O631" s="14" t="str">
        <f>VLOOKUP(VALUE($B631),'[1]đơn vị thực tập'!$C$3:$AE$1000,13,0)</f>
        <v>Buồng phòng</v>
      </c>
      <c r="P631" s="18">
        <f>VLOOKUP(VALUE(B631),'[1]tạm xét'!$A$7:$R$1001,13,0)</f>
        <v>0</v>
      </c>
      <c r="Q631" s="14">
        <f>VLOOKUP(VALUE(B631),'[1]tạm xét'!$A$7:$R$1001,11,0)</f>
        <v>3.14</v>
      </c>
      <c r="R631" s="14" t="str">
        <f>VLOOKUP(VALUE(B631),'[1]tạm xét'!$A$7:$R$1001,18,0)</f>
        <v>CHUYÊN ĐỀ</v>
      </c>
      <c r="S631" s="14" t="s">
        <v>337</v>
      </c>
      <c r="T631" s="14" t="str">
        <f>VLOOKUP($S631,'[1]THÔNG TIN GVHD'!$D$3:$P$25,11,0)</f>
        <v>0396.153.687</v>
      </c>
      <c r="U631" s="14" t="str">
        <f>VLOOKUP($S631,'[1]THÔNG TIN GVHD'!$D$3:$P$25,12,0)</f>
        <v>nguyentminhthu@dtu-hti.edu.vn</v>
      </c>
      <c r="V631" s="14">
        <f>VLOOKUP($S631,'[1]THÔNG TIN GVHD'!$D$3:$P$25,13,0)</f>
        <v>0</v>
      </c>
    </row>
    <row r="632" spans="1:22" s="15" customFormat="1" x14ac:dyDescent="0.25">
      <c r="A632" s="10">
        <f t="shared" si="9"/>
        <v>626</v>
      </c>
      <c r="B632" s="10">
        <v>24207108085</v>
      </c>
      <c r="C632" s="11" t="s">
        <v>1369</v>
      </c>
      <c r="D632" s="11"/>
      <c r="E632" s="12"/>
      <c r="F632" s="10"/>
      <c r="G632" s="10"/>
      <c r="H632" s="10" t="s">
        <v>1370</v>
      </c>
      <c r="I632" s="13"/>
      <c r="J632" s="14" t="s">
        <v>1337</v>
      </c>
      <c r="K632" s="14" t="e">
        <f>VLOOKUP(VALUE($B632),'[1]đơn vị thực tập'!$C$3:$AE$1000,9,0)</f>
        <v>#N/A</v>
      </c>
      <c r="L632" s="14" t="e">
        <f>VLOOKUP(VALUE($B632),'[1]đơn vị thực tập'!$C$3:$AE$1000,20,0)</f>
        <v>#N/A</v>
      </c>
      <c r="M632" s="14" t="e">
        <f>VLOOKUP(VALUE($B632),'[1]đơn vị thực tập'!$C$3:$AE$1000,21,0)</f>
        <v>#N/A</v>
      </c>
      <c r="N632" s="14" t="e">
        <f>VLOOKUP(VALUE($B632),'[1]đơn vị thực tập'!$C$3:$AE$1000,18,0)</f>
        <v>#N/A</v>
      </c>
      <c r="O632" s="14" t="e">
        <f>VLOOKUP(VALUE($B632),'[1]đơn vị thực tập'!$C$3:$AE$1000,13,0)</f>
        <v>#N/A</v>
      </c>
      <c r="P632" s="18">
        <f>VLOOKUP(VALUE(B632),'[1]tạm xét'!$A$7:$R$1001,13,0)</f>
        <v>0</v>
      </c>
      <c r="Q632" s="14">
        <f>VLOOKUP(VALUE(B632),'[1]tạm xét'!$A$7:$R$1001,11,0)</f>
        <v>2.4700000000000002</v>
      </c>
      <c r="R632" s="14" t="str">
        <f>VLOOKUP(VALUE(B632),'[1]tạm xét'!$A$7:$R$1001,18,0)</f>
        <v>CHUYÊN ĐỀ</v>
      </c>
      <c r="S632" s="14"/>
      <c r="T632" s="14"/>
      <c r="U632" s="14"/>
      <c r="V632" s="14"/>
    </row>
    <row r="633" spans="1:22" s="15" customFormat="1" x14ac:dyDescent="0.25">
      <c r="A633" s="10">
        <f t="shared" si="9"/>
        <v>627</v>
      </c>
      <c r="B633" s="10">
        <v>24207106668</v>
      </c>
      <c r="C633" s="11" t="s">
        <v>1371</v>
      </c>
      <c r="D633" s="11"/>
      <c r="E633" s="12"/>
      <c r="F633" s="10"/>
      <c r="G633" s="10"/>
      <c r="H633" s="10" t="s">
        <v>1372</v>
      </c>
      <c r="I633" s="13"/>
      <c r="J633" s="14" t="s">
        <v>305</v>
      </c>
      <c r="K633" s="14" t="e">
        <f>VLOOKUP(VALUE($B633),'[1]đơn vị thực tập'!$C$3:$AE$1000,9,0)</f>
        <v>#N/A</v>
      </c>
      <c r="L633" s="14" t="e">
        <f>VLOOKUP(VALUE($B633),'[1]đơn vị thực tập'!$C$3:$AE$1000,20,0)</f>
        <v>#N/A</v>
      </c>
      <c r="M633" s="14" t="e">
        <f>VLOOKUP(VALUE($B633),'[1]đơn vị thực tập'!$C$3:$AE$1000,21,0)</f>
        <v>#N/A</v>
      </c>
      <c r="N633" s="14" t="e">
        <f>VLOOKUP(VALUE($B633),'[1]đơn vị thực tập'!$C$3:$AE$1000,18,0)</f>
        <v>#N/A</v>
      </c>
      <c r="O633" s="14" t="e">
        <f>VLOOKUP(VALUE($B633),'[1]đơn vị thực tập'!$C$3:$AE$1000,13,0)</f>
        <v>#N/A</v>
      </c>
      <c r="P633" s="18">
        <f>VLOOKUP(VALUE(B633),'[1]tạm xét'!$A$7:$R$1001,13,0)</f>
        <v>0</v>
      </c>
      <c r="Q633" s="14">
        <f>VLOOKUP(VALUE(B633),'[1]tạm xét'!$A$7:$R$1001,11,0)</f>
        <v>0</v>
      </c>
      <c r="R633" s="14">
        <f>VLOOKUP(VALUE(B633),'[1]tạm xét'!$A$7:$R$1001,18,0)</f>
        <v>0</v>
      </c>
      <c r="S633" s="14"/>
      <c r="T633" s="14"/>
      <c r="U633" s="14"/>
      <c r="V633" s="14"/>
    </row>
    <row r="634" spans="1:22" s="15" customFormat="1" x14ac:dyDescent="0.25">
      <c r="A634" s="10">
        <f t="shared" si="9"/>
        <v>628</v>
      </c>
      <c r="B634" s="10">
        <v>25207105712</v>
      </c>
      <c r="C634" s="11" t="s">
        <v>1373</v>
      </c>
      <c r="D634" s="11"/>
      <c r="E634" s="12"/>
      <c r="F634" s="10"/>
      <c r="G634" s="10"/>
      <c r="H634" s="10" t="s">
        <v>1374</v>
      </c>
      <c r="I634" s="13"/>
      <c r="J634" s="14" t="s">
        <v>1337</v>
      </c>
      <c r="K634" s="14" t="str">
        <f>VLOOKUP(VALUE($B634),'[1]đơn vị thực tập'!$C$3:$AE$1000,10,0)</f>
        <v>Lasenta Boutique Hotel Hoi An</v>
      </c>
      <c r="L634" s="14" t="str">
        <f>VLOOKUP(VALUE($B634),'[1]đơn vị thực tập'!$C$3:$AE$1000,20,0)</f>
        <v>KHÔNG DUYỆT</v>
      </c>
      <c r="M634" s="14" t="str">
        <f>VLOOKUP(VALUE($B634),'[1]đơn vị thực tập'!$C$3:$AE$1000,21,0)</f>
        <v>15/1/2024</v>
      </c>
      <c r="N634" s="14">
        <f>VLOOKUP(VALUE($B634),'[1]đơn vị thực tập'!$C$3:$AE$1000,18,0)</f>
        <v>0</v>
      </c>
      <c r="O634" s="14" t="str">
        <f>VLOOKUP(VALUE($B634),'[1]đơn vị thực tập'!$C$3:$AE$1000,13,0)</f>
        <v>Nhà hàng</v>
      </c>
      <c r="P634" s="18">
        <f>VLOOKUP(VALUE(B634),'[1]tạm xét'!$A$7:$R$1001,13,0)</f>
        <v>0</v>
      </c>
      <c r="Q634" s="14">
        <f>VLOOKUP(VALUE(B634),'[1]tạm xét'!$A$7:$R$1001,11,0)</f>
        <v>0</v>
      </c>
      <c r="R634" s="14">
        <f>VLOOKUP(VALUE(B634),'[1]tạm xét'!$A$7:$R$1001,18,0)</f>
        <v>0</v>
      </c>
      <c r="S634" s="14"/>
      <c r="T634" s="14"/>
      <c r="U634" s="14"/>
      <c r="V634" s="14"/>
    </row>
    <row r="635" spans="1:22" s="15" customFormat="1" x14ac:dyDescent="0.25">
      <c r="A635" s="10">
        <f t="shared" si="9"/>
        <v>629</v>
      </c>
      <c r="B635" s="10">
        <v>25207105041</v>
      </c>
      <c r="C635" s="11" t="s">
        <v>1375</v>
      </c>
      <c r="D635" s="11"/>
      <c r="E635" s="12"/>
      <c r="F635" s="10"/>
      <c r="G635" s="10"/>
      <c r="H635" s="10" t="s">
        <v>1336</v>
      </c>
      <c r="I635" s="13"/>
      <c r="J635" s="14" t="s">
        <v>1337</v>
      </c>
      <c r="K635" s="14" t="str">
        <f>VLOOKUP(VALUE($B635),'[1]đơn vị thực tập'!$C$3:$AE$1000,9,0)</f>
        <v>Meliá Vinpearl Danang Riverfront</v>
      </c>
      <c r="L635" s="14" t="str">
        <f>VLOOKUP(VALUE($B635),'[1]đơn vị thực tập'!$C$3:$AE$1000,20,0)</f>
        <v>DUYỆT</v>
      </c>
      <c r="M635" s="14">
        <f>VLOOKUP(VALUE($B635),'[1]đơn vị thực tập'!$C$3:$AE$1000,21,0)</f>
        <v>45627</v>
      </c>
      <c r="N635" s="14" t="str">
        <f>VLOOKUP(VALUE($B635),'[1]đơn vị thực tập'!$C$3:$AE$1000,18,0)</f>
        <v>22/1</v>
      </c>
      <c r="O635" s="14" t="str">
        <f>VLOOKUP(VALUE($B635),'[1]đơn vị thực tập'!$C$3:$AE$1000,13,0)</f>
        <v>Nhà hàng</v>
      </c>
      <c r="P635" s="18">
        <f>VLOOKUP(VALUE(B635),'[1]tạm xét'!$A$7:$R$1001,13,0)</f>
        <v>0</v>
      </c>
      <c r="Q635" s="14">
        <f>VLOOKUP(VALUE(B635),'[1]tạm xét'!$A$7:$R$1001,11,0)</f>
        <v>3.02</v>
      </c>
      <c r="R635" s="14" t="str">
        <f>VLOOKUP(VALUE(B635),'[1]tạm xét'!$A$7:$R$1001,18,0)</f>
        <v>CHUYÊN ĐỀ</v>
      </c>
      <c r="S635" s="14" t="s">
        <v>244</v>
      </c>
      <c r="T635" s="14" t="str">
        <f>VLOOKUP($S635,'[1]THÔNG TIN GVHD'!$D$3:$P$25,11,0)</f>
        <v>034.838.9062</v>
      </c>
      <c r="U635" s="14" t="str">
        <f>VLOOKUP($S635,'[1]THÔNG TIN GVHD'!$D$3:$P$25,12,0)</f>
        <v>honghaiphan0102@gmail.com</v>
      </c>
      <c r="V635" s="14" t="str">
        <f>VLOOKUP($S635,'[1]THÔNG TIN GVHD'!$D$3:$P$25,13,0)</f>
        <v>https://zalo.me/g/abtrkl228</v>
      </c>
    </row>
    <row r="636" spans="1:22" s="15" customFormat="1" x14ac:dyDescent="0.25">
      <c r="A636" s="10">
        <f t="shared" si="9"/>
        <v>630</v>
      </c>
      <c r="B636" s="10">
        <v>25217104592</v>
      </c>
      <c r="C636" s="11" t="s">
        <v>1376</v>
      </c>
      <c r="D636" s="11"/>
      <c r="E636" s="12"/>
      <c r="F636" s="10"/>
      <c r="G636" s="10"/>
      <c r="H636" s="10" t="s">
        <v>1377</v>
      </c>
      <c r="I636" s="13"/>
      <c r="J636" s="14" t="s">
        <v>1337</v>
      </c>
      <c r="K636" s="14" t="str">
        <f>VLOOKUP(VALUE($B636),'[1]đơn vị thực tập'!$C$3:$AE$1000,9,0)</f>
        <v>Wyndham DaNang Golden Bay</v>
      </c>
      <c r="L636" s="14" t="str">
        <f>VLOOKUP(VALUE($B636),'[1]đơn vị thực tập'!$C$3:$AE$1000,20,0)</f>
        <v>DUYỆT</v>
      </c>
      <c r="M636" s="14" t="str">
        <f>VLOOKUP(VALUE($B636),'[1]đơn vị thực tập'!$C$3:$AE$1000,21,0)</f>
        <v>19/1/2024</v>
      </c>
      <c r="N636" s="14" t="str">
        <f>VLOOKUP(VALUE($B636),'[1]đơn vị thực tập'!$C$3:$AE$1000,18,0)</f>
        <v>22/1</v>
      </c>
      <c r="O636" s="14" t="str">
        <f>VLOOKUP(VALUE($B636),'[1]đơn vị thực tập'!$C$3:$AE$1000,13,0)</f>
        <v>Nhà hàng</v>
      </c>
      <c r="P636" s="18">
        <f>VLOOKUP(VALUE(B636),'[1]tạm xét'!$A$7:$R$1001,13,0)</f>
        <v>0</v>
      </c>
      <c r="Q636" s="14">
        <f>VLOOKUP(VALUE(B636),'[1]tạm xét'!$A$7:$R$1001,11,0)</f>
        <v>2.67</v>
      </c>
      <c r="R636" s="14" t="str">
        <f>VLOOKUP(VALUE(B636),'[1]tạm xét'!$A$7:$R$1001,18,0)</f>
        <v>CHUYÊN ĐỀ</v>
      </c>
      <c r="S636" s="14" t="s">
        <v>244</v>
      </c>
      <c r="T636" s="14" t="str">
        <f>VLOOKUP($S636,'[1]THÔNG TIN GVHD'!$D$3:$P$25,11,0)</f>
        <v>034.838.9062</v>
      </c>
      <c r="U636" s="14" t="str">
        <f>VLOOKUP($S636,'[1]THÔNG TIN GVHD'!$D$3:$P$25,12,0)</f>
        <v>honghaiphan0102@gmail.com</v>
      </c>
      <c r="V636" s="14" t="str">
        <f>VLOOKUP($S636,'[1]THÔNG TIN GVHD'!$D$3:$P$25,13,0)</f>
        <v>https://zalo.me/g/abtrkl228</v>
      </c>
    </row>
    <row r="637" spans="1:22" s="15" customFormat="1" x14ac:dyDescent="0.25">
      <c r="A637" s="10">
        <f t="shared" si="9"/>
        <v>631</v>
      </c>
      <c r="B637" s="10">
        <v>2121154294</v>
      </c>
      <c r="C637" s="11" t="s">
        <v>1378</v>
      </c>
      <c r="D637" s="11"/>
      <c r="E637" s="12"/>
      <c r="F637" s="10"/>
      <c r="G637" s="10"/>
      <c r="H637" s="10" t="s">
        <v>1379</v>
      </c>
      <c r="I637" s="13"/>
      <c r="J637" s="14" t="s">
        <v>1337</v>
      </c>
      <c r="K637" s="14" t="e">
        <f>VLOOKUP(VALUE($B637),'[1]đơn vị thực tập'!$C$3:$AE$1000,9,0)</f>
        <v>#N/A</v>
      </c>
      <c r="L637" s="14" t="e">
        <f>VLOOKUP(VALUE($B637),'[1]đơn vị thực tập'!$C$3:$AE$1000,20,0)</f>
        <v>#N/A</v>
      </c>
      <c r="M637" s="14" t="e">
        <f>VLOOKUP(VALUE($B637),'[1]đơn vị thực tập'!$C$3:$AE$1000,21,0)</f>
        <v>#N/A</v>
      </c>
      <c r="N637" s="14" t="e">
        <f>VLOOKUP(VALUE($B637),'[1]đơn vị thực tập'!$C$3:$AE$1000,18,0)</f>
        <v>#N/A</v>
      </c>
      <c r="O637" s="14" t="e">
        <f>VLOOKUP(VALUE($B637),'[1]đơn vị thực tập'!$C$3:$AE$1000,13,0)</f>
        <v>#N/A</v>
      </c>
      <c r="P637" s="18">
        <f>VLOOKUP(VALUE(B637),'[1]tạm xét'!$A$7:$R$1001,13,0)</f>
        <v>0</v>
      </c>
      <c r="Q637" s="14">
        <f>VLOOKUP(VALUE(B637),'[1]tạm xét'!$A$7:$R$1001,11,0)</f>
        <v>0</v>
      </c>
      <c r="R637" s="14">
        <f>VLOOKUP(VALUE(B637),'[1]tạm xét'!$A$7:$R$1001,18,0)</f>
        <v>0</v>
      </c>
      <c r="S637" s="14"/>
      <c r="T637" s="14"/>
      <c r="U637" s="14"/>
      <c r="V637" s="14"/>
    </row>
    <row r="638" spans="1:22" s="15" customFormat="1" x14ac:dyDescent="0.25">
      <c r="A638" s="10">
        <f t="shared" si="9"/>
        <v>632</v>
      </c>
      <c r="B638" s="10">
        <v>25217108305</v>
      </c>
      <c r="C638" s="11" t="s">
        <v>1380</v>
      </c>
      <c r="D638" s="11"/>
      <c r="E638" s="12"/>
      <c r="F638" s="10"/>
      <c r="G638" s="10"/>
      <c r="H638" s="10" t="s">
        <v>1381</v>
      </c>
      <c r="I638" s="13"/>
      <c r="J638" s="14" t="s">
        <v>29</v>
      </c>
      <c r="K638" s="14" t="str">
        <f>VLOOKUP(VALUE($B638),'[1]đơn vị thực tập'!$C$3:$AE$1000,9,0)</f>
        <v>Grand Tourane Hotel</v>
      </c>
      <c r="L638" s="14" t="str">
        <f>VLOOKUP(VALUE($B638),'[1]đơn vị thực tập'!$C$3:$AE$1000,20,0)</f>
        <v>DUYỆT</v>
      </c>
      <c r="M638" s="14" t="str">
        <f>VLOOKUP(VALUE($B638),'[1]đơn vị thực tập'!$C$3:$AE$1000,21,0)</f>
        <v>25/12/2023</v>
      </c>
      <c r="N638" s="14" t="str">
        <f>VLOOKUP(VALUE($B638),'[1]đơn vị thực tập'!$C$3:$AE$1000,18,0)</f>
        <v>22/1</v>
      </c>
      <c r="O638" s="14" t="str">
        <f>VLOOKUP(VALUE($B638),'[1]đơn vị thực tập'!$C$3:$AE$1000,13,0)</f>
        <v>Nhà hàng</v>
      </c>
      <c r="P638" s="18">
        <f>VLOOKUP(VALUE(B638),'[1]tạm xét'!$A$7:$R$1001,13,0)</f>
        <v>0</v>
      </c>
      <c r="Q638" s="14">
        <f>VLOOKUP(VALUE(B638),'[1]tạm xét'!$A$7:$R$1001,11,0)</f>
        <v>2.34</v>
      </c>
      <c r="R638" s="14" t="str">
        <f>VLOOKUP(VALUE(B638),'[1]tạm xét'!$A$7:$R$1001,18,0)</f>
        <v>CHUYÊN ĐỀ</v>
      </c>
      <c r="S638" s="14" t="s">
        <v>65</v>
      </c>
      <c r="T638" s="14" t="str">
        <f>VLOOKUP($S638,'[1]THÔNG TIN GVHD'!$D$3:$P$25,11,0)</f>
        <v>0906 029 602</v>
      </c>
      <c r="U638" s="14" t="str">
        <f>VLOOKUP($S638,'[1]THÔNG TIN GVHD'!$D$3:$P$25,12,0)</f>
        <v>tranhoanganh@dtu-hti.edu.vn</v>
      </c>
      <c r="V638" s="14">
        <f>VLOOKUP($S638,'[1]THÔNG TIN GVHD'!$D$3:$P$25,13,0)</f>
        <v>0</v>
      </c>
    </row>
    <row r="639" spans="1:22" s="15" customFormat="1" x14ac:dyDescent="0.25">
      <c r="A639" s="10">
        <f t="shared" si="9"/>
        <v>633</v>
      </c>
      <c r="B639" s="10">
        <v>25217104503</v>
      </c>
      <c r="C639" s="11" t="s">
        <v>1382</v>
      </c>
      <c r="D639" s="11"/>
      <c r="E639" s="12"/>
      <c r="F639" s="10"/>
      <c r="G639" s="10"/>
      <c r="H639" s="10" t="s">
        <v>1336</v>
      </c>
      <c r="I639" s="13"/>
      <c r="J639" s="14" t="s">
        <v>1337</v>
      </c>
      <c r="K639" s="14" t="str">
        <f>VLOOKUP(VALUE($B639),'[1]đơn vị thực tập'!$C$3:$AE$1000,9,0)</f>
        <v>Grand Mercure Đà Nẵng</v>
      </c>
      <c r="L639" s="14" t="str">
        <f>VLOOKUP(VALUE($B639),'[1]đơn vị thực tập'!$C$3:$AE$1000,20,0)</f>
        <v>DUYỆT</v>
      </c>
      <c r="M639" s="14" t="str">
        <f>VLOOKUP(VALUE($B639),'[1]đơn vị thực tập'!$C$3:$AE$1000,21,0)</f>
        <v>25/12/2023</v>
      </c>
      <c r="N639" s="14" t="str">
        <f>VLOOKUP(VALUE($B639),'[1]đơn vị thực tập'!$C$3:$AE$1000,18,0)</f>
        <v>21/12</v>
      </c>
      <c r="O639" s="14" t="str">
        <f>VLOOKUP(VALUE($B639),'[1]đơn vị thực tập'!$C$3:$AE$1000,13,0)</f>
        <v>Nhà hàng</v>
      </c>
      <c r="P639" s="18">
        <f>VLOOKUP(VALUE(B639),'[1]tạm xét'!$A$7:$R$1001,13,0)</f>
        <v>0</v>
      </c>
      <c r="Q639" s="14">
        <f>VLOOKUP(VALUE(B639),'[1]tạm xét'!$A$7:$R$1001,11,0)</f>
        <v>2.98</v>
      </c>
      <c r="R639" s="14" t="str">
        <f>VLOOKUP(VALUE(B639),'[1]tạm xét'!$A$7:$R$1001,18,0)</f>
        <v>CHUYÊN ĐỀ</v>
      </c>
      <c r="S639" s="14" t="s">
        <v>65</v>
      </c>
      <c r="T639" s="14" t="str">
        <f>VLOOKUP($S639,'[1]THÔNG TIN GVHD'!$D$3:$P$25,11,0)</f>
        <v>0906 029 602</v>
      </c>
      <c r="U639" s="14" t="str">
        <f>VLOOKUP($S639,'[1]THÔNG TIN GVHD'!$D$3:$P$25,12,0)</f>
        <v>tranhoanganh@dtu-hti.edu.vn</v>
      </c>
      <c r="V639" s="14">
        <f>VLOOKUP($S639,'[1]THÔNG TIN GVHD'!$D$3:$P$25,13,0)</f>
        <v>0</v>
      </c>
    </row>
    <row r="640" spans="1:22" s="15" customFormat="1" x14ac:dyDescent="0.25">
      <c r="A640" s="10">
        <f t="shared" si="9"/>
        <v>634</v>
      </c>
      <c r="B640" s="10">
        <v>25207110044</v>
      </c>
      <c r="C640" s="11" t="s">
        <v>1383</v>
      </c>
      <c r="D640" s="11"/>
      <c r="E640" s="12"/>
      <c r="F640" s="10"/>
      <c r="G640" s="10"/>
      <c r="H640" s="10" t="s">
        <v>1290</v>
      </c>
      <c r="I640" s="13"/>
      <c r="J640" s="14" t="s">
        <v>1337</v>
      </c>
      <c r="K640" s="14" t="str">
        <f>VLOOKUP(VALUE($B640),'[1]đơn vị thực tập'!$C$3:$AE$1000,9,0)</f>
        <v>Grand Mercure Đà Nẵng</v>
      </c>
      <c r="L640" s="14" t="str">
        <f>VLOOKUP(VALUE($B640),'[1]đơn vị thực tập'!$C$3:$AE$1000,20,0)</f>
        <v>DUYỆT</v>
      </c>
      <c r="M640" s="14" t="str">
        <f>VLOOKUP(VALUE($B640),'[1]đơn vị thực tập'!$C$3:$AE$1000,21,0)</f>
        <v>28/12/2023</v>
      </c>
      <c r="N640" s="14" t="str">
        <f>VLOOKUP(VALUE($B640),'[1]đơn vị thực tập'!$C$3:$AE$1000,18,0)</f>
        <v>22/1</v>
      </c>
      <c r="O640" s="14" t="str">
        <f>VLOOKUP(VALUE($B640),'[1]đơn vị thực tập'!$C$3:$AE$1000,13,0)</f>
        <v>Nhà hàng</v>
      </c>
      <c r="P640" s="18">
        <f>VLOOKUP(VALUE(B640),'[1]tạm xét'!$A$7:$R$1001,13,0)</f>
        <v>0</v>
      </c>
      <c r="Q640" s="14">
        <f>VLOOKUP(VALUE(B640),'[1]tạm xét'!$A$7:$R$1001,11,0)</f>
        <v>2.84</v>
      </c>
      <c r="R640" s="14" t="str">
        <f>VLOOKUP(VALUE(B640),'[1]tạm xét'!$A$7:$R$1001,18,0)</f>
        <v>CHUYÊN ĐỀ</v>
      </c>
      <c r="S640" s="14" t="s">
        <v>65</v>
      </c>
      <c r="T640" s="14" t="str">
        <f>VLOOKUP($S640,'[1]THÔNG TIN GVHD'!$D$3:$P$25,11,0)</f>
        <v>0906 029 602</v>
      </c>
      <c r="U640" s="14" t="str">
        <f>VLOOKUP($S640,'[1]THÔNG TIN GVHD'!$D$3:$P$25,12,0)</f>
        <v>tranhoanganh@dtu-hti.edu.vn</v>
      </c>
      <c r="V640" s="14">
        <f>VLOOKUP($S640,'[1]THÔNG TIN GVHD'!$D$3:$P$25,13,0)</f>
        <v>0</v>
      </c>
    </row>
    <row r="641" spans="1:22" s="15" customFormat="1" x14ac:dyDescent="0.25">
      <c r="A641" s="10">
        <f t="shared" si="9"/>
        <v>635</v>
      </c>
      <c r="B641" s="10">
        <v>25207117309</v>
      </c>
      <c r="C641" s="11" t="s">
        <v>1384</v>
      </c>
      <c r="D641" s="11"/>
      <c r="E641" s="12"/>
      <c r="F641" s="10"/>
      <c r="G641" s="10"/>
      <c r="H641" s="10" t="s">
        <v>1336</v>
      </c>
      <c r="I641" s="13"/>
      <c r="J641" s="14" t="s">
        <v>1337</v>
      </c>
      <c r="K641" s="14" t="e">
        <f>VLOOKUP(VALUE($B641),'[1]đơn vị thực tập'!$C$3:$AE$1000,9,0)</f>
        <v>#N/A</v>
      </c>
      <c r="L641" s="14" t="e">
        <f>VLOOKUP(VALUE($B641),'[1]đơn vị thực tập'!$C$3:$AE$1000,20,0)</f>
        <v>#N/A</v>
      </c>
      <c r="M641" s="14" t="e">
        <f>VLOOKUP(VALUE($B641),'[1]đơn vị thực tập'!$C$3:$AE$1000,21,0)</f>
        <v>#N/A</v>
      </c>
      <c r="N641" s="14" t="e">
        <f>VLOOKUP(VALUE($B641),'[1]đơn vị thực tập'!$C$3:$AE$1000,18,0)</f>
        <v>#N/A</v>
      </c>
      <c r="O641" s="14" t="e">
        <f>VLOOKUP(VALUE($B641),'[1]đơn vị thực tập'!$C$3:$AE$1000,13,0)</f>
        <v>#N/A</v>
      </c>
      <c r="P641" s="18">
        <f>VLOOKUP(VALUE(B641),'[1]tạm xét'!$A$7:$R$1001,13,0)</f>
        <v>0</v>
      </c>
      <c r="Q641" s="14">
        <f>VLOOKUP(VALUE(B641),'[1]tạm xét'!$A$7:$R$1001,11,0)</f>
        <v>2.97</v>
      </c>
      <c r="R641" s="14" t="str">
        <f>VLOOKUP(VALUE(B641),'[1]tạm xét'!$A$7:$R$1001,18,0)</f>
        <v>CHUYÊN ĐỀ</v>
      </c>
      <c r="S641" s="14"/>
      <c r="T641" s="14"/>
      <c r="U641" s="14"/>
      <c r="V641" s="14"/>
    </row>
    <row r="642" spans="1:22" s="15" customFormat="1" x14ac:dyDescent="0.25">
      <c r="A642" s="10">
        <f t="shared" si="9"/>
        <v>636</v>
      </c>
      <c r="B642" s="10">
        <v>25207110054</v>
      </c>
      <c r="C642" s="11" t="s">
        <v>1385</v>
      </c>
      <c r="D642" s="11"/>
      <c r="E642" s="12"/>
      <c r="F642" s="10"/>
      <c r="G642" s="10"/>
      <c r="H642" s="10" t="s">
        <v>1381</v>
      </c>
      <c r="I642" s="13"/>
      <c r="J642" s="14" t="s">
        <v>29</v>
      </c>
      <c r="K642" s="14" t="str">
        <f>VLOOKUP(VALUE($B642),'[1]đơn vị thực tập'!$C$3:$AE$1000,9,0)</f>
        <v>Meliá Vinpearl Danang Riverfront</v>
      </c>
      <c r="L642" s="14" t="str">
        <f>VLOOKUP(VALUE($B642),'[1]đơn vị thực tập'!$C$3:$AE$1000,20,0)</f>
        <v>DUYỆT</v>
      </c>
      <c r="M642" s="14" t="str">
        <f>VLOOKUP(VALUE($B642),'[1]đơn vị thực tập'!$C$3:$AE$1000,21,0)</f>
        <v>16/1/2024</v>
      </c>
      <c r="N642" s="14" t="str">
        <f>VLOOKUP(VALUE($B642),'[1]đơn vị thực tập'!$C$3:$AE$1000,18,0)</f>
        <v>16/1</v>
      </c>
      <c r="O642" s="14" t="str">
        <f>VLOOKUP(VALUE($B642),'[1]đơn vị thực tập'!$C$3:$AE$1000,13,0)</f>
        <v>Buồng phòng</v>
      </c>
      <c r="P642" s="18">
        <f>VLOOKUP(VALUE(B642),'[1]tạm xét'!$A$7:$R$1001,13,0)</f>
        <v>0</v>
      </c>
      <c r="Q642" s="14">
        <f>VLOOKUP(VALUE(B642),'[1]tạm xét'!$A$7:$R$1001,11,0)</f>
        <v>2.66</v>
      </c>
      <c r="R642" s="14" t="str">
        <f>VLOOKUP(VALUE(B642),'[1]tạm xét'!$A$7:$R$1001,18,0)</f>
        <v>CHUYÊN ĐỀ</v>
      </c>
      <c r="S642" s="14" t="s">
        <v>83</v>
      </c>
      <c r="T642" s="14" t="str">
        <f>VLOOKUP($S642,'[1]THÔNG TIN GVHD'!$D$3:$P$25,11,0)</f>
        <v>0938290678</v>
      </c>
      <c r="U642" s="14" t="str">
        <f>VLOOKUP($S642,'[1]THÔNG TIN GVHD'!$D$3:$P$25,12,0)</f>
        <v>phamtthuthuy2@dtu-hti.edu.vn</v>
      </c>
      <c r="V642" s="14" t="str">
        <f>VLOOKUP($S642,'[1]THÔNG TIN GVHD'!$D$3:$P$25,13,0)</f>
        <v>https://zalo.me/g/odmhvs684?fbclid=IwAR354AdjFYPfyhwEa3vHYlf5Ev9Iji7RPvr31ossfbKkGeDGm0e1ZVqBD5E</v>
      </c>
    </row>
    <row r="643" spans="1:22" s="15" customFormat="1" x14ac:dyDescent="0.25">
      <c r="A643" s="10">
        <f t="shared" si="9"/>
        <v>637</v>
      </c>
      <c r="B643" s="10">
        <v>25207117145</v>
      </c>
      <c r="C643" s="11" t="s">
        <v>1386</v>
      </c>
      <c r="D643" s="11"/>
      <c r="E643" s="12"/>
      <c r="F643" s="10"/>
      <c r="G643" s="10"/>
      <c r="H643" s="10" t="s">
        <v>1334</v>
      </c>
      <c r="I643" s="13"/>
      <c r="J643" s="14" t="s">
        <v>29</v>
      </c>
      <c r="K643" s="14" t="str">
        <f>VLOOKUP(VALUE($B643),'[1]đơn vị thực tập'!$C$3:$AE$1000,9,0)</f>
        <v>Premier Village Danang Resort</v>
      </c>
      <c r="L643" s="14" t="str">
        <f>VLOOKUP(VALUE($B643),'[1]đơn vị thực tập'!$C$3:$AE$1000,20,0)</f>
        <v>DUYỆT</v>
      </c>
      <c r="M643" s="14" t="str">
        <f>VLOOKUP(VALUE($B643),'[1]đơn vị thực tập'!$C$3:$AE$1000,21,0)</f>
        <v>28/12/2023</v>
      </c>
      <c r="N643" s="14" t="str">
        <f>VLOOKUP(VALUE($B643),'[1]đơn vị thực tập'!$C$3:$AE$1000,18,0)</f>
        <v>29/12</v>
      </c>
      <c r="O643" s="14" t="str">
        <f>VLOOKUP(VALUE($B643),'[1]đơn vị thực tập'!$C$3:$AE$1000,13,0)</f>
        <v>Buồng phòng</v>
      </c>
      <c r="P643" s="18">
        <f>VLOOKUP(VALUE(B643),'[1]tạm xét'!$A$7:$R$1001,13,0)</f>
        <v>4.3795620437956206E-2</v>
      </c>
      <c r="Q643" s="14">
        <f>VLOOKUP(VALUE(B643),'[1]tạm xét'!$A$7:$R$1001,11,0)</f>
        <v>2.2799999999999998</v>
      </c>
      <c r="R643" s="14" t="str">
        <f>VLOOKUP(VALUE(B643),'[1]tạm xét'!$A$7:$R$1001,18,0)</f>
        <v>CHUYÊN ĐỀ</v>
      </c>
      <c r="S643" s="14" t="s">
        <v>83</v>
      </c>
      <c r="T643" s="14" t="str">
        <f>VLOOKUP($S643,'[1]THÔNG TIN GVHD'!$D$3:$P$25,11,0)</f>
        <v>0938290678</v>
      </c>
      <c r="U643" s="14" t="str">
        <f>VLOOKUP($S643,'[1]THÔNG TIN GVHD'!$D$3:$P$25,12,0)</f>
        <v>phamtthuthuy2@dtu-hti.edu.vn</v>
      </c>
      <c r="V643" s="14" t="str">
        <f>VLOOKUP($S643,'[1]THÔNG TIN GVHD'!$D$3:$P$25,13,0)</f>
        <v>https://zalo.me/g/odmhvs684?fbclid=IwAR354AdjFYPfyhwEa3vHYlf5Ev9Iji7RPvr31ossfbKkGeDGm0e1ZVqBD5E</v>
      </c>
    </row>
    <row r="644" spans="1:22" s="15" customFormat="1" x14ac:dyDescent="0.25">
      <c r="A644" s="10">
        <f t="shared" si="9"/>
        <v>638</v>
      </c>
      <c r="B644" s="10">
        <v>25213405479</v>
      </c>
      <c r="C644" s="11" t="s">
        <v>1387</v>
      </c>
      <c r="D644" s="11"/>
      <c r="E644" s="12"/>
      <c r="F644" s="10"/>
      <c r="G644" s="10"/>
      <c r="H644" s="10" t="s">
        <v>1388</v>
      </c>
      <c r="I644" s="13"/>
      <c r="J644" s="14" t="s">
        <v>1337</v>
      </c>
      <c r="K644" s="14" t="str">
        <f>VLOOKUP(VALUE($B644),'[1]đơn vị thực tập'!$C$3:$AE$1000,9,0)</f>
        <v>Khách sạn Mandila Beach Đà Nẵng</v>
      </c>
      <c r="L644" s="14" t="str">
        <f>VLOOKUP(VALUE($B644),'[1]đơn vị thực tập'!$C$3:$AE$1000,20,0)</f>
        <v>DUYỆT</v>
      </c>
      <c r="M644" s="14" t="str">
        <f>VLOOKUP(VALUE($B644),'[1]đơn vị thực tập'!$C$3:$AE$1000,21,0)</f>
        <v>28/12/2023</v>
      </c>
      <c r="N644" s="14" t="str">
        <f>VLOOKUP(VALUE($B644),'[1]đơn vị thực tập'!$C$3:$AE$1000,18,0)</f>
        <v>28/12</v>
      </c>
      <c r="O644" s="14" t="str">
        <f>VLOOKUP(VALUE($B644),'[1]đơn vị thực tập'!$C$3:$AE$1000,13,0)</f>
        <v>Tiền sảnh</v>
      </c>
      <c r="P644" s="18">
        <f>VLOOKUP(VALUE(B644),'[1]tạm xét'!$A$7:$R$1001,13,0)</f>
        <v>0</v>
      </c>
      <c r="Q644" s="14">
        <f>VLOOKUP(VALUE(B644),'[1]tạm xét'!$A$7:$R$1001,11,0)</f>
        <v>3</v>
      </c>
      <c r="R644" s="14" t="str">
        <f>VLOOKUP(VALUE(B644),'[1]tạm xét'!$A$7:$R$1001,18,0)</f>
        <v>CHUYÊN ĐỀ</v>
      </c>
      <c r="S644" s="14" t="s">
        <v>30</v>
      </c>
      <c r="T644" s="14" t="str">
        <f>VLOOKUP($S644,'[1]THÔNG TIN GVHD'!$D$3:$P$25,11,0)</f>
        <v>0702605664</v>
      </c>
      <c r="U644" s="14" t="str">
        <f>VLOOKUP($S644,'[1]THÔNG TIN GVHD'!$D$3:$P$25,12,0)</f>
        <v>huynhlthuylinh@dtu-hti.edu.vn</v>
      </c>
      <c r="V644" s="14">
        <f>VLOOKUP($S644,'[1]THÔNG TIN GVHD'!$D$3:$P$25,13,0)</f>
        <v>0</v>
      </c>
    </row>
    <row r="645" spans="1:22" s="15" customFormat="1" x14ac:dyDescent="0.25">
      <c r="A645" s="10">
        <f t="shared" si="9"/>
        <v>639</v>
      </c>
      <c r="B645" s="10">
        <v>25207116193</v>
      </c>
      <c r="C645" s="11" t="s">
        <v>1389</v>
      </c>
      <c r="D645" s="11"/>
      <c r="E645" s="12"/>
      <c r="F645" s="10"/>
      <c r="G645" s="10"/>
      <c r="H645" s="10" t="s">
        <v>1390</v>
      </c>
      <c r="I645" s="13"/>
      <c r="J645" s="14" t="s">
        <v>1337</v>
      </c>
      <c r="K645" s="14" t="str">
        <f>VLOOKUP(VALUE($B645),'[1]đơn vị thực tập'!$C$3:$AE$1000,9,0)</f>
        <v>Grand Tourane Hotel</v>
      </c>
      <c r="L645" s="14" t="str">
        <f>VLOOKUP(VALUE($B645),'[1]đơn vị thực tập'!$C$3:$AE$1000,20,0)</f>
        <v>DUYỆT</v>
      </c>
      <c r="M645" s="14" t="str">
        <f>VLOOKUP(VALUE($B645),'[1]đơn vị thực tập'!$C$3:$AE$1000,21,0)</f>
        <v>25/12/2023</v>
      </c>
      <c r="N645" s="14" t="str">
        <f>VLOOKUP(VALUE($B645),'[1]đơn vị thực tập'!$C$3:$AE$1000,18,0)</f>
        <v>23/12</v>
      </c>
      <c r="O645" s="14" t="str">
        <f>VLOOKUP(VALUE($B645),'[1]đơn vị thực tập'!$C$3:$AE$1000,13,0)</f>
        <v>Buồng phòng</v>
      </c>
      <c r="P645" s="18">
        <f>VLOOKUP(VALUE(B645),'[1]tạm xét'!$A$7:$R$1001,13,0)</f>
        <v>0</v>
      </c>
      <c r="Q645" s="14">
        <f>VLOOKUP(VALUE(B645),'[1]tạm xét'!$A$7:$R$1001,11,0)</f>
        <v>2.96</v>
      </c>
      <c r="R645" s="14" t="str">
        <f>VLOOKUP(VALUE(B645),'[1]tạm xét'!$A$7:$R$1001,18,0)</f>
        <v>CHUYÊN ĐỀ</v>
      </c>
      <c r="S645" s="14" t="s">
        <v>354</v>
      </c>
      <c r="T645" s="14" t="str">
        <f>VLOOKUP($S645,'[1]THÔNG TIN GVHD'!$D$3:$P$25,11,0)</f>
        <v>0935336716</v>
      </c>
      <c r="U645" s="14" t="str">
        <f>VLOOKUP($S645,'[1]THÔNG TIN GVHD'!$D$3:$P$25,12,0)</f>
        <v>hominhphuc@dtu-hti.edu.vn</v>
      </c>
      <c r="V645" s="14">
        <f>VLOOKUP($S645,'[1]THÔNG TIN GVHD'!$D$3:$P$25,13,0)</f>
        <v>0</v>
      </c>
    </row>
    <row r="646" spans="1:22" s="15" customFormat="1" x14ac:dyDescent="0.25">
      <c r="A646" s="10">
        <f t="shared" si="9"/>
        <v>640</v>
      </c>
      <c r="B646" s="10">
        <v>25213208920</v>
      </c>
      <c r="C646" s="11" t="s">
        <v>1391</v>
      </c>
      <c r="D646" s="11"/>
      <c r="E646" s="12"/>
      <c r="F646" s="10"/>
      <c r="G646" s="10"/>
      <c r="H646" s="10" t="s">
        <v>1388</v>
      </c>
      <c r="I646" s="13"/>
      <c r="J646" s="14" t="s">
        <v>1337</v>
      </c>
      <c r="K646" s="14" t="str">
        <f>VLOOKUP(VALUE($B646),'[1]đơn vị thực tập'!$C$3:$AE$1000,9,0)</f>
        <v>Sanouva Hotel</v>
      </c>
      <c r="L646" s="14" t="str">
        <f>VLOOKUP(VALUE($B646),'[1]đơn vị thực tập'!$C$3:$AE$1000,20,0)</f>
        <v>DUYỆT</v>
      </c>
      <c r="M646" s="14" t="str">
        <f>VLOOKUP(VALUE($B646),'[1]đơn vị thực tập'!$C$3:$AE$1000,21,0)</f>
        <v>15/1/2024</v>
      </c>
      <c r="N646" s="14" t="str">
        <f>VLOOKUP(VALUE($B646),'[1]đơn vị thực tập'!$C$3:$AE$1000,18,0)</f>
        <v>15/1</v>
      </c>
      <c r="O646" s="14" t="str">
        <f>VLOOKUP(VALUE($B646),'[1]đơn vị thực tập'!$C$3:$AE$1000,13,0)</f>
        <v>Nhà hàng</v>
      </c>
      <c r="P646" s="18">
        <f>VLOOKUP(VALUE(B646),'[1]tạm xét'!$A$7:$R$1001,13,0)</f>
        <v>1.5625E-2</v>
      </c>
      <c r="Q646" s="14">
        <f>VLOOKUP(VALUE(B646),'[1]tạm xét'!$A$7:$R$1001,11,0)</f>
        <v>2.85</v>
      </c>
      <c r="R646" s="14" t="str">
        <f>VLOOKUP(VALUE(B646),'[1]tạm xét'!$A$7:$R$1001,18,0)</f>
        <v>CHUYÊN ĐỀ</v>
      </c>
      <c r="S646" s="14" t="s">
        <v>354</v>
      </c>
      <c r="T646" s="14" t="str">
        <f>VLOOKUP($S646,'[1]THÔNG TIN GVHD'!$D$3:$P$25,11,0)</f>
        <v>0935336716</v>
      </c>
      <c r="U646" s="14" t="str">
        <f>VLOOKUP($S646,'[1]THÔNG TIN GVHD'!$D$3:$P$25,12,0)</f>
        <v>hominhphuc@dtu-hti.edu.vn</v>
      </c>
      <c r="V646" s="14">
        <f>VLOOKUP($S646,'[1]THÔNG TIN GVHD'!$D$3:$P$25,13,0)</f>
        <v>0</v>
      </c>
    </row>
    <row r="647" spans="1:22" s="15" customFormat="1" x14ac:dyDescent="0.25">
      <c r="A647" s="10">
        <f t="shared" si="9"/>
        <v>641</v>
      </c>
      <c r="B647" s="10">
        <v>25207117065</v>
      </c>
      <c r="C647" s="11" t="s">
        <v>1392</v>
      </c>
      <c r="D647" s="11"/>
      <c r="E647" s="12"/>
      <c r="F647" s="10"/>
      <c r="G647" s="10"/>
      <c r="H647" s="10" t="s">
        <v>1393</v>
      </c>
      <c r="I647" s="13"/>
      <c r="J647" s="14" t="s">
        <v>1337</v>
      </c>
      <c r="K647" s="14" t="e">
        <f>VLOOKUP(VALUE($B647),'[1]đơn vị thực tập'!$C$3:$AE$1000,9,0)</f>
        <v>#N/A</v>
      </c>
      <c r="L647" s="14" t="e">
        <f>VLOOKUP(VALUE($B647),'[1]đơn vị thực tập'!$C$3:$AE$1000,20,0)</f>
        <v>#N/A</v>
      </c>
      <c r="M647" s="14" t="e">
        <f>VLOOKUP(VALUE($B647),'[1]đơn vị thực tập'!$C$3:$AE$1000,21,0)</f>
        <v>#N/A</v>
      </c>
      <c r="N647" s="14" t="e">
        <f>VLOOKUP(VALUE($B647),'[1]đơn vị thực tập'!$C$3:$AE$1000,18,0)</f>
        <v>#N/A</v>
      </c>
      <c r="O647" s="14" t="e">
        <f>VLOOKUP(VALUE($B647),'[1]đơn vị thực tập'!$C$3:$AE$1000,13,0)</f>
        <v>#N/A</v>
      </c>
      <c r="P647" s="18">
        <f>VLOOKUP(VALUE(B647),'[1]tạm xét'!$A$7:$R$1001,13,0)</f>
        <v>0</v>
      </c>
      <c r="Q647" s="14">
        <f>VLOOKUP(VALUE(B647),'[1]tạm xét'!$A$7:$R$1001,11,0)</f>
        <v>3.23</v>
      </c>
      <c r="R647" s="14" t="s">
        <v>1282</v>
      </c>
      <c r="S647" s="14"/>
      <c r="T647" s="14"/>
      <c r="U647" s="14"/>
      <c r="V647" s="14"/>
    </row>
    <row r="648" spans="1:22" s="15" customFormat="1" x14ac:dyDescent="0.25">
      <c r="A648" s="10">
        <f t="shared" si="9"/>
        <v>642</v>
      </c>
      <c r="B648" s="10">
        <v>25203515822</v>
      </c>
      <c r="C648" s="11" t="s">
        <v>1394</v>
      </c>
      <c r="D648" s="11"/>
      <c r="E648" s="12"/>
      <c r="F648" s="10"/>
      <c r="G648" s="10"/>
      <c r="H648" s="10" t="s">
        <v>1356</v>
      </c>
      <c r="I648" s="13"/>
      <c r="J648" s="14" t="s">
        <v>1337</v>
      </c>
      <c r="K648" s="14" t="str">
        <f>VLOOKUP(VALUE($B648),'[1]đơn vị thực tập'!$C$3:$AE$1000,9,0)</f>
        <v>New Orient Hotel Đà Nẵng</v>
      </c>
      <c r="L648" s="14" t="str">
        <f>VLOOKUP(VALUE($B648),'[1]đơn vị thực tập'!$C$3:$AE$1000,20,0)</f>
        <v>DUYỆT</v>
      </c>
      <c r="M648" s="14" t="str">
        <f>VLOOKUP(VALUE($B648),'[1]đơn vị thực tập'!$C$3:$AE$1000,21,0)</f>
        <v>18/12/2023</v>
      </c>
      <c r="N648" s="14" t="str">
        <f>VLOOKUP(VALUE($B648),'[1]đơn vị thực tập'!$C$3:$AE$1000,18,0)</f>
        <v>15/12</v>
      </c>
      <c r="O648" s="14" t="str">
        <f>VLOOKUP(VALUE($B648),'[1]đơn vị thực tập'!$C$3:$AE$1000,13,0)</f>
        <v>Tiền sảnh</v>
      </c>
      <c r="P648" s="18">
        <f>VLOOKUP(VALUE(B648),'[1]tạm xét'!$A$7:$R$1001,13,0)</f>
        <v>1.5625E-2</v>
      </c>
      <c r="Q648" s="14">
        <f>VLOOKUP(VALUE(B648),'[1]tạm xét'!$A$7:$R$1001,11,0)</f>
        <v>3.17</v>
      </c>
      <c r="R648" s="14" t="str">
        <f>VLOOKUP(VALUE(B648),'[1]tạm xét'!$A$7:$R$1001,18,0)</f>
        <v>CHUYÊN ĐỀ</v>
      </c>
      <c r="S648" s="14" t="s">
        <v>30</v>
      </c>
      <c r="T648" s="14" t="str">
        <f>VLOOKUP($S648,'[1]THÔNG TIN GVHD'!$D$3:$P$25,11,0)</f>
        <v>0702605664</v>
      </c>
      <c r="U648" s="14" t="str">
        <f>VLOOKUP($S648,'[1]THÔNG TIN GVHD'!$D$3:$P$25,12,0)</f>
        <v>huynhlthuylinh@dtu-hti.edu.vn</v>
      </c>
      <c r="V648" s="14">
        <f>VLOOKUP($S648,'[1]THÔNG TIN GVHD'!$D$3:$P$25,13,0)</f>
        <v>0</v>
      </c>
    </row>
    <row r="649" spans="1:22" s="15" customFormat="1" x14ac:dyDescent="0.25">
      <c r="A649" s="10">
        <f t="shared" ref="A649:A684" si="10">A648+1</f>
        <v>643</v>
      </c>
      <c r="B649" s="10">
        <v>25207110079</v>
      </c>
      <c r="C649" s="11" t="s">
        <v>1395</v>
      </c>
      <c r="D649" s="11"/>
      <c r="E649" s="12"/>
      <c r="F649" s="10"/>
      <c r="G649" s="10"/>
      <c r="H649" s="10" t="s">
        <v>1396</v>
      </c>
      <c r="I649" s="13"/>
      <c r="J649" s="14" t="s">
        <v>1337</v>
      </c>
      <c r="K649" s="14" t="str">
        <f>VLOOKUP(VALUE($B649),'[1]đơn vị thực tập'!$C$3:$AE$1000,9,0)</f>
        <v>Khách sạn Mandila Beach Đà Nẵng</v>
      </c>
      <c r="L649" s="14" t="str">
        <f>VLOOKUP(VALUE($B649),'[1]đơn vị thực tập'!$C$3:$AE$1000,20,0)</f>
        <v>KHÔNG DUYỆT</v>
      </c>
      <c r="M649" s="14" t="str">
        <f>VLOOKUP(VALUE($B649),'[1]đơn vị thực tập'!$C$3:$AE$1000,21,0)</f>
        <v>16/1/2024</v>
      </c>
      <c r="N649" s="14" t="str">
        <f>VLOOKUP(VALUE($B649),'[1]đơn vị thực tập'!$C$3:$AE$1000,18,0)</f>
        <v>16/1</v>
      </c>
      <c r="O649" s="14" t="str">
        <f>VLOOKUP(VALUE($B649),'[1]đơn vị thực tập'!$C$3:$AE$1000,13,0)</f>
        <v>Nhà hàng</v>
      </c>
      <c r="P649" s="18">
        <f>VLOOKUP(VALUE(B649),'[1]tạm xét'!$A$7:$R$1001,13,0)</f>
        <v>4.6875E-2</v>
      </c>
      <c r="Q649" s="14">
        <f>VLOOKUP(VALUE(B649),'[1]tạm xét'!$A$7:$R$1001,11,0)</f>
        <v>2.5099999999999998</v>
      </c>
      <c r="R649" s="14" t="str">
        <f>VLOOKUP(VALUE(B649),'[1]tạm xét'!$A$7:$R$1001,18,0)</f>
        <v>CHUYÊN ĐỀ</v>
      </c>
      <c r="S649" s="14"/>
      <c r="T649" s="14" t="e">
        <f>VLOOKUP($S649,'[1]THÔNG TIN GVHD'!$D$3:$P$25,9,0)</f>
        <v>#N/A</v>
      </c>
      <c r="U649" s="14" t="e">
        <f>VLOOKUP($S649,'[1]THÔNG TIN GVHD'!$D$3:$P$25,10,0)</f>
        <v>#N/A</v>
      </c>
      <c r="V649" s="14" t="e">
        <f>VLOOKUP($S649,'[1]THÔNG TIN GVHD'!$D$3:$P$25,11,0)</f>
        <v>#N/A</v>
      </c>
    </row>
    <row r="650" spans="1:22" s="15" customFormat="1" x14ac:dyDescent="0.25">
      <c r="A650" s="10">
        <f t="shared" si="10"/>
        <v>644</v>
      </c>
      <c r="B650" s="10">
        <v>24207104270</v>
      </c>
      <c r="C650" s="11" t="s">
        <v>1397</v>
      </c>
      <c r="D650" s="11"/>
      <c r="E650" s="12"/>
      <c r="F650" s="10"/>
      <c r="G650" s="10"/>
      <c r="H650" s="10" t="s">
        <v>1364</v>
      </c>
      <c r="I650" s="13"/>
      <c r="J650" s="14" t="s">
        <v>1337</v>
      </c>
      <c r="K650" s="14" t="e">
        <f>VLOOKUP(VALUE($B650),'[1]đơn vị thực tập'!$C$3:$AE$1000,9,0)</f>
        <v>#N/A</v>
      </c>
      <c r="L650" s="14" t="e">
        <f>VLOOKUP(VALUE($B650),'[1]đơn vị thực tập'!$C$3:$AE$1000,20,0)</f>
        <v>#N/A</v>
      </c>
      <c r="M650" s="14" t="e">
        <f>VLOOKUP(VALUE($B650),'[1]đơn vị thực tập'!$C$3:$AE$1000,21,0)</f>
        <v>#N/A</v>
      </c>
      <c r="N650" s="14" t="e">
        <f>VLOOKUP(VALUE($B650),'[1]đơn vị thực tập'!$C$3:$AE$1000,18,0)</f>
        <v>#N/A</v>
      </c>
      <c r="O650" s="14" t="e">
        <f>VLOOKUP(VALUE($B650),'[1]đơn vị thực tập'!$C$3:$AE$1000,13,0)</f>
        <v>#N/A</v>
      </c>
      <c r="P650" s="18">
        <f>VLOOKUP(VALUE(B650),'[1]tạm xét'!$A$7:$R$1001,13,0)</f>
        <v>0</v>
      </c>
      <c r="Q650" s="14">
        <f>VLOOKUP(VALUE(B650),'[1]tạm xét'!$A$7:$R$1001,11,0)</f>
        <v>2.57</v>
      </c>
      <c r="R650" s="14" t="str">
        <f>VLOOKUP(VALUE(B650),'[1]tạm xét'!$A$7:$R$1001,18,0)</f>
        <v>CHUYÊN ĐỀ</v>
      </c>
      <c r="S650" s="14"/>
      <c r="T650" s="14"/>
      <c r="U650" s="14"/>
      <c r="V650" s="14"/>
    </row>
    <row r="651" spans="1:22" s="15" customFormat="1" x14ac:dyDescent="0.25">
      <c r="A651" s="10">
        <f t="shared" si="10"/>
        <v>645</v>
      </c>
      <c r="B651" s="10">
        <v>25217109587</v>
      </c>
      <c r="C651" s="11" t="s">
        <v>1398</v>
      </c>
      <c r="D651" s="11"/>
      <c r="E651" s="12"/>
      <c r="F651" s="10"/>
      <c r="G651" s="10"/>
      <c r="H651" s="10" t="s">
        <v>1393</v>
      </c>
      <c r="I651" s="13"/>
      <c r="J651" s="14" t="s">
        <v>1337</v>
      </c>
      <c r="K651" s="14" t="e">
        <f>VLOOKUP(VALUE($B651),'[1]đơn vị thực tập'!$C$3:$AE$1000,9,0)</f>
        <v>#N/A</v>
      </c>
      <c r="L651" s="14" t="e">
        <f>VLOOKUP(VALUE($B651),'[1]đơn vị thực tập'!$C$3:$AE$1000,20,0)</f>
        <v>#N/A</v>
      </c>
      <c r="M651" s="14" t="e">
        <f>VLOOKUP(VALUE($B651),'[1]đơn vị thực tập'!$C$3:$AE$1000,21,0)</f>
        <v>#N/A</v>
      </c>
      <c r="N651" s="14" t="e">
        <f>VLOOKUP(VALUE($B651),'[1]đơn vị thực tập'!$C$3:$AE$1000,18,0)</f>
        <v>#N/A</v>
      </c>
      <c r="O651" s="14" t="e">
        <f>VLOOKUP(VALUE($B651),'[1]đơn vị thực tập'!$C$3:$AE$1000,13,0)</f>
        <v>#N/A</v>
      </c>
      <c r="P651" s="18">
        <f>VLOOKUP(VALUE(B651),'[1]tạm xét'!$A$7:$R$1001,13,0)</f>
        <v>0</v>
      </c>
      <c r="Q651" s="14">
        <f>VLOOKUP(VALUE(B651),'[1]tạm xét'!$A$7:$R$1001,11,0)</f>
        <v>2.67</v>
      </c>
      <c r="R651" s="14" t="str">
        <f>VLOOKUP(VALUE(B651),'[1]tạm xét'!$A$7:$R$1001,18,0)</f>
        <v>CHUYÊN ĐỀ</v>
      </c>
      <c r="S651" s="14"/>
      <c r="T651" s="14"/>
      <c r="U651" s="14"/>
      <c r="V651" s="14"/>
    </row>
    <row r="652" spans="1:22" s="15" customFormat="1" x14ac:dyDescent="0.25">
      <c r="A652" s="10">
        <f t="shared" si="10"/>
        <v>646</v>
      </c>
      <c r="B652" s="10">
        <v>25217202931</v>
      </c>
      <c r="C652" s="11" t="s">
        <v>1399</v>
      </c>
      <c r="D652" s="11"/>
      <c r="E652" s="12"/>
      <c r="F652" s="10"/>
      <c r="G652" s="10"/>
      <c r="H652" s="10" t="s">
        <v>1393</v>
      </c>
      <c r="I652" s="13"/>
      <c r="J652" s="14" t="s">
        <v>1337</v>
      </c>
      <c r="K652" s="14" t="str">
        <f>VLOOKUP(VALUE($B652),'[1]đơn vị thực tập'!$C$3:$AE$1000,10,0)</f>
        <v>Khách sạn Mường Thanh Grand Quảng Nam Hotel</v>
      </c>
      <c r="L652" s="14" t="str">
        <f>VLOOKUP(VALUE($B652),'[1]đơn vị thực tập'!$C$3:$AE$1000,20,0)</f>
        <v>DUYỆT</v>
      </c>
      <c r="M652" s="14" t="str">
        <f>VLOOKUP(VALUE($B652),'[1]đơn vị thực tập'!$C$3:$AE$1000,21,0)</f>
        <v>19/1/2024</v>
      </c>
      <c r="N652" s="14" t="str">
        <f>VLOOKUP(VALUE($B652),'[1]đơn vị thực tập'!$C$3:$AE$1000,18,0)</f>
        <v>22/1</v>
      </c>
      <c r="O652" s="14" t="str">
        <f>VLOOKUP(VALUE($B652),'[1]đơn vị thực tập'!$C$3:$AE$1000,13,0)</f>
        <v>Tiền sảnh</v>
      </c>
      <c r="P652" s="18">
        <f>VLOOKUP(VALUE(B652),'[1]tạm xét'!$A$7:$R$1001,13,0)</f>
        <v>1.5503875968992248E-2</v>
      </c>
      <c r="Q652" s="14">
        <f>VLOOKUP(VALUE(B652),'[1]tạm xét'!$A$7:$R$1001,11,0)</f>
        <v>2.2400000000000002</v>
      </c>
      <c r="R652" s="14" t="str">
        <f>VLOOKUP(VALUE(B652),'[1]tạm xét'!$A$7:$R$1001,18,0)</f>
        <v>CHUYÊN ĐỀ</v>
      </c>
      <c r="S652" s="14" t="s">
        <v>30</v>
      </c>
      <c r="T652" s="14" t="str">
        <f>VLOOKUP($S652,'[1]THÔNG TIN GVHD'!$D$3:$P$25,11,0)</f>
        <v>0702605664</v>
      </c>
      <c r="U652" s="14" t="str">
        <f>VLOOKUP($S652,'[1]THÔNG TIN GVHD'!$D$3:$P$25,12,0)</f>
        <v>huynhlthuylinh@dtu-hti.edu.vn</v>
      </c>
      <c r="V652" s="14">
        <f>VLOOKUP($S652,'[1]THÔNG TIN GVHD'!$D$3:$P$25,13,0)</f>
        <v>0</v>
      </c>
    </row>
    <row r="653" spans="1:22" s="15" customFormat="1" x14ac:dyDescent="0.25">
      <c r="A653" s="10">
        <f t="shared" si="10"/>
        <v>647</v>
      </c>
      <c r="B653" s="10">
        <v>25217109511</v>
      </c>
      <c r="C653" s="11" t="s">
        <v>1400</v>
      </c>
      <c r="D653" s="11"/>
      <c r="E653" s="12"/>
      <c r="F653" s="10"/>
      <c r="G653" s="10"/>
      <c r="H653" s="10" t="s">
        <v>1368</v>
      </c>
      <c r="I653" s="13"/>
      <c r="J653" s="14" t="s">
        <v>1337</v>
      </c>
      <c r="K653" s="14" t="str">
        <f>VLOOKUP(VALUE($B653),'[1]đơn vị thực tập'!$C$3:$AE$1000,9,0)</f>
        <v>Minh Toàn Galaxy Hotel Đà Nẵng</v>
      </c>
      <c r="L653" s="14" t="str">
        <f>VLOOKUP(VALUE($B653),'[1]đơn vị thực tập'!$C$3:$AE$1000,20,0)</f>
        <v>DUYỆT</v>
      </c>
      <c r="M653" s="14" t="str">
        <f>VLOOKUP(VALUE($B653),'[1]đơn vị thực tập'!$C$3:$AE$1000,21,0)</f>
        <v>25/12/2023</v>
      </c>
      <c r="N653" s="14" t="str">
        <f>VLOOKUP(VALUE($B653),'[1]đơn vị thực tập'!$C$3:$AE$1000,18,0)</f>
        <v>23/12</v>
      </c>
      <c r="O653" s="14" t="str">
        <f>VLOOKUP(VALUE($B653),'[1]đơn vị thực tập'!$C$3:$AE$1000,13,0)</f>
        <v>Nhà hàng</v>
      </c>
      <c r="P653" s="18">
        <f>VLOOKUP(VALUE(B653),'[1]tạm xét'!$A$7:$R$1001,13,0)</f>
        <v>0</v>
      </c>
      <c r="Q653" s="14">
        <f>VLOOKUP(VALUE(B653),'[1]tạm xét'!$A$7:$R$1001,11,0)</f>
        <v>2.46</v>
      </c>
      <c r="R653" s="14" t="str">
        <f>VLOOKUP(VALUE(B653),'[1]tạm xét'!$A$7:$R$1001,18,0)</f>
        <v>CHUYÊN ĐỀ</v>
      </c>
      <c r="S653" s="14" t="s">
        <v>162</v>
      </c>
      <c r="T653" s="14" t="str">
        <f>VLOOKUP($S653,'[1]THÔNG TIN GVHD'!$D$3:$P$25,11,0)</f>
        <v>0327892117</v>
      </c>
      <c r="U653" s="14" t="str">
        <f>VLOOKUP($S653,'[1]THÔNG TIN GVHD'!$D$3:$P$25,12,0)</f>
        <v>dangtthuytrang3@dtu-hti.edu.vn</v>
      </c>
      <c r="V653" s="14">
        <f>VLOOKUP($S653,'[1]THÔNG TIN GVHD'!$D$3:$P$25,13,0)</f>
        <v>0</v>
      </c>
    </row>
    <row r="654" spans="1:22" s="15" customFormat="1" x14ac:dyDescent="0.25">
      <c r="A654" s="10">
        <f t="shared" si="10"/>
        <v>648</v>
      </c>
      <c r="B654" s="10">
        <v>25207107085</v>
      </c>
      <c r="C654" s="11" t="s">
        <v>1401</v>
      </c>
      <c r="D654" s="11"/>
      <c r="E654" s="12"/>
      <c r="F654" s="10"/>
      <c r="G654" s="10"/>
      <c r="H654" s="10" t="s">
        <v>1402</v>
      </c>
      <c r="I654" s="13"/>
      <c r="J654" s="14" t="s">
        <v>1337</v>
      </c>
      <c r="K654" s="14" t="e">
        <f>VLOOKUP(VALUE($B654),'[1]đơn vị thực tập'!$C$3:$AE$1000,9,0)</f>
        <v>#N/A</v>
      </c>
      <c r="L654" s="14" t="e">
        <f>VLOOKUP(VALUE($B654),'[1]đơn vị thực tập'!$C$3:$AE$1000,20,0)</f>
        <v>#N/A</v>
      </c>
      <c r="M654" s="14" t="e">
        <f>VLOOKUP(VALUE($B654),'[1]đơn vị thực tập'!$C$3:$AE$1000,21,0)</f>
        <v>#N/A</v>
      </c>
      <c r="N654" s="14" t="e">
        <f>VLOOKUP(VALUE($B654),'[1]đơn vị thực tập'!$C$3:$AE$1000,18,0)</f>
        <v>#N/A</v>
      </c>
      <c r="O654" s="14" t="e">
        <f>VLOOKUP(VALUE($B654),'[1]đơn vị thực tập'!$C$3:$AE$1000,13,0)</f>
        <v>#N/A</v>
      </c>
      <c r="P654" s="18">
        <f>VLOOKUP(VALUE(B654),'[1]tạm xét'!$A$7:$R$1001,13,0)</f>
        <v>0</v>
      </c>
      <c r="Q654" s="14">
        <f>VLOOKUP(VALUE(B654),'[1]tạm xét'!$A$7:$R$1001,11,0)</f>
        <v>3.12</v>
      </c>
      <c r="R654" s="14" t="str">
        <f>VLOOKUP(VALUE(B654),'[1]tạm xét'!$A$7:$R$1001,18,0)</f>
        <v>CHUYÊN ĐỀ</v>
      </c>
      <c r="S654" s="14"/>
      <c r="T654" s="14"/>
      <c r="U654" s="14"/>
      <c r="V654" s="14"/>
    </row>
    <row r="655" spans="1:22" s="15" customFormat="1" x14ac:dyDescent="0.25">
      <c r="A655" s="10">
        <f t="shared" si="10"/>
        <v>649</v>
      </c>
      <c r="B655" s="10">
        <v>25207117012</v>
      </c>
      <c r="C655" s="11" t="s">
        <v>1403</v>
      </c>
      <c r="D655" s="11"/>
      <c r="E655" s="12"/>
      <c r="F655" s="10"/>
      <c r="G655" s="10"/>
      <c r="H655" s="10" t="s">
        <v>1404</v>
      </c>
      <c r="I655" s="13"/>
      <c r="J655" s="14" t="s">
        <v>29</v>
      </c>
      <c r="K655" s="14" t="str">
        <f>VLOOKUP(VALUE($B655),'[1]đơn vị thực tập'!$C$3:$AE$1000,9,0)</f>
        <v>Hoi An Beach Resort</v>
      </c>
      <c r="L655" s="14" t="str">
        <f>VLOOKUP(VALUE($B655),'[1]đơn vị thực tập'!$C$3:$AE$1000,20,0)</f>
        <v>KHÔNG DUYỆT</v>
      </c>
      <c r="M655" s="14" t="str">
        <f>VLOOKUP(VALUE($B655),'[1]đơn vị thực tập'!$C$3:$AE$1000,21,0)</f>
        <v>25/12/2023</v>
      </c>
      <c r="N655" s="14">
        <f>VLOOKUP(VALUE($B655),'[1]đơn vị thực tập'!$C$3:$AE$1000,18,0)</f>
        <v>0</v>
      </c>
      <c r="O655" s="14" t="str">
        <f>VLOOKUP(VALUE($B655),'[1]đơn vị thực tập'!$C$3:$AE$1000,13,0)</f>
        <v>Tiền sảnh</v>
      </c>
      <c r="P655" s="18">
        <f>VLOOKUP(VALUE(B655),'[1]tạm xét'!$A$7:$R$1001,13,0)</f>
        <v>4.3795620437956206E-2</v>
      </c>
      <c r="Q655" s="14">
        <f>VLOOKUP(VALUE(B655),'[1]tạm xét'!$A$7:$R$1001,11,0)</f>
        <v>2.34</v>
      </c>
      <c r="R655" s="14" t="str">
        <f>VLOOKUP(VALUE(B655),'[1]tạm xét'!$A$7:$R$1001,18,0)</f>
        <v>CHUYÊN ĐỀ</v>
      </c>
      <c r="S655" s="14"/>
      <c r="T655" s="14"/>
      <c r="U655" s="14"/>
      <c r="V655" s="14"/>
    </row>
    <row r="656" spans="1:22" s="15" customFormat="1" x14ac:dyDescent="0.25">
      <c r="A656" s="10">
        <f t="shared" si="10"/>
        <v>650</v>
      </c>
      <c r="B656" s="10">
        <v>25217105194</v>
      </c>
      <c r="C656" s="11" t="s">
        <v>824</v>
      </c>
      <c r="D656" s="11"/>
      <c r="E656" s="12"/>
      <c r="F656" s="10"/>
      <c r="G656" s="10"/>
      <c r="H656" s="10" t="s">
        <v>1405</v>
      </c>
      <c r="I656" s="13"/>
      <c r="J656" s="14" t="s">
        <v>1337</v>
      </c>
      <c r="K656" s="14" t="e">
        <f>VLOOKUP(VALUE($B656),'[1]đơn vị thực tập'!$C$3:$AE$1000,9,0)</f>
        <v>#N/A</v>
      </c>
      <c r="L656" s="14" t="e">
        <f>VLOOKUP(VALUE($B656),'[1]đơn vị thực tập'!$C$3:$AE$1000,20,0)</f>
        <v>#N/A</v>
      </c>
      <c r="M656" s="14" t="e">
        <f>VLOOKUP(VALUE($B656),'[1]đơn vị thực tập'!$C$3:$AE$1000,21,0)</f>
        <v>#N/A</v>
      </c>
      <c r="N656" s="14" t="e">
        <f>VLOOKUP(VALUE($B656),'[1]đơn vị thực tập'!$C$3:$AE$1000,18,0)</f>
        <v>#N/A</v>
      </c>
      <c r="O656" s="14" t="e">
        <f>VLOOKUP(VALUE($B656),'[1]đơn vị thực tập'!$C$3:$AE$1000,13,0)</f>
        <v>#N/A</v>
      </c>
      <c r="P656" s="18">
        <f>VLOOKUP(VALUE(B656),'[1]tạm xét'!$A$7:$R$1001,13,0)</f>
        <v>0</v>
      </c>
      <c r="Q656" s="14">
        <f>VLOOKUP(VALUE(B656),'[1]tạm xét'!$A$7:$R$1001,11,0)</f>
        <v>2.23</v>
      </c>
      <c r="R656" s="14" t="str">
        <f>VLOOKUP(VALUE(B656),'[1]tạm xét'!$A$7:$R$1001,18,0)</f>
        <v>CHUYÊN ĐỀ</v>
      </c>
      <c r="S656" s="14"/>
      <c r="T656" s="14"/>
      <c r="U656" s="14"/>
      <c r="V656" s="14"/>
    </row>
    <row r="657" spans="1:22" s="15" customFormat="1" x14ac:dyDescent="0.25">
      <c r="A657" s="10">
        <f t="shared" si="10"/>
        <v>651</v>
      </c>
      <c r="B657" s="10">
        <v>25207107196</v>
      </c>
      <c r="C657" s="11" t="s">
        <v>1406</v>
      </c>
      <c r="D657" s="11"/>
      <c r="E657" s="12"/>
      <c r="F657" s="10"/>
      <c r="G657" s="10"/>
      <c r="H657" s="10" t="s">
        <v>1348</v>
      </c>
      <c r="I657" s="13"/>
      <c r="J657" s="14" t="s">
        <v>29</v>
      </c>
      <c r="K657" s="14" t="str">
        <f>VLOOKUP(VALUE($B657),'[1]đơn vị thực tập'!$C$3:$AE$1000,9,0)</f>
        <v>Premier Village Danang Resort</v>
      </c>
      <c r="L657" s="14" t="str">
        <f>VLOOKUP(VALUE($B657),'[1]đơn vị thực tập'!$C$3:$AE$1000,20,0)</f>
        <v>DUYỆT</v>
      </c>
      <c r="M657" s="14" t="str">
        <f>VLOOKUP(VALUE($B657),'[1]đơn vị thực tập'!$C$3:$AE$1000,21,0)</f>
        <v>28/12/2023</v>
      </c>
      <c r="N657" s="14" t="str">
        <f>VLOOKUP(VALUE($B657),'[1]đơn vị thực tập'!$C$3:$AE$1000,18,0)</f>
        <v>28/12</v>
      </c>
      <c r="O657" s="14" t="str">
        <f>VLOOKUP(VALUE($B657),'[1]đơn vị thực tập'!$C$3:$AE$1000,13,0)</f>
        <v>Buồng phòng</v>
      </c>
      <c r="P657" s="18">
        <f>VLOOKUP(VALUE(B657),'[1]tạm xét'!$A$7:$R$1001,13,0)</f>
        <v>2.1897810218978103E-2</v>
      </c>
      <c r="Q657" s="14">
        <f>VLOOKUP(VALUE(B657),'[1]tạm xét'!$A$7:$R$1001,11,0)</f>
        <v>2.33</v>
      </c>
      <c r="R657" s="14" t="str">
        <f>VLOOKUP(VALUE(B657),'[1]tạm xét'!$A$7:$R$1001,18,0)</f>
        <v>CHUYÊN ĐỀ</v>
      </c>
      <c r="S657" s="14" t="s">
        <v>83</v>
      </c>
      <c r="T657" s="14" t="str">
        <f>VLOOKUP($S657,'[1]THÔNG TIN GVHD'!$D$3:$P$25,11,0)</f>
        <v>0938290678</v>
      </c>
      <c r="U657" s="14" t="str">
        <f>VLOOKUP($S657,'[1]THÔNG TIN GVHD'!$D$3:$P$25,12,0)</f>
        <v>phamtthuthuy2@dtu-hti.edu.vn</v>
      </c>
      <c r="V657" s="14" t="str">
        <f>VLOOKUP($S657,'[1]THÔNG TIN GVHD'!$D$3:$P$25,13,0)</f>
        <v>https://zalo.me/g/odmhvs684?fbclid=IwAR354AdjFYPfyhwEa3vHYlf5Ev9Iji7RPvr31ossfbKkGeDGm0e1ZVqBD5E</v>
      </c>
    </row>
    <row r="658" spans="1:22" s="15" customFormat="1" x14ac:dyDescent="0.25">
      <c r="A658" s="10">
        <f t="shared" si="10"/>
        <v>652</v>
      </c>
      <c r="B658" s="10">
        <v>25217105962</v>
      </c>
      <c r="C658" s="11" t="s">
        <v>1407</v>
      </c>
      <c r="D658" s="11"/>
      <c r="E658" s="12"/>
      <c r="F658" s="10"/>
      <c r="G658" s="10"/>
      <c r="H658" s="10" t="s">
        <v>1325</v>
      </c>
      <c r="I658" s="13"/>
      <c r="J658" s="14" t="s">
        <v>29</v>
      </c>
      <c r="K658" s="14" t="e">
        <f>VLOOKUP(VALUE($B658),'[1]đơn vị thực tập'!$C$3:$AE$1000,9,0)</f>
        <v>#N/A</v>
      </c>
      <c r="L658" s="14" t="e">
        <f>VLOOKUP(VALUE($B658),'[1]đơn vị thực tập'!$C$3:$AE$1000,20,0)</f>
        <v>#N/A</v>
      </c>
      <c r="M658" s="14" t="e">
        <f>VLOOKUP(VALUE($B658),'[1]đơn vị thực tập'!$C$3:$AE$1000,21,0)</f>
        <v>#N/A</v>
      </c>
      <c r="N658" s="14" t="e">
        <f>VLOOKUP(VALUE($B658),'[1]đơn vị thực tập'!$C$3:$AE$1000,18,0)</f>
        <v>#N/A</v>
      </c>
      <c r="O658" s="14" t="e">
        <f>VLOOKUP(VALUE($B658),'[1]đơn vị thực tập'!$C$3:$AE$1000,13,0)</f>
        <v>#N/A</v>
      </c>
      <c r="P658" s="18">
        <f>VLOOKUP(VALUE(B658),'[1]tạm xét'!$A$7:$R$1001,13,0)</f>
        <v>7.3529411764705885E-2</v>
      </c>
      <c r="Q658" s="14">
        <f>VLOOKUP(VALUE(B658),'[1]tạm xét'!$A$7:$R$1001,11,0)</f>
        <v>2.33</v>
      </c>
      <c r="R658" s="14" t="str">
        <f>VLOOKUP(VALUE(B658),'[1]tạm xét'!$A$7:$R$1001,18,0)</f>
        <v>KHÔNG ĐỦ ĐIỀU KIỆN THỰC TẬP</v>
      </c>
      <c r="S658" s="14"/>
      <c r="T658" s="14"/>
      <c r="U658" s="14"/>
      <c r="V658" s="14"/>
    </row>
    <row r="659" spans="1:22" s="15" customFormat="1" x14ac:dyDescent="0.25">
      <c r="A659" s="10">
        <f t="shared" si="10"/>
        <v>653</v>
      </c>
      <c r="B659" s="10">
        <v>25207103897</v>
      </c>
      <c r="C659" s="11" t="s">
        <v>1408</v>
      </c>
      <c r="D659" s="11"/>
      <c r="E659" s="12"/>
      <c r="F659" s="10"/>
      <c r="G659" s="10"/>
      <c r="H659" s="10" t="s">
        <v>1405</v>
      </c>
      <c r="I659" s="13"/>
      <c r="J659" s="14" t="s">
        <v>1337</v>
      </c>
      <c r="K659" s="14" t="str">
        <f>VLOOKUP(VALUE($B659),'[1]đơn vị thực tập'!$C$3:$AE$1000,9,0)</f>
        <v>Sala Danang Beach Hotel</v>
      </c>
      <c r="L659" s="14" t="str">
        <f>VLOOKUP(VALUE($B659),'[1]đơn vị thực tập'!$C$3:$AE$1000,20,0)</f>
        <v>DUYỆT</v>
      </c>
      <c r="M659" s="14" t="str">
        <f>VLOOKUP(VALUE($B659),'[1]đơn vị thực tập'!$C$3:$AE$1000,21,0)</f>
        <v>19/1/2024</v>
      </c>
      <c r="N659" s="14" t="str">
        <f>VLOOKUP(VALUE($B659),'[1]đơn vị thực tập'!$C$3:$AE$1000,18,0)</f>
        <v>19/1</v>
      </c>
      <c r="O659" s="14" t="str">
        <f>VLOOKUP(VALUE($B659),'[1]đơn vị thực tập'!$C$3:$AE$1000,13,0)</f>
        <v>Buồng phòng</v>
      </c>
      <c r="P659" s="18">
        <f>VLOOKUP(VALUE(B659),'[1]tạm xét'!$A$7:$R$1001,13,0)</f>
        <v>0</v>
      </c>
      <c r="Q659" s="14">
        <f>VLOOKUP(VALUE(B659),'[1]tạm xét'!$A$7:$R$1001,11,0)</f>
        <v>3.25</v>
      </c>
      <c r="R659" s="14" t="s">
        <v>1282</v>
      </c>
      <c r="S659" s="14" t="s">
        <v>337</v>
      </c>
      <c r="T659" s="14" t="str">
        <f>VLOOKUP($S659,'[1]THÔNG TIN GVHD'!$D$3:$P$25,11,0)</f>
        <v>0396.153.687</v>
      </c>
      <c r="U659" s="14" t="str">
        <f>VLOOKUP($S659,'[1]THÔNG TIN GVHD'!$D$3:$P$25,12,0)</f>
        <v>nguyentminhthu@dtu-hti.edu.vn</v>
      </c>
      <c r="V659" s="14">
        <f>VLOOKUP($S659,'[1]THÔNG TIN GVHD'!$D$3:$P$25,13,0)</f>
        <v>0</v>
      </c>
    </row>
    <row r="660" spans="1:22" s="15" customFormat="1" x14ac:dyDescent="0.25">
      <c r="A660" s="10">
        <f t="shared" si="10"/>
        <v>654</v>
      </c>
      <c r="B660" s="10">
        <v>2320712876</v>
      </c>
      <c r="C660" s="11" t="s">
        <v>1409</v>
      </c>
      <c r="D660" s="11"/>
      <c r="E660" s="12"/>
      <c r="F660" s="10"/>
      <c r="G660" s="10"/>
      <c r="H660" s="10" t="s">
        <v>1410</v>
      </c>
      <c r="I660" s="13"/>
      <c r="J660" s="14" t="s">
        <v>1337</v>
      </c>
      <c r="K660" s="14" t="e">
        <f>VLOOKUP(VALUE($B660),'[1]đơn vị thực tập'!$C$3:$AE$1000,9,0)</f>
        <v>#N/A</v>
      </c>
      <c r="L660" s="14" t="e">
        <f>VLOOKUP(VALUE($B660),'[1]đơn vị thực tập'!$C$3:$AE$1000,20,0)</f>
        <v>#N/A</v>
      </c>
      <c r="M660" s="14" t="e">
        <f>VLOOKUP(VALUE($B660),'[1]đơn vị thực tập'!$C$3:$AE$1000,21,0)</f>
        <v>#N/A</v>
      </c>
      <c r="N660" s="14" t="e">
        <f>VLOOKUP(VALUE($B660),'[1]đơn vị thực tập'!$C$3:$AE$1000,18,0)</f>
        <v>#N/A</v>
      </c>
      <c r="O660" s="14" t="e">
        <f>VLOOKUP(VALUE($B660),'[1]đơn vị thực tập'!$C$3:$AE$1000,13,0)</f>
        <v>#N/A</v>
      </c>
      <c r="P660" s="18">
        <f>VLOOKUP(VALUE(B660),'[1]tạm xét'!$A$7:$R$1001,13,0)</f>
        <v>0</v>
      </c>
      <c r="Q660" s="14">
        <f>VLOOKUP(VALUE(B660),'[1]tạm xét'!$A$7:$R$1001,11,0)</f>
        <v>0</v>
      </c>
      <c r="R660" s="14" t="str">
        <f>VLOOKUP(VALUE(B660),'[1]tạm xét'!$A$7:$R$1001,18,0)</f>
        <v>CHUYÊN ĐỀ</v>
      </c>
      <c r="S660" s="14"/>
      <c r="T660" s="14"/>
      <c r="U660" s="14"/>
      <c r="V660" s="14"/>
    </row>
    <row r="661" spans="1:22" s="15" customFormat="1" x14ac:dyDescent="0.25">
      <c r="A661" s="10">
        <f t="shared" si="10"/>
        <v>655</v>
      </c>
      <c r="B661" s="10">
        <v>25207101053</v>
      </c>
      <c r="C661" s="11" t="s">
        <v>1411</v>
      </c>
      <c r="D661" s="11"/>
      <c r="E661" s="12"/>
      <c r="F661" s="10"/>
      <c r="G661" s="10"/>
      <c r="H661" s="10" t="s">
        <v>1396</v>
      </c>
      <c r="I661" s="13"/>
      <c r="J661" s="14" t="s">
        <v>1337</v>
      </c>
      <c r="K661" s="14" t="str">
        <f>VLOOKUP(VALUE($B661),'[1]đơn vị thực tập'!$C$3:$AE$1000,9,0)</f>
        <v>DLG Hotel DaNang</v>
      </c>
      <c r="L661" s="14" t="str">
        <f>VLOOKUP(VALUE($B661),'[1]đơn vị thực tập'!$C$3:$AE$1000,20,0)</f>
        <v>DUYỆT</v>
      </c>
      <c r="M661" s="14" t="str">
        <f>VLOOKUP(VALUE($B661),'[1]đơn vị thực tập'!$C$3:$AE$1000,21,0)</f>
        <v>18/12/2023</v>
      </c>
      <c r="N661" s="14" t="str">
        <f>VLOOKUP(VALUE($B661),'[1]đơn vị thực tập'!$C$3:$AE$1000,18,0)</f>
        <v>23/12</v>
      </c>
      <c r="O661" s="14" t="str">
        <f>VLOOKUP(VALUE($B661),'[1]đơn vị thực tập'!$C$3:$AE$1000,13,0)</f>
        <v>Tiền sảnh</v>
      </c>
      <c r="P661" s="18">
        <f>VLOOKUP(VALUE(B661),'[1]tạm xét'!$A$7:$R$1001,13,0)</f>
        <v>2.34375E-2</v>
      </c>
      <c r="Q661" s="14">
        <f>VLOOKUP(VALUE(B661),'[1]tạm xét'!$A$7:$R$1001,11,0)</f>
        <v>2.68</v>
      </c>
      <c r="R661" s="14" t="str">
        <f>VLOOKUP(VALUE(B661),'[1]tạm xét'!$A$7:$R$1001,18,0)</f>
        <v>CHUYÊN ĐỀ</v>
      </c>
      <c r="S661" s="14" t="s">
        <v>30</v>
      </c>
      <c r="T661" s="14" t="str">
        <f>VLOOKUP($S661,'[1]THÔNG TIN GVHD'!$D$3:$P$25,11,0)</f>
        <v>0702605664</v>
      </c>
      <c r="U661" s="14" t="str">
        <f>VLOOKUP($S661,'[1]THÔNG TIN GVHD'!$D$3:$P$25,12,0)</f>
        <v>huynhlthuylinh@dtu-hti.edu.vn</v>
      </c>
      <c r="V661" s="14">
        <f>VLOOKUP($S661,'[1]THÔNG TIN GVHD'!$D$3:$P$25,13,0)</f>
        <v>0</v>
      </c>
    </row>
    <row r="662" spans="1:22" s="15" customFormat="1" x14ac:dyDescent="0.25">
      <c r="A662" s="10">
        <f t="shared" si="10"/>
        <v>656</v>
      </c>
      <c r="B662" s="10">
        <v>2321711737</v>
      </c>
      <c r="C662" s="11" t="s">
        <v>1412</v>
      </c>
      <c r="D662" s="11"/>
      <c r="E662" s="12"/>
      <c r="F662" s="10"/>
      <c r="G662" s="10"/>
      <c r="H662" s="10" t="s">
        <v>1413</v>
      </c>
      <c r="I662" s="13"/>
      <c r="J662" s="14" t="s">
        <v>1337</v>
      </c>
      <c r="K662" s="14" t="str">
        <f>VLOOKUP(VALUE($B662),'[1]đơn vị thực tập'!$C$3:$AE$1000,9,0)</f>
        <v>Satya Danang Hotel</v>
      </c>
      <c r="L662" s="14" t="str">
        <f>VLOOKUP(VALUE($B662),'[1]đơn vị thực tập'!$C$3:$AE$1000,20,0)</f>
        <v>DUYỆT</v>
      </c>
      <c r="M662" s="14" t="str">
        <f>VLOOKUP(VALUE($B662),'[1]đơn vị thực tập'!$C$3:$AE$1000,21,0)</f>
        <v>25/12/2023</v>
      </c>
      <c r="N662" s="14" t="str">
        <f>VLOOKUP(VALUE($B662),'[1]đơn vị thực tập'!$C$3:$AE$1000,18,0)</f>
        <v>23/12</v>
      </c>
      <c r="O662" s="14" t="str">
        <f>VLOOKUP(VALUE($B662),'[1]đơn vị thực tập'!$C$3:$AE$1000,13,0)</f>
        <v>Tiền sảnh</v>
      </c>
      <c r="P662" s="18">
        <f>VLOOKUP(VALUE(B662),'[1]tạm xét'!$A$7:$R$1001,13,0)</f>
        <v>3.1496062992125984E-2</v>
      </c>
      <c r="Q662" s="14">
        <f>VLOOKUP(VALUE(B662),'[1]tạm xét'!$A$7:$R$1001,11,0)</f>
        <v>2.61</v>
      </c>
      <c r="R662" s="14" t="str">
        <f>VLOOKUP(VALUE(B662),'[1]tạm xét'!$A$7:$R$1001,18,0)</f>
        <v>CHUYÊN ĐỀ</v>
      </c>
      <c r="S662" s="14" t="s">
        <v>30</v>
      </c>
      <c r="T662" s="14" t="str">
        <f>VLOOKUP($S662,'[1]THÔNG TIN GVHD'!$D$3:$P$25,11,0)</f>
        <v>0702605664</v>
      </c>
      <c r="U662" s="14" t="str">
        <f>VLOOKUP($S662,'[1]THÔNG TIN GVHD'!$D$3:$P$25,12,0)</f>
        <v>huynhlthuylinh@dtu-hti.edu.vn</v>
      </c>
      <c r="V662" s="14">
        <f>VLOOKUP($S662,'[1]THÔNG TIN GVHD'!$D$3:$P$25,13,0)</f>
        <v>0</v>
      </c>
    </row>
    <row r="663" spans="1:22" s="15" customFormat="1" x14ac:dyDescent="0.25">
      <c r="A663" s="10">
        <f t="shared" si="10"/>
        <v>657</v>
      </c>
      <c r="B663" s="10">
        <v>24207116223</v>
      </c>
      <c r="C663" s="11" t="s">
        <v>1414</v>
      </c>
      <c r="D663" s="11"/>
      <c r="E663" s="12"/>
      <c r="F663" s="10"/>
      <c r="G663" s="10"/>
      <c r="H663" s="10" t="s">
        <v>1415</v>
      </c>
      <c r="I663" s="13"/>
      <c r="J663" s="14" t="s">
        <v>1337</v>
      </c>
      <c r="K663" s="14" t="str">
        <f>VLOOKUP(VALUE($B663),'[1]đơn vị thực tập'!$C$3:$AE$1000,9,0)</f>
        <v>Khách sạn Như Minh Plaza</v>
      </c>
      <c r="L663" s="14" t="str">
        <f>VLOOKUP(VALUE($B663),'[1]đơn vị thực tập'!$C$3:$AE$1000,20,0)</f>
        <v>DUYỆT</v>
      </c>
      <c r="M663" s="14" t="str">
        <f>VLOOKUP(VALUE($B663),'[1]đơn vị thực tập'!$C$3:$AE$1000,21,0)</f>
        <v>25/12/2023</v>
      </c>
      <c r="N663" s="14" t="str">
        <f>VLOOKUP(VALUE($B663),'[1]đơn vị thực tập'!$C$3:$AE$1000,18,0)</f>
        <v>23/12</v>
      </c>
      <c r="O663" s="14" t="str">
        <f>VLOOKUP(VALUE($B663),'[1]đơn vị thực tập'!$C$3:$AE$1000,13,0)</f>
        <v>Lễ Tân</v>
      </c>
      <c r="P663" s="18">
        <f>VLOOKUP(VALUE(B663),'[1]tạm xét'!$A$7:$R$1001,13,0)</f>
        <v>0</v>
      </c>
      <c r="Q663" s="14">
        <f>VLOOKUP(VALUE(B663),'[1]tạm xét'!$A$7:$R$1001,11,0)</f>
        <v>2.5299999999999998</v>
      </c>
      <c r="R663" s="14" t="str">
        <f>VLOOKUP(VALUE(B663),'[1]tạm xét'!$A$7:$R$1001,18,0)</f>
        <v>CHUYÊN ĐỀ</v>
      </c>
      <c r="S663" s="14" t="s">
        <v>30</v>
      </c>
      <c r="T663" s="14" t="str">
        <f>VLOOKUP($S663,'[1]THÔNG TIN GVHD'!$D$3:$P$25,11,0)</f>
        <v>0702605664</v>
      </c>
      <c r="U663" s="14" t="str">
        <f>VLOOKUP($S663,'[1]THÔNG TIN GVHD'!$D$3:$P$25,12,0)</f>
        <v>huynhlthuylinh@dtu-hti.edu.vn</v>
      </c>
      <c r="V663" s="14">
        <f>VLOOKUP($S663,'[1]THÔNG TIN GVHD'!$D$3:$P$25,13,0)</f>
        <v>0</v>
      </c>
    </row>
    <row r="664" spans="1:22" s="15" customFormat="1" x14ac:dyDescent="0.25">
      <c r="A664" s="10">
        <f t="shared" si="10"/>
        <v>658</v>
      </c>
      <c r="B664" s="10">
        <v>25207116439</v>
      </c>
      <c r="C664" s="11" t="s">
        <v>1416</v>
      </c>
      <c r="D664" s="11"/>
      <c r="E664" s="12"/>
      <c r="F664" s="10"/>
      <c r="G664" s="10"/>
      <c r="H664" s="10" t="s">
        <v>1368</v>
      </c>
      <c r="I664" s="13"/>
      <c r="J664" s="14" t="s">
        <v>1337</v>
      </c>
      <c r="K664" s="14" t="e">
        <f>VLOOKUP(VALUE($B664),'[1]đơn vị thực tập'!$C$3:$AE$1000,9,0)</f>
        <v>#N/A</v>
      </c>
      <c r="L664" s="14" t="e">
        <f>VLOOKUP(VALUE($B664),'[1]đơn vị thực tập'!$C$3:$AE$1000,20,0)</f>
        <v>#N/A</v>
      </c>
      <c r="M664" s="14" t="e">
        <f>VLOOKUP(VALUE($B664),'[1]đơn vị thực tập'!$C$3:$AE$1000,21,0)</f>
        <v>#N/A</v>
      </c>
      <c r="N664" s="14" t="e">
        <f>VLOOKUP(VALUE($B664),'[1]đơn vị thực tập'!$C$3:$AE$1000,18,0)</f>
        <v>#N/A</v>
      </c>
      <c r="O664" s="14" t="e">
        <f>VLOOKUP(VALUE($B664),'[1]đơn vị thực tập'!$C$3:$AE$1000,13,0)</f>
        <v>#N/A</v>
      </c>
      <c r="P664" s="18" t="e">
        <f>VLOOKUP(VALUE(B664),'[1]tạm xét'!$A$7:$R$1001,13,0)</f>
        <v>#N/A</v>
      </c>
      <c r="Q664" s="14" t="e">
        <f>VLOOKUP(VALUE(B664),'[1]tạm xét'!$A$7:$R$1001,11,0)</f>
        <v>#N/A</v>
      </c>
      <c r="R664" s="14" t="e">
        <f>VLOOKUP(VALUE(B664),'[1]tạm xét'!$A$7:$R$1001,18,0)</f>
        <v>#N/A</v>
      </c>
      <c r="S664" s="14"/>
      <c r="T664" s="14"/>
      <c r="U664" s="14"/>
      <c r="V664" s="14"/>
    </row>
    <row r="665" spans="1:22" s="15" customFormat="1" x14ac:dyDescent="0.25">
      <c r="A665" s="10">
        <f t="shared" si="10"/>
        <v>659</v>
      </c>
      <c r="B665" s="10">
        <v>24207107972</v>
      </c>
      <c r="C665" s="11" t="s">
        <v>1417</v>
      </c>
      <c r="D665" s="11"/>
      <c r="E665" s="12"/>
      <c r="F665" s="10"/>
      <c r="G665" s="10"/>
      <c r="H665" s="10" t="s">
        <v>1418</v>
      </c>
      <c r="I665" s="13"/>
      <c r="J665" s="14" t="s">
        <v>1337</v>
      </c>
      <c r="K665" s="14" t="e">
        <f>VLOOKUP(VALUE($B665),'[1]đơn vị thực tập'!$C$3:$AE$1000,9,0)</f>
        <v>#N/A</v>
      </c>
      <c r="L665" s="14" t="e">
        <f>VLOOKUP(VALUE($B665),'[1]đơn vị thực tập'!$C$3:$AE$1000,20,0)</f>
        <v>#N/A</v>
      </c>
      <c r="M665" s="14" t="e">
        <f>VLOOKUP(VALUE($B665),'[1]đơn vị thực tập'!$C$3:$AE$1000,21,0)</f>
        <v>#N/A</v>
      </c>
      <c r="N665" s="14" t="e">
        <f>VLOOKUP(VALUE($B665),'[1]đơn vị thực tập'!$C$3:$AE$1000,18,0)</f>
        <v>#N/A</v>
      </c>
      <c r="O665" s="14" t="e">
        <f>VLOOKUP(VALUE($B665),'[1]đơn vị thực tập'!$C$3:$AE$1000,13,0)</f>
        <v>#N/A</v>
      </c>
      <c r="P665" s="18">
        <f>VLOOKUP(VALUE(B665),'[1]tạm xét'!$A$7:$R$1001,13,0)</f>
        <v>0</v>
      </c>
      <c r="Q665" s="14">
        <f>VLOOKUP(VALUE(B665),'[1]tạm xét'!$A$7:$R$1001,11,0)</f>
        <v>2.19</v>
      </c>
      <c r="R665" s="14" t="str">
        <f>VLOOKUP(VALUE(B665),'[1]tạm xét'!$A$7:$R$1001,18,0)</f>
        <v>CHUYÊN ĐỀ</v>
      </c>
      <c r="S665" s="14"/>
      <c r="T665" s="14"/>
      <c r="U665" s="14"/>
      <c r="V665" s="14"/>
    </row>
    <row r="666" spans="1:22" s="15" customFormat="1" x14ac:dyDescent="0.25">
      <c r="A666" s="10">
        <f t="shared" si="10"/>
        <v>660</v>
      </c>
      <c r="B666" s="10">
        <v>25207107842</v>
      </c>
      <c r="C666" s="11" t="s">
        <v>1419</v>
      </c>
      <c r="D666" s="11"/>
      <c r="E666" s="12"/>
      <c r="F666" s="10"/>
      <c r="G666" s="10"/>
      <c r="H666" s="10" t="s">
        <v>1420</v>
      </c>
      <c r="I666" s="13"/>
      <c r="J666" s="14" t="s">
        <v>1337</v>
      </c>
      <c r="K666" s="14" t="str">
        <f>VLOOKUP(VALUE($B666),'[1]đơn vị thực tập'!$C$3:$AE$1000,9,0)</f>
        <v>Palm Garden Resort Hoi An</v>
      </c>
      <c r="L666" s="14" t="str">
        <f>VLOOKUP(VALUE($B666),'[1]đơn vị thực tập'!$C$3:$AE$1000,20,0)</f>
        <v>DUYỆT</v>
      </c>
      <c r="M666" s="14" t="str">
        <f>VLOOKUP(VALUE($B666),'[1]đơn vị thực tập'!$C$3:$AE$1000,21,0)</f>
        <v>18/12/2023</v>
      </c>
      <c r="N666" s="14" t="str">
        <f>VLOOKUP(VALUE($B666),'[1]đơn vị thực tập'!$C$3:$AE$1000,18,0)</f>
        <v>19/1</v>
      </c>
      <c r="O666" s="14" t="str">
        <f>VLOOKUP(VALUE($B666),'[1]đơn vị thực tập'!$C$3:$AE$1000,13,0)</f>
        <v>Nhà hàng</v>
      </c>
      <c r="P666" s="18">
        <f>VLOOKUP(VALUE(B666),'[1]tạm xét'!$A$7:$R$1001,13,0)</f>
        <v>0</v>
      </c>
      <c r="Q666" s="14">
        <f>VLOOKUP(VALUE(B666),'[1]tạm xét'!$A$7:$R$1001,11,0)</f>
        <v>2.86</v>
      </c>
      <c r="R666" s="14" t="str">
        <f>VLOOKUP(VALUE(B666),'[1]tạm xét'!$A$7:$R$1001,18,0)</f>
        <v>CHUYÊN ĐỀ</v>
      </c>
      <c r="S666" s="14" t="s">
        <v>337</v>
      </c>
      <c r="T666" s="14" t="str">
        <f>VLOOKUP($S666,'[1]THÔNG TIN GVHD'!$D$3:$P$25,11,0)</f>
        <v>0396.153.687</v>
      </c>
      <c r="U666" s="14" t="str">
        <f>VLOOKUP($S666,'[1]THÔNG TIN GVHD'!$D$3:$P$25,12,0)</f>
        <v>nguyentminhthu@dtu-hti.edu.vn</v>
      </c>
      <c r="V666" s="14">
        <f>VLOOKUP($S666,'[1]THÔNG TIN GVHD'!$D$3:$P$25,13,0)</f>
        <v>0</v>
      </c>
    </row>
    <row r="667" spans="1:22" s="15" customFormat="1" x14ac:dyDescent="0.25">
      <c r="A667" s="10">
        <f t="shared" si="10"/>
        <v>661</v>
      </c>
      <c r="B667" s="10">
        <v>25217109035</v>
      </c>
      <c r="C667" s="11" t="s">
        <v>1421</v>
      </c>
      <c r="D667" s="11"/>
      <c r="E667" s="12"/>
      <c r="F667" s="10"/>
      <c r="G667" s="10"/>
      <c r="H667" s="10" t="s">
        <v>1297</v>
      </c>
      <c r="I667" s="13"/>
      <c r="J667" s="14" t="s">
        <v>29</v>
      </c>
      <c r="K667" s="14" t="e">
        <f>VLOOKUP(VALUE($B667),'[1]đơn vị thực tập'!$C$3:$AE$1000,9,0)</f>
        <v>#N/A</v>
      </c>
      <c r="L667" s="14" t="e">
        <f>VLOOKUP(VALUE($B667),'[1]đơn vị thực tập'!$C$3:$AE$1000,20,0)</f>
        <v>#N/A</v>
      </c>
      <c r="M667" s="14" t="e">
        <f>VLOOKUP(VALUE($B667),'[1]đơn vị thực tập'!$C$3:$AE$1000,21,0)</f>
        <v>#N/A</v>
      </c>
      <c r="N667" s="14" t="e">
        <f>VLOOKUP(VALUE($B667),'[1]đơn vị thực tập'!$C$3:$AE$1000,18,0)</f>
        <v>#N/A</v>
      </c>
      <c r="O667" s="14" t="e">
        <f>VLOOKUP(VALUE($B667),'[1]đơn vị thực tập'!$C$3:$AE$1000,13,0)</f>
        <v>#N/A</v>
      </c>
      <c r="P667" s="18">
        <f>VLOOKUP(VALUE(B667),'[1]tạm xét'!$A$7:$R$1001,13,0)</f>
        <v>0</v>
      </c>
      <c r="Q667" s="14">
        <f>VLOOKUP(VALUE(B667),'[1]tạm xét'!$A$7:$R$1001,11,0)</f>
        <v>2.88</v>
      </c>
      <c r="R667" s="14" t="str">
        <f>VLOOKUP(VALUE(B667),'[1]tạm xét'!$A$7:$R$1001,18,0)</f>
        <v>CHUYÊN ĐỀ</v>
      </c>
      <c r="S667" s="14"/>
      <c r="T667" s="14"/>
      <c r="U667" s="14"/>
      <c r="V667" s="14"/>
    </row>
    <row r="668" spans="1:22" s="15" customFormat="1" x14ac:dyDescent="0.25">
      <c r="A668" s="10">
        <f t="shared" si="10"/>
        <v>662</v>
      </c>
      <c r="B668" s="10">
        <v>24207211804</v>
      </c>
      <c r="C668" s="11" t="s">
        <v>1422</v>
      </c>
      <c r="D668" s="11"/>
      <c r="E668" s="12"/>
      <c r="F668" s="10"/>
      <c r="G668" s="10"/>
      <c r="H668" s="10" t="s">
        <v>1423</v>
      </c>
      <c r="I668" s="13"/>
      <c r="J668" s="14" t="s">
        <v>1337</v>
      </c>
      <c r="K668" s="14" t="str">
        <f>VLOOKUP(VALUE($B668),'[1]đơn vị thực tập'!$C$3:$AE$1000,9,0)</f>
        <v>Sala Danang Beach Hotel</v>
      </c>
      <c r="L668" s="14" t="str">
        <f>VLOOKUP(VALUE($B668),'[1]đơn vị thực tập'!$C$3:$AE$1000,20,0)</f>
        <v>DUYỆT</v>
      </c>
      <c r="M668" s="14">
        <f>VLOOKUP(VALUE($B668),'[1]đơn vị thực tập'!$C$3:$AE$1000,21,0)</f>
        <v>45627</v>
      </c>
      <c r="N668" s="14">
        <f>VLOOKUP(VALUE($B668),'[1]đơn vị thực tập'!$C$3:$AE$1000,18,0)</f>
        <v>45627</v>
      </c>
      <c r="O668" s="14" t="str">
        <f>VLOOKUP(VALUE($B668),'[1]đơn vị thực tập'!$C$3:$AE$1000,13,0)</f>
        <v>Nhà hàng</v>
      </c>
      <c r="P668" s="18">
        <f>VLOOKUP(VALUE(B668),'[1]tạm xét'!$A$7:$R$1001,13,0)</f>
        <v>0</v>
      </c>
      <c r="Q668" s="14">
        <f>VLOOKUP(VALUE(B668),'[1]tạm xét'!$A$7:$R$1001,11,0)</f>
        <v>2.65</v>
      </c>
      <c r="R668" s="14" t="str">
        <f>VLOOKUP(VALUE(B668),'[1]tạm xét'!$A$7:$R$1001,18,0)</f>
        <v>CHUYÊN ĐỀ</v>
      </c>
      <c r="S668" s="14" t="s">
        <v>244</v>
      </c>
      <c r="T668" s="14" t="str">
        <f>VLOOKUP($S668,'[1]THÔNG TIN GVHD'!$D$3:$P$25,11,0)</f>
        <v>034.838.9062</v>
      </c>
      <c r="U668" s="14" t="str">
        <f>VLOOKUP($S668,'[1]THÔNG TIN GVHD'!$D$3:$P$25,12,0)</f>
        <v>honghaiphan0102@gmail.com</v>
      </c>
      <c r="V668" s="14" t="str">
        <f>VLOOKUP($S668,'[1]THÔNG TIN GVHD'!$D$3:$P$25,13,0)</f>
        <v>https://zalo.me/g/abtrkl228</v>
      </c>
    </row>
    <row r="669" spans="1:22" s="15" customFormat="1" x14ac:dyDescent="0.25">
      <c r="A669" s="10">
        <f t="shared" si="10"/>
        <v>663</v>
      </c>
      <c r="B669" s="10">
        <v>25217108239</v>
      </c>
      <c r="C669" s="11" t="s">
        <v>1424</v>
      </c>
      <c r="D669" s="11"/>
      <c r="E669" s="12"/>
      <c r="F669" s="10"/>
      <c r="G669" s="10"/>
      <c r="H669" s="10" t="s">
        <v>1396</v>
      </c>
      <c r="I669" s="13"/>
      <c r="J669" s="14" t="s">
        <v>1337</v>
      </c>
      <c r="K669" s="14" t="str">
        <f>VLOOKUP(VALUE($B669),'[1]đơn vị thực tập'!$C$3:$AE$1000,9,0)</f>
        <v>Four Seasons Resort The Nam Hai Hoi An</v>
      </c>
      <c r="L669" s="14" t="str">
        <f>VLOOKUP(VALUE($B669),'[1]đơn vị thực tập'!$C$3:$AE$1000,20,0)</f>
        <v>DUYỆT</v>
      </c>
      <c r="M669" s="14" t="str">
        <f>VLOOKUP(VALUE($B669),'[1]đơn vị thực tập'!$C$3:$AE$1000,21,0)</f>
        <v>23/1/2024</v>
      </c>
      <c r="N669" s="14" t="str">
        <f>VLOOKUP(VALUE($B669),'[1]đơn vị thực tập'!$C$3:$AE$1000,18,0)</f>
        <v>22/1</v>
      </c>
      <c r="O669" s="14" t="str">
        <f>VLOOKUP(VALUE($B669),'[1]đơn vị thực tập'!$C$3:$AE$1000,13,0)</f>
        <v>Tiền sảnh</v>
      </c>
      <c r="P669" s="18">
        <f>VLOOKUP(VALUE(B669),'[1]tạm xét'!$A$7:$R$1001,13,0)</f>
        <v>1.5625E-2</v>
      </c>
      <c r="Q669" s="14">
        <f>VLOOKUP(VALUE(B669),'[1]tạm xét'!$A$7:$R$1001,11,0)</f>
        <v>2.61</v>
      </c>
      <c r="R669" s="14" t="str">
        <f>VLOOKUP(VALUE(B669),'[1]tạm xét'!$A$7:$R$1001,18,0)</f>
        <v>CHUYÊN ĐỀ</v>
      </c>
      <c r="S669" s="14" t="s">
        <v>30</v>
      </c>
      <c r="T669" s="14" t="str">
        <f>VLOOKUP($S669,'[1]THÔNG TIN GVHD'!$D$3:$P$25,11,0)</f>
        <v>0702605664</v>
      </c>
      <c r="U669" s="14" t="str">
        <f>VLOOKUP($S669,'[1]THÔNG TIN GVHD'!$D$3:$P$25,12,0)</f>
        <v>huynhlthuylinh@dtu-hti.edu.vn</v>
      </c>
      <c r="V669" s="14">
        <f>VLOOKUP($S669,'[1]THÔNG TIN GVHD'!$D$3:$P$25,13,0)</f>
        <v>0</v>
      </c>
    </row>
    <row r="670" spans="1:22" s="15" customFormat="1" x14ac:dyDescent="0.25">
      <c r="A670" s="10">
        <f t="shared" si="10"/>
        <v>664</v>
      </c>
      <c r="B670" s="10">
        <v>25202715803</v>
      </c>
      <c r="C670" s="11" t="s">
        <v>1425</v>
      </c>
      <c r="D670" s="11"/>
      <c r="E670" s="12"/>
      <c r="F670" s="10"/>
      <c r="G670" s="10"/>
      <c r="H670" s="10" t="s">
        <v>1290</v>
      </c>
      <c r="I670" s="13"/>
      <c r="J670" s="14" t="s">
        <v>1337</v>
      </c>
      <c r="K670" s="14" t="str">
        <f>VLOOKUP(VALUE($B670),'[1]đơn vị thực tập'!$C$3:$AE$1000,9,0)</f>
        <v>Satya Danang Hotel</v>
      </c>
      <c r="L670" s="14" t="str">
        <f>VLOOKUP(VALUE($B670),'[1]đơn vị thực tập'!$C$3:$AE$1000,20,0)</f>
        <v>DUYỆT</v>
      </c>
      <c r="M670" s="14" t="str">
        <f>VLOOKUP(VALUE($B670),'[1]đơn vị thực tập'!$C$3:$AE$1000,21,0)</f>
        <v>15/1/2024</v>
      </c>
      <c r="N670" s="14">
        <f>VLOOKUP(VALUE($B670),'[1]đơn vị thực tập'!$C$3:$AE$1000,18,0)</f>
        <v>45536</v>
      </c>
      <c r="O670" s="14" t="str">
        <f>VLOOKUP(VALUE($B670),'[1]đơn vị thực tập'!$C$3:$AE$1000,13,0)</f>
        <v>Nhà hàng</v>
      </c>
      <c r="P670" s="18">
        <f>VLOOKUP(VALUE(B670),'[1]tạm xét'!$A$7:$R$1001,13,0)</f>
        <v>0</v>
      </c>
      <c r="Q670" s="14">
        <f>VLOOKUP(VALUE(B670),'[1]tạm xét'!$A$7:$R$1001,11,0)</f>
        <v>2.44</v>
      </c>
      <c r="R670" s="14" t="str">
        <f>VLOOKUP(VALUE(B670),'[1]tạm xét'!$A$7:$R$1001,18,0)</f>
        <v>CHUYÊN ĐỀ</v>
      </c>
      <c r="S670" s="14" t="s">
        <v>354</v>
      </c>
      <c r="T670" s="14" t="str">
        <f>VLOOKUP($S670,'[1]THÔNG TIN GVHD'!$D$3:$P$25,11,0)</f>
        <v>0935336716</v>
      </c>
      <c r="U670" s="14" t="str">
        <f>VLOOKUP($S670,'[1]THÔNG TIN GVHD'!$D$3:$P$25,12,0)</f>
        <v>hominhphuc@dtu-hti.edu.vn</v>
      </c>
      <c r="V670" s="14">
        <f>VLOOKUP($S670,'[1]THÔNG TIN GVHD'!$D$3:$P$25,13,0)</f>
        <v>0</v>
      </c>
    </row>
    <row r="671" spans="1:22" s="15" customFormat="1" x14ac:dyDescent="0.25">
      <c r="A671" s="10">
        <f t="shared" si="10"/>
        <v>665</v>
      </c>
      <c r="B671" s="10">
        <v>2221718804</v>
      </c>
      <c r="C671" s="11" t="s">
        <v>1426</v>
      </c>
      <c r="D671" s="11"/>
      <c r="E671" s="12"/>
      <c r="F671" s="10"/>
      <c r="G671" s="10"/>
      <c r="H671" s="10" t="s">
        <v>1427</v>
      </c>
      <c r="I671" s="13"/>
      <c r="J671" s="14" t="s">
        <v>1337</v>
      </c>
      <c r="K671" s="14" t="str">
        <f>VLOOKUP(VALUE($B671),'[1]đơn vị thực tập'!$C$3:$AE$1000,9,0)</f>
        <v>Satya Danang Hotel</v>
      </c>
      <c r="L671" s="14" t="str">
        <f>VLOOKUP(VALUE($B671),'[1]đơn vị thực tập'!$C$3:$AE$1000,20,0)</f>
        <v>DUYỆT</v>
      </c>
      <c r="M671" s="14">
        <f>VLOOKUP(VALUE($B671),'[1]đơn vị thực tập'!$C$3:$AE$1000,21,0)</f>
        <v>45323</v>
      </c>
      <c r="N671" s="14">
        <f>VLOOKUP(VALUE($B671),'[1]đơn vị thực tập'!$C$3:$AE$1000,18,0)</f>
        <v>45323</v>
      </c>
      <c r="O671" s="14" t="str">
        <f>VLOOKUP(VALUE($B671),'[1]đơn vị thực tập'!$C$3:$AE$1000,13,0)</f>
        <v>Kinh doanh</v>
      </c>
      <c r="P671" s="18">
        <f>VLOOKUP(VALUE(B671),'[1]tạm xét'!$A$7:$R$1001,13,0)</f>
        <v>0</v>
      </c>
      <c r="Q671" s="14">
        <f>VLOOKUP(VALUE(B671),'[1]tạm xét'!$A$7:$R$1001,11,0)</f>
        <v>0</v>
      </c>
      <c r="R671" s="14" t="str">
        <f>VLOOKUP(VALUE(B671),'[1]tạm xét'!$A$7:$R$1001,18,0)</f>
        <v>CHUYÊN ĐỀ</v>
      </c>
      <c r="S671" s="14" t="s">
        <v>337</v>
      </c>
      <c r="T671" s="14" t="str">
        <f>VLOOKUP($S671,'[1]THÔNG TIN GVHD'!$D$3:$P$25,11,0)</f>
        <v>0396.153.687</v>
      </c>
      <c r="U671" s="14" t="str">
        <f>VLOOKUP($S671,'[1]THÔNG TIN GVHD'!$D$3:$P$25,12,0)</f>
        <v>nguyentminhthu@dtu-hti.edu.vn</v>
      </c>
      <c r="V671" s="14">
        <f>VLOOKUP($S671,'[1]THÔNG TIN GVHD'!$D$3:$P$25,13,0)</f>
        <v>0</v>
      </c>
    </row>
    <row r="672" spans="1:22" s="15" customFormat="1" x14ac:dyDescent="0.25">
      <c r="A672" s="10">
        <f t="shared" si="10"/>
        <v>666</v>
      </c>
      <c r="B672" s="10">
        <v>24207106923</v>
      </c>
      <c r="C672" s="11" t="s">
        <v>1428</v>
      </c>
      <c r="D672" s="11"/>
      <c r="E672" s="12"/>
      <c r="F672" s="10"/>
      <c r="G672" s="10"/>
      <c r="H672" s="10" t="s">
        <v>1368</v>
      </c>
      <c r="I672" s="13"/>
      <c r="J672" s="14" t="s">
        <v>1337</v>
      </c>
      <c r="K672" s="14" t="e">
        <f>VLOOKUP(VALUE($B672),'[1]đơn vị thực tập'!$C$3:$AE$1000,9,0)</f>
        <v>#N/A</v>
      </c>
      <c r="L672" s="14" t="e">
        <f>VLOOKUP(VALUE($B672),'[1]đơn vị thực tập'!$C$3:$AE$1000,20,0)</f>
        <v>#N/A</v>
      </c>
      <c r="M672" s="14" t="e">
        <f>VLOOKUP(VALUE($B672),'[1]đơn vị thực tập'!$C$3:$AE$1000,21,0)</f>
        <v>#N/A</v>
      </c>
      <c r="N672" s="14" t="e">
        <f>VLOOKUP(VALUE($B672),'[1]đơn vị thực tập'!$C$3:$AE$1000,18,0)</f>
        <v>#N/A</v>
      </c>
      <c r="O672" s="14" t="e">
        <f>VLOOKUP(VALUE($B672),'[1]đơn vị thực tập'!$C$3:$AE$1000,13,0)</f>
        <v>#N/A</v>
      </c>
      <c r="P672" s="18" t="e">
        <f>VLOOKUP(VALUE(B672),'[1]tạm xét'!$A$7:$R$1001,13,0)</f>
        <v>#N/A</v>
      </c>
      <c r="Q672" s="14" t="e">
        <f>VLOOKUP(VALUE(B672),'[1]tạm xét'!$A$7:$R$1001,11,0)</f>
        <v>#N/A</v>
      </c>
      <c r="R672" s="14" t="e">
        <f>VLOOKUP(VALUE(B672),'[1]tạm xét'!$A$7:$R$1001,18,0)</f>
        <v>#N/A</v>
      </c>
      <c r="S672" s="14"/>
      <c r="T672" s="14"/>
      <c r="U672" s="14"/>
      <c r="V672" s="14"/>
    </row>
    <row r="673" spans="1:22" s="15" customFormat="1" x14ac:dyDescent="0.25">
      <c r="A673" s="10">
        <f t="shared" si="10"/>
        <v>667</v>
      </c>
      <c r="B673" s="10">
        <v>25217204586</v>
      </c>
      <c r="C673" s="11" t="s">
        <v>1429</v>
      </c>
      <c r="D673" s="11"/>
      <c r="E673" s="12"/>
      <c r="F673" s="10"/>
      <c r="G673" s="10"/>
      <c r="H673" s="10" t="s">
        <v>1430</v>
      </c>
      <c r="I673" s="13"/>
      <c r="J673" s="14" t="s">
        <v>29</v>
      </c>
      <c r="K673" s="14" t="e">
        <f>VLOOKUP(VALUE($B673),'[1]đơn vị thực tập'!$C$3:$AE$1000,9,0)</f>
        <v>#N/A</v>
      </c>
      <c r="L673" s="14" t="e">
        <f>VLOOKUP(VALUE($B673),'[1]đơn vị thực tập'!$C$3:$AE$1000,20,0)</f>
        <v>#N/A</v>
      </c>
      <c r="M673" s="14" t="e">
        <f>VLOOKUP(VALUE($B673),'[1]đơn vị thực tập'!$C$3:$AE$1000,21,0)</f>
        <v>#N/A</v>
      </c>
      <c r="N673" s="14" t="e">
        <f>VLOOKUP(VALUE($B673),'[1]đơn vị thực tập'!$C$3:$AE$1000,18,0)</f>
        <v>#N/A</v>
      </c>
      <c r="O673" s="14" t="e">
        <f>VLOOKUP(VALUE($B673),'[1]đơn vị thực tập'!$C$3:$AE$1000,13,0)</f>
        <v>#N/A</v>
      </c>
      <c r="P673" s="18">
        <f>VLOOKUP(VALUE(B673),'[1]tạm xét'!$A$7:$R$1001,13,0)</f>
        <v>5.1094890510948905E-2</v>
      </c>
      <c r="Q673" s="14">
        <f>VLOOKUP(VALUE(B673),'[1]tạm xét'!$A$7:$R$1001,11,0)</f>
        <v>2.44</v>
      </c>
      <c r="R673" s="14" t="str">
        <f>VLOOKUP(VALUE(B673),'[1]tạm xét'!$A$7:$R$1001,18,0)</f>
        <v>KHÔNG ĐỦ ĐIỀU KIỆN THỰC TẬP</v>
      </c>
      <c r="S673" s="14"/>
      <c r="T673" s="14"/>
      <c r="U673" s="14"/>
      <c r="V673" s="14"/>
    </row>
    <row r="674" spans="1:22" s="15" customFormat="1" x14ac:dyDescent="0.25">
      <c r="A674" s="10">
        <f t="shared" si="10"/>
        <v>668</v>
      </c>
      <c r="B674" s="10">
        <v>24207107852</v>
      </c>
      <c r="C674" s="11" t="s">
        <v>1431</v>
      </c>
      <c r="D674" s="11"/>
      <c r="E674" s="12"/>
      <c r="F674" s="10"/>
      <c r="G674" s="10"/>
      <c r="H674" s="10" t="s">
        <v>1432</v>
      </c>
      <c r="I674" s="13"/>
      <c r="J674" s="14" t="s">
        <v>29</v>
      </c>
      <c r="K674" s="14" t="e">
        <f>VLOOKUP(VALUE($B674),'[1]đơn vị thực tập'!$C$3:$AE$1000,9,0)</f>
        <v>#N/A</v>
      </c>
      <c r="L674" s="14" t="e">
        <f>VLOOKUP(VALUE($B674),'[1]đơn vị thực tập'!$C$3:$AE$1000,20,0)</f>
        <v>#N/A</v>
      </c>
      <c r="M674" s="14" t="e">
        <f>VLOOKUP(VALUE($B674),'[1]đơn vị thực tập'!$C$3:$AE$1000,21,0)</f>
        <v>#N/A</v>
      </c>
      <c r="N674" s="14" t="e">
        <f>VLOOKUP(VALUE($B674),'[1]đơn vị thực tập'!$C$3:$AE$1000,18,0)</f>
        <v>#N/A</v>
      </c>
      <c r="O674" s="14" t="e">
        <f>VLOOKUP(VALUE($B674),'[1]đơn vị thực tập'!$C$3:$AE$1000,13,0)</f>
        <v>#N/A</v>
      </c>
      <c r="P674" s="18">
        <f>VLOOKUP(VALUE(B674),'[1]tạm xét'!$A$7:$R$1001,13,0)</f>
        <v>2.2058823529411766E-2</v>
      </c>
      <c r="Q674" s="14">
        <f>VLOOKUP(VALUE(B674),'[1]tạm xét'!$A$7:$R$1001,11,0)</f>
        <v>2.27</v>
      </c>
      <c r="R674" s="14" t="str">
        <f>VLOOKUP(VALUE(B674),'[1]tạm xét'!$A$7:$R$1001,18,0)</f>
        <v>CHUYÊN ĐỀ</v>
      </c>
      <c r="S674" s="14"/>
      <c r="T674" s="14"/>
      <c r="U674" s="14"/>
      <c r="V674" s="14"/>
    </row>
    <row r="675" spans="1:22" x14ac:dyDescent="0.25">
      <c r="A675" s="10">
        <f t="shared" si="10"/>
        <v>669</v>
      </c>
      <c r="B675" s="10">
        <v>24217106856</v>
      </c>
      <c r="C675" s="11" t="s">
        <v>1433</v>
      </c>
      <c r="D675" s="11"/>
      <c r="E675" s="12"/>
      <c r="F675" s="10"/>
      <c r="G675" s="10"/>
      <c r="H675" s="10" t="s">
        <v>1434</v>
      </c>
      <c r="I675" s="13"/>
      <c r="J675" s="14" t="s">
        <v>1337</v>
      </c>
      <c r="K675" s="14" t="str">
        <f>VLOOKUP(VALUE($B675),'[1]đơn vị thực tập'!$C$3:$AE$1000,10,0)</f>
        <v>Công Ty Cổ Phần Dịch Vụ Cáp Treo Bà Nà - Chi Nhánh Khu Du Lịch và Biệt Thự Nghỉ Dưỡng Làng Pháp</v>
      </c>
      <c r="L675" s="14" t="str">
        <f>VLOOKUP(VALUE($B675),'[1]đơn vị thực tập'!$C$3:$AE$1000,20,0)</f>
        <v>DUYỆT</v>
      </c>
      <c r="M675" s="14" t="str">
        <f>VLOOKUP(VALUE($B675),'[1]đơn vị thực tập'!$C$3:$AE$1000,21,0)</f>
        <v>18/1/2024</v>
      </c>
      <c r="N675" s="14" t="str">
        <f>VLOOKUP(VALUE($B675),'[1]đơn vị thực tập'!$C$3:$AE$1000,18,0)</f>
        <v>18/1</v>
      </c>
      <c r="O675" s="14" t="str">
        <f>VLOOKUP(VALUE($B675),'[1]đơn vị thực tập'!$C$3:$AE$1000,13,0)</f>
        <v>Nhà hàng</v>
      </c>
      <c r="P675" s="18">
        <f>VLOOKUP(VALUE(B675),'[1]tạm xét'!$A$7:$R$1001,13,0)</f>
        <v>0</v>
      </c>
      <c r="Q675" s="14">
        <f>VLOOKUP(VALUE(B675),'[1]tạm xét'!$A$7:$R$1001,11,0)</f>
        <v>2.44</v>
      </c>
      <c r="R675" s="14" t="str">
        <f>VLOOKUP(VALUE(B675),'[1]tạm xét'!$A$7:$R$1001,18,0)</f>
        <v>CHUYÊN ĐỀ</v>
      </c>
      <c r="S675" s="14" t="s">
        <v>244</v>
      </c>
      <c r="T675" s="14" t="str">
        <f>VLOOKUP($S675,'[1]THÔNG TIN GVHD'!$D$3:$P$25,11,0)</f>
        <v>034.838.9062</v>
      </c>
      <c r="U675" s="14" t="str">
        <f>VLOOKUP($S675,'[1]THÔNG TIN GVHD'!$D$3:$P$25,12,0)</f>
        <v>honghaiphan0102@gmail.com</v>
      </c>
      <c r="V675" s="14" t="str">
        <f>VLOOKUP($S675,'[1]THÔNG TIN GVHD'!$D$3:$P$25,13,0)</f>
        <v>https://zalo.me/g/abtrkl228</v>
      </c>
    </row>
    <row r="676" spans="1:22" x14ac:dyDescent="0.25">
      <c r="A676" s="10">
        <f t="shared" si="10"/>
        <v>670</v>
      </c>
      <c r="B676" s="10">
        <v>25217104477</v>
      </c>
      <c r="C676" s="11" t="s">
        <v>1435</v>
      </c>
      <c r="D676" s="11"/>
      <c r="E676" s="12"/>
      <c r="F676" s="10"/>
      <c r="G676" s="10"/>
      <c r="H676" s="10" t="s">
        <v>1436</v>
      </c>
      <c r="I676" s="13"/>
      <c r="J676" s="14" t="s">
        <v>1337</v>
      </c>
      <c r="K676" s="14" t="str">
        <f>VLOOKUP(VALUE($B676),'[1]đơn vị thực tập'!$C$3:$AE$1000,9,0)</f>
        <v>Royal Lotus Hotel Danang</v>
      </c>
      <c r="L676" s="14" t="str">
        <f>VLOOKUP(VALUE($B676),'[1]đơn vị thực tập'!$C$3:$AE$1000,20,0)</f>
        <v>DUYỆT</v>
      </c>
      <c r="M676" s="14" t="str">
        <f>VLOOKUP(VALUE($B676),'[1]đơn vị thực tập'!$C$3:$AE$1000,21,0)</f>
        <v>23/1/2024</v>
      </c>
      <c r="N676" s="14" t="str">
        <f>VLOOKUP(VALUE($B676),'[1]đơn vị thực tập'!$C$3:$AE$1000,18,0)</f>
        <v>22/1</v>
      </c>
      <c r="O676" s="14" t="str">
        <f>VLOOKUP(VALUE($B676),'[1]đơn vị thực tập'!$C$3:$AE$1000,13,0)</f>
        <v>Buồng phòng</v>
      </c>
      <c r="P676" s="18">
        <f>VLOOKUP(VALUE(B676),'[1]tạm xét'!$A$7:$R$1001,13,0)</f>
        <v>0</v>
      </c>
      <c r="Q676" s="14">
        <f>VLOOKUP(VALUE(B676),'[1]tạm xét'!$A$7:$R$1001,11,0)</f>
        <v>2.84</v>
      </c>
      <c r="R676" s="14" t="str">
        <f>VLOOKUP(VALUE(B676),'[1]tạm xét'!$A$7:$R$1001,18,0)</f>
        <v>CHUYÊN ĐỀ</v>
      </c>
      <c r="S676" s="14" t="s">
        <v>337</v>
      </c>
      <c r="T676" s="14" t="str">
        <f>VLOOKUP($S676,'[1]THÔNG TIN GVHD'!$D$3:$P$25,11,0)</f>
        <v>0396.153.687</v>
      </c>
      <c r="U676" s="14" t="str">
        <f>VLOOKUP($S676,'[1]THÔNG TIN GVHD'!$D$3:$P$25,12,0)</f>
        <v>nguyentminhthu@dtu-hti.edu.vn</v>
      </c>
      <c r="V676" s="14">
        <f>VLOOKUP($S676,'[1]THÔNG TIN GVHD'!$D$3:$P$25,13,0)</f>
        <v>0</v>
      </c>
    </row>
    <row r="677" spans="1:22" x14ac:dyDescent="0.25">
      <c r="A677" s="10">
        <f t="shared" si="10"/>
        <v>671</v>
      </c>
      <c r="B677" s="10">
        <v>25217101874</v>
      </c>
      <c r="C677" s="11" t="s">
        <v>1437</v>
      </c>
      <c r="D677" s="11"/>
      <c r="E677" s="12"/>
      <c r="F677" s="10"/>
      <c r="G677" s="10"/>
      <c r="H677" s="10" t="s">
        <v>1438</v>
      </c>
      <c r="I677" s="13"/>
      <c r="J677" s="14" t="s">
        <v>305</v>
      </c>
      <c r="K677" s="14" t="str">
        <f>VLOOKUP(VALUE($B677),'[1]đơn vị thực tập'!$C$3:$AE$1000,9,0)</f>
        <v>Khách sạn Shilla Monogram Quangnam Danang</v>
      </c>
      <c r="L677" s="14" t="str">
        <f>VLOOKUP(VALUE($B677),'[1]đơn vị thực tập'!$C$3:$AE$1000,20,0)</f>
        <v>DUYỆT</v>
      </c>
      <c r="M677" s="14" t="str">
        <f>VLOOKUP(VALUE($B677),'[1]đơn vị thực tập'!$C$3:$AE$1000,21,0)</f>
        <v>23/1/2024</v>
      </c>
      <c r="N677" s="14" t="str">
        <f>VLOOKUP(VALUE($B677),'[1]đơn vị thực tập'!$C$3:$AE$1000,18,0)</f>
        <v>23/1</v>
      </c>
      <c r="O677" s="14" t="str">
        <f>VLOOKUP(VALUE($B677),'[1]đơn vị thực tập'!$C$3:$AE$1000,13,0)</f>
        <v>Bếp</v>
      </c>
      <c r="P677" s="18">
        <f>VLOOKUP(VALUE(B677),'[1]tạm xét'!$A$7:$R$1001,13,0)</f>
        <v>0</v>
      </c>
      <c r="Q677" s="14">
        <f>VLOOKUP(VALUE(B677),'[1]tạm xét'!$A$7:$R$1001,11,0)</f>
        <v>2.62</v>
      </c>
      <c r="R677" s="14" t="str">
        <f>VLOOKUP(VALUE(B677),'[1]tạm xét'!$A$7:$R$1001,18,0)</f>
        <v>KHÓA LUẬN</v>
      </c>
      <c r="S677" s="14" t="s">
        <v>58</v>
      </c>
      <c r="T677" s="14" t="str">
        <f>VLOOKUP($S677,'[1]THÔNG TIN GVHD'!$D$3:$P$25,11,0)</f>
        <v>0905938748</v>
      </c>
      <c r="U677" s="14" t="str">
        <f>VLOOKUP($S677,'[1]THÔNG TIN GVHD'!$D$3:$P$25,12,0)</f>
        <v>duongtxuandieu@dtu-hti.edu.vn</v>
      </c>
      <c r="V677" s="14">
        <f>VLOOKUP($S677,'[1]THÔNG TIN GVHD'!$D$3:$P$25,13,0)</f>
        <v>0</v>
      </c>
    </row>
    <row r="678" spans="1:22" ht="18.75" customHeight="1" x14ac:dyDescent="0.25">
      <c r="A678" s="10">
        <f t="shared" si="10"/>
        <v>672</v>
      </c>
      <c r="B678" s="10">
        <v>25207108180</v>
      </c>
      <c r="C678" s="11" t="s">
        <v>1439</v>
      </c>
      <c r="D678" s="11"/>
      <c r="E678" s="12"/>
      <c r="F678" s="10"/>
      <c r="G678" s="10"/>
      <c r="H678" s="10"/>
      <c r="I678" s="13"/>
      <c r="J678" s="21" t="s">
        <v>334</v>
      </c>
      <c r="K678" s="14" t="str">
        <f>VLOOKUP(VALUE($B678),'[1]đơn vị thực tập'!$C$3:$AE$1000,9,0)</f>
        <v>Mường Thanh Luxury Sông Hàn Hotel</v>
      </c>
      <c r="L678" s="14">
        <f>VLOOKUP(VALUE($B678),'[1]đơn vị thực tập'!$C$3:$AE$1000,20,0)</f>
        <v>0</v>
      </c>
      <c r="M678" s="14" t="str">
        <f>VLOOKUP(VALUE($B678),'[1]đơn vị thực tập'!$C$3:$AE$1000,21,0)</f>
        <v>18/12/2023</v>
      </c>
      <c r="N678" s="14">
        <f>VLOOKUP(VALUE($B678),'[1]đơn vị thực tập'!$C$3:$AE$1000,18,0)</f>
        <v>0</v>
      </c>
      <c r="O678" s="14" t="str">
        <f>VLOOKUP(VALUE($B678),'[1]đơn vị thực tập'!$C$3:$AE$1000,13,0)</f>
        <v>Buồng phòng</v>
      </c>
      <c r="P678" s="18">
        <f>VLOOKUP(VALUE(B678),'[1]tạm xét'!$A$7:$R$1001,13,0)</f>
        <v>0</v>
      </c>
      <c r="Q678" s="14">
        <f>VLOOKUP(VALUE(B678),'[1]tạm xét'!$A$7:$R$1001,11,0)</f>
        <v>2.79</v>
      </c>
      <c r="R678" s="14" t="str">
        <f>VLOOKUP(VALUE(B678),'[1]tạm xét'!$A$7:$R$1001,18,0)</f>
        <v>CHUYÊN ĐỀ</v>
      </c>
      <c r="S678" s="14"/>
      <c r="T678" s="14"/>
      <c r="U678" s="14"/>
      <c r="V678" s="14"/>
    </row>
    <row r="679" spans="1:22" ht="18.75" customHeight="1" x14ac:dyDescent="0.25">
      <c r="A679" s="10">
        <f t="shared" si="10"/>
        <v>673</v>
      </c>
      <c r="B679" s="10">
        <v>25217109177</v>
      </c>
      <c r="C679" s="11" t="s">
        <v>1440</v>
      </c>
      <c r="D679" s="11"/>
      <c r="E679" s="12"/>
      <c r="F679" s="10"/>
      <c r="G679" s="10"/>
      <c r="H679" s="10"/>
      <c r="I679" s="13"/>
      <c r="J679" s="21" t="s">
        <v>334</v>
      </c>
      <c r="K679" s="14" t="str">
        <f>VLOOKUP(VALUE($B679),'[1]đơn vị thực tập'!$C$3:$AE$1000,10,0)</f>
        <v>Danang Han River Hotel</v>
      </c>
      <c r="L679" s="14" t="str">
        <f>VLOOKUP(VALUE($B679),'[1]đơn vị thực tập'!$C$3:$AE$1000,20,0)</f>
        <v>KHÔNG DUYỆT</v>
      </c>
      <c r="M679" s="14" t="str">
        <f>VLOOKUP(VALUE($B679),'[1]đơn vị thực tập'!$C$3:$AE$1000,21,0)</f>
        <v>19/1/2024</v>
      </c>
      <c r="N679" s="14">
        <f>VLOOKUP(VALUE($B679),'[1]đơn vị thực tập'!$C$3:$AE$1000,18,0)</f>
        <v>0</v>
      </c>
      <c r="O679" s="14" t="str">
        <f>VLOOKUP(VALUE($B679),'[1]đơn vị thực tập'!$C$3:$AE$1000,13,0)</f>
        <v>Nhà hàng</v>
      </c>
      <c r="P679" s="18">
        <f>VLOOKUP(VALUE(B679),'[1]tạm xét'!$A$7:$R$1001,13,0)</f>
        <v>0</v>
      </c>
      <c r="Q679" s="14">
        <f>VLOOKUP(VALUE(B679),'[1]tạm xét'!$A$7:$R$1001,11,0)</f>
        <v>2.35</v>
      </c>
      <c r="R679" s="14" t="str">
        <f>VLOOKUP(VALUE(B679),'[1]tạm xét'!$A$7:$R$1001,18,0)</f>
        <v>CHUYÊN ĐỀ</v>
      </c>
      <c r="S679" s="14"/>
      <c r="T679" s="14"/>
      <c r="U679" s="14"/>
      <c r="V679" s="14"/>
    </row>
    <row r="680" spans="1:22" ht="18.75" customHeight="1" x14ac:dyDescent="0.25">
      <c r="A680" s="10">
        <f t="shared" si="10"/>
        <v>674</v>
      </c>
      <c r="B680" s="10">
        <v>24217108548</v>
      </c>
      <c r="C680" s="11" t="s">
        <v>1441</v>
      </c>
      <c r="D680" s="11"/>
      <c r="E680" s="12"/>
      <c r="F680" s="10"/>
      <c r="G680" s="10"/>
      <c r="H680" s="10"/>
      <c r="I680" s="13"/>
      <c r="J680" s="21" t="s">
        <v>29</v>
      </c>
      <c r="K680" s="14" t="str">
        <f>VLOOKUP(VALUE($B680),'[1]đơn vị thực tập'!$C$3:$AE$1000,9,0)</f>
        <v>Meliá Vinpearl Danang Riverfront</v>
      </c>
      <c r="L680" s="14" t="str">
        <f>VLOOKUP(VALUE($B680),'[1]đơn vị thực tập'!$C$3:$AE$1000,20,0)</f>
        <v>DUYỆT</v>
      </c>
      <c r="M680" s="14" t="str">
        <f>VLOOKUP(VALUE($B680),'[1]đơn vị thực tập'!$C$3:$AE$1000,21,0)</f>
        <v>20/1/2024</v>
      </c>
      <c r="N680" s="14" t="str">
        <f>VLOOKUP(VALUE($B680),'[1]đơn vị thực tập'!$C$3:$AE$1000,18,0)</f>
        <v>22/1</v>
      </c>
      <c r="O680" s="14" t="str">
        <f>VLOOKUP(VALUE($B680),'[1]đơn vị thực tập'!$C$3:$AE$1000,13,0)</f>
        <v>Buồng phòng</v>
      </c>
      <c r="P680" s="18">
        <f>VLOOKUP(VALUE(B680),'[1]tạm xét'!$A$7:$R$1001,13,0)</f>
        <v>2.2058823529411766E-2</v>
      </c>
      <c r="Q680" s="14">
        <f>VLOOKUP(VALUE(B680),'[1]tạm xét'!$A$7:$R$1001,11,0)</f>
        <v>2.42</v>
      </c>
      <c r="R680" s="14" t="str">
        <f>VLOOKUP(VALUE(B680),'[1]tạm xét'!$A$7:$R$1001,18,0)</f>
        <v>CHUYÊN ĐỀ</v>
      </c>
      <c r="S680" s="14" t="s">
        <v>69</v>
      </c>
      <c r="T680" s="14" t="str">
        <f>VLOOKUP($S680,'[1]THÔNG TIN GVHD'!$D$3:$P$25,11,0)</f>
        <v>0905 874 626</v>
      </c>
      <c r="U680" s="14" t="str">
        <f>VLOOKUP($S680,'[1]THÔNG TIN GVHD'!$D$3:$P$25,12,0)</f>
        <v>hosminhtai@dtu-hti.edu.vn</v>
      </c>
      <c r="V680" s="14">
        <f>VLOOKUP($S680,'[1]THÔNG TIN GVHD'!$D$3:$P$25,13,0)</f>
        <v>0</v>
      </c>
    </row>
    <row r="681" spans="1:22" ht="18.75" customHeight="1" x14ac:dyDescent="0.25">
      <c r="A681" s="10">
        <f t="shared" si="10"/>
        <v>675</v>
      </c>
      <c r="B681" s="10">
        <v>25217103693</v>
      </c>
      <c r="C681" s="11" t="s">
        <v>1442</v>
      </c>
      <c r="D681" s="11"/>
      <c r="E681" s="12"/>
      <c r="F681" s="10"/>
      <c r="G681" s="10"/>
      <c r="H681" s="10"/>
      <c r="I681" s="13"/>
      <c r="J681" s="21" t="s">
        <v>334</v>
      </c>
      <c r="K681" s="14" t="str">
        <f>VLOOKUP(VALUE($B681),'[1]đơn vị thực tập'!$C$3:$AE$1000,10,0)</f>
        <v>Danang Han River Hotel</v>
      </c>
      <c r="L681" s="14" t="str">
        <f>VLOOKUP(VALUE($B681),'[1]đơn vị thực tập'!$C$3:$AE$1000,20,0)</f>
        <v>KHÔNG DUYỆT</v>
      </c>
      <c r="M681" s="14" t="str">
        <f>VLOOKUP(VALUE($B681),'[1]đơn vị thực tập'!$C$3:$AE$1000,21,0)</f>
        <v>23/1/2024</v>
      </c>
      <c r="N681" s="14" t="str">
        <f>VLOOKUP(VALUE($B681),'[1]đơn vị thực tập'!$C$3:$AE$1000,18,0)</f>
        <v>22/1</v>
      </c>
      <c r="O681" s="14" t="str">
        <f>VLOOKUP(VALUE($B681),'[1]đơn vị thực tập'!$C$3:$AE$1000,13,0)</f>
        <v>Nhà hàng</v>
      </c>
      <c r="P681" s="18">
        <f>VLOOKUP(VALUE(B681),'[1]tạm xét'!$A$7:$R$1001,13,0)</f>
        <v>0</v>
      </c>
      <c r="Q681" s="14">
        <f>VLOOKUP(VALUE(B681),'[1]tạm xét'!$A$7:$R$1001,11,0)</f>
        <v>3.03</v>
      </c>
      <c r="R681" s="14" t="str">
        <f>VLOOKUP(VALUE(B681),'[1]tạm xét'!$A$7:$R$1001,18,0)</f>
        <v>CHUYÊN ĐỀ</v>
      </c>
      <c r="S681" s="14"/>
      <c r="T681" s="14"/>
      <c r="U681" s="14"/>
      <c r="V681" s="14"/>
    </row>
    <row r="682" spans="1:22" ht="18.75" customHeight="1" x14ac:dyDescent="0.25">
      <c r="A682" s="10">
        <f t="shared" si="10"/>
        <v>676</v>
      </c>
      <c r="B682" s="10">
        <v>25217103674</v>
      </c>
      <c r="C682" s="11" t="s">
        <v>1443</v>
      </c>
      <c r="D682" s="11"/>
      <c r="E682" s="12"/>
      <c r="F682" s="10"/>
      <c r="G682" s="10"/>
      <c r="H682" s="10"/>
      <c r="I682" s="13"/>
      <c r="J682" s="21" t="s">
        <v>29</v>
      </c>
      <c r="K682" s="14" t="str">
        <f>VLOOKUP(VALUE($B682),'[1]đơn vị thực tập'!$C$3:$AE$1000,9,0)</f>
        <v>Le Sands Oceanfront Da Nang Hotel</v>
      </c>
      <c r="L682" s="14" t="str">
        <f>VLOOKUP(VALUE($B682),'[1]đơn vị thực tập'!$C$3:$AE$1000,20,0)</f>
        <v>DUYỆT</v>
      </c>
      <c r="M682" s="14" t="str">
        <f>VLOOKUP(VALUE($B682),'[1]đơn vị thực tập'!$C$3:$AE$1000,21,0)</f>
        <v>23/1/2024</v>
      </c>
      <c r="N682" s="14" t="str">
        <f>VLOOKUP(VALUE($B682),'[1]đơn vị thực tập'!$C$3:$AE$1000,18,0)</f>
        <v>22/1</v>
      </c>
      <c r="O682" s="14" t="str">
        <f>VLOOKUP(VALUE($B682),'[1]đơn vị thực tập'!$C$3:$AE$1000,13,0)</f>
        <v>Nhà hàng</v>
      </c>
      <c r="P682" s="18">
        <f>VLOOKUP(VALUE(B682),'[1]tạm xét'!$A$7:$R$1001,13,0)</f>
        <v>2.2058823529411766E-2</v>
      </c>
      <c r="Q682" s="14">
        <f>VLOOKUP(VALUE(B682),'[1]tạm xét'!$A$7:$R$1001,11,0)</f>
        <v>3.22</v>
      </c>
      <c r="R682" s="14" t="str">
        <f>VLOOKUP(VALUE(B682),'[1]tạm xét'!$A$7:$R$1001,18,0)</f>
        <v>CHUYÊN ĐỀ</v>
      </c>
      <c r="S682" s="14" t="s">
        <v>58</v>
      </c>
      <c r="T682" s="14" t="str">
        <f>VLOOKUP($S682,'[1]THÔNG TIN GVHD'!$D$3:$P$25,11,0)</f>
        <v>0905938748</v>
      </c>
      <c r="U682" s="14" t="str">
        <f>VLOOKUP($S682,'[1]THÔNG TIN GVHD'!$D$3:$P$25,12,0)</f>
        <v>duongtxuandieu@dtu-hti.edu.vn</v>
      </c>
      <c r="V682" s="14">
        <f>VLOOKUP($S682,'[1]THÔNG TIN GVHD'!$D$3:$P$25,13,0)</f>
        <v>0</v>
      </c>
    </row>
    <row r="683" spans="1:22" ht="18.75" customHeight="1" thickBot="1" x14ac:dyDescent="0.3">
      <c r="A683" s="10">
        <f t="shared" si="10"/>
        <v>677</v>
      </c>
      <c r="B683" s="10">
        <v>24217210402</v>
      </c>
      <c r="C683" s="11" t="s">
        <v>1444</v>
      </c>
      <c r="D683" s="11"/>
      <c r="E683" s="12"/>
      <c r="F683" s="10"/>
      <c r="G683" s="10"/>
      <c r="H683" s="10"/>
      <c r="I683" s="13"/>
      <c r="J683" s="21" t="s">
        <v>334</v>
      </c>
      <c r="K683" s="14" t="str">
        <f>VLOOKUP(VALUE($B683),'[1]đơn vị thực tập'!$C$3:$AE$1000,10,0)</f>
        <v>Khách Sạn Mường Thanh Luxury Đà Nẵng</v>
      </c>
      <c r="L683" s="14" t="str">
        <f>VLOOKUP(VALUE($B683),'[1]đơn vị thực tập'!$C$3:$AE$1000,20,0)</f>
        <v>DUYỆT</v>
      </c>
      <c r="M683" s="14" t="str">
        <f>VLOOKUP(VALUE($B683),'[1]đơn vị thực tập'!$C$3:$AE$1000,21,0)</f>
        <v>23/1/2024</v>
      </c>
      <c r="N683" s="14" t="str">
        <f>VLOOKUP(VALUE($B683),'[1]đơn vị thực tập'!$C$3:$AE$1000,18,0)</f>
        <v>22/1</v>
      </c>
      <c r="O683" s="14" t="str">
        <f>VLOOKUP(VALUE($B683),'[1]đơn vị thực tập'!$C$3:$AE$1000,13,0)</f>
        <v>Nhà hàng</v>
      </c>
      <c r="P683" s="18">
        <f>VLOOKUP(VALUE(B683),'[1]tạm xét'!$A$7:$R$1001,13,0)</f>
        <v>0</v>
      </c>
      <c r="Q683" s="14">
        <f>VLOOKUP(VALUE(B683),'[1]tạm xét'!$A$7:$R$1001,11,0)</f>
        <v>2.7</v>
      </c>
      <c r="R683" s="14" t="str">
        <f>VLOOKUP(VALUE(B683),'[1]tạm xét'!$A$7:$R$1001,18,0)</f>
        <v>CHUYÊN ĐỀ</v>
      </c>
      <c r="S683" s="14" t="s">
        <v>244</v>
      </c>
      <c r="T683" s="14" t="str">
        <f>VLOOKUP($S683,'[1]THÔNG TIN GVHD'!$D$3:$P$25,11,0)</f>
        <v>034.838.9062</v>
      </c>
      <c r="U683" s="14" t="str">
        <f>VLOOKUP($S683,'[1]THÔNG TIN GVHD'!$D$3:$P$25,12,0)</f>
        <v>honghaiphan0102@gmail.com</v>
      </c>
      <c r="V683" s="14" t="str">
        <f>VLOOKUP($S683,'[1]THÔNG TIN GVHD'!$D$3:$P$25,13,0)</f>
        <v>https://zalo.me/g/abtrkl228</v>
      </c>
    </row>
    <row r="684" spans="1:22" ht="21.75" thickBot="1" x14ac:dyDescent="0.3">
      <c r="A684" s="10">
        <f t="shared" si="10"/>
        <v>678</v>
      </c>
      <c r="B684" s="22">
        <v>25217110463</v>
      </c>
      <c r="C684" s="23" t="s">
        <v>1445</v>
      </c>
      <c r="J684" s="21" t="s">
        <v>334</v>
      </c>
      <c r="K684" s="14" t="str">
        <f>VLOOKUP(VALUE($B684),'[1]đơn vị thực tập'!$C$3:$AE$1000,10,0)</f>
        <v>Palm Garden Resort</v>
      </c>
      <c r="L684" s="14" t="str">
        <f>VLOOKUP(VALUE($B684),'[1]đơn vị thực tập'!$C$3:$AE$1000,20,0)</f>
        <v>DUYỆT</v>
      </c>
      <c r="M684" s="14">
        <f>VLOOKUP(VALUE($B684),'[1]đơn vị thực tập'!$C$3:$AE$1000,21,0)</f>
        <v>0</v>
      </c>
      <c r="N684" s="14" t="str">
        <f>VLOOKUP(VALUE($B684),'[1]đơn vị thực tập'!$C$3:$AE$1000,18,0)</f>
        <v>28/1</v>
      </c>
      <c r="O684" s="14" t="str">
        <f>VLOOKUP(VALUE($B684),'[1]đơn vị thực tập'!$C$3:$AE$1000,13,0)</f>
        <v>Tiền sảnh</v>
      </c>
      <c r="P684" s="18">
        <f>VLOOKUP(VALUE(B684),'[1]tạm xét'!$A$7:$R$1001,13,0)</f>
        <v>0</v>
      </c>
      <c r="Q684" s="14">
        <f>VLOOKUP(VALUE(B684),'[1]tạm xét'!$A$7:$R$1001,11,0)</f>
        <v>0</v>
      </c>
      <c r="R684" s="14" t="str">
        <f>VLOOKUP(VALUE(B684),'[1]tạm xét'!$A$7:$R$1001,18,0)</f>
        <v>CHUYÊN ĐỀ</v>
      </c>
      <c r="S684" s="14" t="s">
        <v>244</v>
      </c>
      <c r="T684" s="14" t="str">
        <f>VLOOKUP($S684,'[1]THÔNG TIN GVHD'!$D$3:$P$25,11,0)</f>
        <v>034.838.9062</v>
      </c>
      <c r="U684" s="14" t="str">
        <f>VLOOKUP($S684,'[1]THÔNG TIN GVHD'!$D$3:$P$25,12,0)</f>
        <v>honghaiphan0102@gmail.com</v>
      </c>
      <c r="V684" s="14" t="str">
        <f>VLOOKUP($S684,'[1]THÔNG TIN GVHD'!$D$3:$P$25,13,0)</f>
        <v>https://zalo.me/g/abtrkl228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2024-01-30T09:37:42Z</dcterms:modified>
</cp:coreProperties>
</file>