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2024-2025\TOT NGHIEP THANG 6 2025\TN3\"/>
    </mc:Choice>
  </mc:AlternateContent>
  <bookViews>
    <workbookView xWindow="120" yWindow="1575" windowWidth="19095" windowHeight="10260"/>
  </bookViews>
  <sheets>
    <sheet name="NAD" sheetId="20" r:id="rId1"/>
    <sheet name="NAB" sheetId="17" r:id="rId2"/>
  </sheets>
  <externalReferences>
    <externalReference r:id="rId3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NAB!$A$5:$AG$194</definedName>
    <definedName name="_xlnm._FilterDatabase" localSheetId="0" hidden="1">NAD!$A$5:$AH$58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g" localSheetId="1" hidden="1">#REF!</definedName>
    <definedName name="g" localSheetId="0" hidden="1">#REF!</definedName>
    <definedName name="g" hidden="1">#REF!</definedName>
    <definedName name="H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1">NAB!$A$1:$X$199</definedName>
    <definedName name="_xlnm.Print_Area" localSheetId="0">NAD!$A$1:$X$63</definedName>
    <definedName name="_xlnm.Print_Titles" localSheetId="1">NAB!$1:$5</definedName>
    <definedName name="_xlnm.Print_Titles" localSheetId="0">NAD!$1:$5</definedName>
    <definedName name="_xlnm.Print_Titles">#N/A</definedName>
    <definedName name="qqqqqqqqqq" localSheetId="1" hidden="1">#REF!</definedName>
    <definedName name="qqqqqqqqqq" localSheetId="0" hidden="1">#REF!</definedName>
    <definedName name="qqqqqqqqqq" hidden="1">#REF!</definedName>
    <definedName name="SGFD" localSheetId="1" hidden="1">#REF!</definedName>
    <definedName name="SGFD" localSheetId="0" hidden="1">#REF!</definedName>
    <definedName name="SGFD" hidden="1">#REF!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AE8" i="17" l="1"/>
  <c r="AE9" i="17"/>
  <c r="AE10" i="17"/>
  <c r="AE11" i="17"/>
  <c r="AE12" i="17"/>
  <c r="AE13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178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7" i="17"/>
  <c r="AF7" i="17" s="1"/>
  <c r="AE7" i="20"/>
  <c r="AE56" i="20"/>
  <c r="AE55" i="20"/>
  <c r="AE54" i="20"/>
  <c r="AE53" i="20"/>
  <c r="AE52" i="20"/>
  <c r="AE51" i="20"/>
  <c r="AE50" i="20"/>
  <c r="AE49" i="20"/>
  <c r="AE48" i="20"/>
  <c r="AE47" i="20"/>
  <c r="AE46" i="20"/>
  <c r="AE45" i="20"/>
  <c r="AE44" i="20"/>
  <c r="AE43" i="20"/>
  <c r="AE42" i="20"/>
  <c r="AE41" i="20"/>
  <c r="AE40" i="20"/>
  <c r="AE39" i="20"/>
  <c r="AE38" i="20"/>
  <c r="AE37" i="20"/>
  <c r="AE36" i="20"/>
  <c r="AE35" i="20"/>
  <c r="AE34" i="20"/>
  <c r="AE33" i="20"/>
  <c r="AE32" i="20"/>
  <c r="AE31" i="20"/>
  <c r="AE30" i="20"/>
  <c r="AE29" i="20"/>
  <c r="AE28" i="20"/>
  <c r="AE27" i="20"/>
  <c r="AE26" i="20"/>
  <c r="AE25" i="20"/>
  <c r="AE24" i="20"/>
  <c r="AE23" i="20"/>
  <c r="AE22" i="20"/>
  <c r="AE21" i="20"/>
  <c r="AE20" i="20"/>
  <c r="AE19" i="20"/>
  <c r="AE18" i="20"/>
  <c r="AE17" i="20"/>
  <c r="AE16" i="20"/>
  <c r="AE8" i="20"/>
  <c r="AE9" i="20"/>
  <c r="AE10" i="20"/>
  <c r="AE11" i="20"/>
  <c r="AE12" i="20"/>
  <c r="AE13" i="20"/>
  <c r="AE14" i="20"/>
  <c r="AB12" i="17" l="1"/>
  <c r="AD12" i="17"/>
  <c r="AF12" i="17"/>
  <c r="AB13" i="17" l="1"/>
  <c r="AD13" i="17"/>
  <c r="AF13" i="17"/>
  <c r="X187" i="17" l="1"/>
  <c r="AD187" i="17" s="1"/>
  <c r="AB187" i="17"/>
  <c r="AF187" i="17"/>
  <c r="X188" i="17"/>
  <c r="AD188" i="17" s="1"/>
  <c r="AB188" i="17"/>
  <c r="AF188" i="17"/>
  <c r="X189" i="17"/>
  <c r="AD189" i="17" s="1"/>
  <c r="AB189" i="17"/>
  <c r="AF189" i="17"/>
  <c r="X190" i="17"/>
  <c r="AD190" i="17" s="1"/>
  <c r="AB190" i="17"/>
  <c r="AF190" i="17"/>
  <c r="X191" i="17"/>
  <c r="AD191" i="17" s="1"/>
  <c r="AB191" i="17"/>
  <c r="AF191" i="17"/>
  <c r="X192" i="17"/>
  <c r="AD192" i="17" s="1"/>
  <c r="AB192" i="17"/>
  <c r="AF192" i="17"/>
  <c r="X111" i="17"/>
  <c r="AD111" i="17" s="1"/>
  <c r="AB111" i="17"/>
  <c r="AF111" i="17"/>
  <c r="X73" i="17"/>
  <c r="AD73" i="17" s="1"/>
  <c r="AB73" i="17"/>
  <c r="AF73" i="17"/>
  <c r="X74" i="17"/>
  <c r="AD74" i="17" s="1"/>
  <c r="AB74" i="17"/>
  <c r="AF74" i="17"/>
  <c r="X75" i="17"/>
  <c r="AD75" i="17" s="1"/>
  <c r="AB75" i="17"/>
  <c r="AF75" i="17"/>
  <c r="X25" i="20" l="1"/>
  <c r="AD25" i="20" s="1"/>
  <c r="AB25" i="20"/>
  <c r="AF25" i="20"/>
  <c r="AB11" i="17" l="1"/>
  <c r="AD11" i="17"/>
  <c r="AF11" i="17"/>
  <c r="X54" i="20" l="1"/>
  <c r="AD54" i="20" s="1"/>
  <c r="AB54" i="20"/>
  <c r="AF54" i="20"/>
  <c r="X55" i="20"/>
  <c r="AD55" i="20" s="1"/>
  <c r="AB55" i="20"/>
  <c r="AF55" i="20"/>
  <c r="X56" i="20"/>
  <c r="AD56" i="20" s="1"/>
  <c r="AB56" i="20"/>
  <c r="AF56" i="20"/>
  <c r="X164" i="17" l="1"/>
  <c r="AD164" i="17" s="1"/>
  <c r="AF164" i="17"/>
  <c r="X165" i="17"/>
  <c r="AD165" i="17" s="1"/>
  <c r="AF165" i="17"/>
  <c r="X166" i="17"/>
  <c r="AD166" i="17" s="1"/>
  <c r="AF166" i="17"/>
  <c r="X167" i="17"/>
  <c r="AD167" i="17" s="1"/>
  <c r="AF167" i="17"/>
  <c r="X168" i="17"/>
  <c r="AD168" i="17" s="1"/>
  <c r="AF168" i="17"/>
  <c r="X169" i="17"/>
  <c r="AD169" i="17" s="1"/>
  <c r="AF169" i="17"/>
  <c r="X170" i="17"/>
  <c r="AD170" i="17" s="1"/>
  <c r="AF170" i="17"/>
  <c r="X171" i="17"/>
  <c r="AD171" i="17" s="1"/>
  <c r="AF171" i="17"/>
  <c r="X172" i="17"/>
  <c r="AD172" i="17" s="1"/>
  <c r="AF172" i="17"/>
  <c r="X173" i="17"/>
  <c r="AD173" i="17" s="1"/>
  <c r="AF173" i="17"/>
  <c r="X174" i="17"/>
  <c r="AD174" i="17" s="1"/>
  <c r="AF174" i="17"/>
  <c r="X175" i="17"/>
  <c r="AD175" i="17" s="1"/>
  <c r="AF175" i="17"/>
  <c r="X176" i="17"/>
  <c r="AD176" i="17" s="1"/>
  <c r="AF176" i="17"/>
  <c r="X177" i="17"/>
  <c r="AD177" i="17" s="1"/>
  <c r="AF177" i="17"/>
  <c r="X178" i="17"/>
  <c r="AD178" i="17" s="1"/>
  <c r="AF178" i="17"/>
  <c r="X179" i="17"/>
  <c r="AD179" i="17" s="1"/>
  <c r="AF179" i="17"/>
  <c r="X180" i="17"/>
  <c r="AD180" i="17" s="1"/>
  <c r="AF180" i="17"/>
  <c r="X181" i="17"/>
  <c r="AD181" i="17" s="1"/>
  <c r="AF181" i="17"/>
  <c r="X182" i="17"/>
  <c r="AD182" i="17" s="1"/>
  <c r="AF182" i="17"/>
  <c r="X183" i="17"/>
  <c r="AD183" i="17" s="1"/>
  <c r="AF183" i="17"/>
  <c r="X184" i="17"/>
  <c r="AD184" i="17" s="1"/>
  <c r="AB184" i="17"/>
  <c r="AF184" i="17"/>
  <c r="X185" i="17"/>
  <c r="AD185" i="17" s="1"/>
  <c r="AB185" i="17"/>
  <c r="AF185" i="17"/>
  <c r="X186" i="17"/>
  <c r="AD186" i="17" s="1"/>
  <c r="AB186" i="17"/>
  <c r="AF186" i="17"/>
  <c r="X105" i="17"/>
  <c r="AD105" i="17" s="1"/>
  <c r="AB105" i="17"/>
  <c r="AF105" i="17"/>
  <c r="X106" i="17"/>
  <c r="AD106" i="17" s="1"/>
  <c r="AB106" i="17"/>
  <c r="AF106" i="17"/>
  <c r="X107" i="17"/>
  <c r="AD107" i="17" s="1"/>
  <c r="AB107" i="17"/>
  <c r="AF107" i="17"/>
  <c r="X108" i="17"/>
  <c r="AD108" i="17" s="1"/>
  <c r="AB108" i="17"/>
  <c r="AF108" i="17"/>
  <c r="X109" i="17"/>
  <c r="AD109" i="17" s="1"/>
  <c r="AB109" i="17"/>
  <c r="AF109" i="17"/>
  <c r="X110" i="17"/>
  <c r="AD110" i="17" s="1"/>
  <c r="AB110" i="17"/>
  <c r="AF110" i="17"/>
  <c r="X41" i="17"/>
  <c r="AD41" i="17" s="1"/>
  <c r="AB41" i="17"/>
  <c r="AF41" i="17"/>
  <c r="X42" i="17"/>
  <c r="AD42" i="17" s="1"/>
  <c r="AB42" i="17"/>
  <c r="AF42" i="17"/>
  <c r="X43" i="17"/>
  <c r="AD43" i="17" s="1"/>
  <c r="AB43" i="17"/>
  <c r="AF43" i="17"/>
  <c r="X44" i="17"/>
  <c r="AD44" i="17" s="1"/>
  <c r="AB44" i="17"/>
  <c r="AF44" i="17"/>
  <c r="X45" i="17"/>
  <c r="AD45" i="17" s="1"/>
  <c r="AB45" i="17"/>
  <c r="AF45" i="17"/>
  <c r="X46" i="17"/>
  <c r="AD46" i="17" s="1"/>
  <c r="AB46" i="17"/>
  <c r="AF46" i="17"/>
  <c r="X47" i="17"/>
  <c r="AD47" i="17" s="1"/>
  <c r="AB47" i="17"/>
  <c r="AF47" i="17"/>
  <c r="X48" i="17"/>
  <c r="AD48" i="17" s="1"/>
  <c r="AB48" i="17"/>
  <c r="AF48" i="17"/>
  <c r="X49" i="17"/>
  <c r="AD49" i="17" s="1"/>
  <c r="AB49" i="17"/>
  <c r="AF49" i="17"/>
  <c r="X50" i="17"/>
  <c r="AD50" i="17" s="1"/>
  <c r="AB50" i="17"/>
  <c r="AF50" i="17"/>
  <c r="X51" i="17"/>
  <c r="AD51" i="17" s="1"/>
  <c r="AB51" i="17"/>
  <c r="AF51" i="17"/>
  <c r="X52" i="17"/>
  <c r="AD52" i="17" s="1"/>
  <c r="AB52" i="17"/>
  <c r="AF52" i="17"/>
  <c r="X53" i="17"/>
  <c r="AD53" i="17" s="1"/>
  <c r="AB53" i="17"/>
  <c r="AF53" i="17"/>
  <c r="X54" i="17"/>
  <c r="AD54" i="17" s="1"/>
  <c r="AB54" i="17"/>
  <c r="AF54" i="17"/>
  <c r="X55" i="17"/>
  <c r="AD55" i="17" s="1"/>
  <c r="AB55" i="17"/>
  <c r="AF55" i="17"/>
  <c r="X56" i="17"/>
  <c r="AD56" i="17" s="1"/>
  <c r="AB56" i="17"/>
  <c r="AF56" i="17"/>
  <c r="X57" i="17"/>
  <c r="AD57" i="17" s="1"/>
  <c r="AB57" i="17"/>
  <c r="AF57" i="17"/>
  <c r="X58" i="17"/>
  <c r="AD58" i="17" s="1"/>
  <c r="AB58" i="17"/>
  <c r="AF58" i="17"/>
  <c r="X59" i="17"/>
  <c r="AD59" i="17" s="1"/>
  <c r="AB59" i="17"/>
  <c r="AF59" i="17"/>
  <c r="X60" i="17"/>
  <c r="AD60" i="17" s="1"/>
  <c r="AB60" i="17"/>
  <c r="AF60" i="17"/>
  <c r="X61" i="17"/>
  <c r="AD61" i="17" s="1"/>
  <c r="AB61" i="17"/>
  <c r="AF61" i="17"/>
  <c r="X62" i="17"/>
  <c r="AD62" i="17" s="1"/>
  <c r="AB62" i="17"/>
  <c r="AF62" i="17"/>
  <c r="X63" i="17"/>
  <c r="AD63" i="17" s="1"/>
  <c r="AB63" i="17"/>
  <c r="AF63" i="17"/>
  <c r="X64" i="17"/>
  <c r="AD64" i="17" s="1"/>
  <c r="AB64" i="17"/>
  <c r="AF64" i="17"/>
  <c r="X65" i="17"/>
  <c r="AD65" i="17" s="1"/>
  <c r="AB65" i="17"/>
  <c r="AF65" i="17"/>
  <c r="X66" i="17"/>
  <c r="AD66" i="17" s="1"/>
  <c r="AB66" i="17"/>
  <c r="AF66" i="17"/>
  <c r="X67" i="17"/>
  <c r="AD67" i="17" s="1"/>
  <c r="AB67" i="17"/>
  <c r="AF67" i="17"/>
  <c r="X68" i="17"/>
  <c r="AD68" i="17" s="1"/>
  <c r="AB68" i="17"/>
  <c r="AF68" i="17"/>
  <c r="X69" i="17"/>
  <c r="AD69" i="17" s="1"/>
  <c r="AB69" i="17"/>
  <c r="AF69" i="17"/>
  <c r="X70" i="17"/>
  <c r="AD70" i="17" s="1"/>
  <c r="AB70" i="17"/>
  <c r="AF70" i="17"/>
  <c r="X71" i="17"/>
  <c r="AD71" i="17" s="1"/>
  <c r="AB71" i="17"/>
  <c r="AF71" i="17"/>
  <c r="X72" i="17"/>
  <c r="AD72" i="17" s="1"/>
  <c r="AB72" i="17"/>
  <c r="AF72" i="17"/>
  <c r="AF15" i="17" l="1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AF89" i="17"/>
  <c r="AF90" i="17"/>
  <c r="AF91" i="17"/>
  <c r="AF92" i="17"/>
  <c r="AF93" i="17"/>
  <c r="AF94" i="17"/>
  <c r="AF95" i="17"/>
  <c r="AF96" i="17"/>
  <c r="AF97" i="17"/>
  <c r="AF98" i="17"/>
  <c r="AF99" i="17"/>
  <c r="AF100" i="17"/>
  <c r="AF101" i="17"/>
  <c r="AF102" i="17"/>
  <c r="AF103" i="17"/>
  <c r="AF104" i="17"/>
  <c r="AF113" i="17"/>
  <c r="AF114" i="17"/>
  <c r="AF115" i="17"/>
  <c r="AF116" i="17"/>
  <c r="AF117" i="17"/>
  <c r="AF118" i="17"/>
  <c r="AF119" i="17"/>
  <c r="AF120" i="17"/>
  <c r="AF121" i="17"/>
  <c r="AF122" i="17"/>
  <c r="AF123" i="17"/>
  <c r="AF124" i="17"/>
  <c r="AF125" i="17"/>
  <c r="AF126" i="17"/>
  <c r="AF127" i="17"/>
  <c r="AF128" i="17"/>
  <c r="AF129" i="17"/>
  <c r="AF130" i="17"/>
  <c r="AF131" i="17"/>
  <c r="AF132" i="17"/>
  <c r="AF133" i="17"/>
  <c r="AF134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8" i="17" l="1"/>
  <c r="AF9" i="17"/>
  <c r="AF10" i="17"/>
  <c r="AF8" i="20" l="1"/>
  <c r="AF9" i="20"/>
  <c r="AF10" i="20"/>
  <c r="AF11" i="20"/>
  <c r="AF12" i="20"/>
  <c r="AF13" i="20"/>
  <c r="AF14" i="20"/>
  <c r="AF16" i="20"/>
  <c r="AF17" i="20"/>
  <c r="AF18" i="20"/>
  <c r="AF19" i="20"/>
  <c r="AF20" i="20"/>
  <c r="AF21" i="20"/>
  <c r="AF22" i="20"/>
  <c r="AF23" i="20"/>
  <c r="AF24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B34" i="20" l="1"/>
  <c r="X34" i="20"/>
  <c r="AB53" i="20"/>
  <c r="X53" i="20"/>
  <c r="AB52" i="20"/>
  <c r="X52" i="20"/>
  <c r="AB51" i="20"/>
  <c r="X51" i="20"/>
  <c r="AB50" i="20"/>
  <c r="X50" i="20"/>
  <c r="AB49" i="20"/>
  <c r="X49" i="20"/>
  <c r="AB48" i="20"/>
  <c r="X48" i="20"/>
  <c r="AB47" i="20"/>
  <c r="X47" i="20"/>
  <c r="AB46" i="20"/>
  <c r="X46" i="20"/>
  <c r="AB45" i="20"/>
  <c r="X45" i="20"/>
  <c r="AB44" i="20"/>
  <c r="X44" i="20"/>
  <c r="AB43" i="20"/>
  <c r="X43" i="20"/>
  <c r="AB42" i="20"/>
  <c r="X42" i="20"/>
  <c r="AB41" i="20"/>
  <c r="X41" i="20"/>
  <c r="AB40" i="20"/>
  <c r="X40" i="20"/>
  <c r="AB39" i="20"/>
  <c r="X39" i="20"/>
  <c r="AB38" i="20"/>
  <c r="X38" i="20"/>
  <c r="AB37" i="20"/>
  <c r="X37" i="20"/>
  <c r="AB36" i="20"/>
  <c r="X36" i="20"/>
  <c r="AB35" i="20"/>
  <c r="X35" i="20"/>
  <c r="AB29" i="20"/>
  <c r="X29" i="20"/>
  <c r="AB28" i="20"/>
  <c r="X28" i="20"/>
  <c r="AB27" i="20"/>
  <c r="X27" i="20"/>
  <c r="AB32" i="20"/>
  <c r="X32" i="20"/>
  <c r="AB31" i="20"/>
  <c r="X31" i="20"/>
  <c r="AB30" i="20"/>
  <c r="X30" i="20"/>
  <c r="AB24" i="20"/>
  <c r="X24" i="20"/>
  <c r="AD24" i="20" s="1"/>
  <c r="AB23" i="20"/>
  <c r="X23" i="20"/>
  <c r="AD23" i="20" s="1"/>
  <c r="AB22" i="20"/>
  <c r="X22" i="20"/>
  <c r="AD22" i="20" s="1"/>
  <c r="AB21" i="20"/>
  <c r="X21" i="20"/>
  <c r="AD21" i="20" s="1"/>
  <c r="AB20" i="20"/>
  <c r="X20" i="20"/>
  <c r="AD20" i="20" s="1"/>
  <c r="AB19" i="20"/>
  <c r="X19" i="20"/>
  <c r="AD19" i="20" s="1"/>
  <c r="AB17" i="20"/>
  <c r="X17" i="20"/>
  <c r="AD17" i="20" s="1"/>
  <c r="AB16" i="20"/>
  <c r="X16" i="20"/>
  <c r="AB18" i="20"/>
  <c r="X18" i="20"/>
  <c r="AD18" i="20" s="1"/>
  <c r="AB14" i="20"/>
  <c r="X14" i="20"/>
  <c r="AD14" i="20" s="1"/>
  <c r="AB13" i="20"/>
  <c r="X13" i="20"/>
  <c r="AD13" i="20" s="1"/>
  <c r="AB12" i="20"/>
  <c r="X12" i="20"/>
  <c r="AD12" i="20" s="1"/>
  <c r="AB11" i="20"/>
  <c r="X11" i="20"/>
  <c r="AD11" i="20" s="1"/>
  <c r="AB10" i="20"/>
  <c r="X10" i="20"/>
  <c r="AD10" i="20" s="1"/>
  <c r="AB9" i="20"/>
  <c r="X9" i="20"/>
  <c r="AD9" i="20" s="1"/>
  <c r="AB8" i="20"/>
  <c r="X8" i="20"/>
  <c r="AD8" i="20" s="1"/>
  <c r="AF7" i="20"/>
  <c r="AB7" i="20"/>
  <c r="X7" i="20"/>
  <c r="AD7" i="20" s="1"/>
  <c r="AD34" i="20" l="1"/>
  <c r="AD38" i="20"/>
  <c r="AD40" i="20"/>
  <c r="AD42" i="20"/>
  <c r="AD36" i="20"/>
  <c r="AD44" i="20"/>
  <c r="AD46" i="20"/>
  <c r="AD28" i="20"/>
  <c r="AD48" i="20"/>
  <c r="AD50" i="20"/>
  <c r="AD52" i="20"/>
  <c r="AD27" i="20"/>
  <c r="AD29" i="20"/>
  <c r="AD16" i="20"/>
  <c r="AD35" i="20"/>
  <c r="AD37" i="20"/>
  <c r="AD39" i="20"/>
  <c r="AD41" i="20"/>
  <c r="AD43" i="20"/>
  <c r="AD45" i="20"/>
  <c r="AD47" i="20"/>
  <c r="AD49" i="20"/>
  <c r="AD51" i="20"/>
  <c r="AD53" i="20"/>
  <c r="AD31" i="20"/>
  <c r="AD30" i="20"/>
  <c r="AD32" i="20"/>
  <c r="Y6" i="20"/>
  <c r="X144" i="17" l="1"/>
  <c r="X163" i="17"/>
  <c r="X123" i="17"/>
  <c r="X141" i="17"/>
  <c r="X114" i="17"/>
  <c r="X116" i="17"/>
  <c r="X118" i="17"/>
  <c r="X124" i="17"/>
  <c r="X143" i="17"/>
  <c r="X153" i="17"/>
  <c r="X119" i="17"/>
  <c r="X129" i="17"/>
  <c r="X135" i="17"/>
  <c r="X161" i="17"/>
  <c r="X154" i="17"/>
  <c r="X120" i="17"/>
  <c r="X117" i="17"/>
  <c r="AD143" i="17" s="1"/>
  <c r="X151" i="17"/>
  <c r="X121" i="17"/>
  <c r="X137" i="17"/>
  <c r="X156" i="17"/>
  <c r="X126" i="17"/>
  <c r="X158" i="17"/>
  <c r="X130" i="17"/>
  <c r="X148" i="17"/>
  <c r="X150" i="17"/>
  <c r="X128" i="17"/>
  <c r="X155" i="17"/>
  <c r="X140" i="17"/>
  <c r="X131" i="17"/>
  <c r="X146" i="17"/>
  <c r="X133" i="17"/>
  <c r="X145" i="17"/>
  <c r="X138" i="17"/>
  <c r="X132" i="17"/>
  <c r="X134" i="17"/>
  <c r="X147" i="17"/>
  <c r="X104" i="17"/>
  <c r="AB104" i="17"/>
  <c r="X81" i="17"/>
  <c r="AB81" i="17"/>
  <c r="X85" i="17"/>
  <c r="AB85" i="17"/>
  <c r="X89" i="17"/>
  <c r="AB89" i="17"/>
  <c r="X102" i="17"/>
  <c r="AB102" i="17"/>
  <c r="X84" i="17"/>
  <c r="AB84" i="17"/>
  <c r="X92" i="17"/>
  <c r="AB92" i="17"/>
  <c r="X95" i="17"/>
  <c r="AB95" i="17"/>
  <c r="X94" i="17"/>
  <c r="AB94" i="17"/>
  <c r="X98" i="17"/>
  <c r="AB98" i="17"/>
  <c r="X86" i="17"/>
  <c r="AB86" i="17"/>
  <c r="X93" i="17"/>
  <c r="AB93" i="17"/>
  <c r="X79" i="17"/>
  <c r="AD102" i="17" s="1"/>
  <c r="AB79" i="17"/>
  <c r="X77" i="17"/>
  <c r="AB77" i="17"/>
  <c r="X78" i="17"/>
  <c r="AD104" i="17" s="1"/>
  <c r="AB78" i="17"/>
  <c r="X28" i="17"/>
  <c r="AB28" i="17"/>
  <c r="X20" i="17"/>
  <c r="AB20" i="17"/>
  <c r="X16" i="17"/>
  <c r="AB16" i="17"/>
  <c r="X24" i="17"/>
  <c r="AB24" i="17"/>
  <c r="X23" i="17"/>
  <c r="AB23" i="17"/>
  <c r="X30" i="17"/>
  <c r="AB30" i="17"/>
  <c r="X33" i="17"/>
  <c r="AB33" i="17"/>
  <c r="X40" i="17"/>
  <c r="AB40" i="17"/>
  <c r="X22" i="17"/>
  <c r="AB22" i="17"/>
  <c r="X25" i="17"/>
  <c r="AB25" i="17"/>
  <c r="X34" i="17"/>
  <c r="AD28" i="17" s="1"/>
  <c r="AB34" i="17"/>
  <c r="X18" i="17"/>
  <c r="AB18" i="17"/>
  <c r="X29" i="17"/>
  <c r="AB29" i="17"/>
  <c r="X39" i="17"/>
  <c r="AB39" i="17"/>
  <c r="X31" i="17"/>
  <c r="AB31" i="17"/>
  <c r="X36" i="17"/>
  <c r="AB36" i="17"/>
  <c r="X38" i="17"/>
  <c r="AD34" i="17" s="1"/>
  <c r="AB38" i="17"/>
  <c r="X32" i="17"/>
  <c r="AB32" i="17"/>
  <c r="X35" i="17"/>
  <c r="AB35" i="17"/>
  <c r="X21" i="17"/>
  <c r="AB21" i="17"/>
  <c r="X37" i="17"/>
  <c r="AD38" i="17" s="1"/>
  <c r="AB37" i="17"/>
  <c r="X27" i="17"/>
  <c r="AD39" i="17" s="1"/>
  <c r="AB27" i="17"/>
  <c r="X15" i="17"/>
  <c r="AB15" i="17"/>
  <c r="X19" i="17"/>
  <c r="AB19" i="17"/>
  <c r="X26" i="17"/>
  <c r="AD16" i="17" s="1"/>
  <c r="AB26" i="17"/>
  <c r="AD40" i="17" l="1"/>
  <c r="AD98" i="17"/>
  <c r="AD158" i="17"/>
  <c r="AD156" i="17"/>
  <c r="AD154" i="17"/>
  <c r="AD144" i="17"/>
  <c r="AD163" i="17"/>
  <c r="AD161" i="17"/>
  <c r="AD155" i="17"/>
  <c r="AD153" i="17"/>
  <c r="AD151" i="17"/>
  <c r="AD141" i="17"/>
  <c r="AD36" i="17"/>
  <c r="AD32" i="17"/>
  <c r="AD30" i="17"/>
  <c r="AD24" i="17"/>
  <c r="AD20" i="17"/>
  <c r="AD150" i="17"/>
  <c r="AD148" i="17"/>
  <c r="AD146" i="17"/>
  <c r="AD140" i="17"/>
  <c r="AD138" i="17"/>
  <c r="AD134" i="17"/>
  <c r="AD132" i="17"/>
  <c r="AD130" i="17"/>
  <c r="AD128" i="17"/>
  <c r="AD147" i="17"/>
  <c r="AD145" i="17"/>
  <c r="AD137" i="17"/>
  <c r="AD135" i="17"/>
  <c r="AD133" i="17"/>
  <c r="AD131" i="17"/>
  <c r="AD129" i="17"/>
  <c r="AD94" i="17"/>
  <c r="AD92" i="17"/>
  <c r="AD95" i="17"/>
  <c r="AD93" i="17"/>
  <c r="AD37" i="17"/>
  <c r="AD35" i="17"/>
  <c r="AD33" i="17"/>
  <c r="AD31" i="17"/>
  <c r="AD29" i="17"/>
  <c r="AD27" i="17"/>
  <c r="AD25" i="17"/>
  <c r="AD23" i="17"/>
  <c r="AD21" i="17"/>
  <c r="AD19" i="17"/>
  <c r="AD26" i="17"/>
  <c r="AD22" i="17"/>
  <c r="AD18" i="17"/>
  <c r="X7" i="17"/>
  <c r="AD7" i="17" s="1"/>
  <c r="AB7" i="17"/>
  <c r="X80" i="17" l="1"/>
  <c r="X100" i="17"/>
  <c r="AD100" i="17" s="1"/>
  <c r="X96" i="17"/>
  <c r="AD96" i="17" s="1"/>
  <c r="X97" i="17"/>
  <c r="AD97" i="17" s="1"/>
  <c r="X82" i="17"/>
  <c r="X90" i="17"/>
  <c r="AD90" i="17" s="1"/>
  <c r="X87" i="17"/>
  <c r="X103" i="17"/>
  <c r="AD103" i="17" s="1"/>
  <c r="X83" i="17"/>
  <c r="X101" i="17"/>
  <c r="AD101" i="17" s="1"/>
  <c r="X91" i="17"/>
  <c r="AD91" i="17" s="1"/>
  <c r="X88" i="17"/>
  <c r="X99" i="17"/>
  <c r="AD99" i="17" s="1"/>
  <c r="AB99" i="17" l="1"/>
  <c r="AB83" i="17"/>
  <c r="AB100" i="17"/>
  <c r="AB80" i="17"/>
  <c r="AB90" i="17"/>
  <c r="AB97" i="17"/>
  <c r="AB96" i="17"/>
  <c r="AB82" i="17"/>
  <c r="AB88" i="17"/>
  <c r="AB91" i="17"/>
  <c r="AB101" i="17"/>
  <c r="AB87" i="17"/>
  <c r="AB103" i="17"/>
  <c r="X113" i="17" l="1"/>
  <c r="AD124" i="17" s="1"/>
  <c r="X159" i="17"/>
  <c r="X149" i="17"/>
  <c r="X152" i="17"/>
  <c r="X127" i="17"/>
  <c r="X139" i="17"/>
  <c r="X125" i="17"/>
  <c r="AD126" i="17" s="1"/>
  <c r="X162" i="17"/>
  <c r="X157" i="17"/>
  <c r="AD119" i="17" l="1"/>
  <c r="AD162" i="17"/>
  <c r="AD118" i="17"/>
  <c r="AD139" i="17"/>
  <c r="AD117" i="17"/>
  <c r="AD152" i="17"/>
  <c r="AD159" i="17"/>
  <c r="AD121" i="17"/>
  <c r="AD157" i="17"/>
  <c r="AD127" i="17"/>
  <c r="AD114" i="17"/>
  <c r="AD149" i="17"/>
  <c r="X17" i="17"/>
  <c r="AD17" i="17" s="1"/>
  <c r="AB17" i="17"/>
  <c r="AD78" i="17"/>
  <c r="AD85" i="17"/>
  <c r="AD88" i="17"/>
  <c r="AD86" i="17"/>
  <c r="AD87" i="17"/>
  <c r="AD81" i="17"/>
  <c r="AD84" i="17"/>
  <c r="AD83" i="17"/>
  <c r="AD82" i="17"/>
  <c r="AD89" i="17"/>
  <c r="AD80" i="17"/>
  <c r="AD79" i="17"/>
  <c r="AD77" i="17"/>
  <c r="AD15" i="17" l="1"/>
  <c r="X9" i="17" l="1"/>
  <c r="AB9" i="17"/>
  <c r="AB10" i="17"/>
  <c r="AD10" i="17" l="1"/>
  <c r="AD9" i="17"/>
  <c r="X122" i="17" l="1"/>
  <c r="AD122" i="17" s="1"/>
  <c r="X142" i="17"/>
  <c r="AD142" i="17" s="1"/>
  <c r="X115" i="17"/>
  <c r="AD115" i="17" s="1"/>
  <c r="X136" i="17"/>
  <c r="AD136" i="17" s="1"/>
  <c r="X160" i="17"/>
  <c r="AD160" i="17" s="1"/>
  <c r="X8" i="17"/>
  <c r="Y6" i="17" l="1"/>
  <c r="AD125" i="17"/>
  <c r="AD113" i="17"/>
  <c r="AD120" i="17"/>
  <c r="AD123" i="17"/>
  <c r="AD8" i="17"/>
  <c r="AB8" i="17"/>
  <c r="AD116" i="17" l="1"/>
</calcChain>
</file>

<file path=xl/sharedStrings.xml><?xml version="1.0" encoding="utf-8"?>
<sst xmlns="http://schemas.openxmlformats.org/spreadsheetml/2006/main" count="2942" uniqueCount="389">
  <si>
    <t>STT</t>
  </si>
  <si>
    <t>TÊN</t>
  </si>
  <si>
    <t>TRƯỞNG BAN THƯ KÝ</t>
  </si>
  <si>
    <t>TS. Võ Thanh Hải</t>
  </si>
  <si>
    <t>G. TÍNH</t>
  </si>
  <si>
    <t>GDTC</t>
  </si>
  <si>
    <t>GDQP</t>
  </si>
  <si>
    <t>KSA</t>
  </si>
  <si>
    <t>KST</t>
  </si>
  <si>
    <t xml:space="preserve">         LẬP BẢNG</t>
  </si>
  <si>
    <t>LÃNH  ĐẠO KHOA</t>
  </si>
  <si>
    <t>MSV</t>
  </si>
  <si>
    <t>HỌ</t>
  </si>
  <si>
    <t xml:space="preserve">TBTK
(THANG 10) </t>
  </si>
  <si>
    <t xml:space="preserve">TBTK
(THANG 04) </t>
  </si>
  <si>
    <t>KẾT LUẬN CỦA HĐ</t>
  </si>
  <si>
    <t xml:space="preserve">MÔN 1
1TC </t>
  </si>
  <si>
    <t xml:space="preserve">MÔN 2
2TC </t>
  </si>
  <si>
    <t>TBTOAÌN KHOÏA</t>
  </si>
  <si>
    <t>KÃÚT LUÁÛN CUÍA HÂ</t>
  </si>
  <si>
    <t>N.SINH</t>
  </si>
  <si>
    <t>NG.SINH</t>
  </si>
  <si>
    <t>LỚP</t>
  </si>
  <si>
    <t>TB THI TN</t>
  </si>
  <si>
    <t>Trần Trung Mai</t>
  </si>
  <si>
    <t>MÔN NỢ</t>
  </si>
  <si>
    <t>RÈN LUYỆN</t>
  </si>
  <si>
    <t>TỐT NGHIỆP</t>
  </si>
  <si>
    <t>TTTN</t>
  </si>
  <si>
    <t>TB MÔN HỌC</t>
  </si>
  <si>
    <t>DIỆN ĐỀ NGHỊ CÔNG NHẬN  TỐT NGHIỆP</t>
  </si>
  <si>
    <t>HỘI ĐỒNG TỐT NGHIỆP</t>
  </si>
  <si>
    <t>CHỦ TỊCH HỘI ĐỒNG TỐT NGHIỆP</t>
  </si>
  <si>
    <t>ThS. Nguyễn Ân</t>
  </si>
  <si>
    <t>Anh</t>
  </si>
  <si>
    <t>Nữ</t>
  </si>
  <si>
    <t>Đạt</t>
  </si>
  <si>
    <t>Tốt</t>
  </si>
  <si>
    <t>Nợ 0 TC</t>
  </si>
  <si>
    <t>Quảng Ngãi</t>
  </si>
  <si>
    <t>Bình Định</t>
  </si>
  <si>
    <t>Khá</t>
  </si>
  <si>
    <t>Quảng Nam</t>
  </si>
  <si>
    <t>Gia Lai</t>
  </si>
  <si>
    <t>Nam</t>
  </si>
  <si>
    <t>Xuất Sắc</t>
  </si>
  <si>
    <t>Đà Nẵng</t>
  </si>
  <si>
    <t>Thừa Thiên Huế</t>
  </si>
  <si>
    <t>Quảng Trị</t>
  </si>
  <si>
    <t>Nguyễn Thị</t>
  </si>
  <si>
    <t>Ly</t>
  </si>
  <si>
    <t>Quảng Bình</t>
  </si>
  <si>
    <t>My</t>
  </si>
  <si>
    <t>Nhi</t>
  </si>
  <si>
    <t>Thanh</t>
  </si>
  <si>
    <t>Trang</t>
  </si>
  <si>
    <t>Nợ 3 TC</t>
  </si>
  <si>
    <t>Nợ 2 TC</t>
  </si>
  <si>
    <t>Kon Tum</t>
  </si>
  <si>
    <t>Nga</t>
  </si>
  <si>
    <t>Nghệ An</t>
  </si>
  <si>
    <t>Quỳnh</t>
  </si>
  <si>
    <t>Thương</t>
  </si>
  <si>
    <t>Trinh</t>
  </si>
  <si>
    <t>Uyên</t>
  </si>
  <si>
    <t>Yến</t>
  </si>
  <si>
    <t>CNTN</t>
  </si>
  <si>
    <t>Lê Thị</t>
  </si>
  <si>
    <t>Nợ 4 TC</t>
  </si>
  <si>
    <t>SỐ TÍN CHỈ NỢ</t>
  </si>
  <si>
    <t>HOÃN</t>
  </si>
  <si>
    <t>THI TN</t>
  </si>
  <si>
    <t>DIỆN ĐỦ ĐIỀU KIỆN DỰ THI TỐT NGHIỆP</t>
  </si>
  <si>
    <t>DIỆN XÉT VỚT ĐIỀU KIỆN DỰ THI TỐT NGHIỆP</t>
  </si>
  <si>
    <t>LKTN</t>
  </si>
  <si>
    <t/>
  </si>
  <si>
    <t>Đắk Lắk</t>
  </si>
  <si>
    <t>Hà Tĩnh</t>
  </si>
  <si>
    <t>HỎNG</t>
  </si>
  <si>
    <t>Nợ 1 TC</t>
  </si>
  <si>
    <t>Vy</t>
  </si>
  <si>
    <t>Thảo</t>
  </si>
  <si>
    <t>Hoàng</t>
  </si>
  <si>
    <t>Võ Thị</t>
  </si>
  <si>
    <t>DIỆN ĐỦ ĐIỀU KIỆN GIAO KHÓA LUẬN TỐT NGHIỆP</t>
  </si>
  <si>
    <t>Giang</t>
  </si>
  <si>
    <t>Linh</t>
  </si>
  <si>
    <t>Nhàn</t>
  </si>
  <si>
    <t>Phương</t>
  </si>
  <si>
    <t>Tâm</t>
  </si>
  <si>
    <t>Phú Yên</t>
  </si>
  <si>
    <t>Trúc</t>
  </si>
  <si>
    <t>Thuận</t>
  </si>
  <si>
    <t>Thư</t>
  </si>
  <si>
    <t>Khánh Hòa</t>
  </si>
  <si>
    <t>Nguyễn Thị Thu</t>
  </si>
  <si>
    <t>Phúc</t>
  </si>
  <si>
    <t>Loan</t>
  </si>
  <si>
    <t>Trung</t>
  </si>
  <si>
    <t>Ngân</t>
  </si>
  <si>
    <t>Nhung</t>
  </si>
  <si>
    <t>Đắk Nông</t>
  </si>
  <si>
    <t>Huy</t>
  </si>
  <si>
    <t>Nguyễn Thị Bích</t>
  </si>
  <si>
    <t>Vân</t>
  </si>
  <si>
    <t>Oanh</t>
  </si>
  <si>
    <t>Ngọc</t>
  </si>
  <si>
    <t>Quyên</t>
  </si>
  <si>
    <t>Nguyễn Thị Như</t>
  </si>
  <si>
    <t>Hiền</t>
  </si>
  <si>
    <t>Nguyễn Thị Hồng</t>
  </si>
  <si>
    <t>Diệu</t>
  </si>
  <si>
    <t>Trần Khánh</t>
  </si>
  <si>
    <t>Lan</t>
  </si>
  <si>
    <t>Huyền</t>
  </si>
  <si>
    <t>Nguyễn Thị Xuân</t>
  </si>
  <si>
    <t>Nguyễn Minh</t>
  </si>
  <si>
    <t>Tài</t>
  </si>
  <si>
    <t>Phan Thị</t>
  </si>
  <si>
    <t>Hạ</t>
  </si>
  <si>
    <t>Nguyễn Thị Cẩm</t>
  </si>
  <si>
    <t>Hà</t>
  </si>
  <si>
    <t>Xuân</t>
  </si>
  <si>
    <t>Ánh</t>
  </si>
  <si>
    <t>Nguyễn Thị Vân</t>
  </si>
  <si>
    <t>Nguyễn Ngọc</t>
  </si>
  <si>
    <t>Nợ 6 TC</t>
  </si>
  <si>
    <t>Nguyễn Thị Minh</t>
  </si>
  <si>
    <t>Hiếu</t>
  </si>
  <si>
    <t>Nguyễn Thị Kim</t>
  </si>
  <si>
    <t>Dung</t>
  </si>
  <si>
    <t>Tú</t>
  </si>
  <si>
    <t>Hưng</t>
  </si>
  <si>
    <t>Quý</t>
  </si>
  <si>
    <t>Khang</t>
  </si>
  <si>
    <t>Quân</t>
  </si>
  <si>
    <t>NGÀNH: NGÔN NGỮ ANH  - CHUYÊN NGÀNH: ANH VĂN BIÊN PHIÊN DỊCH</t>
  </si>
  <si>
    <t>Duyên</t>
  </si>
  <si>
    <t>Dương</t>
  </si>
  <si>
    <t>Hoa</t>
  </si>
  <si>
    <t>Lê Thị Bảo</t>
  </si>
  <si>
    <t>Chi</t>
  </si>
  <si>
    <t>Võ Thu</t>
  </si>
  <si>
    <t>Lâm Đồng</t>
  </si>
  <si>
    <t>Lê Thị Kim</t>
  </si>
  <si>
    <t>Lê Thị Hồng</t>
  </si>
  <si>
    <t>An</t>
  </si>
  <si>
    <t>Trâm</t>
  </si>
  <si>
    <t>Thanh Hóa</t>
  </si>
  <si>
    <t>Cường</t>
  </si>
  <si>
    <t>Đinh Thị Mỹ</t>
  </si>
  <si>
    <t>Nguyệt</t>
  </si>
  <si>
    <t>Hồ Thị</t>
  </si>
  <si>
    <t>DANH SÁCH SINH VIÊN THAM DỰ TỐT NGHIỆP ĐỢT THÁNG 06 NĂM 2025</t>
  </si>
  <si>
    <t>K27NAB</t>
  </si>
  <si>
    <t>Nguyễn Thị Thành</t>
  </si>
  <si>
    <t>Trần Lê Ngọc</t>
  </si>
  <si>
    <t>Bích</t>
  </si>
  <si>
    <t>Lê Hồng</t>
  </si>
  <si>
    <t>Diễm</t>
  </si>
  <si>
    <t>Hồ Thị Kim</t>
  </si>
  <si>
    <t>Nguyễn Thị Mỹ</t>
  </si>
  <si>
    <t>Nguyễn Thị Thanh</t>
  </si>
  <si>
    <t>Hải</t>
  </si>
  <si>
    <t>Hồ Thị Minh</t>
  </si>
  <si>
    <t>Hằng</t>
  </si>
  <si>
    <t>Trần Thị Út</t>
  </si>
  <si>
    <t>Hậu</t>
  </si>
  <si>
    <t>Lê Nguyễn Gia</t>
  </si>
  <si>
    <t>Đinh Thị Thiên</t>
  </si>
  <si>
    <t>Hương</t>
  </si>
  <si>
    <t>Hồ Thị Yến</t>
  </si>
  <si>
    <t>Chế Thị Thùy</t>
  </si>
  <si>
    <t>Phạm Lê Mỹ</t>
  </si>
  <si>
    <t>Luyến</t>
  </si>
  <si>
    <t>Nguyễn Thị Yến</t>
  </si>
  <si>
    <t>Mỹ</t>
  </si>
  <si>
    <t>Nguyễn Nữ Ny</t>
  </si>
  <si>
    <t>Ny</t>
  </si>
  <si>
    <t>Dương Thị</t>
  </si>
  <si>
    <t>Nguyễn Mai Bảo</t>
  </si>
  <si>
    <t>Đặng Thị Thúy</t>
  </si>
  <si>
    <t>Nguyễn Thị Bảo</t>
  </si>
  <si>
    <t>Nhật</t>
  </si>
  <si>
    <t>Nguyễn Thị Tuyết</t>
  </si>
  <si>
    <t>Phan Thị Thảo</t>
  </si>
  <si>
    <t>Nguyễn Ngọc Uyển</t>
  </si>
  <si>
    <t>Nguyễn Thị Ánh</t>
  </si>
  <si>
    <t>Phượng</t>
  </si>
  <si>
    <t>Phạm Doãn Long</t>
  </si>
  <si>
    <t>Hoàng Minh</t>
  </si>
  <si>
    <t>Trần Thị</t>
  </si>
  <si>
    <t>Ngô Bảo</t>
  </si>
  <si>
    <t>Tiên</t>
  </si>
  <si>
    <t>Tính</t>
  </si>
  <si>
    <t>Lê Mỹ</t>
  </si>
  <si>
    <t>Thạch</t>
  </si>
  <si>
    <t>Lê Trần Diệu</t>
  </si>
  <si>
    <t>Bùi Thị Anh</t>
  </si>
  <si>
    <t>Nguyễn Thị Nhật</t>
  </si>
  <si>
    <t>Hoàng Thị Quỳnh</t>
  </si>
  <si>
    <t>Hà Thị Huyền</t>
  </si>
  <si>
    <t>Cao Thị Kim</t>
  </si>
  <si>
    <t>Trần Thị Phương</t>
  </si>
  <si>
    <t>Võ Đông</t>
  </si>
  <si>
    <t>Nguyễn Thị Thục</t>
  </si>
  <si>
    <t>Lý Thị Vân</t>
  </si>
  <si>
    <t>Trịnh Phương</t>
  </si>
  <si>
    <t>Nguyễn Thị Tố</t>
  </si>
  <si>
    <t>Trần Thị Ngọc</t>
  </si>
  <si>
    <t>Phan Thi Cẩm</t>
  </si>
  <si>
    <t>Lê Trần Ngân</t>
  </si>
  <si>
    <t>Nguyễn Hoàng</t>
  </si>
  <si>
    <t>Lê Thị Thùy</t>
  </si>
  <si>
    <t>Nguyễn Thị Thùy</t>
  </si>
  <si>
    <t>Đỗ Thị Diệu</t>
  </si>
  <si>
    <t>Trần Huỳnh Trúc</t>
  </si>
  <si>
    <t>Trần Nguyễn Thùy</t>
  </si>
  <si>
    <t>Phạm Châu Như</t>
  </si>
  <si>
    <t>Đoàn Thị Cẩm</t>
  </si>
  <si>
    <t>Nguyễn Thị Giang</t>
  </si>
  <si>
    <t>Tôn Nữ Huyền</t>
  </si>
  <si>
    <t>Trân</t>
  </si>
  <si>
    <t>Hồ Thị Mỹ</t>
  </si>
  <si>
    <t>Nguyễn Thị Tường</t>
  </si>
  <si>
    <t>Nguyễn Thị Linh</t>
  </si>
  <si>
    <t>Đa</t>
  </si>
  <si>
    <t>Đậm</t>
  </si>
  <si>
    <t>Lê Thị Kiều</t>
  </si>
  <si>
    <t>Hoanh</t>
  </si>
  <si>
    <t>Trịnh Thị</t>
  </si>
  <si>
    <t>Nguyễn Thị Khánh</t>
  </si>
  <si>
    <t>Phạm Huỳnh Thùy</t>
  </si>
  <si>
    <t>Võ Như</t>
  </si>
  <si>
    <t>Lý</t>
  </si>
  <si>
    <t>Đỗ Thị</t>
  </si>
  <si>
    <t>Dương Uyên</t>
  </si>
  <si>
    <t>Huỳnh Thị Thái</t>
  </si>
  <si>
    <t>Nguyễn Thủy</t>
  </si>
  <si>
    <t>Trần Thị Minh</t>
  </si>
  <si>
    <t>Phạm Thảo</t>
  </si>
  <si>
    <t>Lê Đào Quỳnh</t>
  </si>
  <si>
    <t>Vũ Thị Minh</t>
  </si>
  <si>
    <t>Nguyễn Bích</t>
  </si>
  <si>
    <t>Hoàng Thành</t>
  </si>
  <si>
    <t>Phùng Trọng</t>
  </si>
  <si>
    <t>Trần Kim</t>
  </si>
  <si>
    <t>Hòa</t>
  </si>
  <si>
    <t>Nguyễn Đình</t>
  </si>
  <si>
    <t>Nguyễn Ngọc Gia</t>
  </si>
  <si>
    <t>Hồ Nguyễn Quốc</t>
  </si>
  <si>
    <t>Vương Diệu</t>
  </si>
  <si>
    <t>Nguyễn Khánh</t>
  </si>
  <si>
    <t>Trần Nhật</t>
  </si>
  <si>
    <t>Trương Diệu</t>
  </si>
  <si>
    <t>Đào Thị Hoài</t>
  </si>
  <si>
    <t>Phan Thị Cẩm</t>
  </si>
  <si>
    <t>Trần Thị Cẩm</t>
  </si>
  <si>
    <t>Đỗ Thị Xuân</t>
  </si>
  <si>
    <t>Mai</t>
  </si>
  <si>
    <t>Nguyễn Tiến</t>
  </si>
  <si>
    <t>Mạnh</t>
  </si>
  <si>
    <t>Trần Bùi Trà</t>
  </si>
  <si>
    <t>Lý Thị Kiều</t>
  </si>
  <si>
    <t>Nguyễn Văn</t>
  </si>
  <si>
    <t>Phan Thanh Thiên</t>
  </si>
  <si>
    <t>Nguyễn Thị Thuý</t>
  </si>
  <si>
    <t>Lê Thanh</t>
  </si>
  <si>
    <t>Lê Trương Linh</t>
  </si>
  <si>
    <t>Nguyễn Thị Phi</t>
  </si>
  <si>
    <t>Ngô Thị Thục</t>
  </si>
  <si>
    <t>Phi</t>
  </si>
  <si>
    <t>Võ Ngọc</t>
  </si>
  <si>
    <t>Nợ 5 TC</t>
  </si>
  <si>
    <t>Dương Thị Như</t>
  </si>
  <si>
    <t>Vũ Vinh</t>
  </si>
  <si>
    <t>Quang</t>
  </si>
  <si>
    <t>Huỳnh Nhật</t>
  </si>
  <si>
    <t>Trần Bích</t>
  </si>
  <si>
    <t>Đặng Phúc</t>
  </si>
  <si>
    <t>Tấn</t>
  </si>
  <si>
    <t>Nguyễn Đắc</t>
  </si>
  <si>
    <t>Tuấn</t>
  </si>
  <si>
    <t>Bùi Duy</t>
  </si>
  <si>
    <t>Thịnh</t>
  </si>
  <si>
    <t>Thúy</t>
  </si>
  <si>
    <t>Nguyễn Thị Ngân</t>
  </si>
  <si>
    <t>Thuyên</t>
  </si>
  <si>
    <t>Võ Đoàn Minh</t>
  </si>
  <si>
    <t>Trương Hoàng Anh</t>
  </si>
  <si>
    <t>Nguyễn Lê Quỳnh</t>
  </si>
  <si>
    <t>Hoàng Thị Hoài</t>
  </si>
  <si>
    <t>Châu Thị Thanh</t>
  </si>
  <si>
    <t>Trà</t>
  </si>
  <si>
    <t>Phạm Thị</t>
  </si>
  <si>
    <t>Lê Bạch Quỳnh</t>
  </si>
  <si>
    <t>Hồ Khánh</t>
  </si>
  <si>
    <t>Phan Thị Ngọc</t>
  </si>
  <si>
    <t>Phan Ngọc Bảo</t>
  </si>
  <si>
    <t>Đỗ Đức Đại</t>
  </si>
  <si>
    <t>Vệ</t>
  </si>
  <si>
    <t>Đỗ Thị Hoàng</t>
  </si>
  <si>
    <t>Lương Võ Phương</t>
  </si>
  <si>
    <t>Triệu Nguyễn Như</t>
  </si>
  <si>
    <t>Ý</t>
  </si>
  <si>
    <t>K27NAD</t>
  </si>
  <si>
    <t>H- Tuệ</t>
  </si>
  <si>
    <t>Niê</t>
  </si>
  <si>
    <t>Hoàng Thị Cẩm</t>
  </si>
  <si>
    <t>Nhân</t>
  </si>
  <si>
    <t>Bùi Hoàng</t>
  </si>
  <si>
    <t>Sa</t>
  </si>
  <si>
    <t>Tôn Nữ Khánh</t>
  </si>
  <si>
    <t>Hồ Ngọc Thu</t>
  </si>
  <si>
    <t>Lê Hoài</t>
  </si>
  <si>
    <t>Kiều Thị Yến</t>
  </si>
  <si>
    <t>Võ Thị Uyên</t>
  </si>
  <si>
    <t>Hồ Văn</t>
  </si>
  <si>
    <t>Bình</t>
  </si>
  <si>
    <t>Trần Quốc</t>
  </si>
  <si>
    <t>Nguyễn Ngọc Linh</t>
  </si>
  <si>
    <t>Trần Huỳnh Bảo</t>
  </si>
  <si>
    <t>Hiển</t>
  </si>
  <si>
    <t>Mai Kiều</t>
  </si>
  <si>
    <t>Cai Thị Như</t>
  </si>
  <si>
    <t>Hoàng Hà</t>
  </si>
  <si>
    <t>Lương Nhật</t>
  </si>
  <si>
    <t>Vương Thị Thanh</t>
  </si>
  <si>
    <t>Nghĩa</t>
  </si>
  <si>
    <t>Hồ Nguyễn Hoàng</t>
  </si>
  <si>
    <t>Phạm Nguyễn Anh</t>
  </si>
  <si>
    <t>Phan Thị Anh</t>
  </si>
  <si>
    <t>Trần Thị Huyền</t>
  </si>
  <si>
    <t>Huỳnh Thị Kim</t>
  </si>
  <si>
    <t>Lê Ngọc Tú</t>
  </si>
  <si>
    <t>Nguyễn Đoàn Như</t>
  </si>
  <si>
    <t>Huỳnh Thị Ngọc</t>
  </si>
  <si>
    <t>K26NAB</t>
  </si>
  <si>
    <t>Kim</t>
  </si>
  <si>
    <t>Phan Minh</t>
  </si>
  <si>
    <t>NGÀNH: NGÔN NGỮ ANH  - CHUYÊN NGÀNH: ANH VĂN DU LỊCH</t>
  </si>
  <si>
    <t>K25NAB</t>
  </si>
  <si>
    <t>Phạm Ngọc Thủy</t>
  </si>
  <si>
    <t>Nguyễn Trần Quỳnh</t>
  </si>
  <si>
    <t>Giao</t>
  </si>
  <si>
    <t>Phạm Thị Minh</t>
  </si>
  <si>
    <t>K24NAB</t>
  </si>
  <si>
    <t>Việt</t>
  </si>
  <si>
    <t>Võ Hoàng Diệu</t>
  </si>
  <si>
    <t>K23NAB</t>
  </si>
  <si>
    <t>DakLak</t>
  </si>
  <si>
    <t>Trần Minh</t>
  </si>
  <si>
    <t>Hồ Thị Ngọc</t>
  </si>
  <si>
    <t>K26NAD</t>
  </si>
  <si>
    <t>Lý Thị Lệ</t>
  </si>
  <si>
    <t>Nguyễn Văn Trường</t>
  </si>
  <si>
    <t>Ban</t>
  </si>
  <si>
    <t>Dương Tâm</t>
  </si>
  <si>
    <t>Như</t>
  </si>
  <si>
    <t>Đoàn Văn</t>
  </si>
  <si>
    <t>Đường</t>
  </si>
  <si>
    <t>Võ Mạnh</t>
  </si>
  <si>
    <t>Nguyên</t>
  </si>
  <si>
    <t>Nguyễn Nữ Thảo</t>
  </si>
  <si>
    <t>K25NAD</t>
  </si>
  <si>
    <t>Trần Ngọc Minh</t>
  </si>
  <si>
    <t>Châu</t>
  </si>
  <si>
    <t>K24NAD</t>
  </si>
  <si>
    <t>Lê Thanh Diễm</t>
  </si>
  <si>
    <t>Nguyễn Thị Quỳnh</t>
  </si>
  <si>
    <t>K23NAD</t>
  </si>
  <si>
    <t>Trần Thị Thu</t>
  </si>
  <si>
    <t>K22NAD</t>
  </si>
  <si>
    <t>Lê Nguyễn Khánh</t>
  </si>
  <si>
    <t>Đàm Thị</t>
  </si>
  <si>
    <t>Mai Thị</t>
  </si>
  <si>
    <t>Hà Vũ Thanh</t>
  </si>
  <si>
    <t>Bùi Thị Thúy</t>
  </si>
  <si>
    <t>Lộc</t>
  </si>
  <si>
    <t>Trung Bình</t>
  </si>
  <si>
    <t>Nguyễn Bá Kiều</t>
  </si>
  <si>
    <t>Huỳnh Thị Ly</t>
  </si>
  <si>
    <t>Đà Nẵng, ngày      tháng        năm 2025</t>
  </si>
  <si>
    <t>Vĩnh Phúc</t>
  </si>
  <si>
    <t>Thái Bình</t>
  </si>
  <si>
    <t>ĐẠI HỌC DUY TÂN</t>
  </si>
  <si>
    <t>Bạch Trần Yến</t>
  </si>
  <si>
    <t>Nguyễn Thị Uyển</t>
  </si>
  <si>
    <t>HOÃN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</si>
</sst>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;[Red]0.0"/>
    <numFmt numFmtId="185" formatCode="0.00;[Red]0.0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6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5" fillId="0" borderId="0"/>
    <xf numFmtId="0" fontId="41" fillId="0" borderId="0"/>
    <xf numFmtId="0" fontId="1" fillId="0" borderId="0"/>
    <xf numFmtId="0" fontId="46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9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50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50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51" fillId="0" borderId="0"/>
    <xf numFmtId="37" fontId="52" fillId="0" borderId="0"/>
    <xf numFmtId="0" fontId="53" fillId="0" borderId="0"/>
    <xf numFmtId="0" fontId="54" fillId="0" borderId="0"/>
    <xf numFmtId="165" fontId="3" fillId="0" borderId="0" applyFont="0" applyFill="0" applyBorder="0" applyAlignment="0" applyProtection="0"/>
    <xf numFmtId="165" fontId="55" fillId="0" borderId="0" applyFont="0" applyFill="0" applyBorder="0" applyAlignment="0" applyProtection="0"/>
    <xf numFmtId="38" fontId="17" fillId="3" borderId="0" applyNumberFormat="0" applyBorder="0" applyAlignment="0" applyProtection="0"/>
    <xf numFmtId="0" fontId="56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7" fillId="0" borderId="0"/>
    <xf numFmtId="0" fontId="58" fillId="0" borderId="20"/>
    <xf numFmtId="194" fontId="3" fillId="0" borderId="21"/>
    <xf numFmtId="0" fontId="3" fillId="0" borderId="0"/>
    <xf numFmtId="0" fontId="59" fillId="0" borderId="0"/>
    <xf numFmtId="0" fontId="3" fillId="0" borderId="0"/>
    <xf numFmtId="0" fontId="23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24" fillId="0" borderId="0"/>
    <xf numFmtId="0" fontId="30" fillId="0" borderId="0"/>
    <xf numFmtId="0" fontId="48" fillId="0" borderId="0"/>
    <xf numFmtId="0" fontId="6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3" fillId="0" borderId="0"/>
    <xf numFmtId="0" fontId="50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1" fillId="0" borderId="20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62" fillId="0" borderId="0"/>
    <xf numFmtId="0" fontId="58" fillId="0" borderId="0"/>
    <xf numFmtId="0" fontId="3" fillId="0" borderId="22" applyNumberFormat="0" applyFont="0" applyFill="0" applyAlignment="0" applyProtection="0"/>
    <xf numFmtId="0" fontId="63" fillId="0" borderId="0" applyNumberFormat="0" applyFill="0" applyBorder="0" applyAlignment="0" applyProtection="0"/>
    <xf numFmtId="0" fontId="37" fillId="0" borderId="0"/>
    <xf numFmtId="0" fontId="3" fillId="0" borderId="0"/>
  </cellStyleXfs>
  <cellXfs count="109">
    <xf numFmtId="0" fontId="0" fillId="0" borderId="0" xfId="0"/>
    <xf numFmtId="0" fontId="6" fillId="0" borderId="0" xfId="4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1" fillId="0" borderId="0" xfId="65" applyFont="1" applyFill="1" applyBorder="1" applyAlignment="1">
      <alignment horizontal="center"/>
    </xf>
    <xf numFmtId="0" fontId="2" fillId="0" borderId="0" xfId="3" quotePrefix="1" applyFont="1" applyFill="1" applyBorder="1" applyAlignment="1">
      <alignment horizontal="center"/>
    </xf>
    <xf numFmtId="0" fontId="1" fillId="0" borderId="0" xfId="98" applyFont="1" applyFill="1" applyBorder="1"/>
    <xf numFmtId="0" fontId="2" fillId="0" borderId="0" xfId="98" applyFont="1" applyFill="1" applyBorder="1" applyAlignment="1">
      <alignment horizontal="left"/>
    </xf>
    <xf numFmtId="14" fontId="1" fillId="0" borderId="0" xfId="3" applyNumberFormat="1" applyFont="1" applyBorder="1" applyAlignment="1">
      <alignment horizontal="center"/>
    </xf>
    <xf numFmtId="0" fontId="42" fillId="0" borderId="0" xfId="65" applyFont="1" applyBorder="1" applyAlignment="1">
      <alignment horizontal="center"/>
    </xf>
    <xf numFmtId="14" fontId="43" fillId="0" borderId="0" xfId="99" applyNumberFormat="1" applyFont="1" applyBorder="1" applyAlignment="1">
      <alignment horizontal="center"/>
    </xf>
    <xf numFmtId="0" fontId="25" fillId="0" borderId="0" xfId="65" applyFont="1" applyAlignment="1">
      <alignment vertical="center"/>
    </xf>
    <xf numFmtId="0" fontId="2" fillId="0" borderId="0" xfId="100" applyFont="1"/>
    <xf numFmtId="0" fontId="2" fillId="2" borderId="0" xfId="100" applyFont="1" applyFill="1"/>
    <xf numFmtId="0" fontId="44" fillId="0" borderId="0" xfId="65" applyFont="1" applyBorder="1" applyAlignment="1">
      <alignment horizontal="center"/>
    </xf>
    <xf numFmtId="0" fontId="5" fillId="0" borderId="0" xfId="100" applyFont="1"/>
    <xf numFmtId="0" fontId="5" fillId="2" borderId="0" xfId="100" applyFont="1" applyFill="1"/>
    <xf numFmtId="0" fontId="5" fillId="0" borderId="0" xfId="100" applyFont="1" applyAlignment="1">
      <alignment horizontal="center"/>
    </xf>
    <xf numFmtId="184" fontId="5" fillId="0" borderId="0" xfId="100" applyNumberFormat="1" applyFont="1" applyAlignment="1">
      <alignment horizontal="center"/>
    </xf>
    <xf numFmtId="185" fontId="5" fillId="0" borderId="0" xfId="100" applyNumberFormat="1" applyFont="1" applyAlignment="1">
      <alignment horizontal="center"/>
    </xf>
    <xf numFmtId="0" fontId="45" fillId="0" borderId="0" xfId="65" applyFont="1" applyAlignment="1">
      <alignment vertical="center"/>
    </xf>
    <xf numFmtId="0" fontId="2" fillId="2" borderId="0" xfId="100" applyFont="1" applyFill="1" applyAlignment="1"/>
    <xf numFmtId="0" fontId="46" fillId="0" borderId="0" xfId="101"/>
    <xf numFmtId="0" fontId="1" fillId="0" borderId="0" xfId="101" applyFont="1"/>
    <xf numFmtId="0" fontId="46" fillId="0" borderId="0" xfId="101" applyAlignment="1">
      <alignment horizontal="left"/>
    </xf>
    <xf numFmtId="0" fontId="1" fillId="0" borderId="0" xfId="100" applyFont="1"/>
    <xf numFmtId="0" fontId="5" fillId="0" borderId="0" xfId="100" applyFont="1" applyBorder="1" applyAlignment="1"/>
    <xf numFmtId="183" fontId="46" fillId="0" borderId="0" xfId="101" applyNumberFormat="1"/>
    <xf numFmtId="0" fontId="2" fillId="5" borderId="3" xfId="65" applyFont="1" applyFill="1" applyBorder="1" applyAlignment="1">
      <alignment horizontal="left" vertical="center"/>
    </xf>
    <xf numFmtId="0" fontId="25" fillId="0" borderId="0" xfId="65" applyFont="1" applyAlignment="1">
      <alignment horizontal="center" vertical="center"/>
    </xf>
    <xf numFmtId="183" fontId="46" fillId="0" borderId="0" xfId="101" applyNumberFormat="1" applyAlignment="1">
      <alignment horizontal="center"/>
    </xf>
    <xf numFmtId="0" fontId="2" fillId="0" borderId="0" xfId="100" applyFont="1" applyAlignment="1"/>
    <xf numFmtId="14" fontId="1" fillId="0" borderId="0" xfId="100" applyNumberFormat="1" applyFont="1" applyBorder="1" applyAlignment="1"/>
    <xf numFmtId="0" fontId="2" fillId="2" borderId="0" xfId="100" applyFont="1" applyFill="1" applyAlignment="1">
      <alignment horizontal="center"/>
    </xf>
    <xf numFmtId="0" fontId="1" fillId="0" borderId="0" xfId="101" applyFont="1" applyAlignment="1">
      <alignment vertical="center"/>
    </xf>
    <xf numFmtId="184" fontId="2" fillId="0" borderId="0" xfId="100" applyNumberFormat="1" applyFont="1" applyAlignment="1">
      <alignment horizontal="center"/>
    </xf>
    <xf numFmtId="0" fontId="46" fillId="0" borderId="3" xfId="101" applyBorder="1" applyAlignment="1">
      <alignment vertical="center"/>
    </xf>
    <xf numFmtId="0" fontId="46" fillId="0" borderId="0" xfId="101" applyAlignment="1">
      <alignment vertical="center"/>
    </xf>
    <xf numFmtId="184" fontId="2" fillId="0" borderId="0" xfId="100" applyNumberFormat="1" applyFont="1" applyAlignment="1"/>
    <xf numFmtId="0" fontId="2" fillId="0" borderId="16" xfId="3" quotePrefix="1" applyFont="1" applyFill="1" applyBorder="1" applyAlignment="1">
      <alignment horizontal="left" vertical="center"/>
    </xf>
    <xf numFmtId="0" fontId="1" fillId="0" borderId="16" xfId="4" applyFont="1" applyBorder="1" applyAlignment="1">
      <alignment horizontal="left" vertical="center"/>
    </xf>
    <xf numFmtId="0" fontId="2" fillId="0" borderId="16" xfId="4" applyFont="1" applyBorder="1" applyAlignment="1">
      <alignment vertical="center"/>
    </xf>
    <xf numFmtId="14" fontId="1" fillId="0" borderId="16" xfId="101" applyNumberFormat="1" applyFont="1" applyBorder="1" applyAlignment="1">
      <alignment horizontal="center" vertical="center"/>
    </xf>
    <xf numFmtId="14" fontId="1" fillId="0" borderId="16" xfId="103" applyNumberFormat="1" applyFont="1" applyBorder="1" applyAlignment="1">
      <alignment horizontal="center" vertical="center"/>
    </xf>
    <xf numFmtId="2" fontId="2" fillId="0" borderId="16" xfId="101" applyNumberFormat="1" applyFont="1" applyBorder="1" applyAlignment="1">
      <alignment horizontal="center" vertical="center"/>
    </xf>
    <xf numFmtId="2" fontId="2" fillId="0" borderId="16" xfId="4" applyNumberFormat="1" applyFont="1" applyBorder="1" applyAlignment="1">
      <alignment horizontal="center" vertical="center"/>
    </xf>
    <xf numFmtId="0" fontId="1" fillId="0" borderId="16" xfId="101" applyFont="1" applyBorder="1" applyAlignment="1">
      <alignment vertical="center"/>
    </xf>
    <xf numFmtId="0" fontId="2" fillId="5" borderId="17" xfId="100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" fillId="0" borderId="19" xfId="3" quotePrefix="1" applyFont="1" applyFill="1" applyBorder="1" applyAlignment="1">
      <alignment horizontal="left" vertical="center"/>
    </xf>
    <xf numFmtId="0" fontId="1" fillId="0" borderId="19" xfId="4" applyFont="1" applyBorder="1" applyAlignment="1">
      <alignment horizontal="left" vertical="center"/>
    </xf>
    <xf numFmtId="0" fontId="2" fillId="0" borderId="19" xfId="4" applyFont="1" applyBorder="1" applyAlignment="1">
      <alignment vertical="center"/>
    </xf>
    <xf numFmtId="14" fontId="1" fillId="0" borderId="19" xfId="101" applyNumberFormat="1" applyFont="1" applyBorder="1" applyAlignment="1">
      <alignment horizontal="center" vertical="center"/>
    </xf>
    <xf numFmtId="14" fontId="1" fillId="0" borderId="19" xfId="103" applyNumberFormat="1" applyFont="1" applyBorder="1" applyAlignment="1">
      <alignment horizontal="center" vertical="center"/>
    </xf>
    <xf numFmtId="2" fontId="2" fillId="0" borderId="19" xfId="101" applyNumberFormat="1" applyFont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1" fillId="0" borderId="19" xfId="101" applyFont="1" applyBorder="1" applyAlignment="1">
      <alignment vertical="center"/>
    </xf>
    <xf numFmtId="0" fontId="2" fillId="0" borderId="19" xfId="4" applyFont="1" applyBorder="1" applyAlignment="1">
      <alignment horizontal="center" vertical="center"/>
    </xf>
    <xf numFmtId="0" fontId="2" fillId="0" borderId="16" xfId="4" applyFont="1" applyBorder="1" applyAlignment="1">
      <alignment horizontal="center" vertical="center"/>
    </xf>
    <xf numFmtId="0" fontId="39" fillId="0" borderId="0" xfId="100" applyFont="1" applyAlignment="1">
      <alignment horizontal="center"/>
    </xf>
    <xf numFmtId="0" fontId="2" fillId="0" borderId="0" xfId="100" applyFont="1" applyAlignment="1">
      <alignment horizontal="center"/>
    </xf>
    <xf numFmtId="0" fontId="1" fillId="7" borderId="0" xfId="101" applyFont="1" applyFill="1" applyAlignment="1">
      <alignment vertical="center"/>
    </xf>
    <xf numFmtId="0" fontId="39" fillId="0" borderId="0" xfId="100" applyFont="1" applyAlignment="1">
      <alignment horizontal="center"/>
    </xf>
    <xf numFmtId="0" fontId="2" fillId="0" borderId="0" xfId="100" applyFont="1" applyAlignment="1">
      <alignment horizontal="center"/>
    </xf>
    <xf numFmtId="14" fontId="1" fillId="0" borderId="0" xfId="100" applyNumberFormat="1" applyFont="1" applyBorder="1" applyAlignment="1">
      <alignment horizontal="center"/>
    </xf>
    <xf numFmtId="0" fontId="2" fillId="0" borderId="0" xfId="100" applyFont="1" applyAlignment="1">
      <alignment horizontal="center"/>
    </xf>
    <xf numFmtId="0" fontId="2" fillId="0" borderId="1" xfId="100" applyFont="1" applyBorder="1" applyAlignment="1">
      <alignment horizontal="center" vertical="center" wrapText="1"/>
    </xf>
    <xf numFmtId="183" fontId="2" fillId="0" borderId="10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/>
    </xf>
    <xf numFmtId="0" fontId="40" fillId="0" borderId="10" xfId="100" applyFont="1" applyBorder="1" applyAlignment="1">
      <alignment horizontal="center" vertical="center" wrapText="1"/>
    </xf>
    <xf numFmtId="0" fontId="40" fillId="0" borderId="15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 textRotation="90" wrapText="1"/>
    </xf>
    <xf numFmtId="0" fontId="2" fillId="0" borderId="10" xfId="100" applyFont="1" applyBorder="1" applyAlignment="1">
      <alignment horizontal="center" vertical="center" textRotation="90" wrapText="1"/>
    </xf>
    <xf numFmtId="0" fontId="2" fillId="0" borderId="15" xfId="100" applyFont="1" applyBorder="1" applyAlignment="1">
      <alignment horizontal="center" vertical="center" textRotation="90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7" xfId="100" applyFont="1" applyBorder="1" applyAlignment="1">
      <alignment horizontal="center" vertical="center" wrapText="1"/>
    </xf>
    <xf numFmtId="0" fontId="2" fillId="0" borderId="10" xfId="100" applyFont="1" applyBorder="1" applyAlignment="1">
      <alignment horizontal="center" vertical="center" wrapText="1"/>
    </xf>
    <xf numFmtId="0" fontId="2" fillId="0" borderId="15" xfId="100" applyFont="1" applyBorder="1" applyAlignment="1">
      <alignment horizontal="center" vertical="center" wrapText="1"/>
    </xf>
    <xf numFmtId="0" fontId="44" fillId="0" borderId="0" xfId="100" applyFont="1" applyAlignment="1">
      <alignment horizontal="center"/>
    </xf>
    <xf numFmtId="0" fontId="47" fillId="0" borderId="0" xfId="100" applyFont="1" applyAlignment="1">
      <alignment horizontal="center"/>
    </xf>
    <xf numFmtId="0" fontId="39" fillId="0" borderId="0" xfId="100" applyFont="1" applyAlignment="1">
      <alignment horizont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5" xfId="100" applyFont="1" applyBorder="1" applyAlignment="1">
      <alignment horizontal="center" vertical="center"/>
    </xf>
    <xf numFmtId="0" fontId="2" fillId="2" borderId="7" xfId="100" applyFont="1" applyFill="1" applyBorder="1" applyAlignment="1">
      <alignment horizontal="center" vertical="center"/>
    </xf>
    <xf numFmtId="0" fontId="2" fillId="2" borderId="10" xfId="100" applyFont="1" applyFill="1" applyBorder="1" applyAlignment="1">
      <alignment horizontal="center" vertical="center"/>
    </xf>
    <xf numFmtId="0" fontId="2" fillId="2" borderId="15" xfId="100" applyFont="1" applyFill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14" xfId="100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100" applyNumberFormat="1" applyFont="1" applyBorder="1" applyAlignment="1">
      <alignment horizontal="center" textRotation="90" wrapText="1"/>
    </xf>
    <xf numFmtId="183" fontId="2" fillId="0" borderId="15" xfId="100" applyNumberFormat="1" applyFont="1" applyBorder="1" applyAlignment="1">
      <alignment horizontal="center" textRotation="90" wrapText="1"/>
    </xf>
    <xf numFmtId="0" fontId="2" fillId="0" borderId="2" xfId="100" applyFont="1" applyBorder="1" applyAlignment="1">
      <alignment horizontal="center" vertical="center"/>
    </xf>
    <xf numFmtId="0" fontId="2" fillId="0" borderId="3" xfId="100" applyFont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</cellXfs>
  <cellStyles count="16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7"/>
    <cellStyle name="??_(????)??????" xfId="11"/>
    <cellStyle name="¤@¯ë_01" xfId="108"/>
    <cellStyle name="1" xfId="12"/>
    <cellStyle name="2" xfId="13"/>
    <cellStyle name="3" xfId="14"/>
    <cellStyle name="³f¹ô[0]_ÿÿÿÿÿÿ" xfId="109"/>
    <cellStyle name="³f¹ô_ÿÿÿÿÿÿ" xfId="110"/>
    <cellStyle name="4" xfId="15"/>
    <cellStyle name="ÅëÈ­ [0]_±âÅ¸" xfId="111"/>
    <cellStyle name="AeE­ [0]_INQUIRY ¿µ¾÷AßAø " xfId="16"/>
    <cellStyle name="ÅëÈ­ [0]_S" xfId="112"/>
    <cellStyle name="ÅëÈ­_±âÅ¸" xfId="113"/>
    <cellStyle name="AeE­_INQUIRY ¿µ¾÷AßAø " xfId="17"/>
    <cellStyle name="ÅëÈ­_S" xfId="114"/>
    <cellStyle name="ÄÞ¸¶ [0]_±âÅ¸" xfId="115"/>
    <cellStyle name="AÞ¸¶ [0]_INQUIRY ¿?¾÷AßAø " xfId="18"/>
    <cellStyle name="ÄÞ¸¶ [0]_S" xfId="116"/>
    <cellStyle name="ÄÞ¸¶_±âÅ¸" xfId="117"/>
    <cellStyle name="AÞ¸¶_INQUIRY ¿?¾÷AßAø " xfId="19"/>
    <cellStyle name="ÄÞ¸¶_S" xfId="118"/>
    <cellStyle name="blank" xfId="119"/>
    <cellStyle name="C?AØ_¿?¾÷CoE² " xfId="20"/>
    <cellStyle name="Ç¥ÁØ_#2(M17)_1" xfId="120"/>
    <cellStyle name="C￥AØ_¿μ¾÷CoE² " xfId="21"/>
    <cellStyle name="Ç¥ÁØ_S" xfId="121"/>
    <cellStyle name="C￥AØ_Sheet1_¿μ¾÷CoE² " xfId="122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3"/>
    <cellStyle name="Comma 2" xfId="104"/>
    <cellStyle name="Comma 3" xfId="124"/>
    <cellStyle name="Comma 4" xfId="125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6"/>
    <cellStyle name="HEADER" xfId="127"/>
    <cellStyle name="Header1" xfId="38"/>
    <cellStyle name="Header2" xfId="39"/>
    <cellStyle name="Heading 1 2" xfId="128"/>
    <cellStyle name="Heading 2 2" xfId="129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30"/>
    <cellStyle name="Input 2" xfId="131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2"/>
    <cellStyle name="moi" xfId="133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6"/>
    <cellStyle name="Normal 2" xfId="60"/>
    <cellStyle name="Normal 2 11" xfId="134"/>
    <cellStyle name="Normal 2 2" xfId="61"/>
    <cellStyle name="Normal 2 2 2" xfId="62"/>
    <cellStyle name="Normal 2 2 2 2" xfId="63"/>
    <cellStyle name="Normal 2 2 2 3" xfId="135"/>
    <cellStyle name="Normal 2 2 2 4" xfId="136"/>
    <cellStyle name="Normal 2 2 3" xfId="137"/>
    <cellStyle name="Normal 2 2 4" xfId="138"/>
    <cellStyle name="Normal 2 2_Danh sach sv nhap hoc den ngay 13 thang 9" xfId="139"/>
    <cellStyle name="Normal 2 3" xfId="3"/>
    <cellStyle name="Normal 2 3 2" xfId="140"/>
    <cellStyle name="Normal 2 4" xfId="141"/>
    <cellStyle name="Normal 2 5" xfId="142"/>
    <cellStyle name="Normal 2 6" xfId="143"/>
    <cellStyle name="Normal 2 6 2" xfId="144"/>
    <cellStyle name="Normal 2_Book1" xfId="145"/>
    <cellStyle name="Normal 3" xfId="1"/>
    <cellStyle name="Normal 3 2" xfId="64"/>
    <cellStyle name="Normal 3 3" xfId="102"/>
    <cellStyle name="Normal 3_C16DL" xfId="146"/>
    <cellStyle name="Normal 4" xfId="2"/>
    <cellStyle name="Normal 4 2" xfId="4"/>
    <cellStyle name="Normal 4 2 2" xfId="65"/>
    <cellStyle name="Normal 4 2 3" xfId="147"/>
    <cellStyle name="Normal 4 3" xfId="148"/>
    <cellStyle name="Normal 4 3 2" xfId="149"/>
    <cellStyle name="Normal 5" xfId="66"/>
    <cellStyle name="Normal 5 2" xfId="150"/>
    <cellStyle name="Normal 5 3" xfId="151"/>
    <cellStyle name="Normal 6" xfId="67"/>
    <cellStyle name="Normal 7" xfId="101"/>
    <cellStyle name="Normal 7 2" xfId="168"/>
    <cellStyle name="Normal 8" xfId="152"/>
    <cellStyle name="Normal_Book1" xfId="99"/>
    <cellStyle name="Normal_HS2004" xfId="103"/>
    <cellStyle name="Normal_mau TN" xfId="100"/>
    <cellStyle name="Normal_Sheet1" xfId="98"/>
    <cellStyle name="Normal1" xfId="153"/>
    <cellStyle name="Percent (0)" xfId="154"/>
    <cellStyle name="Percent [2]" xfId="68"/>
    <cellStyle name="Percent 2" xfId="105"/>
    <cellStyle name="Percent 3" xfId="155"/>
    <cellStyle name="Percent 4" xfId="156"/>
    <cellStyle name="PERCENTAGE" xfId="69"/>
    <cellStyle name="PrePop Currency (0)" xfId="70"/>
    <cellStyle name="PrePop Currency (0) 2" xfId="71"/>
    <cellStyle name="PrePop Currency (0) 3" xfId="72"/>
    <cellStyle name="PSChar" xfId="157"/>
    <cellStyle name="PSDate" xfId="158"/>
    <cellStyle name="PSDec" xfId="159"/>
    <cellStyle name="PSHeading" xfId="160"/>
    <cellStyle name="PSInt" xfId="161"/>
    <cellStyle name="PSSpacer" xfId="162"/>
    <cellStyle name="songuyen" xfId="73"/>
    <cellStyle name="Style 1" xfId="163"/>
    <cellStyle name="subhead" xfId="164"/>
    <cellStyle name="Text Indent A" xfId="74"/>
    <cellStyle name="Text Indent B" xfId="75"/>
    <cellStyle name="Text Indent B 2" xfId="76"/>
    <cellStyle name="Text Indent B 3" xfId="77"/>
    <cellStyle name="Total 2" xfId="165"/>
    <cellStyle name="xuan" xfId="166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7"/>
    <cellStyle name="貨幣 [0]_00Q3902REV.1" xfId="95"/>
    <cellStyle name="貨幣[0]_BRE" xfId="96"/>
    <cellStyle name="貨幣_00Q3902REV.1" xfId="97"/>
  </cellStyles>
  <dxfs count="66"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/Dao%20Tao/2024-2025/TOT%20NGHIEP%20THANG%206%202025/TN4/DS%20CONG%20NHAN%20TOT%20NGHIEP%20KHIOA%20TIENG%20A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B"/>
      <sheetName val="NAD"/>
    </sheetNames>
    <sheetDataSet>
      <sheetData sheetId="0">
        <row r="5">
          <cell r="B5" t="str">
            <v>MSSV</v>
          </cell>
          <cell r="C5" t="str">
            <v>HỌ VÀ TÊN</v>
          </cell>
          <cell r="E5" t="str">
            <v>LỚP</v>
          </cell>
          <cell r="F5" t="str">
            <v>NGÀY SINH</v>
          </cell>
          <cell r="G5" t="str">
            <v>NƠI SINH</v>
          </cell>
          <cell r="H5" t="str">
            <v>GIỚI TÍNH</v>
          </cell>
          <cell r="I5" t="str">
            <v>TB CÁC MÔN HỌC</v>
          </cell>
          <cell r="J5" t="str">
            <v>TB THI TN</v>
          </cell>
          <cell r="K5" t="str">
            <v xml:space="preserve">TB TOÀN KHOÁ </v>
          </cell>
        </row>
        <row r="8">
          <cell r="B8">
            <v>24203103535</v>
          </cell>
          <cell r="C8" t="str">
            <v>Phạm Thị Minh</v>
          </cell>
          <cell r="D8" t="str">
            <v>Hiếu</v>
          </cell>
          <cell r="E8" t="str">
            <v>K24NAB</v>
          </cell>
          <cell r="F8">
            <v>36181</v>
          </cell>
          <cell r="G8" t="str">
            <v>Đà Nẵng</v>
          </cell>
          <cell r="H8" t="str">
            <v>Nữ</v>
          </cell>
          <cell r="I8">
            <v>2.62</v>
          </cell>
          <cell r="J8">
            <v>3.19</v>
          </cell>
          <cell r="K8">
            <v>2.64</v>
          </cell>
        </row>
        <row r="9">
          <cell r="B9">
            <v>25203104055</v>
          </cell>
          <cell r="C9" t="str">
            <v>Nguyễn Trần Quỳnh</v>
          </cell>
          <cell r="D9" t="str">
            <v>Giao</v>
          </cell>
          <cell r="E9" t="str">
            <v>K25NAB</v>
          </cell>
          <cell r="F9">
            <v>37069</v>
          </cell>
          <cell r="G9" t="str">
            <v>Gia Lai</v>
          </cell>
          <cell r="H9" t="str">
            <v>Nữ</v>
          </cell>
          <cell r="I9">
            <v>2.5099999999999998</v>
          </cell>
          <cell r="J9">
            <v>3.52</v>
          </cell>
          <cell r="K9">
            <v>2.5499999999999998</v>
          </cell>
        </row>
        <row r="10">
          <cell r="B10">
            <v>26203134432</v>
          </cell>
          <cell r="C10" t="str">
            <v>Đàm Thị</v>
          </cell>
          <cell r="D10" t="str">
            <v>Ánh</v>
          </cell>
          <cell r="E10" t="str">
            <v>K26NAB</v>
          </cell>
          <cell r="F10">
            <v>36695</v>
          </cell>
          <cell r="G10" t="str">
            <v>Quảng Nam</v>
          </cell>
          <cell r="H10" t="str">
            <v>Nữ</v>
          </cell>
          <cell r="I10">
            <v>3.35</v>
          </cell>
          <cell r="J10">
            <v>4</v>
          </cell>
          <cell r="K10">
            <v>3.38</v>
          </cell>
        </row>
        <row r="11">
          <cell r="B11">
            <v>26203135915</v>
          </cell>
          <cell r="C11" t="str">
            <v>Huỳnh Thị Ngọc</v>
          </cell>
          <cell r="D11" t="str">
            <v>Ánh</v>
          </cell>
          <cell r="E11" t="str">
            <v>K26NAB</v>
          </cell>
          <cell r="F11">
            <v>37494</v>
          </cell>
          <cell r="G11" t="str">
            <v>Quảng Nam</v>
          </cell>
          <cell r="H11" t="str">
            <v>Nữ</v>
          </cell>
          <cell r="I11">
            <v>2.71</v>
          </cell>
          <cell r="J11">
            <v>3.19</v>
          </cell>
          <cell r="K11">
            <v>2.73</v>
          </cell>
        </row>
        <row r="12">
          <cell r="B12">
            <v>26203141789</v>
          </cell>
          <cell r="C12" t="str">
            <v>Lê Nguyễn Khánh</v>
          </cell>
          <cell r="D12" t="str">
            <v>Huyền</v>
          </cell>
          <cell r="E12" t="str">
            <v>K26NAB</v>
          </cell>
          <cell r="F12">
            <v>37575</v>
          </cell>
          <cell r="G12" t="str">
            <v>Đà Nẵng</v>
          </cell>
          <cell r="H12" t="str">
            <v>Nữ</v>
          </cell>
          <cell r="I12">
            <v>2.61</v>
          </cell>
          <cell r="J12">
            <v>3.6</v>
          </cell>
          <cell r="K12">
            <v>2.65</v>
          </cell>
        </row>
        <row r="13">
          <cell r="B13">
            <v>26203141790</v>
          </cell>
          <cell r="C13" t="str">
            <v>Lê Thị</v>
          </cell>
          <cell r="D13" t="str">
            <v>Kim</v>
          </cell>
          <cell r="E13" t="str">
            <v>K26NAB</v>
          </cell>
          <cell r="F13">
            <v>37483</v>
          </cell>
          <cell r="G13" t="str">
            <v>Đà Nẵng</v>
          </cell>
          <cell r="H13" t="str">
            <v>Nữ</v>
          </cell>
          <cell r="I13">
            <v>3.31</v>
          </cell>
          <cell r="J13">
            <v>4</v>
          </cell>
          <cell r="K13">
            <v>3.34</v>
          </cell>
        </row>
        <row r="14">
          <cell r="B14">
            <v>25203113351</v>
          </cell>
          <cell r="C14" t="str">
            <v>Phan Minh</v>
          </cell>
          <cell r="D14" t="str">
            <v>Nhi</v>
          </cell>
          <cell r="E14" t="str">
            <v>K26NAB</v>
          </cell>
          <cell r="F14">
            <v>36899</v>
          </cell>
          <cell r="G14" t="str">
            <v>Đà Nẵng</v>
          </cell>
          <cell r="H14" t="str">
            <v>Nữ</v>
          </cell>
          <cell r="I14">
            <v>3.41</v>
          </cell>
          <cell r="J14">
            <v>3.79</v>
          </cell>
          <cell r="K14">
            <v>3.42</v>
          </cell>
        </row>
        <row r="15">
          <cell r="B15">
            <v>26203128678</v>
          </cell>
          <cell r="C15" t="str">
            <v>Bạch Trần Yến</v>
          </cell>
          <cell r="D15" t="str">
            <v>Nhi</v>
          </cell>
          <cell r="E15" t="str">
            <v>K26NAB</v>
          </cell>
          <cell r="F15">
            <v>37266</v>
          </cell>
          <cell r="G15" t="str">
            <v>Thừa Thiên Huế</v>
          </cell>
          <cell r="H15" t="str">
            <v>Nữ</v>
          </cell>
          <cell r="I15">
            <v>3.06</v>
          </cell>
          <cell r="J15">
            <v>3</v>
          </cell>
          <cell r="K15">
            <v>3.05</v>
          </cell>
        </row>
        <row r="16">
          <cell r="B16">
            <v>26203135042</v>
          </cell>
          <cell r="C16" t="str">
            <v>Nguyễn Thị Uyển</v>
          </cell>
          <cell r="D16" t="str">
            <v>Nhi</v>
          </cell>
          <cell r="E16" t="str">
            <v>K26NAB</v>
          </cell>
          <cell r="F16">
            <v>37380</v>
          </cell>
          <cell r="G16" t="str">
            <v>Quảng Nam</v>
          </cell>
          <cell r="H16" t="str">
            <v>Nữ</v>
          </cell>
          <cell r="I16">
            <v>2.5099999999999998</v>
          </cell>
          <cell r="J16">
            <v>3.19</v>
          </cell>
          <cell r="K16">
            <v>2.54</v>
          </cell>
        </row>
        <row r="17">
          <cell r="B17">
            <v>26203135410</v>
          </cell>
          <cell r="C17" t="str">
            <v>Mai Thị</v>
          </cell>
          <cell r="D17" t="str">
            <v>Trang</v>
          </cell>
          <cell r="E17" t="str">
            <v>K26NAB</v>
          </cell>
          <cell r="F17">
            <v>37612</v>
          </cell>
          <cell r="G17" t="str">
            <v>Quảng Nam</v>
          </cell>
          <cell r="H17" t="str">
            <v>Nữ</v>
          </cell>
          <cell r="I17">
            <v>3.07</v>
          </cell>
          <cell r="J17">
            <v>3</v>
          </cell>
          <cell r="K17">
            <v>3.06</v>
          </cell>
        </row>
        <row r="18">
          <cell r="B18">
            <v>26213100640</v>
          </cell>
          <cell r="C18" t="str">
            <v>Trần Minh</v>
          </cell>
          <cell r="D18" t="str">
            <v>Trung</v>
          </cell>
          <cell r="E18" t="str">
            <v>K26NAB</v>
          </cell>
          <cell r="F18">
            <v>36307</v>
          </cell>
          <cell r="G18" t="str">
            <v>Đà Nẵng</v>
          </cell>
          <cell r="H18" t="str">
            <v>Nam</v>
          </cell>
          <cell r="I18">
            <v>3.82</v>
          </cell>
          <cell r="J18">
            <v>3.79</v>
          </cell>
          <cell r="K18">
            <v>3.82</v>
          </cell>
        </row>
        <row r="19">
          <cell r="B19">
            <v>27203102896</v>
          </cell>
          <cell r="C19" t="str">
            <v>Nguyễn Thị Xuân</v>
          </cell>
          <cell r="D19" t="str">
            <v>An</v>
          </cell>
          <cell r="E19" t="str">
            <v>K27NAB</v>
          </cell>
          <cell r="F19">
            <v>37806</v>
          </cell>
          <cell r="G19" t="str">
            <v>Đắk Lắk</v>
          </cell>
          <cell r="H19" t="str">
            <v>Nữ</v>
          </cell>
          <cell r="I19">
            <v>3.27</v>
          </cell>
          <cell r="J19">
            <v>4</v>
          </cell>
          <cell r="K19">
            <v>3.3</v>
          </cell>
        </row>
        <row r="20">
          <cell r="B20">
            <v>27203102628</v>
          </cell>
          <cell r="C20" t="str">
            <v>Lê Thị</v>
          </cell>
          <cell r="D20" t="str">
            <v>Bích</v>
          </cell>
          <cell r="E20" t="str">
            <v>K27NAB</v>
          </cell>
          <cell r="F20">
            <v>37984</v>
          </cell>
          <cell r="G20" t="str">
            <v>Đắk Lắk</v>
          </cell>
          <cell r="H20" t="str">
            <v>Nữ</v>
          </cell>
          <cell r="I20">
            <v>3.52</v>
          </cell>
          <cell r="J20">
            <v>4</v>
          </cell>
          <cell r="K20">
            <v>3.54</v>
          </cell>
        </row>
        <row r="21">
          <cell r="B21">
            <v>27203101335</v>
          </cell>
          <cell r="C21" t="str">
            <v>Lê Hồng</v>
          </cell>
          <cell r="D21" t="str">
            <v>Diễm</v>
          </cell>
          <cell r="E21" t="str">
            <v>K27NAB</v>
          </cell>
          <cell r="F21">
            <v>37914</v>
          </cell>
          <cell r="G21" t="str">
            <v>Quảng Nam</v>
          </cell>
          <cell r="H21" t="str">
            <v>Nữ</v>
          </cell>
          <cell r="I21">
            <v>3.32</v>
          </cell>
          <cell r="J21">
            <v>4</v>
          </cell>
          <cell r="K21">
            <v>3.35</v>
          </cell>
        </row>
        <row r="22">
          <cell r="B22">
            <v>27203145148</v>
          </cell>
          <cell r="C22" t="str">
            <v>Nguyễn Thị Kim</v>
          </cell>
          <cell r="D22" t="str">
            <v>Dung</v>
          </cell>
          <cell r="E22" t="str">
            <v>K27NAB</v>
          </cell>
          <cell r="F22">
            <v>37739</v>
          </cell>
          <cell r="G22" t="str">
            <v>Đắk Nông</v>
          </cell>
          <cell r="H22" t="str">
            <v>Nữ</v>
          </cell>
          <cell r="I22">
            <v>3.24</v>
          </cell>
          <cell r="J22">
            <v>4</v>
          </cell>
          <cell r="K22">
            <v>3.27</v>
          </cell>
        </row>
        <row r="23">
          <cell r="B23">
            <v>27203148994</v>
          </cell>
          <cell r="C23" t="str">
            <v>Hồ Thị Kim</v>
          </cell>
          <cell r="D23" t="str">
            <v>Dung</v>
          </cell>
          <cell r="E23" t="str">
            <v>K27NAB</v>
          </cell>
          <cell r="F23">
            <v>37631</v>
          </cell>
          <cell r="G23" t="str">
            <v>Đắk Lắk</v>
          </cell>
          <cell r="H23" t="str">
            <v>Nữ</v>
          </cell>
          <cell r="I23">
            <v>3.38</v>
          </cell>
          <cell r="J23">
            <v>4</v>
          </cell>
          <cell r="K23">
            <v>3.41</v>
          </cell>
        </row>
        <row r="24">
          <cell r="B24">
            <v>27203149032</v>
          </cell>
          <cell r="C24" t="str">
            <v>Nguyễn Bích</v>
          </cell>
          <cell r="D24" t="str">
            <v>Duyên</v>
          </cell>
          <cell r="E24" t="str">
            <v>K27NAB</v>
          </cell>
          <cell r="F24">
            <v>37890</v>
          </cell>
          <cell r="G24" t="str">
            <v>Gia Lai</v>
          </cell>
          <cell r="H24" t="str">
            <v>Nữ</v>
          </cell>
          <cell r="I24">
            <v>3.45</v>
          </cell>
          <cell r="J24">
            <v>3.79</v>
          </cell>
          <cell r="K24">
            <v>3.46</v>
          </cell>
        </row>
        <row r="25">
          <cell r="B25">
            <v>27203139362</v>
          </cell>
          <cell r="C25" t="str">
            <v>Lê Thị Thùy</v>
          </cell>
          <cell r="D25" t="str">
            <v>Dương</v>
          </cell>
          <cell r="E25" t="str">
            <v>K27NAB</v>
          </cell>
          <cell r="F25">
            <v>37708</v>
          </cell>
          <cell r="G25" t="str">
            <v>Phú Yên</v>
          </cell>
          <cell r="H25" t="str">
            <v>Nữ</v>
          </cell>
          <cell r="I25">
            <v>2.89</v>
          </cell>
          <cell r="J25">
            <v>3</v>
          </cell>
          <cell r="K25">
            <v>2.9</v>
          </cell>
        </row>
        <row r="26">
          <cell r="B26">
            <v>27213102877</v>
          </cell>
          <cell r="C26" t="str">
            <v>Võ Thu</v>
          </cell>
          <cell r="D26" t="str">
            <v>Hà</v>
          </cell>
          <cell r="E26" t="str">
            <v>K27NAB</v>
          </cell>
          <cell r="F26">
            <v>37889</v>
          </cell>
          <cell r="G26" t="str">
            <v>Đà Nẵng</v>
          </cell>
          <cell r="H26" t="str">
            <v>Nữ</v>
          </cell>
          <cell r="I26">
            <v>3.59</v>
          </cell>
          <cell r="J26">
            <v>4</v>
          </cell>
          <cell r="K26">
            <v>3.61</v>
          </cell>
        </row>
        <row r="27">
          <cell r="B27">
            <v>27203143174</v>
          </cell>
          <cell r="C27" t="str">
            <v>Nguyễn Thị Mỹ</v>
          </cell>
          <cell r="D27" t="str">
            <v>Hạ</v>
          </cell>
          <cell r="E27" t="str">
            <v>K27NAB</v>
          </cell>
          <cell r="F27">
            <v>37856</v>
          </cell>
          <cell r="G27" t="str">
            <v>Bình Định</v>
          </cell>
          <cell r="H27" t="str">
            <v>Nữ</v>
          </cell>
          <cell r="I27">
            <v>3.39</v>
          </cell>
          <cell r="J27">
            <v>4</v>
          </cell>
          <cell r="K27">
            <v>3.41</v>
          </cell>
        </row>
        <row r="28">
          <cell r="B28">
            <v>26205442063</v>
          </cell>
          <cell r="C28" t="str">
            <v>Nguyễn Thị Thanh</v>
          </cell>
          <cell r="D28" t="str">
            <v>Hải</v>
          </cell>
          <cell r="E28" t="str">
            <v>K27NAB</v>
          </cell>
          <cell r="F28">
            <v>37582</v>
          </cell>
          <cell r="G28" t="str">
            <v>Hà Tĩnh</v>
          </cell>
          <cell r="H28" t="str">
            <v>Nữ</v>
          </cell>
          <cell r="I28">
            <v>3.77</v>
          </cell>
          <cell r="J28">
            <v>4</v>
          </cell>
          <cell r="K28">
            <v>3.78</v>
          </cell>
        </row>
        <row r="29">
          <cell r="B29">
            <v>27204321724</v>
          </cell>
          <cell r="C29" t="str">
            <v>Hồ Thị Minh</v>
          </cell>
          <cell r="D29" t="str">
            <v>Hằng</v>
          </cell>
          <cell r="E29" t="str">
            <v>K27NAB</v>
          </cell>
          <cell r="F29">
            <v>37717</v>
          </cell>
          <cell r="G29" t="str">
            <v>Quảng Ngãi</v>
          </cell>
          <cell r="H29" t="str">
            <v>Nữ</v>
          </cell>
          <cell r="I29">
            <v>3.23</v>
          </cell>
          <cell r="J29">
            <v>4</v>
          </cell>
          <cell r="K29">
            <v>3.26</v>
          </cell>
        </row>
        <row r="30">
          <cell r="B30">
            <v>27203149275</v>
          </cell>
          <cell r="C30" t="str">
            <v>Trần Kim</v>
          </cell>
          <cell r="D30" t="str">
            <v>Hòa</v>
          </cell>
          <cell r="E30" t="str">
            <v>K27NAB</v>
          </cell>
          <cell r="F30">
            <v>37809</v>
          </cell>
          <cell r="G30" t="str">
            <v>Bình Định</v>
          </cell>
          <cell r="H30" t="str">
            <v>Nữ</v>
          </cell>
          <cell r="I30">
            <v>2.59</v>
          </cell>
          <cell r="J30">
            <v>2.8</v>
          </cell>
          <cell r="K30">
            <v>2.59</v>
          </cell>
        </row>
        <row r="31">
          <cell r="B31">
            <v>27203242207</v>
          </cell>
          <cell r="C31" t="str">
            <v>Lê Thị Kiều</v>
          </cell>
          <cell r="D31" t="str">
            <v>Hoanh</v>
          </cell>
          <cell r="E31" t="str">
            <v>K27NAB</v>
          </cell>
          <cell r="F31">
            <v>37778</v>
          </cell>
          <cell r="G31" t="str">
            <v>Quảng Ngãi</v>
          </cell>
          <cell r="H31" t="str">
            <v>Nữ</v>
          </cell>
          <cell r="I31">
            <v>2.91</v>
          </cell>
          <cell r="J31">
            <v>3</v>
          </cell>
          <cell r="K31">
            <v>2.91</v>
          </cell>
        </row>
        <row r="32">
          <cell r="B32">
            <v>27213153706</v>
          </cell>
          <cell r="C32" t="str">
            <v>Trần Khánh</v>
          </cell>
          <cell r="D32" t="str">
            <v>Huyền</v>
          </cell>
          <cell r="E32" t="str">
            <v>K27NAB</v>
          </cell>
          <cell r="F32">
            <v>37742</v>
          </cell>
          <cell r="G32" t="str">
            <v>Gia Lai</v>
          </cell>
          <cell r="H32" t="str">
            <v>Nữ</v>
          </cell>
          <cell r="I32">
            <v>3.11</v>
          </cell>
          <cell r="J32">
            <v>3.19</v>
          </cell>
          <cell r="K32">
            <v>3.11</v>
          </cell>
        </row>
        <row r="33">
          <cell r="B33">
            <v>27203239029</v>
          </cell>
          <cell r="C33" t="str">
            <v>Nguyễn Thị Thu</v>
          </cell>
          <cell r="D33" t="str">
            <v>Hương</v>
          </cell>
          <cell r="E33" t="str">
            <v>K27NAB</v>
          </cell>
          <cell r="F33">
            <v>37812</v>
          </cell>
          <cell r="G33" t="str">
            <v>Đà Nẵng</v>
          </cell>
          <cell r="H33" t="str">
            <v>Nữ</v>
          </cell>
          <cell r="I33">
            <v>3.19</v>
          </cell>
          <cell r="J33">
            <v>3.26</v>
          </cell>
          <cell r="K33">
            <v>3.2</v>
          </cell>
        </row>
        <row r="34">
          <cell r="B34">
            <v>27203102610</v>
          </cell>
          <cell r="C34" t="str">
            <v>Đinh Thị Thiên</v>
          </cell>
          <cell r="D34" t="str">
            <v>Hương</v>
          </cell>
          <cell r="E34" t="str">
            <v>K27NAB</v>
          </cell>
          <cell r="F34">
            <v>37919</v>
          </cell>
          <cell r="G34" t="str">
            <v>Quảng Trị</v>
          </cell>
          <cell r="H34" t="str">
            <v>Nữ</v>
          </cell>
          <cell r="I34">
            <v>3.45</v>
          </cell>
          <cell r="J34">
            <v>4</v>
          </cell>
          <cell r="K34">
            <v>3.47</v>
          </cell>
        </row>
        <row r="35">
          <cell r="B35">
            <v>27203101891</v>
          </cell>
          <cell r="C35" t="str">
            <v>Lê Thị Kim</v>
          </cell>
          <cell r="D35" t="str">
            <v>Khang</v>
          </cell>
          <cell r="E35" t="str">
            <v>K27NAB</v>
          </cell>
          <cell r="F35">
            <v>37698</v>
          </cell>
          <cell r="G35" t="str">
            <v>Đắk Lắk</v>
          </cell>
          <cell r="H35" t="str">
            <v>Nữ</v>
          </cell>
          <cell r="I35">
            <v>3.7</v>
          </cell>
          <cell r="J35">
            <v>4</v>
          </cell>
          <cell r="K35">
            <v>3.72</v>
          </cell>
        </row>
        <row r="36">
          <cell r="B36">
            <v>27203102727</v>
          </cell>
          <cell r="C36" t="str">
            <v>Hồ Thị Yến</v>
          </cell>
          <cell r="D36" t="str">
            <v>Linh</v>
          </cell>
          <cell r="E36" t="str">
            <v>K27NAB</v>
          </cell>
          <cell r="F36">
            <v>37798</v>
          </cell>
          <cell r="G36" t="str">
            <v>Đà Nẵng</v>
          </cell>
          <cell r="H36" t="str">
            <v>Nữ</v>
          </cell>
          <cell r="I36">
            <v>3.62</v>
          </cell>
          <cell r="J36">
            <v>4</v>
          </cell>
          <cell r="K36">
            <v>3.63</v>
          </cell>
        </row>
        <row r="37">
          <cell r="B37">
            <v>27203334213</v>
          </cell>
          <cell r="C37" t="str">
            <v>Nguyễn Thị Kim</v>
          </cell>
          <cell r="D37" t="str">
            <v>Loan</v>
          </cell>
          <cell r="E37" t="str">
            <v>K27NAB</v>
          </cell>
          <cell r="F37">
            <v>37973</v>
          </cell>
          <cell r="G37" t="str">
            <v>Quảng Nam</v>
          </cell>
          <cell r="H37" t="str">
            <v>Nữ</v>
          </cell>
          <cell r="I37">
            <v>3.12</v>
          </cell>
          <cell r="J37">
            <v>3.4</v>
          </cell>
          <cell r="K37">
            <v>3.13</v>
          </cell>
        </row>
        <row r="38">
          <cell r="B38">
            <v>27213353322</v>
          </cell>
          <cell r="C38" t="str">
            <v>Phạm Lê Mỹ</v>
          </cell>
          <cell r="D38" t="str">
            <v>Luyến</v>
          </cell>
          <cell r="E38" t="str">
            <v>K27NAB</v>
          </cell>
          <cell r="F38">
            <v>37817</v>
          </cell>
          <cell r="G38" t="str">
            <v>Phú Yên</v>
          </cell>
          <cell r="H38" t="str">
            <v>Nữ</v>
          </cell>
          <cell r="I38">
            <v>3.92</v>
          </cell>
          <cell r="J38">
            <v>4</v>
          </cell>
          <cell r="K38">
            <v>3.92</v>
          </cell>
        </row>
        <row r="39">
          <cell r="B39">
            <v>27213101955</v>
          </cell>
          <cell r="C39" t="str">
            <v>Trần Huỳnh Trúc</v>
          </cell>
          <cell r="D39" t="str">
            <v>Ly</v>
          </cell>
          <cell r="E39" t="str">
            <v>K27NAB</v>
          </cell>
          <cell r="F39">
            <v>37894</v>
          </cell>
          <cell r="G39" t="str">
            <v>Đà Nẵng</v>
          </cell>
          <cell r="H39" t="str">
            <v>Nữ</v>
          </cell>
          <cell r="I39">
            <v>3.05</v>
          </cell>
          <cell r="J39">
            <v>3</v>
          </cell>
          <cell r="K39">
            <v>3.05</v>
          </cell>
        </row>
        <row r="40">
          <cell r="B40">
            <v>27202234686</v>
          </cell>
          <cell r="C40" t="str">
            <v>Đỗ Thị Xuân</v>
          </cell>
          <cell r="D40" t="str">
            <v>Mai</v>
          </cell>
          <cell r="E40" t="str">
            <v>K27NAB</v>
          </cell>
          <cell r="F40">
            <v>37754</v>
          </cell>
          <cell r="G40" t="str">
            <v>Đắk Nông</v>
          </cell>
          <cell r="H40" t="str">
            <v>Nữ</v>
          </cell>
          <cell r="I40">
            <v>3.53</v>
          </cell>
          <cell r="J40">
            <v>4</v>
          </cell>
          <cell r="K40">
            <v>3.55</v>
          </cell>
        </row>
        <row r="41">
          <cell r="B41">
            <v>27203134187</v>
          </cell>
          <cell r="C41" t="str">
            <v>Dương Thị</v>
          </cell>
          <cell r="D41" t="str">
            <v>Ngân</v>
          </cell>
          <cell r="E41" t="str">
            <v>K27NAB</v>
          </cell>
          <cell r="F41">
            <v>37797</v>
          </cell>
          <cell r="G41" t="str">
            <v>Quảng Ngãi</v>
          </cell>
          <cell r="H41" t="str">
            <v>Nữ</v>
          </cell>
          <cell r="I41">
            <v>3.28</v>
          </cell>
          <cell r="J41">
            <v>4</v>
          </cell>
          <cell r="K41">
            <v>3.31</v>
          </cell>
        </row>
        <row r="42">
          <cell r="B42">
            <v>27213153961</v>
          </cell>
          <cell r="C42" t="str">
            <v>Nguyễn Mai Bảo</v>
          </cell>
          <cell r="D42" t="str">
            <v>Ngân</v>
          </cell>
          <cell r="E42" t="str">
            <v>K27NAB</v>
          </cell>
          <cell r="F42">
            <v>37850</v>
          </cell>
          <cell r="G42" t="str">
            <v>Quảng Nam</v>
          </cell>
          <cell r="H42" t="str">
            <v>Nữ</v>
          </cell>
          <cell r="I42">
            <v>3.48</v>
          </cell>
          <cell r="J42">
            <v>4</v>
          </cell>
          <cell r="K42">
            <v>3.5</v>
          </cell>
        </row>
        <row r="43">
          <cell r="B43">
            <v>27207136772</v>
          </cell>
          <cell r="C43" t="str">
            <v>Đỗ Thị</v>
          </cell>
          <cell r="D43" t="str">
            <v>Nguyệt</v>
          </cell>
          <cell r="E43" t="str">
            <v>K27NAB</v>
          </cell>
          <cell r="F43">
            <v>37955</v>
          </cell>
          <cell r="G43" t="str">
            <v>Đắk Lắk</v>
          </cell>
          <cell r="H43" t="str">
            <v>Nữ</v>
          </cell>
          <cell r="I43">
            <v>2.96</v>
          </cell>
          <cell r="J43">
            <v>3.19</v>
          </cell>
          <cell r="K43">
            <v>2.97</v>
          </cell>
        </row>
        <row r="44">
          <cell r="B44">
            <v>27203102998</v>
          </cell>
          <cell r="C44" t="str">
            <v>Nguyễn Thị Bảo</v>
          </cell>
          <cell r="D44" t="str">
            <v>Nhật</v>
          </cell>
          <cell r="E44" t="str">
            <v>K27NAB</v>
          </cell>
          <cell r="F44">
            <v>37731</v>
          </cell>
          <cell r="G44" t="str">
            <v>Quảng Nam</v>
          </cell>
          <cell r="H44" t="str">
            <v>Nữ</v>
          </cell>
          <cell r="I44">
            <v>3.73</v>
          </cell>
          <cell r="J44">
            <v>4</v>
          </cell>
          <cell r="K44">
            <v>3.74</v>
          </cell>
        </row>
        <row r="45">
          <cell r="B45">
            <v>27203100727</v>
          </cell>
          <cell r="C45" t="str">
            <v>Nguyễn Thị Tuyết</v>
          </cell>
          <cell r="D45" t="str">
            <v>Nhi</v>
          </cell>
          <cell r="E45" t="str">
            <v>K27NAB</v>
          </cell>
          <cell r="F45">
            <v>37813</v>
          </cell>
          <cell r="G45" t="str">
            <v>Quảng Nam</v>
          </cell>
          <cell r="H45" t="str">
            <v>Nữ</v>
          </cell>
          <cell r="I45">
            <v>3.57</v>
          </cell>
          <cell r="J45">
            <v>3.79</v>
          </cell>
          <cell r="K45">
            <v>3.58</v>
          </cell>
        </row>
        <row r="46">
          <cell r="B46">
            <v>27203102949</v>
          </cell>
          <cell r="C46" t="str">
            <v>Phan Thị Thảo</v>
          </cell>
          <cell r="D46" t="str">
            <v>Nhung</v>
          </cell>
          <cell r="E46" t="str">
            <v>K27NAB</v>
          </cell>
          <cell r="F46">
            <v>37846</v>
          </cell>
          <cell r="G46" t="str">
            <v>Quảng Ngãi</v>
          </cell>
          <cell r="H46" t="str">
            <v>Nữ</v>
          </cell>
          <cell r="I46">
            <v>3.75</v>
          </cell>
          <cell r="J46">
            <v>4</v>
          </cell>
          <cell r="K46">
            <v>3.76</v>
          </cell>
        </row>
        <row r="47">
          <cell r="B47">
            <v>27213131820</v>
          </cell>
          <cell r="C47" t="str">
            <v>Nguyễn Ngọc Uyển</v>
          </cell>
          <cell r="D47" t="str">
            <v>Nhung</v>
          </cell>
          <cell r="E47" t="str">
            <v>K27NAB</v>
          </cell>
          <cell r="F47">
            <v>37714</v>
          </cell>
          <cell r="G47" t="str">
            <v>Phú Yên</v>
          </cell>
          <cell r="H47" t="str">
            <v>Nữ</v>
          </cell>
          <cell r="I47">
            <v>3.48</v>
          </cell>
          <cell r="J47">
            <v>3.79</v>
          </cell>
          <cell r="K47">
            <v>3.5</v>
          </cell>
        </row>
        <row r="48">
          <cell r="B48">
            <v>27203130457</v>
          </cell>
          <cell r="C48" t="str">
            <v>Nguyễn Thị Minh</v>
          </cell>
          <cell r="D48" t="str">
            <v>Oanh</v>
          </cell>
          <cell r="E48" t="str">
            <v>K27NAB</v>
          </cell>
          <cell r="F48">
            <v>37102</v>
          </cell>
          <cell r="G48" t="str">
            <v>Kon Tum</v>
          </cell>
          <cell r="H48" t="str">
            <v>Nữ</v>
          </cell>
          <cell r="I48">
            <v>3.4</v>
          </cell>
          <cell r="J48">
            <v>3.79</v>
          </cell>
          <cell r="K48">
            <v>3.42</v>
          </cell>
        </row>
        <row r="49">
          <cell r="B49">
            <v>27213133920</v>
          </cell>
          <cell r="C49" t="str">
            <v>Nguyễn Thị</v>
          </cell>
          <cell r="D49" t="str">
            <v>Phương</v>
          </cell>
          <cell r="E49" t="str">
            <v>K27NAB</v>
          </cell>
          <cell r="F49">
            <v>37674</v>
          </cell>
          <cell r="G49" t="str">
            <v>Gia Lai</v>
          </cell>
          <cell r="H49" t="str">
            <v>Nữ</v>
          </cell>
          <cell r="I49">
            <v>2.86</v>
          </cell>
          <cell r="J49">
            <v>3.19</v>
          </cell>
          <cell r="K49">
            <v>2.87</v>
          </cell>
        </row>
        <row r="50">
          <cell r="B50">
            <v>27203102205</v>
          </cell>
          <cell r="C50" t="str">
            <v>Nguyễn Thị Ánh</v>
          </cell>
          <cell r="D50" t="str">
            <v>Phượng</v>
          </cell>
          <cell r="E50" t="str">
            <v>K27NAB</v>
          </cell>
          <cell r="F50">
            <v>37622</v>
          </cell>
          <cell r="G50" t="str">
            <v>Quảng Nam</v>
          </cell>
          <cell r="H50" t="str">
            <v>Nữ</v>
          </cell>
          <cell r="I50">
            <v>3.65</v>
          </cell>
          <cell r="J50">
            <v>4</v>
          </cell>
          <cell r="K50">
            <v>3.67</v>
          </cell>
        </row>
        <row r="51">
          <cell r="B51">
            <v>27203148929</v>
          </cell>
          <cell r="C51" t="str">
            <v>Phan Thị</v>
          </cell>
          <cell r="D51" t="str">
            <v>Phượng</v>
          </cell>
          <cell r="E51" t="str">
            <v>K27NAB</v>
          </cell>
          <cell r="F51">
            <v>37822</v>
          </cell>
          <cell r="G51" t="str">
            <v>Quảng Nam</v>
          </cell>
          <cell r="H51" t="str">
            <v>Nữ</v>
          </cell>
          <cell r="I51">
            <v>3.56</v>
          </cell>
          <cell r="J51">
            <v>4</v>
          </cell>
          <cell r="K51">
            <v>3.58</v>
          </cell>
        </row>
        <row r="52">
          <cell r="B52">
            <v>27213103006</v>
          </cell>
          <cell r="C52" t="str">
            <v>Phạm Doãn Long</v>
          </cell>
          <cell r="D52" t="str">
            <v>Quân</v>
          </cell>
          <cell r="E52" t="str">
            <v>K27NAB</v>
          </cell>
          <cell r="F52">
            <v>37659</v>
          </cell>
          <cell r="G52" t="str">
            <v>Nghệ An</v>
          </cell>
          <cell r="H52" t="str">
            <v>Nam</v>
          </cell>
          <cell r="I52">
            <v>3.52</v>
          </cell>
          <cell r="J52">
            <v>4</v>
          </cell>
          <cell r="K52">
            <v>3.54</v>
          </cell>
        </row>
        <row r="53">
          <cell r="B53">
            <v>27203100561</v>
          </cell>
          <cell r="C53" t="str">
            <v>Trần Thị</v>
          </cell>
          <cell r="D53" t="str">
            <v>Quý</v>
          </cell>
          <cell r="E53" t="str">
            <v>K27NAB</v>
          </cell>
          <cell r="F53">
            <v>37864</v>
          </cell>
          <cell r="G53" t="str">
            <v>Hà Tĩnh</v>
          </cell>
          <cell r="H53" t="str">
            <v>Nữ</v>
          </cell>
          <cell r="I53">
            <v>3.43</v>
          </cell>
          <cell r="J53">
            <v>4</v>
          </cell>
          <cell r="K53">
            <v>3.45</v>
          </cell>
        </row>
        <row r="54">
          <cell r="B54">
            <v>27203200176</v>
          </cell>
          <cell r="C54" t="str">
            <v>Trần Bích</v>
          </cell>
          <cell r="D54" t="str">
            <v>Quyên</v>
          </cell>
          <cell r="E54" t="str">
            <v>K27NAB</v>
          </cell>
          <cell r="F54">
            <v>37953</v>
          </cell>
          <cell r="G54" t="str">
            <v>Phú Yên</v>
          </cell>
          <cell r="H54" t="str">
            <v>Nữ</v>
          </cell>
          <cell r="I54">
            <v>3.48</v>
          </cell>
          <cell r="J54">
            <v>4</v>
          </cell>
          <cell r="K54">
            <v>3.5</v>
          </cell>
        </row>
        <row r="55">
          <cell r="B55">
            <v>27213153416</v>
          </cell>
          <cell r="C55" t="str">
            <v>Trần Nguyễn Thùy</v>
          </cell>
          <cell r="D55" t="str">
            <v>Quyên</v>
          </cell>
          <cell r="E55" t="str">
            <v>K27NAB</v>
          </cell>
          <cell r="F55">
            <v>37776</v>
          </cell>
          <cell r="G55" t="str">
            <v>Phú Yên</v>
          </cell>
          <cell r="H55" t="str">
            <v>Nữ</v>
          </cell>
          <cell r="I55">
            <v>3.07</v>
          </cell>
          <cell r="J55">
            <v>3.79</v>
          </cell>
          <cell r="K55">
            <v>3.1</v>
          </cell>
        </row>
        <row r="56">
          <cell r="B56">
            <v>27203101205</v>
          </cell>
          <cell r="C56" t="str">
            <v>Nguyễn Thị Kim</v>
          </cell>
          <cell r="D56" t="str">
            <v>Quỳnh</v>
          </cell>
          <cell r="E56" t="str">
            <v>K27NAB</v>
          </cell>
          <cell r="F56">
            <v>37944</v>
          </cell>
          <cell r="G56" t="str">
            <v>Đà Nẵng</v>
          </cell>
          <cell r="H56" t="str">
            <v>Nữ</v>
          </cell>
          <cell r="I56">
            <v>2.94</v>
          </cell>
          <cell r="J56">
            <v>3.19</v>
          </cell>
          <cell r="K56">
            <v>2.95</v>
          </cell>
        </row>
        <row r="57">
          <cell r="B57">
            <v>27203142755</v>
          </cell>
          <cell r="C57" t="str">
            <v>Nguyễn Thị Mỹ</v>
          </cell>
          <cell r="D57" t="str">
            <v>Tâm</v>
          </cell>
          <cell r="E57" t="str">
            <v>K27NAB</v>
          </cell>
          <cell r="F57">
            <v>37898</v>
          </cell>
          <cell r="G57" t="str">
            <v>Đắk Lắk</v>
          </cell>
          <cell r="H57" t="str">
            <v>Nữ</v>
          </cell>
          <cell r="I57">
            <v>3.46</v>
          </cell>
          <cell r="J57">
            <v>4</v>
          </cell>
          <cell r="K57">
            <v>3.48</v>
          </cell>
        </row>
        <row r="58">
          <cell r="B58">
            <v>27203328931</v>
          </cell>
          <cell r="C58" t="str">
            <v>Nguyễn Thị Mỹ</v>
          </cell>
          <cell r="D58" t="str">
            <v>Tâm</v>
          </cell>
          <cell r="E58" t="str">
            <v>K27NAB</v>
          </cell>
          <cell r="F58">
            <v>37625</v>
          </cell>
          <cell r="G58" t="str">
            <v>Thừa Thiên Huế</v>
          </cell>
          <cell r="H58" t="str">
            <v>Nữ</v>
          </cell>
          <cell r="I58">
            <v>2.88</v>
          </cell>
          <cell r="J58">
            <v>3.19</v>
          </cell>
          <cell r="K58">
            <v>2.89</v>
          </cell>
        </row>
        <row r="59">
          <cell r="B59">
            <v>27202240960</v>
          </cell>
          <cell r="C59" t="str">
            <v>Ngô Bảo</v>
          </cell>
          <cell r="D59" t="str">
            <v>Tiên</v>
          </cell>
          <cell r="E59" t="str">
            <v>K27NAB</v>
          </cell>
          <cell r="F59">
            <v>37965</v>
          </cell>
          <cell r="G59" t="str">
            <v>Quảng Nam</v>
          </cell>
          <cell r="H59" t="str">
            <v>Nữ</v>
          </cell>
          <cell r="I59">
            <v>3.2</v>
          </cell>
          <cell r="J59">
            <v>3.79</v>
          </cell>
          <cell r="K59">
            <v>3.23</v>
          </cell>
        </row>
        <row r="60">
          <cell r="B60">
            <v>27203144149</v>
          </cell>
          <cell r="C60" t="str">
            <v>Võ Thị</v>
          </cell>
          <cell r="D60" t="str">
            <v>Tính</v>
          </cell>
          <cell r="E60" t="str">
            <v>K27NAB</v>
          </cell>
          <cell r="F60">
            <v>37791</v>
          </cell>
          <cell r="G60" t="str">
            <v>Quảng Ngãi</v>
          </cell>
          <cell r="H60" t="str">
            <v>Nữ</v>
          </cell>
          <cell r="I60">
            <v>3.21</v>
          </cell>
          <cell r="J60">
            <v>4</v>
          </cell>
          <cell r="K60">
            <v>3.24</v>
          </cell>
        </row>
        <row r="61">
          <cell r="B61">
            <v>27208735800</v>
          </cell>
          <cell r="C61" t="str">
            <v>Đoàn Thị Cẩm</v>
          </cell>
          <cell r="D61" t="str">
            <v>Tú</v>
          </cell>
          <cell r="E61" t="str">
            <v>K27NAB</v>
          </cell>
          <cell r="F61">
            <v>37919</v>
          </cell>
          <cell r="G61" t="str">
            <v>Đắk Lắk</v>
          </cell>
          <cell r="H61" t="str">
            <v>Nữ</v>
          </cell>
          <cell r="I61">
            <v>3.09</v>
          </cell>
          <cell r="J61">
            <v>3.4</v>
          </cell>
          <cell r="K61">
            <v>3.1</v>
          </cell>
        </row>
        <row r="62">
          <cell r="B62">
            <v>27203122263</v>
          </cell>
          <cell r="C62" t="str">
            <v>Lê Mỹ</v>
          </cell>
          <cell r="D62" t="str">
            <v>Thạch</v>
          </cell>
          <cell r="E62" t="str">
            <v>K27NAB</v>
          </cell>
          <cell r="F62">
            <v>37897</v>
          </cell>
          <cell r="G62" t="str">
            <v>Gia Lai</v>
          </cell>
          <cell r="H62" t="str">
            <v>Nữ</v>
          </cell>
          <cell r="I62">
            <v>3.39</v>
          </cell>
          <cell r="J62">
            <v>4</v>
          </cell>
          <cell r="K62">
            <v>3.41</v>
          </cell>
        </row>
        <row r="63">
          <cell r="B63">
            <v>27202251645</v>
          </cell>
          <cell r="C63" t="str">
            <v>Lê Thị</v>
          </cell>
          <cell r="D63" t="str">
            <v>Thảo</v>
          </cell>
          <cell r="E63" t="str">
            <v>K27NAB</v>
          </cell>
          <cell r="F63">
            <v>37725</v>
          </cell>
          <cell r="G63" t="str">
            <v>Quảng Nam</v>
          </cell>
          <cell r="H63" t="str">
            <v>Nữ</v>
          </cell>
          <cell r="I63">
            <v>3.62</v>
          </cell>
          <cell r="J63">
            <v>4</v>
          </cell>
          <cell r="K63">
            <v>3.63</v>
          </cell>
        </row>
        <row r="64">
          <cell r="B64">
            <v>27203100032</v>
          </cell>
          <cell r="C64" t="str">
            <v>Lê Trần Diệu</v>
          </cell>
          <cell r="D64" t="str">
            <v>Thảo</v>
          </cell>
          <cell r="E64" t="str">
            <v>K27NAB</v>
          </cell>
          <cell r="F64">
            <v>37721</v>
          </cell>
          <cell r="G64" t="str">
            <v>Đà Nẵng</v>
          </cell>
          <cell r="H64" t="str">
            <v>Nữ</v>
          </cell>
          <cell r="I64">
            <v>3.65</v>
          </cell>
          <cell r="J64">
            <v>4</v>
          </cell>
          <cell r="K64">
            <v>3.67</v>
          </cell>
        </row>
        <row r="65">
          <cell r="B65">
            <v>27203124437</v>
          </cell>
          <cell r="C65" t="str">
            <v>Lê Thị</v>
          </cell>
          <cell r="D65" t="str">
            <v>Thuận</v>
          </cell>
          <cell r="E65" t="str">
            <v>K27NAB</v>
          </cell>
          <cell r="F65">
            <v>37761</v>
          </cell>
          <cell r="G65" t="str">
            <v>Đắk Lắk</v>
          </cell>
          <cell r="H65" t="str">
            <v>Nữ</v>
          </cell>
          <cell r="I65">
            <v>3.62</v>
          </cell>
          <cell r="J65">
            <v>4</v>
          </cell>
          <cell r="K65">
            <v>3.63</v>
          </cell>
        </row>
        <row r="66">
          <cell r="B66">
            <v>27203102482</v>
          </cell>
          <cell r="C66" t="str">
            <v>Nguyễn Thị Minh</v>
          </cell>
          <cell r="D66" t="str">
            <v>Thư</v>
          </cell>
          <cell r="E66" t="str">
            <v>K27NAB</v>
          </cell>
          <cell r="F66">
            <v>37689</v>
          </cell>
          <cell r="G66" t="str">
            <v>Đà Nẵng</v>
          </cell>
          <cell r="H66" t="str">
            <v>Nữ</v>
          </cell>
          <cell r="I66">
            <v>3.9</v>
          </cell>
          <cell r="J66">
            <v>4</v>
          </cell>
          <cell r="K66">
            <v>3.9</v>
          </cell>
        </row>
        <row r="67">
          <cell r="B67">
            <v>27203102728</v>
          </cell>
          <cell r="C67" t="str">
            <v>Bùi Thị Anh</v>
          </cell>
          <cell r="D67" t="str">
            <v>Thư</v>
          </cell>
          <cell r="E67" t="str">
            <v>K27NAB</v>
          </cell>
          <cell r="F67">
            <v>37826</v>
          </cell>
          <cell r="G67" t="str">
            <v>Quảng Nam</v>
          </cell>
          <cell r="H67" t="str">
            <v>Nữ</v>
          </cell>
          <cell r="I67">
            <v>3.77</v>
          </cell>
          <cell r="J67">
            <v>4</v>
          </cell>
          <cell r="K67">
            <v>3.78</v>
          </cell>
        </row>
        <row r="68">
          <cell r="B68">
            <v>27203131269</v>
          </cell>
          <cell r="C68" t="str">
            <v>Nguyễn Thị Minh</v>
          </cell>
          <cell r="D68" t="str">
            <v>Thư</v>
          </cell>
          <cell r="E68" t="str">
            <v>K27NAB</v>
          </cell>
          <cell r="F68">
            <v>37652</v>
          </cell>
          <cell r="G68" t="str">
            <v>Thừa Thiên Huế</v>
          </cell>
          <cell r="H68" t="str">
            <v>Nữ</v>
          </cell>
          <cell r="I68">
            <v>2.9</v>
          </cell>
          <cell r="J68">
            <v>3.19</v>
          </cell>
          <cell r="K68">
            <v>2.91</v>
          </cell>
        </row>
        <row r="69">
          <cell r="B69">
            <v>27203102888</v>
          </cell>
          <cell r="C69" t="str">
            <v>Nguyễn Thị Nhật</v>
          </cell>
          <cell r="D69" t="str">
            <v>Thương</v>
          </cell>
          <cell r="E69" t="str">
            <v>K27NAB</v>
          </cell>
          <cell r="F69">
            <v>37813</v>
          </cell>
          <cell r="G69" t="str">
            <v>Đà Nẵng</v>
          </cell>
          <cell r="H69" t="str">
            <v>Nữ</v>
          </cell>
          <cell r="I69">
            <v>3.51</v>
          </cell>
          <cell r="J69">
            <v>4</v>
          </cell>
          <cell r="K69">
            <v>3.53</v>
          </cell>
        </row>
        <row r="70">
          <cell r="B70">
            <v>27203101283</v>
          </cell>
          <cell r="C70" t="str">
            <v>Nguyễn Thị Giang</v>
          </cell>
          <cell r="D70" t="str">
            <v>Thương</v>
          </cell>
          <cell r="E70" t="str">
            <v>K27NAB</v>
          </cell>
          <cell r="F70">
            <v>37860</v>
          </cell>
          <cell r="G70" t="str">
            <v>Quảng Nam</v>
          </cell>
          <cell r="H70" t="str">
            <v>Nữ</v>
          </cell>
          <cell r="I70">
            <v>3.16</v>
          </cell>
          <cell r="J70">
            <v>3.6</v>
          </cell>
          <cell r="K70">
            <v>3.17</v>
          </cell>
        </row>
        <row r="71">
          <cell r="B71">
            <v>27203133001</v>
          </cell>
          <cell r="C71" t="str">
            <v>Trần Thị Phương</v>
          </cell>
          <cell r="D71" t="str">
            <v>Trang</v>
          </cell>
          <cell r="E71" t="str">
            <v>K27NAB</v>
          </cell>
          <cell r="F71">
            <v>37673</v>
          </cell>
          <cell r="G71" t="str">
            <v>Quảng Nam</v>
          </cell>
          <cell r="H71" t="str">
            <v>Nữ</v>
          </cell>
          <cell r="I71">
            <v>3.81</v>
          </cell>
          <cell r="J71">
            <v>4</v>
          </cell>
          <cell r="K71">
            <v>3.81</v>
          </cell>
        </row>
        <row r="72">
          <cell r="B72">
            <v>27203324473</v>
          </cell>
          <cell r="C72" t="str">
            <v>Phạm Thị</v>
          </cell>
          <cell r="D72" t="str">
            <v>Trang</v>
          </cell>
          <cell r="E72" t="str">
            <v>K27NAB</v>
          </cell>
          <cell r="F72">
            <v>37920</v>
          </cell>
          <cell r="G72" t="str">
            <v>Đắk Lắk</v>
          </cell>
          <cell r="H72" t="str">
            <v>Nữ</v>
          </cell>
          <cell r="I72">
            <v>3.69</v>
          </cell>
          <cell r="J72">
            <v>3.79</v>
          </cell>
          <cell r="K72">
            <v>3.7</v>
          </cell>
        </row>
        <row r="73">
          <cell r="B73">
            <v>27203102733</v>
          </cell>
          <cell r="C73" t="str">
            <v>Cao Thị Kim</v>
          </cell>
          <cell r="D73" t="str">
            <v>Trang</v>
          </cell>
          <cell r="E73" t="str">
            <v>K27NAB</v>
          </cell>
          <cell r="F73">
            <v>37916</v>
          </cell>
          <cell r="G73" t="str">
            <v>Gia Lai</v>
          </cell>
          <cell r="H73" t="str">
            <v>Nữ</v>
          </cell>
          <cell r="I73">
            <v>3.51</v>
          </cell>
          <cell r="J73">
            <v>4</v>
          </cell>
          <cell r="K73">
            <v>3.53</v>
          </cell>
        </row>
        <row r="74">
          <cell r="B74">
            <v>25203117688</v>
          </cell>
          <cell r="C74" t="str">
            <v>Hoàng Thị Quỳnh</v>
          </cell>
          <cell r="D74" t="str">
            <v>Trang</v>
          </cell>
          <cell r="E74" t="str">
            <v>K27NAB</v>
          </cell>
          <cell r="F74">
            <v>36393</v>
          </cell>
          <cell r="G74" t="str">
            <v>Gia Lai</v>
          </cell>
          <cell r="H74" t="str">
            <v>Nữ</v>
          </cell>
          <cell r="I74">
            <v>3.55</v>
          </cell>
          <cell r="J74">
            <v>4</v>
          </cell>
          <cell r="K74">
            <v>3.57</v>
          </cell>
        </row>
        <row r="75">
          <cell r="B75">
            <v>27207127056</v>
          </cell>
          <cell r="C75" t="str">
            <v>Tôn Nữ Huyền</v>
          </cell>
          <cell r="D75" t="str">
            <v>Trân</v>
          </cell>
          <cell r="E75" t="str">
            <v>K27NAB</v>
          </cell>
          <cell r="F75">
            <v>37785</v>
          </cell>
          <cell r="G75" t="str">
            <v>Đà Nẵng</v>
          </cell>
          <cell r="H75" t="str">
            <v>Nữ</v>
          </cell>
          <cell r="I75">
            <v>3.17</v>
          </cell>
          <cell r="J75">
            <v>3.4</v>
          </cell>
          <cell r="K75">
            <v>3.18</v>
          </cell>
        </row>
        <row r="76">
          <cell r="B76">
            <v>24205214185</v>
          </cell>
          <cell r="C76" t="str">
            <v>Võ Đông</v>
          </cell>
          <cell r="D76" t="str">
            <v>Trinh</v>
          </cell>
          <cell r="E76" t="str">
            <v>K27NAB</v>
          </cell>
          <cell r="F76">
            <v>36832</v>
          </cell>
          <cell r="G76" t="str">
            <v>Quảng Nam</v>
          </cell>
          <cell r="H76" t="str">
            <v>Nữ</v>
          </cell>
          <cell r="I76">
            <v>3.66</v>
          </cell>
          <cell r="J76">
            <v>4</v>
          </cell>
          <cell r="K76">
            <v>3.67</v>
          </cell>
        </row>
        <row r="77">
          <cell r="B77">
            <v>27203100693</v>
          </cell>
          <cell r="C77" t="str">
            <v>Nguyễn Thị Mỹ</v>
          </cell>
          <cell r="D77" t="str">
            <v>Trinh</v>
          </cell>
          <cell r="E77" t="str">
            <v>K27NAB</v>
          </cell>
          <cell r="F77">
            <v>37931</v>
          </cell>
          <cell r="G77" t="str">
            <v>Quảng Nam</v>
          </cell>
          <cell r="H77" t="str">
            <v>Nữ</v>
          </cell>
          <cell r="I77">
            <v>3.33</v>
          </cell>
          <cell r="J77">
            <v>3.79</v>
          </cell>
          <cell r="K77">
            <v>3.35</v>
          </cell>
        </row>
        <row r="78">
          <cell r="B78">
            <v>27203102022</v>
          </cell>
          <cell r="C78" t="str">
            <v>Hồ Thị Mỹ</v>
          </cell>
          <cell r="D78" t="str">
            <v>Trinh</v>
          </cell>
          <cell r="E78" t="str">
            <v>K27NAB</v>
          </cell>
          <cell r="F78">
            <v>37626</v>
          </cell>
          <cell r="G78" t="str">
            <v>Quảng Nam</v>
          </cell>
          <cell r="H78" t="str">
            <v>Nữ</v>
          </cell>
          <cell r="I78">
            <v>3.08</v>
          </cell>
          <cell r="J78">
            <v>3.4</v>
          </cell>
          <cell r="K78">
            <v>3.09</v>
          </cell>
        </row>
        <row r="79">
          <cell r="B79">
            <v>27203137252</v>
          </cell>
          <cell r="C79" t="str">
            <v>Hồ Thị</v>
          </cell>
          <cell r="D79" t="str">
            <v>Trúc</v>
          </cell>
          <cell r="E79" t="str">
            <v>K27NAB</v>
          </cell>
          <cell r="F79">
            <v>37913</v>
          </cell>
          <cell r="G79" t="str">
            <v>Quảng Trị</v>
          </cell>
          <cell r="H79" t="str">
            <v>Nữ</v>
          </cell>
          <cell r="I79">
            <v>2.88</v>
          </cell>
          <cell r="J79">
            <v>3.4</v>
          </cell>
          <cell r="K79">
            <v>2.9</v>
          </cell>
        </row>
        <row r="80">
          <cell r="B80">
            <v>27213101090</v>
          </cell>
          <cell r="C80" t="str">
            <v>Trịnh Phương</v>
          </cell>
          <cell r="D80" t="str">
            <v>Uyên</v>
          </cell>
          <cell r="E80" t="str">
            <v>K27NAB</v>
          </cell>
          <cell r="F80">
            <v>37850</v>
          </cell>
          <cell r="G80" t="str">
            <v>Quảng Nam</v>
          </cell>
          <cell r="H80" t="str">
            <v>Nữ</v>
          </cell>
          <cell r="I80">
            <v>3.42</v>
          </cell>
          <cell r="J80">
            <v>4</v>
          </cell>
          <cell r="K80">
            <v>3.44</v>
          </cell>
        </row>
        <row r="81">
          <cell r="B81">
            <v>27203233526</v>
          </cell>
          <cell r="C81" t="str">
            <v>Nguyễn Thị Tố</v>
          </cell>
          <cell r="D81" t="str">
            <v>Uyên</v>
          </cell>
          <cell r="E81" t="str">
            <v>K27NAB</v>
          </cell>
          <cell r="F81">
            <v>37805</v>
          </cell>
          <cell r="G81" t="str">
            <v>Quảng Nam</v>
          </cell>
          <cell r="H81" t="str">
            <v>Nữ</v>
          </cell>
          <cell r="I81">
            <v>3.92</v>
          </cell>
          <cell r="J81">
            <v>4</v>
          </cell>
          <cell r="K81">
            <v>3.92</v>
          </cell>
        </row>
        <row r="82">
          <cell r="B82">
            <v>27203102297</v>
          </cell>
          <cell r="C82" t="str">
            <v>Trần Thị Ngọc</v>
          </cell>
          <cell r="D82" t="str">
            <v>Vân</v>
          </cell>
          <cell r="E82" t="str">
            <v>K27NAB</v>
          </cell>
          <cell r="F82">
            <v>37885</v>
          </cell>
          <cell r="G82" t="str">
            <v>Đà Nẵng</v>
          </cell>
          <cell r="H82" t="str">
            <v>Nữ</v>
          </cell>
          <cell r="I82">
            <v>3.79</v>
          </cell>
          <cell r="J82">
            <v>4</v>
          </cell>
          <cell r="K82">
            <v>3.8</v>
          </cell>
        </row>
        <row r="83">
          <cell r="B83">
            <v>27203142033</v>
          </cell>
          <cell r="C83" t="str">
            <v>Phan Thi Cẩm</v>
          </cell>
          <cell r="D83" t="str">
            <v>Vân</v>
          </cell>
          <cell r="E83" t="str">
            <v>K27NAB</v>
          </cell>
          <cell r="F83">
            <v>37622</v>
          </cell>
          <cell r="G83" t="str">
            <v>Quảng Trị</v>
          </cell>
          <cell r="H83" t="str">
            <v>Nữ</v>
          </cell>
          <cell r="I83">
            <v>3.31</v>
          </cell>
          <cell r="J83">
            <v>4</v>
          </cell>
          <cell r="K83">
            <v>3.33</v>
          </cell>
        </row>
        <row r="84">
          <cell r="B84">
            <v>27203149735</v>
          </cell>
          <cell r="C84" t="str">
            <v>Lê Trần Ngân</v>
          </cell>
          <cell r="D84" t="str">
            <v>Vy</v>
          </cell>
          <cell r="E84" t="str">
            <v>K27NAB</v>
          </cell>
          <cell r="F84">
            <v>37792</v>
          </cell>
          <cell r="G84" t="str">
            <v>Quảng Nam</v>
          </cell>
          <cell r="H84" t="str">
            <v>Nữ</v>
          </cell>
          <cell r="I84">
            <v>3.23</v>
          </cell>
          <cell r="J84">
            <v>4</v>
          </cell>
          <cell r="K84">
            <v>3.26</v>
          </cell>
        </row>
        <row r="85">
          <cell r="B85">
            <v>27203101356</v>
          </cell>
          <cell r="C85" t="str">
            <v>Nguyễn Thị Tường</v>
          </cell>
          <cell r="D85" t="str">
            <v>Vy</v>
          </cell>
          <cell r="E85" t="str">
            <v>K27NAB</v>
          </cell>
          <cell r="F85">
            <v>37739</v>
          </cell>
          <cell r="G85" t="str">
            <v>Bình Định</v>
          </cell>
          <cell r="H85" t="str">
            <v>Nữ</v>
          </cell>
          <cell r="I85">
            <v>3.13</v>
          </cell>
          <cell r="J85">
            <v>3.6</v>
          </cell>
          <cell r="K85">
            <v>3.15</v>
          </cell>
        </row>
        <row r="86">
          <cell r="B86">
            <v>27208742324</v>
          </cell>
          <cell r="C86" t="str">
            <v>Lương Võ Phương</v>
          </cell>
          <cell r="D86" t="str">
            <v>Vy</v>
          </cell>
          <cell r="E86" t="str">
            <v>K27NAB</v>
          </cell>
          <cell r="F86">
            <v>37679</v>
          </cell>
          <cell r="G86" t="str">
            <v>Đà Nẵng</v>
          </cell>
          <cell r="H86" t="str">
            <v>Nữ</v>
          </cell>
          <cell r="I86">
            <v>2.98</v>
          </cell>
          <cell r="J86">
            <v>3.19</v>
          </cell>
          <cell r="K86">
            <v>2.99</v>
          </cell>
        </row>
        <row r="87">
          <cell r="B87">
            <v>27203100155</v>
          </cell>
          <cell r="C87" t="str">
            <v>Trần Thị Minh</v>
          </cell>
          <cell r="D87" t="str">
            <v>Xuân</v>
          </cell>
          <cell r="E87" t="str">
            <v>K27NAB</v>
          </cell>
          <cell r="F87">
            <v>37680</v>
          </cell>
          <cell r="G87" t="str">
            <v>Phú Yên</v>
          </cell>
          <cell r="H87" t="str">
            <v>Nữ</v>
          </cell>
          <cell r="I87">
            <v>2.84</v>
          </cell>
          <cell r="J87">
            <v>3.6</v>
          </cell>
          <cell r="K87">
            <v>2.87</v>
          </cell>
        </row>
        <row r="88">
          <cell r="B88">
            <v>27213124153</v>
          </cell>
          <cell r="C88" t="str">
            <v>Nguyễn Hoàng</v>
          </cell>
          <cell r="D88" t="str">
            <v>Yến</v>
          </cell>
          <cell r="E88" t="str">
            <v>K27NAB</v>
          </cell>
          <cell r="F88">
            <v>37695</v>
          </cell>
          <cell r="G88" t="str">
            <v>Quảng Bình</v>
          </cell>
          <cell r="H88" t="str">
            <v>Nữ</v>
          </cell>
          <cell r="I88">
            <v>3.64</v>
          </cell>
          <cell r="J88">
            <v>4</v>
          </cell>
          <cell r="K88">
            <v>3.66</v>
          </cell>
        </row>
      </sheetData>
      <sheetData sheetId="1">
        <row r="5">
          <cell r="B5" t="str">
            <v>MSSV</v>
          </cell>
          <cell r="C5" t="str">
            <v>HỌ VÀ TÊN</v>
          </cell>
          <cell r="E5" t="str">
            <v>LỚP</v>
          </cell>
          <cell r="F5" t="str">
            <v>NGÀY SINH</v>
          </cell>
          <cell r="G5" t="str">
            <v>NƠI SINH</v>
          </cell>
          <cell r="H5" t="str">
            <v>GIỚI TÍNH</v>
          </cell>
          <cell r="I5" t="str">
            <v>TB CÁC MÔN HỌC</v>
          </cell>
          <cell r="J5" t="str">
            <v>TB THI TN</v>
          </cell>
          <cell r="K5" t="str">
            <v xml:space="preserve">TB TOÀN KHOÁ </v>
          </cell>
        </row>
        <row r="8">
          <cell r="B8">
            <v>2320315859</v>
          </cell>
          <cell r="C8" t="str">
            <v>Trần Thị Thu</v>
          </cell>
          <cell r="D8" t="str">
            <v>Phương</v>
          </cell>
          <cell r="E8" t="str">
            <v>K22NAD</v>
          </cell>
          <cell r="F8">
            <v>34121</v>
          </cell>
          <cell r="G8" t="str">
            <v>Quảng Nam</v>
          </cell>
          <cell r="H8" t="str">
            <v>Nữ</v>
          </cell>
          <cell r="I8">
            <v>2.82</v>
          </cell>
          <cell r="J8">
            <v>4</v>
          </cell>
          <cell r="K8">
            <v>2.88</v>
          </cell>
        </row>
        <row r="9">
          <cell r="B9">
            <v>2320323187</v>
          </cell>
          <cell r="C9" t="str">
            <v>Nguyễn Thị Quỳnh</v>
          </cell>
          <cell r="D9" t="str">
            <v>Như</v>
          </cell>
          <cell r="E9" t="str">
            <v>K23NAD</v>
          </cell>
          <cell r="F9">
            <v>36365</v>
          </cell>
          <cell r="G9" t="str">
            <v>Quảng Trị</v>
          </cell>
          <cell r="H9" t="str">
            <v>Nữ</v>
          </cell>
          <cell r="I9">
            <v>2.69</v>
          </cell>
          <cell r="J9">
            <v>3.33</v>
          </cell>
          <cell r="K9">
            <v>2.71</v>
          </cell>
        </row>
        <row r="10">
          <cell r="B10">
            <v>24207214483</v>
          </cell>
          <cell r="C10" t="str">
            <v>Lê Thanh Diễm</v>
          </cell>
          <cell r="D10" t="str">
            <v>Uyên</v>
          </cell>
          <cell r="E10" t="str">
            <v>K24NAD</v>
          </cell>
          <cell r="F10">
            <v>36511</v>
          </cell>
          <cell r="G10" t="str">
            <v>Đà Nẵng</v>
          </cell>
          <cell r="H10" t="str">
            <v>Nữ</v>
          </cell>
          <cell r="I10">
            <v>2.73</v>
          </cell>
          <cell r="J10">
            <v>3.79</v>
          </cell>
          <cell r="K10">
            <v>2.77</v>
          </cell>
        </row>
        <row r="11">
          <cell r="B11">
            <v>25203201287</v>
          </cell>
          <cell r="C11" t="str">
            <v>Nguyễn Nữ Thảo</v>
          </cell>
          <cell r="D11" t="str">
            <v>Chi</v>
          </cell>
          <cell r="E11" t="str">
            <v>K25NAD</v>
          </cell>
          <cell r="F11">
            <v>37231</v>
          </cell>
          <cell r="G11" t="str">
            <v>Hà Tĩnh</v>
          </cell>
          <cell r="H11" t="str">
            <v>Nữ</v>
          </cell>
          <cell r="I11">
            <v>3.11</v>
          </cell>
          <cell r="J11">
            <v>3.79</v>
          </cell>
          <cell r="K11">
            <v>3.14</v>
          </cell>
        </row>
        <row r="12">
          <cell r="B12">
            <v>26213136653</v>
          </cell>
          <cell r="C12" t="str">
            <v>Nguyễn Văn</v>
          </cell>
          <cell r="D12" t="str">
            <v>Ban</v>
          </cell>
          <cell r="E12" t="str">
            <v>K26NAD</v>
          </cell>
          <cell r="F12">
            <v>37453</v>
          </cell>
          <cell r="G12" t="str">
            <v>Hà Tĩnh</v>
          </cell>
          <cell r="H12" t="str">
            <v>Nam</v>
          </cell>
          <cell r="I12">
            <v>2.7</v>
          </cell>
          <cell r="J12">
            <v>3.6</v>
          </cell>
          <cell r="K12">
            <v>2.73</v>
          </cell>
        </row>
        <row r="13">
          <cell r="B13">
            <v>26213235399</v>
          </cell>
          <cell r="C13" t="str">
            <v>Nguyễn Văn Trường</v>
          </cell>
          <cell r="D13" t="str">
            <v>Giang</v>
          </cell>
          <cell r="E13" t="str">
            <v>K26NAD</v>
          </cell>
          <cell r="F13">
            <v>37004</v>
          </cell>
          <cell r="G13" t="str">
            <v>Quảng Trị</v>
          </cell>
          <cell r="H13" t="str">
            <v>Nam</v>
          </cell>
          <cell r="I13">
            <v>3.01</v>
          </cell>
          <cell r="J13">
            <v>3.6</v>
          </cell>
          <cell r="K13">
            <v>3.03</v>
          </cell>
        </row>
        <row r="14">
          <cell r="B14">
            <v>26203200452</v>
          </cell>
          <cell r="C14" t="str">
            <v>Lý Thị Lệ</v>
          </cell>
          <cell r="D14" t="str">
            <v>My</v>
          </cell>
          <cell r="E14" t="str">
            <v>K26NAD</v>
          </cell>
          <cell r="F14">
            <v>37337</v>
          </cell>
          <cell r="G14" t="str">
            <v>Bình Định</v>
          </cell>
          <cell r="H14" t="str">
            <v>Nữ</v>
          </cell>
          <cell r="I14">
            <v>2.57</v>
          </cell>
          <cell r="J14">
            <v>3.4</v>
          </cell>
          <cell r="K14">
            <v>2.6</v>
          </cell>
        </row>
        <row r="15">
          <cell r="B15">
            <v>26203829033</v>
          </cell>
          <cell r="C15" t="str">
            <v>Dương Tâm</v>
          </cell>
          <cell r="D15" t="str">
            <v>Như</v>
          </cell>
          <cell r="E15" t="str">
            <v>K26NAD</v>
          </cell>
          <cell r="F15">
            <v>37537</v>
          </cell>
          <cell r="G15" t="str">
            <v>Quảng Nam</v>
          </cell>
          <cell r="H15" t="str">
            <v>Nữ</v>
          </cell>
          <cell r="I15">
            <v>3.11</v>
          </cell>
          <cell r="J15">
            <v>3.4</v>
          </cell>
          <cell r="K15">
            <v>3.12</v>
          </cell>
        </row>
        <row r="16">
          <cell r="B16">
            <v>26203233967</v>
          </cell>
          <cell r="C16" t="str">
            <v>Hồ Thị Ngọc</v>
          </cell>
          <cell r="D16" t="str">
            <v>Trinh</v>
          </cell>
          <cell r="E16" t="str">
            <v>K26NAD</v>
          </cell>
          <cell r="F16">
            <v>37436</v>
          </cell>
          <cell r="G16" t="str">
            <v>Đà Nẵng</v>
          </cell>
          <cell r="H16" t="str">
            <v>Nữ</v>
          </cell>
          <cell r="I16">
            <v>3.07</v>
          </cell>
          <cell r="J16">
            <v>3.6</v>
          </cell>
          <cell r="K16">
            <v>3.09</v>
          </cell>
        </row>
        <row r="17">
          <cell r="B17">
            <v>27213240846</v>
          </cell>
          <cell r="C17" t="str">
            <v>Hoàng Thành</v>
          </cell>
          <cell r="D17" t="str">
            <v>Đạt</v>
          </cell>
          <cell r="E17" t="str">
            <v>K27NAD</v>
          </cell>
          <cell r="F17">
            <v>37864</v>
          </cell>
          <cell r="G17" t="str">
            <v>Hà Tĩnh</v>
          </cell>
          <cell r="H17" t="str">
            <v>Nam</v>
          </cell>
          <cell r="I17">
            <v>3.44</v>
          </cell>
          <cell r="J17">
            <v>3.79</v>
          </cell>
          <cell r="K17">
            <v>3.45</v>
          </cell>
        </row>
        <row r="18">
          <cell r="B18">
            <v>27203240691</v>
          </cell>
          <cell r="C18" t="str">
            <v>Võ Thị</v>
          </cell>
          <cell r="D18" t="str">
            <v>Giang</v>
          </cell>
          <cell r="E18" t="str">
            <v>K27NAD</v>
          </cell>
          <cell r="F18">
            <v>37398</v>
          </cell>
          <cell r="G18" t="str">
            <v>Quảng Nam</v>
          </cell>
          <cell r="H18" t="str">
            <v>Nữ</v>
          </cell>
          <cell r="I18">
            <v>3.23</v>
          </cell>
          <cell r="J18">
            <v>4</v>
          </cell>
          <cell r="K18">
            <v>3.26</v>
          </cell>
        </row>
        <row r="19">
          <cell r="B19">
            <v>27213224556</v>
          </cell>
          <cell r="C19" t="str">
            <v>Nguyễn Minh</v>
          </cell>
          <cell r="D19" t="str">
            <v>Hiển</v>
          </cell>
          <cell r="E19" t="str">
            <v>K27NAD</v>
          </cell>
          <cell r="F19">
            <v>37786</v>
          </cell>
          <cell r="G19" t="str">
            <v>Bình Định</v>
          </cell>
          <cell r="H19" t="str">
            <v>Nam</v>
          </cell>
          <cell r="I19">
            <v>2.94</v>
          </cell>
          <cell r="J19">
            <v>3.65</v>
          </cell>
          <cell r="K19">
            <v>2.97</v>
          </cell>
        </row>
        <row r="20">
          <cell r="B20">
            <v>27202247496</v>
          </cell>
          <cell r="C20" t="str">
            <v>Cai Thị Như</v>
          </cell>
          <cell r="D20" t="str">
            <v>Linh</v>
          </cell>
          <cell r="E20" t="str">
            <v>K27NAD</v>
          </cell>
          <cell r="F20">
            <v>37648</v>
          </cell>
          <cell r="G20" t="str">
            <v>Gia Lai</v>
          </cell>
          <cell r="H20" t="str">
            <v>Nữ</v>
          </cell>
          <cell r="I20">
            <v>3.28</v>
          </cell>
          <cell r="J20">
            <v>4</v>
          </cell>
          <cell r="K20">
            <v>3.3</v>
          </cell>
        </row>
        <row r="21">
          <cell r="B21">
            <v>27213244972</v>
          </cell>
          <cell r="C21" t="str">
            <v>Lương Nhật</v>
          </cell>
          <cell r="D21" t="str">
            <v>Nam</v>
          </cell>
          <cell r="E21" t="str">
            <v>K27NAD</v>
          </cell>
          <cell r="F21">
            <v>37736</v>
          </cell>
          <cell r="G21" t="str">
            <v>Quảng Nam</v>
          </cell>
          <cell r="H21" t="str">
            <v>Nam</v>
          </cell>
          <cell r="I21">
            <v>3.25</v>
          </cell>
          <cell r="J21">
            <v>4</v>
          </cell>
          <cell r="K21">
            <v>3.28</v>
          </cell>
        </row>
        <row r="22">
          <cell r="B22">
            <v>27203228319</v>
          </cell>
          <cell r="C22" t="str">
            <v>H- Tuệ</v>
          </cell>
          <cell r="D22" t="str">
            <v>Niê</v>
          </cell>
          <cell r="E22" t="str">
            <v>K27NAD</v>
          </cell>
          <cell r="F22">
            <v>37492</v>
          </cell>
          <cell r="G22" t="str">
            <v>Đắk Lắk</v>
          </cell>
          <cell r="H22" t="str">
            <v>Nữ</v>
          </cell>
          <cell r="I22">
            <v>3.39</v>
          </cell>
          <cell r="J22">
            <v>4</v>
          </cell>
          <cell r="K22">
            <v>3.42</v>
          </cell>
        </row>
        <row r="23">
          <cell r="B23">
            <v>27203239357</v>
          </cell>
          <cell r="C23" t="str">
            <v>Nguyễn Thị Bích</v>
          </cell>
          <cell r="D23" t="str">
            <v>Ngọc</v>
          </cell>
          <cell r="E23" t="str">
            <v>K27NAD</v>
          </cell>
          <cell r="F23">
            <v>37859</v>
          </cell>
          <cell r="G23" t="str">
            <v>Quảng Ngãi</v>
          </cell>
          <cell r="H23" t="str">
            <v>Nữ</v>
          </cell>
          <cell r="I23">
            <v>3.35</v>
          </cell>
          <cell r="J23">
            <v>4</v>
          </cell>
          <cell r="K23">
            <v>3.37</v>
          </cell>
        </row>
        <row r="24">
          <cell r="B24">
            <v>27203236643</v>
          </cell>
          <cell r="C24" t="str">
            <v>Hoàng Thị Cẩm</v>
          </cell>
          <cell r="D24" t="str">
            <v>Nhân</v>
          </cell>
          <cell r="E24" t="str">
            <v>K27NAD</v>
          </cell>
          <cell r="F24">
            <v>37963</v>
          </cell>
          <cell r="G24" t="str">
            <v>Quảng Trị</v>
          </cell>
          <cell r="H24" t="str">
            <v>Nữ</v>
          </cell>
          <cell r="I24">
            <v>3.22</v>
          </cell>
          <cell r="J24">
            <v>4</v>
          </cell>
          <cell r="K24">
            <v>3.25</v>
          </cell>
        </row>
        <row r="25">
          <cell r="B25">
            <v>27203234698</v>
          </cell>
          <cell r="C25" t="str">
            <v>Nguyễn Thị Kim</v>
          </cell>
          <cell r="D25" t="str">
            <v>Phượng</v>
          </cell>
          <cell r="E25" t="str">
            <v>K27NAD</v>
          </cell>
          <cell r="F25">
            <v>37640</v>
          </cell>
          <cell r="G25" t="str">
            <v>Đà Nẵng</v>
          </cell>
          <cell r="H25" t="str">
            <v>Nữ</v>
          </cell>
          <cell r="I25">
            <v>3.53</v>
          </cell>
          <cell r="J25">
            <v>4</v>
          </cell>
          <cell r="K25">
            <v>3.55</v>
          </cell>
        </row>
        <row r="26">
          <cell r="B26">
            <v>27203237814</v>
          </cell>
          <cell r="C26" t="str">
            <v>Nguyễn Thị Mỹ</v>
          </cell>
          <cell r="D26" t="str">
            <v>Tâm</v>
          </cell>
          <cell r="E26" t="str">
            <v>K27NAD</v>
          </cell>
          <cell r="F26">
            <v>37683</v>
          </cell>
          <cell r="G26" t="str">
            <v>Quảng Nam</v>
          </cell>
          <cell r="H26" t="str">
            <v>Nữ</v>
          </cell>
          <cell r="I26">
            <v>3.35</v>
          </cell>
          <cell r="J26">
            <v>4</v>
          </cell>
          <cell r="K26">
            <v>3.37</v>
          </cell>
        </row>
        <row r="27">
          <cell r="B27">
            <v>27203221190</v>
          </cell>
          <cell r="C27" t="str">
            <v>Tôn Nữ Khánh</v>
          </cell>
          <cell r="D27" t="str">
            <v>Thư</v>
          </cell>
          <cell r="E27" t="str">
            <v>K27NAD</v>
          </cell>
          <cell r="F27">
            <v>37640</v>
          </cell>
          <cell r="G27" t="str">
            <v>Phú Yên</v>
          </cell>
          <cell r="H27" t="str">
            <v>Nữ</v>
          </cell>
          <cell r="I27">
            <v>3.57</v>
          </cell>
          <cell r="J27">
            <v>4</v>
          </cell>
          <cell r="K27">
            <v>3.58</v>
          </cell>
        </row>
        <row r="28">
          <cell r="B28">
            <v>27203242931</v>
          </cell>
          <cell r="C28" t="str">
            <v>Kiều Thị Yến</v>
          </cell>
          <cell r="D28" t="str">
            <v>Trà</v>
          </cell>
          <cell r="E28" t="str">
            <v>K27NAD</v>
          </cell>
          <cell r="F28">
            <v>37653</v>
          </cell>
          <cell r="G28" t="str">
            <v>Bình Định</v>
          </cell>
          <cell r="H28" t="str">
            <v>Nữ</v>
          </cell>
          <cell r="I28">
            <v>2.92</v>
          </cell>
          <cell r="J28">
            <v>3.79</v>
          </cell>
          <cell r="K28">
            <v>2.96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3"/>
  <sheetViews>
    <sheetView tabSelected="1" zoomScaleNormal="100" workbookViewId="0">
      <pane xSplit="8" ySplit="5" topLeftCell="I6" activePane="bottomRight" state="frozen"/>
      <selection activeCell="U16" sqref="U16"/>
      <selection pane="topRight" activeCell="U16" sqref="U16"/>
      <selection pane="bottomLeft" activeCell="U16" sqref="U16"/>
      <selection pane="bottomRight" activeCell="AE7" sqref="AE7:AF7"/>
    </sheetView>
  </sheetViews>
  <sheetFormatPr defaultColWidth="9.140625" defaultRowHeight="12.75"/>
  <cols>
    <col min="1" max="1" width="3.85546875" style="24" customWidth="1"/>
    <col min="2" max="2" width="12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3" width="4.5703125" style="24" hidden="1" customWidth="1"/>
    <col min="14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32" width="9.140625" style="24"/>
    <col min="33" max="33" width="10.42578125" style="24" bestFit="1" customWidth="1"/>
    <col min="34" max="16384" width="9.140625" style="24"/>
  </cols>
  <sheetData>
    <row r="1" spans="1:32" ht="17.25" customHeight="1">
      <c r="A1" s="80" t="s">
        <v>385</v>
      </c>
      <c r="B1" s="80"/>
      <c r="C1" s="80"/>
      <c r="D1" s="80"/>
      <c r="E1" s="64"/>
      <c r="F1" s="81" t="s">
        <v>153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32" ht="17.25" customHeight="1">
      <c r="A2" s="82" t="s">
        <v>31</v>
      </c>
      <c r="B2" s="82"/>
      <c r="C2" s="82"/>
      <c r="D2" s="82"/>
      <c r="E2" s="64"/>
      <c r="F2" s="82" t="s">
        <v>340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32" s="25" customFormat="1" ht="15" customHeight="1">
      <c r="A3" s="83" t="s">
        <v>0</v>
      </c>
      <c r="B3" s="86" t="s">
        <v>11</v>
      </c>
      <c r="C3" s="89" t="s">
        <v>12</v>
      </c>
      <c r="D3" s="92" t="s">
        <v>1</v>
      </c>
      <c r="E3" s="95" t="s">
        <v>22</v>
      </c>
      <c r="F3" s="98" t="s">
        <v>21</v>
      </c>
      <c r="G3" s="101" t="s">
        <v>20</v>
      </c>
      <c r="H3" s="104" t="s">
        <v>4</v>
      </c>
      <c r="I3" s="104" t="s">
        <v>29</v>
      </c>
      <c r="J3" s="106" t="s">
        <v>27</v>
      </c>
      <c r="K3" s="107"/>
      <c r="L3" s="107"/>
      <c r="M3" s="107"/>
      <c r="N3" s="107"/>
      <c r="O3" s="108"/>
      <c r="P3" s="73" t="s">
        <v>13</v>
      </c>
      <c r="Q3" s="76" t="s">
        <v>14</v>
      </c>
      <c r="R3" s="73" t="s">
        <v>7</v>
      </c>
      <c r="S3" s="73" t="s">
        <v>8</v>
      </c>
      <c r="T3" s="73" t="s">
        <v>5</v>
      </c>
      <c r="U3" s="73" t="s">
        <v>6</v>
      </c>
      <c r="V3" s="76" t="s">
        <v>26</v>
      </c>
      <c r="W3" s="77" t="s">
        <v>69</v>
      </c>
      <c r="X3" s="68" t="s">
        <v>15</v>
      </c>
    </row>
    <row r="4" spans="1:32" s="25" customFormat="1" ht="21.75" customHeight="1">
      <c r="A4" s="84"/>
      <c r="B4" s="87"/>
      <c r="C4" s="90"/>
      <c r="D4" s="93"/>
      <c r="E4" s="96"/>
      <c r="F4" s="99"/>
      <c r="G4" s="102"/>
      <c r="H4" s="69"/>
      <c r="I4" s="69"/>
      <c r="J4" s="69" t="s">
        <v>28</v>
      </c>
      <c r="K4" s="69" t="s">
        <v>74</v>
      </c>
      <c r="L4" s="71" t="s">
        <v>16</v>
      </c>
      <c r="M4" s="71" t="s">
        <v>17</v>
      </c>
      <c r="N4" s="69" t="s">
        <v>71</v>
      </c>
      <c r="O4" s="69" t="s">
        <v>23</v>
      </c>
      <c r="P4" s="74"/>
      <c r="Q4" s="76" t="s">
        <v>18</v>
      </c>
      <c r="R4" s="74" t="s">
        <v>7</v>
      </c>
      <c r="S4" s="74" t="s">
        <v>8</v>
      </c>
      <c r="T4" s="74" t="s">
        <v>5</v>
      </c>
      <c r="U4" s="74" t="s">
        <v>6</v>
      </c>
      <c r="V4" s="76" t="s">
        <v>6</v>
      </c>
      <c r="W4" s="78"/>
      <c r="X4" s="68" t="s">
        <v>19</v>
      </c>
    </row>
    <row r="5" spans="1:32" s="25" customFormat="1" ht="37.5" customHeight="1">
      <c r="A5" s="85"/>
      <c r="B5" s="88"/>
      <c r="C5" s="91"/>
      <c r="D5" s="94"/>
      <c r="E5" s="97"/>
      <c r="F5" s="100"/>
      <c r="G5" s="103"/>
      <c r="H5" s="105"/>
      <c r="I5" s="105"/>
      <c r="J5" s="70"/>
      <c r="K5" s="70"/>
      <c r="L5" s="72"/>
      <c r="M5" s="72"/>
      <c r="N5" s="70"/>
      <c r="O5" s="70"/>
      <c r="P5" s="75"/>
      <c r="Q5" s="76"/>
      <c r="R5" s="75"/>
      <c r="S5" s="75"/>
      <c r="T5" s="75"/>
      <c r="U5" s="75"/>
      <c r="V5" s="76"/>
      <c r="W5" s="79"/>
      <c r="X5" s="68"/>
      <c r="AA5" s="25" t="s">
        <v>25</v>
      </c>
    </row>
    <row r="6" spans="1:32" s="36" customFormat="1" ht="18.75" customHeight="1">
      <c r="A6" s="30" t="s">
        <v>30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>
        <f>COUNTIF($X:$X,"CNTN")</f>
        <v>21</v>
      </c>
    </row>
    <row r="7" spans="1:32" s="36" customFormat="1" ht="20.100000000000001" customHeight="1">
      <c r="A7" s="50">
        <v>1</v>
      </c>
      <c r="B7" s="51">
        <v>26203233967</v>
      </c>
      <c r="C7" s="52" t="s">
        <v>352</v>
      </c>
      <c r="D7" s="53" t="s">
        <v>63</v>
      </c>
      <c r="E7" s="59" t="s">
        <v>353</v>
      </c>
      <c r="F7" s="54">
        <v>37436</v>
      </c>
      <c r="G7" s="55" t="s">
        <v>46</v>
      </c>
      <c r="H7" s="55" t="s">
        <v>35</v>
      </c>
      <c r="I7" s="56">
        <v>7.36</v>
      </c>
      <c r="J7" s="56">
        <v>9.1999999999999993</v>
      </c>
      <c r="K7" s="56" t="s">
        <v>75</v>
      </c>
      <c r="L7" s="56"/>
      <c r="M7" s="56"/>
      <c r="N7" s="56">
        <v>7.5</v>
      </c>
      <c r="O7" s="56">
        <v>8.1999999999999993</v>
      </c>
      <c r="P7" s="56">
        <v>7.39</v>
      </c>
      <c r="Q7" s="56">
        <v>3.09</v>
      </c>
      <c r="R7" s="57" t="s">
        <v>36</v>
      </c>
      <c r="S7" s="57" t="s">
        <v>36</v>
      </c>
      <c r="T7" s="57" t="s">
        <v>36</v>
      </c>
      <c r="U7" s="57" t="s">
        <v>36</v>
      </c>
      <c r="V7" s="57" t="s">
        <v>37</v>
      </c>
      <c r="W7" s="58" t="s">
        <v>38</v>
      </c>
      <c r="X7" s="49" t="str">
        <f t="shared" ref="X7:X14" si="0">IF(OR(MIN(J7:N7)&lt;5.5,J7="",MIN(K7:N7)=""),"HỎNG",IF(AND(J7&gt;=4,MAX(K7:N7)&gt;=5.5,AA7=0,Q7&gt;=2,R7="Đạt",S7="Đạt",T7="ĐẠT",U7="ĐẠT",V7&lt;&gt;0),"CNTN","HOÃN"))</f>
        <v>CNTN</v>
      </c>
      <c r="AA7" s="36">
        <v>0</v>
      </c>
      <c r="AB7" s="36">
        <f t="shared" ref="AB7:AB14" si="1">COUNTIF(B:B,B7)</f>
        <v>1</v>
      </c>
      <c r="AC7" s="36" t="s">
        <v>66</v>
      </c>
      <c r="AD7" s="36" t="b">
        <f t="shared" ref="AD7:AD14" si="2">AC7=X7</f>
        <v>1</v>
      </c>
      <c r="AE7" s="36">
        <f>IF(VLOOKUP(B7,[1]NAD!$B$5:$K$28,10,0)=Q7,VLOOKUP(B7,[1]NAD!$B$5:$K$28,10,0),"check")</f>
        <v>3.09</v>
      </c>
      <c r="AF7" s="36" t="b">
        <f t="shared" ref="AF7:AF32" si="3">AE7=Q7</f>
        <v>1</v>
      </c>
    </row>
    <row r="8" spans="1:32" s="36" customFormat="1" ht="20.100000000000001" customHeight="1">
      <c r="A8" s="50">
        <v>2</v>
      </c>
      <c r="B8" s="51">
        <v>26203200452</v>
      </c>
      <c r="C8" s="52" t="s">
        <v>354</v>
      </c>
      <c r="D8" s="53" t="s">
        <v>52</v>
      </c>
      <c r="E8" s="59" t="s">
        <v>353</v>
      </c>
      <c r="F8" s="54">
        <v>37337</v>
      </c>
      <c r="G8" s="55" t="s">
        <v>40</v>
      </c>
      <c r="H8" s="55" t="s">
        <v>35</v>
      </c>
      <c r="I8" s="56">
        <v>6.56</v>
      </c>
      <c r="J8" s="56">
        <v>8.8000000000000007</v>
      </c>
      <c r="K8" s="56" t="s">
        <v>75</v>
      </c>
      <c r="L8" s="56"/>
      <c r="M8" s="56"/>
      <c r="N8" s="56">
        <v>7.1</v>
      </c>
      <c r="O8" s="56">
        <v>7.8</v>
      </c>
      <c r="P8" s="56">
        <v>6.61</v>
      </c>
      <c r="Q8" s="56">
        <v>2.6</v>
      </c>
      <c r="R8" s="57" t="s">
        <v>36</v>
      </c>
      <c r="S8" s="57" t="s">
        <v>36</v>
      </c>
      <c r="T8" s="57" t="s">
        <v>36</v>
      </c>
      <c r="U8" s="57" t="s">
        <v>36</v>
      </c>
      <c r="V8" s="57" t="s">
        <v>37</v>
      </c>
      <c r="W8" s="58" t="s">
        <v>38</v>
      </c>
      <c r="X8" s="49" t="str">
        <f t="shared" si="0"/>
        <v>CNTN</v>
      </c>
      <c r="AA8" s="36">
        <v>0</v>
      </c>
      <c r="AB8" s="36">
        <f t="shared" si="1"/>
        <v>1</v>
      </c>
      <c r="AC8" s="36" t="s">
        <v>66</v>
      </c>
      <c r="AD8" s="36" t="b">
        <f t="shared" si="2"/>
        <v>1</v>
      </c>
      <c r="AE8" s="36">
        <f>IF(VLOOKUP(B8,[1]NAD!$B$5:$K$28,10,0)=Q8,VLOOKUP(B8,[1]NAD!$B$5:$K$28,10,0),"check")</f>
        <v>2.6</v>
      </c>
      <c r="AF8" s="36" t="b">
        <f t="shared" si="3"/>
        <v>1</v>
      </c>
    </row>
    <row r="9" spans="1:32" s="36" customFormat="1" ht="20.100000000000001" customHeight="1">
      <c r="A9" s="50">
        <v>3</v>
      </c>
      <c r="B9" s="51">
        <v>26213235399</v>
      </c>
      <c r="C9" s="52" t="s">
        <v>355</v>
      </c>
      <c r="D9" s="53" t="s">
        <v>85</v>
      </c>
      <c r="E9" s="59" t="s">
        <v>353</v>
      </c>
      <c r="F9" s="54">
        <v>37004</v>
      </c>
      <c r="G9" s="55" t="s">
        <v>48</v>
      </c>
      <c r="H9" s="55" t="s">
        <v>44</v>
      </c>
      <c r="I9" s="56">
        <v>7.25</v>
      </c>
      <c r="J9" s="56">
        <v>9.1999999999999993</v>
      </c>
      <c r="K9" s="56" t="s">
        <v>75</v>
      </c>
      <c r="L9" s="56"/>
      <c r="M9" s="56"/>
      <c r="N9" s="56">
        <v>7.5</v>
      </c>
      <c r="O9" s="56">
        <v>8.1999999999999993</v>
      </c>
      <c r="P9" s="56">
        <v>7.28</v>
      </c>
      <c r="Q9" s="56">
        <v>3.03</v>
      </c>
      <c r="R9" s="57" t="s">
        <v>36</v>
      </c>
      <c r="S9" s="57" t="s">
        <v>36</v>
      </c>
      <c r="T9" s="57" t="s">
        <v>36</v>
      </c>
      <c r="U9" s="57" t="s">
        <v>36</v>
      </c>
      <c r="V9" s="57" t="s">
        <v>41</v>
      </c>
      <c r="W9" s="58" t="s">
        <v>38</v>
      </c>
      <c r="X9" s="49" t="str">
        <f t="shared" si="0"/>
        <v>CNTN</v>
      </c>
      <c r="AA9" s="36">
        <v>0</v>
      </c>
      <c r="AB9" s="36">
        <f t="shared" si="1"/>
        <v>1</v>
      </c>
      <c r="AC9" s="36" t="s">
        <v>66</v>
      </c>
      <c r="AD9" s="36" t="b">
        <f t="shared" si="2"/>
        <v>1</v>
      </c>
      <c r="AE9" s="36">
        <f>IF(VLOOKUP(B9,[1]NAD!$B$5:$K$28,10,0)=Q9,VLOOKUP(B9,[1]NAD!$B$5:$K$28,10,0),"check")</f>
        <v>3.03</v>
      </c>
      <c r="AF9" s="36" t="b">
        <f t="shared" si="3"/>
        <v>1</v>
      </c>
    </row>
    <row r="10" spans="1:32" s="36" customFormat="1" ht="20.100000000000001" customHeight="1">
      <c r="A10" s="50">
        <v>4</v>
      </c>
      <c r="B10" s="41">
        <v>26213136653</v>
      </c>
      <c r="C10" s="42" t="s">
        <v>264</v>
      </c>
      <c r="D10" s="43" t="s">
        <v>356</v>
      </c>
      <c r="E10" s="60" t="s">
        <v>353</v>
      </c>
      <c r="F10" s="44">
        <v>37453</v>
      </c>
      <c r="G10" s="45" t="s">
        <v>77</v>
      </c>
      <c r="H10" s="45" t="s">
        <v>44</v>
      </c>
      <c r="I10" s="46">
        <v>6.77</v>
      </c>
      <c r="J10" s="46">
        <v>8.5</v>
      </c>
      <c r="K10" s="46" t="s">
        <v>75</v>
      </c>
      <c r="L10" s="46"/>
      <c r="M10" s="46"/>
      <c r="N10" s="46">
        <v>7.8</v>
      </c>
      <c r="O10" s="46">
        <v>8.1</v>
      </c>
      <c r="P10" s="56">
        <v>6.82</v>
      </c>
      <c r="Q10" s="46">
        <v>2.73</v>
      </c>
      <c r="R10" s="47" t="s">
        <v>36</v>
      </c>
      <c r="S10" s="47" t="s">
        <v>36</v>
      </c>
      <c r="T10" s="47" t="s">
        <v>36</v>
      </c>
      <c r="U10" s="47" t="s">
        <v>36</v>
      </c>
      <c r="V10" s="47" t="s">
        <v>45</v>
      </c>
      <c r="W10" s="48" t="s">
        <v>38</v>
      </c>
      <c r="X10" s="49" t="str">
        <f t="shared" si="0"/>
        <v>CNTN</v>
      </c>
      <c r="AA10" s="36">
        <v>0</v>
      </c>
      <c r="AB10" s="36">
        <f t="shared" si="1"/>
        <v>1</v>
      </c>
      <c r="AC10" s="36" t="s">
        <v>66</v>
      </c>
      <c r="AD10" s="36" t="b">
        <f t="shared" si="2"/>
        <v>1</v>
      </c>
      <c r="AE10" s="36">
        <f>IF(VLOOKUP(B10,[1]NAD!$B$5:$K$28,10,0)=Q10,VLOOKUP(B10,[1]NAD!$B$5:$K$28,10,0),"check")</f>
        <v>2.73</v>
      </c>
      <c r="AF10" s="36" t="b">
        <f t="shared" si="3"/>
        <v>1</v>
      </c>
    </row>
    <row r="11" spans="1:32" s="36" customFormat="1" ht="20.100000000000001" customHeight="1">
      <c r="A11" s="50">
        <v>5</v>
      </c>
      <c r="B11" s="51">
        <v>26203829033</v>
      </c>
      <c r="C11" s="52" t="s">
        <v>357</v>
      </c>
      <c r="D11" s="53" t="s">
        <v>358</v>
      </c>
      <c r="E11" s="59" t="s">
        <v>353</v>
      </c>
      <c r="F11" s="54">
        <v>37537</v>
      </c>
      <c r="G11" s="55" t="s">
        <v>42</v>
      </c>
      <c r="H11" s="55" t="s">
        <v>35</v>
      </c>
      <c r="I11" s="56">
        <v>7.44</v>
      </c>
      <c r="J11" s="56">
        <v>9.3000000000000007</v>
      </c>
      <c r="K11" s="56" t="s">
        <v>75</v>
      </c>
      <c r="L11" s="56"/>
      <c r="M11" s="56"/>
      <c r="N11" s="56">
        <v>7.1</v>
      </c>
      <c r="O11" s="56">
        <v>8</v>
      </c>
      <c r="P11" s="56">
        <v>7.46</v>
      </c>
      <c r="Q11" s="56">
        <v>3.12</v>
      </c>
      <c r="R11" s="57" t="s">
        <v>36</v>
      </c>
      <c r="S11" s="47" t="s">
        <v>36</v>
      </c>
      <c r="T11" s="57" t="s">
        <v>36</v>
      </c>
      <c r="U11" s="57" t="s">
        <v>36</v>
      </c>
      <c r="V11" s="57" t="s">
        <v>37</v>
      </c>
      <c r="W11" s="58" t="s">
        <v>38</v>
      </c>
      <c r="X11" s="49" t="str">
        <f t="shared" si="0"/>
        <v>CNTN</v>
      </c>
      <c r="AA11" s="36">
        <v>0</v>
      </c>
      <c r="AB11" s="36">
        <f t="shared" si="1"/>
        <v>1</v>
      </c>
      <c r="AC11" s="36" t="s">
        <v>66</v>
      </c>
      <c r="AD11" s="36" t="b">
        <f t="shared" si="2"/>
        <v>1</v>
      </c>
      <c r="AE11" s="36">
        <f>IF(VLOOKUP(B11,[1]NAD!$B$5:$K$28,10,0)=Q11,VLOOKUP(B11,[1]NAD!$B$5:$K$28,10,0),"check")</f>
        <v>3.12</v>
      </c>
      <c r="AF11" s="36" t="b">
        <f t="shared" si="3"/>
        <v>1</v>
      </c>
    </row>
    <row r="12" spans="1:32" s="36" customFormat="1" ht="20.100000000000001" customHeight="1">
      <c r="A12" s="50">
        <v>6</v>
      </c>
      <c r="B12" s="51">
        <v>25203201287</v>
      </c>
      <c r="C12" s="52" t="s">
        <v>363</v>
      </c>
      <c r="D12" s="53" t="s">
        <v>141</v>
      </c>
      <c r="E12" s="59" t="s">
        <v>364</v>
      </c>
      <c r="F12" s="54">
        <v>37231</v>
      </c>
      <c r="G12" s="55" t="s">
        <v>77</v>
      </c>
      <c r="H12" s="55" t="s">
        <v>35</v>
      </c>
      <c r="I12" s="56">
        <v>7.38</v>
      </c>
      <c r="J12" s="56">
        <v>9.4</v>
      </c>
      <c r="K12" s="56" t="s">
        <v>75</v>
      </c>
      <c r="L12" s="56"/>
      <c r="M12" s="56"/>
      <c r="N12" s="56">
        <v>8</v>
      </c>
      <c r="O12" s="56">
        <v>8.6</v>
      </c>
      <c r="P12" s="56">
        <v>7.43</v>
      </c>
      <c r="Q12" s="56">
        <v>3.14</v>
      </c>
      <c r="R12" s="57" t="s">
        <v>36</v>
      </c>
      <c r="S12" s="47" t="s">
        <v>36</v>
      </c>
      <c r="T12" s="57" t="s">
        <v>36</v>
      </c>
      <c r="U12" s="57" t="s">
        <v>36</v>
      </c>
      <c r="V12" s="57" t="s">
        <v>41</v>
      </c>
      <c r="W12" s="58" t="s">
        <v>38</v>
      </c>
      <c r="X12" s="49" t="str">
        <f t="shared" si="0"/>
        <v>CNTN</v>
      </c>
      <c r="AA12" s="36">
        <v>0</v>
      </c>
      <c r="AB12" s="36">
        <f t="shared" si="1"/>
        <v>1</v>
      </c>
      <c r="AC12" s="36" t="s">
        <v>66</v>
      </c>
      <c r="AD12" s="36" t="b">
        <f t="shared" si="2"/>
        <v>1</v>
      </c>
      <c r="AE12" s="36">
        <f>IF(VLOOKUP(B12,[1]NAD!$B$5:$K$28,10,0)=Q12,VLOOKUP(B12,[1]NAD!$B$5:$K$28,10,0),"check")</f>
        <v>3.14</v>
      </c>
      <c r="AF12" s="36" t="b">
        <f t="shared" si="3"/>
        <v>1</v>
      </c>
    </row>
    <row r="13" spans="1:32" s="36" customFormat="1" ht="20.100000000000001" customHeight="1">
      <c r="A13" s="50">
        <v>7</v>
      </c>
      <c r="B13" s="41">
        <v>2320323187</v>
      </c>
      <c r="C13" s="42" t="s">
        <v>369</v>
      </c>
      <c r="D13" s="43" t="s">
        <v>358</v>
      </c>
      <c r="E13" s="60" t="s">
        <v>370</v>
      </c>
      <c r="F13" s="44">
        <v>36365</v>
      </c>
      <c r="G13" s="45" t="s">
        <v>48</v>
      </c>
      <c r="H13" s="45" t="s">
        <v>35</v>
      </c>
      <c r="I13" s="46">
        <v>6.8</v>
      </c>
      <c r="J13" s="46">
        <v>8.3000000000000007</v>
      </c>
      <c r="K13" s="46">
        <v>7.3</v>
      </c>
      <c r="L13" s="46"/>
      <c r="M13" s="46"/>
      <c r="N13" s="46" t="s">
        <v>75</v>
      </c>
      <c r="O13" s="46">
        <v>7.8</v>
      </c>
      <c r="P13" s="46">
        <v>6.83</v>
      </c>
      <c r="Q13" s="46">
        <v>2.71</v>
      </c>
      <c r="R13" s="47" t="s">
        <v>36</v>
      </c>
      <c r="S13" s="57" t="s">
        <v>36</v>
      </c>
      <c r="T13" s="47" t="s">
        <v>36</v>
      </c>
      <c r="U13" s="47" t="s">
        <v>36</v>
      </c>
      <c r="V13" s="47" t="s">
        <v>37</v>
      </c>
      <c r="W13" s="48" t="s">
        <v>38</v>
      </c>
      <c r="X13" s="49" t="str">
        <f t="shared" si="0"/>
        <v>CNTN</v>
      </c>
      <c r="AA13" s="36">
        <v>0</v>
      </c>
      <c r="AB13" s="36">
        <f t="shared" si="1"/>
        <v>1</v>
      </c>
      <c r="AC13" s="36" t="s">
        <v>66</v>
      </c>
      <c r="AD13" s="36" t="b">
        <f t="shared" si="2"/>
        <v>1</v>
      </c>
      <c r="AE13" s="36">
        <f>IF(VLOOKUP(B13,[1]NAD!$B$5:$K$28,10,0)=Q13,VLOOKUP(B13,[1]NAD!$B$5:$K$28,10,0),"check")</f>
        <v>2.71</v>
      </c>
      <c r="AF13" s="36" t="b">
        <f t="shared" si="3"/>
        <v>1</v>
      </c>
    </row>
    <row r="14" spans="1:32" s="36" customFormat="1" ht="20.100000000000001" customHeight="1">
      <c r="A14" s="50">
        <v>8</v>
      </c>
      <c r="B14" s="41">
        <v>2320315859</v>
      </c>
      <c r="C14" s="42" t="s">
        <v>371</v>
      </c>
      <c r="D14" s="43" t="s">
        <v>88</v>
      </c>
      <c r="E14" s="60" t="s">
        <v>372</v>
      </c>
      <c r="F14" s="44">
        <v>34121</v>
      </c>
      <c r="G14" s="45" t="s">
        <v>42</v>
      </c>
      <c r="H14" s="45" t="s">
        <v>35</v>
      </c>
      <c r="I14" s="46">
        <v>6.96</v>
      </c>
      <c r="J14" s="46">
        <v>9.3000000000000007</v>
      </c>
      <c r="K14" s="46">
        <v>8.5</v>
      </c>
      <c r="L14" s="46"/>
      <c r="M14" s="46"/>
      <c r="N14" s="46" t="s">
        <v>75</v>
      </c>
      <c r="O14" s="46">
        <v>8.9</v>
      </c>
      <c r="P14" s="46">
        <v>7.05</v>
      </c>
      <c r="Q14" s="46">
        <v>2.88</v>
      </c>
      <c r="R14" s="47" t="s">
        <v>36</v>
      </c>
      <c r="S14" s="47" t="s">
        <v>36</v>
      </c>
      <c r="T14" s="47" t="s">
        <v>36</v>
      </c>
      <c r="U14" s="47" t="s">
        <v>36</v>
      </c>
      <c r="V14" s="47" t="s">
        <v>41</v>
      </c>
      <c r="W14" s="48" t="s">
        <v>38</v>
      </c>
      <c r="X14" s="49" t="str">
        <f t="shared" si="0"/>
        <v>CNTN</v>
      </c>
      <c r="AA14" s="36">
        <v>0</v>
      </c>
      <c r="AB14" s="36">
        <f t="shared" si="1"/>
        <v>1</v>
      </c>
      <c r="AC14" s="36" t="s">
        <v>66</v>
      </c>
      <c r="AD14" s="36" t="b">
        <f t="shared" si="2"/>
        <v>1</v>
      </c>
      <c r="AE14" s="36">
        <f>IF(VLOOKUP(B14,[1]NAD!$B$5:$K$28,10,0)=Q14,VLOOKUP(B14,[1]NAD!$B$5:$K$28,10,0),"check")</f>
        <v>2.88</v>
      </c>
      <c r="AF14" s="36" t="b">
        <f t="shared" si="3"/>
        <v>1</v>
      </c>
    </row>
    <row r="15" spans="1:32" s="36" customFormat="1" ht="20.100000000000001" customHeight="1">
      <c r="A15" s="30" t="s">
        <v>84</v>
      </c>
      <c r="B15" s="30"/>
      <c r="C15" s="2"/>
      <c r="D15" s="3"/>
      <c r="E15" s="3"/>
      <c r="F15" s="4"/>
      <c r="G15" s="5"/>
      <c r="H15" s="5"/>
      <c r="I15" s="5"/>
      <c r="J15" s="5"/>
      <c r="K15" s="2"/>
      <c r="L15" s="2"/>
      <c r="M15" s="2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</row>
    <row r="16" spans="1:32" s="36" customFormat="1" ht="21" customHeight="1">
      <c r="A16" s="50">
        <v>1</v>
      </c>
      <c r="B16" s="41">
        <v>27203240691</v>
      </c>
      <c r="C16" s="42" t="s">
        <v>83</v>
      </c>
      <c r="D16" s="43" t="s">
        <v>85</v>
      </c>
      <c r="E16" s="60" t="s">
        <v>305</v>
      </c>
      <c r="F16" s="44">
        <v>37398</v>
      </c>
      <c r="G16" s="45" t="s">
        <v>42</v>
      </c>
      <c r="H16" s="45" t="s">
        <v>35</v>
      </c>
      <c r="I16" s="46">
        <v>7.63</v>
      </c>
      <c r="J16" s="46">
        <v>8.6</v>
      </c>
      <c r="K16" s="46">
        <v>8.8000000000000007</v>
      </c>
      <c r="L16" s="46"/>
      <c r="M16" s="46"/>
      <c r="N16" s="46" t="s">
        <v>75</v>
      </c>
      <c r="O16" s="46">
        <v>8.6999999999999993</v>
      </c>
      <c r="P16" s="46">
        <v>7.67</v>
      </c>
      <c r="Q16" s="46">
        <v>3.26</v>
      </c>
      <c r="R16" s="47" t="s">
        <v>36</v>
      </c>
      <c r="S16" s="47" t="s">
        <v>36</v>
      </c>
      <c r="T16" s="47" t="s">
        <v>36</v>
      </c>
      <c r="U16" s="47" t="s">
        <v>36</v>
      </c>
      <c r="V16" s="47" t="s">
        <v>37</v>
      </c>
      <c r="W16" s="48" t="s">
        <v>38</v>
      </c>
      <c r="X16" s="49" t="str">
        <f t="shared" ref="X16:X24" si="4">IF(OR(MIN(J16:N16)&lt;5.5,J16="",MIN(K16:N16)=""),"HỎNG",IF(AND(J16&gt;=4,MAX(K16:N16)&gt;=5.5,AA16=0,Q16&gt;=2,R16="Đạt",S16="Đạt",T16="ĐẠT",U16="ĐẠT",V16&lt;&gt;0),"CNTN","HOÃN"))</f>
        <v>CNTN</v>
      </c>
      <c r="AB16" s="36">
        <f t="shared" ref="AB16:AB25" si="5">COUNTIF(B:B,B16)</f>
        <v>1</v>
      </c>
      <c r="AC16" s="36" t="s">
        <v>66</v>
      </c>
      <c r="AD16" s="36" t="b">
        <f t="shared" ref="AD16:AD24" si="6">AC16=X16</f>
        <v>1</v>
      </c>
      <c r="AE16" s="36">
        <f>IF(VLOOKUP(B16,[1]NAD!$B$5:$K$28,10,0)=Q16,VLOOKUP(B16,[1]NAD!$B$5:$K$28,10,0),"check")</f>
        <v>3.26</v>
      </c>
      <c r="AF16" s="36" t="b">
        <f t="shared" si="3"/>
        <v>1</v>
      </c>
    </row>
    <row r="17" spans="1:32" s="36" customFormat="1" ht="21" customHeight="1">
      <c r="A17" s="50">
        <v>2</v>
      </c>
      <c r="B17" s="41">
        <v>27203228319</v>
      </c>
      <c r="C17" s="42" t="s">
        <v>306</v>
      </c>
      <c r="D17" s="43" t="s">
        <v>307</v>
      </c>
      <c r="E17" s="60" t="s">
        <v>305</v>
      </c>
      <c r="F17" s="44">
        <v>37492</v>
      </c>
      <c r="G17" s="45" t="s">
        <v>76</v>
      </c>
      <c r="H17" s="45" t="s">
        <v>35</v>
      </c>
      <c r="I17" s="46">
        <v>7.9</v>
      </c>
      <c r="J17" s="46">
        <v>9.3000000000000007</v>
      </c>
      <c r="K17" s="46">
        <v>8.9</v>
      </c>
      <c r="L17" s="46"/>
      <c r="M17" s="46"/>
      <c r="N17" s="46" t="s">
        <v>75</v>
      </c>
      <c r="O17" s="46">
        <v>9.1</v>
      </c>
      <c r="P17" s="46">
        <v>7.95</v>
      </c>
      <c r="Q17" s="46">
        <v>3.42</v>
      </c>
      <c r="R17" s="47" t="s">
        <v>36</v>
      </c>
      <c r="S17" s="47" t="s">
        <v>36</v>
      </c>
      <c r="T17" s="47" t="s">
        <v>36</v>
      </c>
      <c r="U17" s="47" t="s">
        <v>36</v>
      </c>
      <c r="V17" s="47" t="s">
        <v>37</v>
      </c>
      <c r="W17" s="48" t="s">
        <v>38</v>
      </c>
      <c r="X17" s="49" t="str">
        <f t="shared" si="4"/>
        <v>CNTN</v>
      </c>
      <c r="AB17" s="36">
        <f t="shared" si="5"/>
        <v>1</v>
      </c>
      <c r="AC17" s="36" t="s">
        <v>66</v>
      </c>
      <c r="AD17" s="36" t="b">
        <f t="shared" si="6"/>
        <v>1</v>
      </c>
      <c r="AE17" s="36">
        <f>IF(VLOOKUP(B17,[1]NAD!$B$5:$K$28,10,0)=Q17,VLOOKUP(B17,[1]NAD!$B$5:$K$28,10,0),"check")</f>
        <v>3.42</v>
      </c>
      <c r="AF17" s="36" t="b">
        <f t="shared" si="3"/>
        <v>1</v>
      </c>
    </row>
    <row r="18" spans="1:32" s="36" customFormat="1" ht="21" customHeight="1">
      <c r="A18" s="50">
        <v>3</v>
      </c>
      <c r="B18" s="41">
        <v>27203239357</v>
      </c>
      <c r="C18" s="42" t="s">
        <v>103</v>
      </c>
      <c r="D18" s="43" t="s">
        <v>106</v>
      </c>
      <c r="E18" s="60" t="s">
        <v>305</v>
      </c>
      <c r="F18" s="44">
        <v>37859</v>
      </c>
      <c r="G18" s="45" t="s">
        <v>39</v>
      </c>
      <c r="H18" s="45" t="s">
        <v>35</v>
      </c>
      <c r="I18" s="46">
        <v>7.78</v>
      </c>
      <c r="J18" s="46">
        <v>8.9</v>
      </c>
      <c r="K18" s="46">
        <v>9</v>
      </c>
      <c r="L18" s="46"/>
      <c r="M18" s="46"/>
      <c r="N18" s="46" t="s">
        <v>75</v>
      </c>
      <c r="O18" s="46">
        <v>9</v>
      </c>
      <c r="P18" s="46">
        <v>7.82</v>
      </c>
      <c r="Q18" s="46">
        <v>3.37</v>
      </c>
      <c r="R18" s="47" t="s">
        <v>36</v>
      </c>
      <c r="S18" s="47" t="s">
        <v>36</v>
      </c>
      <c r="T18" s="47" t="s">
        <v>36</v>
      </c>
      <c r="U18" s="47" t="s">
        <v>36</v>
      </c>
      <c r="V18" s="47" t="s">
        <v>37</v>
      </c>
      <c r="W18" s="48" t="s">
        <v>38</v>
      </c>
      <c r="X18" s="49" t="str">
        <f t="shared" si="4"/>
        <v>CNTN</v>
      </c>
      <c r="AB18" s="36">
        <f t="shared" si="5"/>
        <v>1</v>
      </c>
      <c r="AC18" s="36" t="s">
        <v>66</v>
      </c>
      <c r="AD18" s="36" t="b">
        <f t="shared" si="6"/>
        <v>1</v>
      </c>
      <c r="AE18" s="36">
        <f>IF(VLOOKUP(B18,[1]NAD!$B$5:$K$28,10,0)=Q18,VLOOKUP(B18,[1]NAD!$B$5:$K$28,10,0),"check")</f>
        <v>3.37</v>
      </c>
      <c r="AF18" s="36" t="b">
        <f t="shared" si="3"/>
        <v>1</v>
      </c>
    </row>
    <row r="19" spans="1:32" s="36" customFormat="1" ht="21" customHeight="1">
      <c r="A19" s="50">
        <v>4</v>
      </c>
      <c r="B19" s="41">
        <v>27203236643</v>
      </c>
      <c r="C19" s="42" t="s">
        <v>308</v>
      </c>
      <c r="D19" s="43" t="s">
        <v>309</v>
      </c>
      <c r="E19" s="60" t="s">
        <v>305</v>
      </c>
      <c r="F19" s="44">
        <v>37963</v>
      </c>
      <c r="G19" s="45" t="s">
        <v>48</v>
      </c>
      <c r="H19" s="45" t="s">
        <v>35</v>
      </c>
      <c r="I19" s="46">
        <v>7.6</v>
      </c>
      <c r="J19" s="46">
        <v>9.1999999999999993</v>
      </c>
      <c r="K19" s="46">
        <v>8.8000000000000007</v>
      </c>
      <c r="L19" s="46"/>
      <c r="M19" s="46"/>
      <c r="N19" s="46" t="s">
        <v>75</v>
      </c>
      <c r="O19" s="46">
        <v>9</v>
      </c>
      <c r="P19" s="46">
        <v>7.65</v>
      </c>
      <c r="Q19" s="46">
        <v>3.25</v>
      </c>
      <c r="R19" s="47" t="s">
        <v>36</v>
      </c>
      <c r="S19" s="47" t="s">
        <v>36</v>
      </c>
      <c r="T19" s="47" t="s">
        <v>36</v>
      </c>
      <c r="U19" s="47" t="s">
        <v>36</v>
      </c>
      <c r="V19" s="47" t="s">
        <v>45</v>
      </c>
      <c r="W19" s="48" t="s">
        <v>38</v>
      </c>
      <c r="X19" s="49" t="str">
        <f t="shared" si="4"/>
        <v>CNTN</v>
      </c>
      <c r="AB19" s="36">
        <f t="shared" si="5"/>
        <v>1</v>
      </c>
      <c r="AC19" s="36" t="s">
        <v>66</v>
      </c>
      <c r="AD19" s="36" t="b">
        <f t="shared" si="6"/>
        <v>1</v>
      </c>
      <c r="AE19" s="36">
        <f>IF(VLOOKUP(B19,[1]NAD!$B$5:$K$28,10,0)=Q19,VLOOKUP(B19,[1]NAD!$B$5:$K$28,10,0),"check")</f>
        <v>3.25</v>
      </c>
      <c r="AF19" s="36" t="b">
        <f t="shared" si="3"/>
        <v>1</v>
      </c>
    </row>
    <row r="20" spans="1:32" s="36" customFormat="1" ht="21" customHeight="1">
      <c r="A20" s="50">
        <v>5</v>
      </c>
      <c r="B20" s="41">
        <v>27203234698</v>
      </c>
      <c r="C20" s="42" t="s">
        <v>129</v>
      </c>
      <c r="D20" s="43" t="s">
        <v>188</v>
      </c>
      <c r="E20" s="60" t="s">
        <v>305</v>
      </c>
      <c r="F20" s="44">
        <v>37640</v>
      </c>
      <c r="G20" s="45" t="s">
        <v>46</v>
      </c>
      <c r="H20" s="45" t="s">
        <v>35</v>
      </c>
      <c r="I20" s="46">
        <v>8.15</v>
      </c>
      <c r="J20" s="46">
        <v>9.4</v>
      </c>
      <c r="K20" s="46">
        <v>8.9</v>
      </c>
      <c r="L20" s="46"/>
      <c r="M20" s="46"/>
      <c r="N20" s="46" t="s">
        <v>75</v>
      </c>
      <c r="O20" s="46">
        <v>9.1</v>
      </c>
      <c r="P20" s="46">
        <v>8.19</v>
      </c>
      <c r="Q20" s="46">
        <v>3.55</v>
      </c>
      <c r="R20" s="47" t="s">
        <v>36</v>
      </c>
      <c r="S20" s="47" t="s">
        <v>36</v>
      </c>
      <c r="T20" s="47" t="s">
        <v>36</v>
      </c>
      <c r="U20" s="47" t="s">
        <v>36</v>
      </c>
      <c r="V20" s="47" t="s">
        <v>45</v>
      </c>
      <c r="W20" s="48" t="s">
        <v>38</v>
      </c>
      <c r="X20" s="49" t="str">
        <f t="shared" si="4"/>
        <v>CNTN</v>
      </c>
      <c r="AB20" s="36">
        <f t="shared" si="5"/>
        <v>1</v>
      </c>
      <c r="AC20" s="36" t="s">
        <v>66</v>
      </c>
      <c r="AD20" s="36" t="b">
        <f t="shared" si="6"/>
        <v>1</v>
      </c>
      <c r="AE20" s="36">
        <f>IF(VLOOKUP(B20,[1]NAD!$B$5:$K$28,10,0)=Q20,VLOOKUP(B20,[1]NAD!$B$5:$K$28,10,0),"check")</f>
        <v>3.55</v>
      </c>
      <c r="AF20" s="36" t="b">
        <f t="shared" si="3"/>
        <v>1</v>
      </c>
    </row>
    <row r="21" spans="1:32" s="36" customFormat="1" ht="21" customHeight="1">
      <c r="A21" s="50">
        <v>6</v>
      </c>
      <c r="B21" s="41">
        <v>27203253218</v>
      </c>
      <c r="C21" s="42" t="s">
        <v>310</v>
      </c>
      <c r="D21" s="43" t="s">
        <v>311</v>
      </c>
      <c r="E21" s="60" t="s">
        <v>305</v>
      </c>
      <c r="F21" s="44">
        <v>37737</v>
      </c>
      <c r="G21" s="45" t="s">
        <v>46</v>
      </c>
      <c r="H21" s="45" t="s">
        <v>35</v>
      </c>
      <c r="I21" s="46">
        <v>8.14</v>
      </c>
      <c r="J21" s="46">
        <v>9</v>
      </c>
      <c r="K21" s="46">
        <v>8.6</v>
      </c>
      <c r="L21" s="46"/>
      <c r="M21" s="46"/>
      <c r="N21" s="46" t="s">
        <v>75</v>
      </c>
      <c r="O21" s="46">
        <v>8.8000000000000007</v>
      </c>
      <c r="P21" s="46">
        <v>8.16</v>
      </c>
      <c r="Q21" s="46">
        <v>3.55</v>
      </c>
      <c r="R21" s="47">
        <v>0</v>
      </c>
      <c r="S21" s="47" t="s">
        <v>36</v>
      </c>
      <c r="T21" s="47" t="s">
        <v>36</v>
      </c>
      <c r="U21" s="47" t="s">
        <v>36</v>
      </c>
      <c r="V21" s="47" t="s">
        <v>45</v>
      </c>
      <c r="W21" s="48" t="s">
        <v>38</v>
      </c>
      <c r="X21" s="49" t="str">
        <f t="shared" si="4"/>
        <v>HOÃN</v>
      </c>
      <c r="AB21" s="36">
        <f t="shared" si="5"/>
        <v>1</v>
      </c>
      <c r="AC21" s="36" t="s">
        <v>70</v>
      </c>
      <c r="AD21" s="36" t="b">
        <f t="shared" si="6"/>
        <v>1</v>
      </c>
      <c r="AE21" s="36" t="e">
        <f>IF(VLOOKUP(B21,[1]NAD!$B$5:$K$28,10,0)=Q21,VLOOKUP(B21,[1]NAD!$B$5:$K$28,10,0),"check")</f>
        <v>#N/A</v>
      </c>
      <c r="AF21" s="36" t="e">
        <f t="shared" si="3"/>
        <v>#N/A</v>
      </c>
    </row>
    <row r="22" spans="1:32" s="36" customFormat="1" ht="21" customHeight="1">
      <c r="A22" s="50">
        <v>7</v>
      </c>
      <c r="B22" s="41">
        <v>27203237814</v>
      </c>
      <c r="C22" s="42" t="s">
        <v>161</v>
      </c>
      <c r="D22" s="43" t="s">
        <v>89</v>
      </c>
      <c r="E22" s="60" t="s">
        <v>305</v>
      </c>
      <c r="F22" s="44">
        <v>37683</v>
      </c>
      <c r="G22" s="45" t="s">
        <v>42</v>
      </c>
      <c r="H22" s="45" t="s">
        <v>35</v>
      </c>
      <c r="I22" s="46">
        <v>7.86</v>
      </c>
      <c r="J22" s="46">
        <v>8.8000000000000007</v>
      </c>
      <c r="K22" s="46">
        <v>8.9</v>
      </c>
      <c r="L22" s="46"/>
      <c r="M22" s="46"/>
      <c r="N22" s="46" t="s">
        <v>75</v>
      </c>
      <c r="O22" s="46">
        <v>8.9</v>
      </c>
      <c r="P22" s="46">
        <v>7.89</v>
      </c>
      <c r="Q22" s="46">
        <v>3.37</v>
      </c>
      <c r="R22" s="47" t="s">
        <v>36</v>
      </c>
      <c r="S22" s="47" t="s">
        <v>36</v>
      </c>
      <c r="T22" s="47" t="s">
        <v>36</v>
      </c>
      <c r="U22" s="47" t="s">
        <v>36</v>
      </c>
      <c r="V22" s="47" t="s">
        <v>45</v>
      </c>
      <c r="W22" s="48" t="s">
        <v>38</v>
      </c>
      <c r="X22" s="49" t="str">
        <f t="shared" si="4"/>
        <v>CNTN</v>
      </c>
      <c r="AB22" s="36">
        <f t="shared" si="5"/>
        <v>1</v>
      </c>
      <c r="AC22" s="36" t="s">
        <v>66</v>
      </c>
      <c r="AD22" s="36" t="b">
        <f t="shared" si="6"/>
        <v>1</v>
      </c>
      <c r="AE22" s="36">
        <f>IF(VLOOKUP(B22,[1]NAD!$B$5:$K$28,10,0)=Q22,VLOOKUP(B22,[1]NAD!$B$5:$K$28,10,0),"check")</f>
        <v>3.37</v>
      </c>
      <c r="AF22" s="36" t="b">
        <f t="shared" si="3"/>
        <v>1</v>
      </c>
    </row>
    <row r="23" spans="1:32" s="36" customFormat="1" ht="21" customHeight="1">
      <c r="A23" s="50">
        <v>8</v>
      </c>
      <c r="B23" s="41">
        <v>27203221190</v>
      </c>
      <c r="C23" s="42" t="s">
        <v>312</v>
      </c>
      <c r="D23" s="43" t="s">
        <v>93</v>
      </c>
      <c r="E23" s="60" t="s">
        <v>305</v>
      </c>
      <c r="F23" s="44">
        <v>37640</v>
      </c>
      <c r="G23" s="45" t="s">
        <v>90</v>
      </c>
      <c r="H23" s="45" t="s">
        <v>35</v>
      </c>
      <c r="I23" s="46">
        <v>8.2799999999999994</v>
      </c>
      <c r="J23" s="46">
        <v>8.6999999999999993</v>
      </c>
      <c r="K23" s="46">
        <v>8.6999999999999993</v>
      </c>
      <c r="L23" s="46"/>
      <c r="M23" s="46"/>
      <c r="N23" s="46" t="s">
        <v>75</v>
      </c>
      <c r="O23" s="46">
        <v>8.6999999999999993</v>
      </c>
      <c r="P23" s="46">
        <v>8.3000000000000007</v>
      </c>
      <c r="Q23" s="46">
        <v>3.58</v>
      </c>
      <c r="R23" s="47" t="s">
        <v>36</v>
      </c>
      <c r="S23" s="47" t="s">
        <v>36</v>
      </c>
      <c r="T23" s="47" t="s">
        <v>36</v>
      </c>
      <c r="U23" s="47" t="s">
        <v>36</v>
      </c>
      <c r="V23" s="47" t="s">
        <v>37</v>
      </c>
      <c r="W23" s="48" t="s">
        <v>38</v>
      </c>
      <c r="X23" s="49" t="str">
        <f t="shared" si="4"/>
        <v>CNTN</v>
      </c>
      <c r="AB23" s="36">
        <f t="shared" si="5"/>
        <v>1</v>
      </c>
      <c r="AC23" s="36" t="s">
        <v>66</v>
      </c>
      <c r="AD23" s="36" t="b">
        <f t="shared" si="6"/>
        <v>1</v>
      </c>
      <c r="AE23" s="36">
        <f>IF(VLOOKUP(B23,[1]NAD!$B$5:$K$28,10,0)=Q23,VLOOKUP(B23,[1]NAD!$B$5:$K$28,10,0),"check")</f>
        <v>3.58</v>
      </c>
      <c r="AF23" s="36" t="b">
        <f t="shared" si="3"/>
        <v>1</v>
      </c>
    </row>
    <row r="24" spans="1:32" s="36" customFormat="1" ht="21" customHeight="1">
      <c r="A24" s="50">
        <v>9</v>
      </c>
      <c r="B24" s="41">
        <v>27203222109</v>
      </c>
      <c r="C24" s="42" t="s">
        <v>313</v>
      </c>
      <c r="D24" s="43" t="s">
        <v>64</v>
      </c>
      <c r="E24" s="60" t="s">
        <v>305</v>
      </c>
      <c r="F24" s="44">
        <v>37911</v>
      </c>
      <c r="G24" s="45" t="s">
        <v>46</v>
      </c>
      <c r="H24" s="45" t="s">
        <v>35</v>
      </c>
      <c r="I24" s="46">
        <v>8.6199999999999992</v>
      </c>
      <c r="J24" s="46">
        <v>9.1999999999999993</v>
      </c>
      <c r="K24" s="46">
        <v>8.4</v>
      </c>
      <c r="L24" s="46"/>
      <c r="M24" s="46"/>
      <c r="N24" s="46" t="s">
        <v>75</v>
      </c>
      <c r="O24" s="46">
        <v>8.6999999999999993</v>
      </c>
      <c r="P24" s="46">
        <v>8.6199999999999992</v>
      </c>
      <c r="Q24" s="46">
        <v>3.77</v>
      </c>
      <c r="R24" s="47">
        <v>0</v>
      </c>
      <c r="S24" s="47" t="s">
        <v>36</v>
      </c>
      <c r="T24" s="47" t="s">
        <v>36</v>
      </c>
      <c r="U24" s="47" t="s">
        <v>36</v>
      </c>
      <c r="V24" s="47" t="s">
        <v>37</v>
      </c>
      <c r="W24" s="48" t="s">
        <v>38</v>
      </c>
      <c r="X24" s="49" t="str">
        <f t="shared" si="4"/>
        <v>HOÃN</v>
      </c>
      <c r="AB24" s="36">
        <f t="shared" si="5"/>
        <v>1</v>
      </c>
      <c r="AC24" s="36" t="s">
        <v>70</v>
      </c>
      <c r="AD24" s="36" t="b">
        <f t="shared" si="6"/>
        <v>1</v>
      </c>
      <c r="AE24" s="36" t="e">
        <f>IF(VLOOKUP(B24,[1]NAD!$B$5:$K$28,10,0)=Q24,VLOOKUP(B24,[1]NAD!$B$5:$K$28,10,0),"check")</f>
        <v>#N/A</v>
      </c>
      <c r="AF24" s="36" t="e">
        <f t="shared" si="3"/>
        <v>#N/A</v>
      </c>
    </row>
    <row r="25" spans="1:32" s="36" customFormat="1" ht="21" customHeight="1">
      <c r="A25" s="50">
        <v>10</v>
      </c>
      <c r="B25" s="41">
        <v>25203202868</v>
      </c>
      <c r="C25" s="42" t="s">
        <v>67</v>
      </c>
      <c r="D25" s="43" t="s">
        <v>97</v>
      </c>
      <c r="E25" s="60" t="s">
        <v>364</v>
      </c>
      <c r="F25" s="44">
        <v>37010</v>
      </c>
      <c r="G25" s="45" t="s">
        <v>48</v>
      </c>
      <c r="H25" s="45" t="s">
        <v>35</v>
      </c>
      <c r="I25" s="46">
        <v>7.72</v>
      </c>
      <c r="J25" s="46">
        <v>0</v>
      </c>
      <c r="K25" s="46">
        <v>8.1999999999999993</v>
      </c>
      <c r="L25" s="46"/>
      <c r="M25" s="46"/>
      <c r="N25" s="46" t="s">
        <v>75</v>
      </c>
      <c r="O25" s="46">
        <v>0</v>
      </c>
      <c r="P25" s="46">
        <v>7.62</v>
      </c>
      <c r="Q25" s="46">
        <v>3.24</v>
      </c>
      <c r="R25" s="47" t="s">
        <v>36</v>
      </c>
      <c r="S25" s="47" t="s">
        <v>36</v>
      </c>
      <c r="T25" s="47" t="s">
        <v>36</v>
      </c>
      <c r="U25" s="47" t="s">
        <v>36</v>
      </c>
      <c r="V25" s="47">
        <v>0</v>
      </c>
      <c r="W25" s="48" t="s">
        <v>38</v>
      </c>
      <c r="X25" s="49" t="str">
        <f t="shared" ref="X25" si="7">IF(OR(MIN(J25:N25)&lt;5.5,J25="",MIN(K25:N25)=""),"HỎNG",IF(AND(J25&gt;=4,MAX(K25:N25)&gt;=5.5,AA25=0,Q25&gt;=2,R25="Đạt",S25="Đạt",T25="ĐẠT",U25="ĐẠT",V25&lt;&gt;0),"CNTN","HOÃN"))</f>
        <v>HỎNG</v>
      </c>
      <c r="AB25" s="36">
        <f t="shared" si="5"/>
        <v>1</v>
      </c>
      <c r="AC25" s="36" t="s">
        <v>78</v>
      </c>
      <c r="AD25" s="36" t="b">
        <f t="shared" ref="AD25" si="8">AC25=X25</f>
        <v>1</v>
      </c>
      <c r="AE25" s="36" t="e">
        <f>IF(VLOOKUP(B25,[1]NAD!$B$5:$K$28,10,0)=Q25,VLOOKUP(B25,[1]NAD!$B$5:$K$28,10,0),"check")</f>
        <v>#N/A</v>
      </c>
      <c r="AF25" s="36" t="e">
        <f t="shared" ref="AF25" si="9">AE25=Q25</f>
        <v>#N/A</v>
      </c>
    </row>
    <row r="26" spans="1:32" s="36" customFormat="1" ht="20.100000000000001" customHeight="1">
      <c r="A26" s="30" t="s">
        <v>72</v>
      </c>
      <c r="B26" s="30"/>
      <c r="C26" s="2"/>
      <c r="D26" s="3"/>
      <c r="E26" s="3"/>
      <c r="F26" s="4"/>
      <c r="G26" s="5"/>
      <c r="H26" s="5"/>
      <c r="I26" s="5"/>
      <c r="J26" s="5"/>
      <c r="K26" s="2"/>
      <c r="L26" s="2"/>
      <c r="M26" s="2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AE26" s="36" t="e">
        <f>IF(VLOOKUP(B26,[1]NAD!$B$5:$K$28,10,0)=Q26,VLOOKUP(B26,[1]NAD!$B$5:$K$28,10,0),"check")</f>
        <v>#N/A</v>
      </c>
      <c r="AF26" s="36" t="e">
        <f t="shared" si="3"/>
        <v>#N/A</v>
      </c>
    </row>
    <row r="27" spans="1:32" s="36" customFormat="1" ht="21" customHeight="1">
      <c r="A27" s="50">
        <v>1</v>
      </c>
      <c r="B27" s="41">
        <v>27213243565</v>
      </c>
      <c r="C27" s="42" t="s">
        <v>252</v>
      </c>
      <c r="D27" s="43" t="s">
        <v>86</v>
      </c>
      <c r="E27" s="60" t="s">
        <v>305</v>
      </c>
      <c r="F27" s="44">
        <v>37773</v>
      </c>
      <c r="G27" s="45" t="s">
        <v>48</v>
      </c>
      <c r="H27" s="45" t="s">
        <v>35</v>
      </c>
      <c r="I27" s="46">
        <v>7.47</v>
      </c>
      <c r="J27" s="46">
        <v>9.1</v>
      </c>
      <c r="K27" s="46" t="s">
        <v>75</v>
      </c>
      <c r="L27" s="46"/>
      <c r="M27" s="46"/>
      <c r="N27" s="46">
        <v>8.4</v>
      </c>
      <c r="O27" s="46">
        <v>8.6999999999999993</v>
      </c>
      <c r="P27" s="46">
        <v>7.52</v>
      </c>
      <c r="Q27" s="46">
        <v>3.16</v>
      </c>
      <c r="R27" s="47">
        <v>0</v>
      </c>
      <c r="S27" s="47" t="s">
        <v>36</v>
      </c>
      <c r="T27" s="47" t="s">
        <v>36</v>
      </c>
      <c r="U27" s="47" t="s">
        <v>36</v>
      </c>
      <c r="V27" s="47" t="s">
        <v>37</v>
      </c>
      <c r="W27" s="48" t="s">
        <v>38</v>
      </c>
      <c r="X27" s="49" t="str">
        <f t="shared" ref="X27:X32" si="10">IF(OR(MIN(J27:N27)&lt;5.5,J27="",MIN(K27:N27)=""),"HỎNG",IF(AND(J27&gt;=4,MAX(K27:N27)&gt;=5.5,AA27=0,Q27&gt;=2,R27="Đạt",S27="Đạt",T27="ĐẠT",U27="ĐẠT",V27&lt;&gt;0),"CNTN","HOÃN"))</f>
        <v>HOÃN</v>
      </c>
      <c r="AB27" s="36">
        <f t="shared" ref="AB27:AB32" si="11">COUNTIF(B:B,B27)</f>
        <v>1</v>
      </c>
      <c r="AC27" s="36" t="s">
        <v>388</v>
      </c>
      <c r="AD27" s="36" t="b">
        <f t="shared" ref="AD27:AD32" si="12">AC27=X27</f>
        <v>1</v>
      </c>
      <c r="AE27" s="36" t="e">
        <f>IF(VLOOKUP(B27,[1]NAD!$B$5:$K$28,10,0)=Q27,VLOOKUP(B27,[1]NAD!$B$5:$K$28,10,0),"check")</f>
        <v>#N/A</v>
      </c>
      <c r="AF27" s="36" t="e">
        <f t="shared" si="3"/>
        <v>#N/A</v>
      </c>
    </row>
    <row r="28" spans="1:32" s="36" customFormat="1" ht="21" customHeight="1">
      <c r="A28" s="50">
        <v>2</v>
      </c>
      <c r="B28" s="41">
        <v>27203200084</v>
      </c>
      <c r="C28" s="42" t="s">
        <v>314</v>
      </c>
      <c r="D28" s="43" t="s">
        <v>88</v>
      </c>
      <c r="E28" s="60" t="s">
        <v>305</v>
      </c>
      <c r="F28" s="44">
        <v>37805</v>
      </c>
      <c r="G28" s="45" t="s">
        <v>42</v>
      </c>
      <c r="H28" s="45" t="s">
        <v>35</v>
      </c>
      <c r="I28" s="46">
        <v>6.73</v>
      </c>
      <c r="J28" s="46">
        <v>9</v>
      </c>
      <c r="K28" s="46" t="s">
        <v>75</v>
      </c>
      <c r="L28" s="46"/>
      <c r="M28" s="46"/>
      <c r="N28" s="46">
        <v>7.4</v>
      </c>
      <c r="O28" s="46">
        <v>8</v>
      </c>
      <c r="P28" s="46">
        <v>6.78</v>
      </c>
      <c r="Q28" s="46">
        <v>2.73</v>
      </c>
      <c r="R28" s="47">
        <v>0</v>
      </c>
      <c r="S28" s="47" t="s">
        <v>36</v>
      </c>
      <c r="T28" s="47" t="s">
        <v>36</v>
      </c>
      <c r="U28" s="47" t="s">
        <v>36</v>
      </c>
      <c r="V28" s="47" t="s">
        <v>37</v>
      </c>
      <c r="W28" s="48" t="s">
        <v>38</v>
      </c>
      <c r="X28" s="49" t="str">
        <f t="shared" si="10"/>
        <v>HOÃN</v>
      </c>
      <c r="AB28" s="36">
        <f t="shared" si="11"/>
        <v>1</v>
      </c>
      <c r="AC28" s="36" t="s">
        <v>388</v>
      </c>
      <c r="AD28" s="36" t="b">
        <f t="shared" si="12"/>
        <v>1</v>
      </c>
      <c r="AE28" s="36" t="e">
        <f>IF(VLOOKUP(B28,[1]NAD!$B$5:$K$28,10,0)=Q28,VLOOKUP(B28,[1]NAD!$B$5:$K$28,10,0),"check")</f>
        <v>#N/A</v>
      </c>
      <c r="AF28" s="36" t="e">
        <f t="shared" si="3"/>
        <v>#N/A</v>
      </c>
    </row>
    <row r="29" spans="1:32" s="36" customFormat="1" ht="21" customHeight="1">
      <c r="A29" s="50">
        <v>3</v>
      </c>
      <c r="B29" s="41">
        <v>27203242931</v>
      </c>
      <c r="C29" s="42" t="s">
        <v>315</v>
      </c>
      <c r="D29" s="43" t="s">
        <v>293</v>
      </c>
      <c r="E29" s="60" t="s">
        <v>305</v>
      </c>
      <c r="F29" s="44">
        <v>37653</v>
      </c>
      <c r="G29" s="45" t="s">
        <v>40</v>
      </c>
      <c r="H29" s="45" t="s">
        <v>35</v>
      </c>
      <c r="I29" s="46">
        <v>7.13</v>
      </c>
      <c r="J29" s="46">
        <v>8.9</v>
      </c>
      <c r="K29" s="46" t="s">
        <v>75</v>
      </c>
      <c r="L29" s="46"/>
      <c r="M29" s="46"/>
      <c r="N29" s="46">
        <v>8.4</v>
      </c>
      <c r="O29" s="46">
        <v>8.6</v>
      </c>
      <c r="P29" s="46">
        <v>7.18</v>
      </c>
      <c r="Q29" s="46">
        <v>2.96</v>
      </c>
      <c r="R29" s="47" t="s">
        <v>36</v>
      </c>
      <c r="S29" s="47" t="s">
        <v>36</v>
      </c>
      <c r="T29" s="47" t="s">
        <v>36</v>
      </c>
      <c r="U29" s="47" t="s">
        <v>36</v>
      </c>
      <c r="V29" s="47" t="s">
        <v>37</v>
      </c>
      <c r="W29" s="48" t="s">
        <v>38</v>
      </c>
      <c r="X29" s="49" t="str">
        <f t="shared" si="10"/>
        <v>CNTN</v>
      </c>
      <c r="AB29" s="36">
        <f t="shared" si="11"/>
        <v>1</v>
      </c>
      <c r="AC29" s="36" t="s">
        <v>66</v>
      </c>
      <c r="AD29" s="36" t="b">
        <f t="shared" si="12"/>
        <v>1</v>
      </c>
      <c r="AE29" s="36">
        <f>IF(VLOOKUP(B29,[1]NAD!$B$5:$K$28,10,0)=Q29,VLOOKUP(B29,[1]NAD!$B$5:$K$28,10,0),"check")</f>
        <v>2.96</v>
      </c>
      <c r="AF29" s="36" t="b">
        <f t="shared" si="3"/>
        <v>1</v>
      </c>
    </row>
    <row r="30" spans="1:32" s="36" customFormat="1" ht="21" customHeight="1">
      <c r="A30" s="50">
        <v>4</v>
      </c>
      <c r="B30" s="41">
        <v>27203234655</v>
      </c>
      <c r="C30" s="42" t="s">
        <v>316</v>
      </c>
      <c r="D30" s="43" t="s">
        <v>91</v>
      </c>
      <c r="E30" s="60" t="s">
        <v>305</v>
      </c>
      <c r="F30" s="44">
        <v>37735</v>
      </c>
      <c r="G30" s="45" t="s">
        <v>42</v>
      </c>
      <c r="H30" s="45" t="s">
        <v>35</v>
      </c>
      <c r="I30" s="46">
        <v>7.07</v>
      </c>
      <c r="J30" s="46" t="s">
        <v>75</v>
      </c>
      <c r="K30" s="46" t="s">
        <v>75</v>
      </c>
      <c r="L30" s="46"/>
      <c r="M30" s="46"/>
      <c r="N30" s="46">
        <v>0</v>
      </c>
      <c r="O30" s="46">
        <v>0</v>
      </c>
      <c r="P30" s="46">
        <v>6.8</v>
      </c>
      <c r="Q30" s="46">
        <v>2.8</v>
      </c>
      <c r="R30" s="47">
        <v>0</v>
      </c>
      <c r="S30" s="47">
        <v>0</v>
      </c>
      <c r="T30" s="47" t="s">
        <v>36</v>
      </c>
      <c r="U30" s="47" t="s">
        <v>36</v>
      </c>
      <c r="V30" s="47" t="s">
        <v>45</v>
      </c>
      <c r="W30" s="48" t="s">
        <v>38</v>
      </c>
      <c r="X30" s="49" t="str">
        <f t="shared" si="10"/>
        <v>HỎNG</v>
      </c>
      <c r="AB30" s="36">
        <f t="shared" si="11"/>
        <v>1</v>
      </c>
      <c r="AC30" s="36" t="s">
        <v>78</v>
      </c>
      <c r="AD30" s="36" t="b">
        <f t="shared" si="12"/>
        <v>1</v>
      </c>
      <c r="AE30" s="36" t="e">
        <f>IF(VLOOKUP(B30,[1]NAD!$B$5:$K$28,10,0)=Q30,VLOOKUP(B30,[1]NAD!$B$5:$K$28,10,0),"check")</f>
        <v>#N/A</v>
      </c>
      <c r="AF30" s="36" t="e">
        <f t="shared" si="3"/>
        <v>#N/A</v>
      </c>
    </row>
    <row r="31" spans="1:32" s="36" customFormat="1" ht="21" customHeight="1">
      <c r="A31" s="50">
        <v>5</v>
      </c>
      <c r="B31" s="41">
        <v>24203108969</v>
      </c>
      <c r="C31" s="42" t="s">
        <v>365</v>
      </c>
      <c r="D31" s="43" t="s">
        <v>366</v>
      </c>
      <c r="E31" s="60" t="s">
        <v>367</v>
      </c>
      <c r="F31" s="44">
        <v>36719</v>
      </c>
      <c r="G31" s="45" t="s">
        <v>46</v>
      </c>
      <c r="H31" s="45" t="s">
        <v>35</v>
      </c>
      <c r="I31" s="46">
        <v>7.27</v>
      </c>
      <c r="J31" s="46" t="s">
        <v>75</v>
      </c>
      <c r="K31" s="46" t="s">
        <v>75</v>
      </c>
      <c r="L31" s="46"/>
      <c r="M31" s="46"/>
      <c r="N31" s="46">
        <v>8.1999999999999993</v>
      </c>
      <c r="O31" s="46">
        <v>0</v>
      </c>
      <c r="P31" s="46">
        <v>7.18</v>
      </c>
      <c r="Q31" s="46">
        <v>3.01</v>
      </c>
      <c r="R31" s="47">
        <v>0</v>
      </c>
      <c r="S31" s="47">
        <v>0</v>
      </c>
      <c r="T31" s="47" t="s">
        <v>36</v>
      </c>
      <c r="U31" s="47" t="s">
        <v>36</v>
      </c>
      <c r="V31" s="47" t="s">
        <v>37</v>
      </c>
      <c r="W31" s="48" t="s">
        <v>38</v>
      </c>
      <c r="X31" s="49" t="str">
        <f t="shared" si="10"/>
        <v>HỎNG</v>
      </c>
      <c r="AB31" s="36">
        <f t="shared" si="11"/>
        <v>1</v>
      </c>
      <c r="AC31" s="36" t="s">
        <v>78</v>
      </c>
      <c r="AD31" s="36" t="b">
        <f t="shared" si="12"/>
        <v>1</v>
      </c>
      <c r="AE31" s="36" t="e">
        <f>IF(VLOOKUP(B31,[1]NAD!$B$5:$K$28,10,0)=Q31,VLOOKUP(B31,[1]NAD!$B$5:$K$28,10,0),"check")</f>
        <v>#N/A</v>
      </c>
      <c r="AF31" s="36" t="e">
        <f t="shared" si="3"/>
        <v>#N/A</v>
      </c>
    </row>
    <row r="32" spans="1:32" s="36" customFormat="1" ht="21" customHeight="1">
      <c r="A32" s="50">
        <v>6</v>
      </c>
      <c r="B32" s="41">
        <v>24207214483</v>
      </c>
      <c r="C32" s="42" t="s">
        <v>368</v>
      </c>
      <c r="D32" s="43" t="s">
        <v>64</v>
      </c>
      <c r="E32" s="60" t="s">
        <v>367</v>
      </c>
      <c r="F32" s="44">
        <v>36511</v>
      </c>
      <c r="G32" s="45" t="s">
        <v>46</v>
      </c>
      <c r="H32" s="45" t="s">
        <v>35</v>
      </c>
      <c r="I32" s="46">
        <v>6.8</v>
      </c>
      <c r="J32" s="46">
        <v>9</v>
      </c>
      <c r="K32" s="46" t="s">
        <v>75</v>
      </c>
      <c r="L32" s="46"/>
      <c r="M32" s="46"/>
      <c r="N32" s="46">
        <v>8.1</v>
      </c>
      <c r="O32" s="46">
        <v>8.5</v>
      </c>
      <c r="P32" s="46">
        <v>6.86</v>
      </c>
      <c r="Q32" s="46">
        <v>2.77</v>
      </c>
      <c r="R32" s="47" t="s">
        <v>36</v>
      </c>
      <c r="S32" s="47" t="s">
        <v>36</v>
      </c>
      <c r="T32" s="47" t="s">
        <v>36</v>
      </c>
      <c r="U32" s="47" t="s">
        <v>36</v>
      </c>
      <c r="V32" s="47" t="s">
        <v>41</v>
      </c>
      <c r="W32" s="48" t="s">
        <v>38</v>
      </c>
      <c r="X32" s="49" t="str">
        <f t="shared" si="10"/>
        <v>CNTN</v>
      </c>
      <c r="AB32" s="36">
        <f t="shared" si="11"/>
        <v>1</v>
      </c>
      <c r="AC32" s="36" t="s">
        <v>66</v>
      </c>
      <c r="AD32" s="36" t="b">
        <f t="shared" si="12"/>
        <v>1</v>
      </c>
      <c r="AE32" s="36">
        <f>IF(VLOOKUP(B32,[1]NAD!$B$5:$K$28,10,0)=Q32,VLOOKUP(B32,[1]NAD!$B$5:$K$28,10,0),"check")</f>
        <v>2.77</v>
      </c>
      <c r="AF32" s="36" t="b">
        <f t="shared" si="3"/>
        <v>1</v>
      </c>
    </row>
    <row r="33" spans="1:32" s="36" customFormat="1" ht="20.100000000000001" customHeight="1">
      <c r="A33" s="30" t="s">
        <v>73</v>
      </c>
      <c r="B33" s="30"/>
      <c r="C33" s="2"/>
      <c r="D33" s="3"/>
      <c r="E33" s="3"/>
      <c r="F33" s="4"/>
      <c r="G33" s="5"/>
      <c r="H33" s="5"/>
      <c r="I33" s="5"/>
      <c r="J33" s="5"/>
      <c r="K33" s="2"/>
      <c r="L33" s="2"/>
      <c r="M33" s="2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AE33" s="36" t="e">
        <f>IF(VLOOKUP(B33,[1]NAD!$B$5:$K$28,10,0)=Q33,VLOOKUP(B33,[1]NAD!$B$5:$K$28,10,0),"check")</f>
        <v>#N/A</v>
      </c>
      <c r="AF33" s="36" t="e">
        <f t="shared" ref="AF33:AF53" si="13">AE33=Q33</f>
        <v>#N/A</v>
      </c>
    </row>
    <row r="34" spans="1:32" s="36" customFormat="1" ht="20.25" customHeight="1">
      <c r="A34" s="50">
        <v>1</v>
      </c>
      <c r="B34" s="41">
        <v>26213231711</v>
      </c>
      <c r="C34" s="42" t="s">
        <v>317</v>
      </c>
      <c r="D34" s="43" t="s">
        <v>318</v>
      </c>
      <c r="E34" s="60" t="s">
        <v>305</v>
      </c>
      <c r="F34" s="44">
        <v>37366</v>
      </c>
      <c r="G34" s="45" t="s">
        <v>42</v>
      </c>
      <c r="H34" s="45" t="s">
        <v>44</v>
      </c>
      <c r="I34" s="46">
        <v>6.73</v>
      </c>
      <c r="J34" s="46">
        <v>8.6</v>
      </c>
      <c r="K34" s="46" t="s">
        <v>75</v>
      </c>
      <c r="L34" s="46"/>
      <c r="M34" s="46"/>
      <c r="N34" s="46">
        <v>7.8</v>
      </c>
      <c r="O34" s="46">
        <v>8.1</v>
      </c>
      <c r="P34" s="46">
        <v>6.78</v>
      </c>
      <c r="Q34" s="46">
        <v>2.76</v>
      </c>
      <c r="R34" s="47" t="s">
        <v>36</v>
      </c>
      <c r="S34" s="47">
        <v>0</v>
      </c>
      <c r="T34" s="47" t="s">
        <v>36</v>
      </c>
      <c r="U34" s="47" t="s">
        <v>36</v>
      </c>
      <c r="V34" s="47" t="s">
        <v>41</v>
      </c>
      <c r="W34" s="48" t="s">
        <v>57</v>
      </c>
      <c r="X34" s="49" t="str">
        <f t="shared" ref="X34:X53" si="14">IF(OR(MIN(J34:N34)&lt;5.5,J34="",MIN(K34:N34)=""),"HỎNG",IF(AND(J34&gt;=4,MAX(K34:N34)&gt;=5.5,AA34=0,Q34&gt;=2,R34="Đạt",S34="Đạt",T34="ĐẠT",U34="ĐẠT",V34&lt;&gt;0),"CNTN","HOÃN"))</f>
        <v>HOÃN</v>
      </c>
      <c r="Z34" s="63"/>
      <c r="AA34" s="36">
        <v>2</v>
      </c>
      <c r="AB34" s="36">
        <f t="shared" ref="AB34:AB56" si="15">COUNTIF(B:B,B34)</f>
        <v>1</v>
      </c>
      <c r="AC34" s="36" t="s">
        <v>388</v>
      </c>
      <c r="AD34" s="36" t="b">
        <f t="shared" ref="AD34:AD53" si="16">AC34=X34</f>
        <v>1</v>
      </c>
      <c r="AE34" s="36" t="e">
        <f>IF(VLOOKUP(B34,[1]NAD!$B$5:$K$28,10,0)=Q34,VLOOKUP(B34,[1]NAD!$B$5:$K$28,10,0),"check")</f>
        <v>#N/A</v>
      </c>
      <c r="AF34" s="36" t="e">
        <f t="shared" si="13"/>
        <v>#N/A</v>
      </c>
    </row>
    <row r="35" spans="1:32" s="36" customFormat="1" ht="20.25" customHeight="1">
      <c r="A35" s="50">
        <v>2</v>
      </c>
      <c r="B35" s="41">
        <v>27213148959</v>
      </c>
      <c r="C35" s="42" t="s">
        <v>319</v>
      </c>
      <c r="D35" s="43" t="s">
        <v>149</v>
      </c>
      <c r="E35" s="60" t="s">
        <v>305</v>
      </c>
      <c r="F35" s="44">
        <v>37951</v>
      </c>
      <c r="G35" s="45" t="s">
        <v>46</v>
      </c>
      <c r="H35" s="45" t="s">
        <v>44</v>
      </c>
      <c r="I35" s="46">
        <v>7.99</v>
      </c>
      <c r="J35" s="46">
        <v>9</v>
      </c>
      <c r="K35" s="46" t="s">
        <v>75</v>
      </c>
      <c r="L35" s="46"/>
      <c r="M35" s="46"/>
      <c r="N35" s="46">
        <v>8.9</v>
      </c>
      <c r="O35" s="46">
        <v>8.9</v>
      </c>
      <c r="P35" s="46">
        <v>8.0299999999999994</v>
      </c>
      <c r="Q35" s="46">
        <v>3.47</v>
      </c>
      <c r="R35" s="47">
        <v>0</v>
      </c>
      <c r="S35" s="47" t="s">
        <v>36</v>
      </c>
      <c r="T35" s="47" t="s">
        <v>36</v>
      </c>
      <c r="U35" s="47" t="s">
        <v>36</v>
      </c>
      <c r="V35" s="47" t="s">
        <v>37</v>
      </c>
      <c r="W35" s="48" t="s">
        <v>57</v>
      </c>
      <c r="X35" s="49" t="str">
        <f t="shared" si="14"/>
        <v>HOÃN</v>
      </c>
      <c r="AA35" s="36">
        <v>2</v>
      </c>
      <c r="AB35" s="36">
        <f t="shared" si="15"/>
        <v>1</v>
      </c>
      <c r="AC35" s="36" t="s">
        <v>388</v>
      </c>
      <c r="AD35" s="36" t="b">
        <f t="shared" si="16"/>
        <v>1</v>
      </c>
      <c r="AE35" s="36" t="e">
        <f>IF(VLOOKUP(B35,[1]NAD!$B$5:$K$28,10,0)=Q35,VLOOKUP(B35,[1]NAD!$B$5:$K$28,10,0),"check")</f>
        <v>#N/A</v>
      </c>
      <c r="AF35" s="36" t="e">
        <f t="shared" si="13"/>
        <v>#N/A</v>
      </c>
    </row>
    <row r="36" spans="1:32" s="36" customFormat="1" ht="20.25" customHeight="1">
      <c r="A36" s="50">
        <v>3</v>
      </c>
      <c r="B36" s="41">
        <v>27203241391</v>
      </c>
      <c r="C36" s="42" t="s">
        <v>320</v>
      </c>
      <c r="D36" s="43" t="s">
        <v>141</v>
      </c>
      <c r="E36" s="60" t="s">
        <v>305</v>
      </c>
      <c r="F36" s="44">
        <v>37924</v>
      </c>
      <c r="G36" s="45" t="s">
        <v>43</v>
      </c>
      <c r="H36" s="45" t="s">
        <v>35</v>
      </c>
      <c r="I36" s="46">
        <v>7.49</v>
      </c>
      <c r="J36" s="46">
        <v>9.1</v>
      </c>
      <c r="K36" s="46" t="s">
        <v>75</v>
      </c>
      <c r="L36" s="46"/>
      <c r="M36" s="46"/>
      <c r="N36" s="46">
        <v>7.8</v>
      </c>
      <c r="O36" s="46">
        <v>8.3000000000000007</v>
      </c>
      <c r="P36" s="46">
        <v>7.52</v>
      </c>
      <c r="Q36" s="46">
        <v>3.18</v>
      </c>
      <c r="R36" s="47" t="s">
        <v>36</v>
      </c>
      <c r="S36" s="47">
        <v>0</v>
      </c>
      <c r="T36" s="47" t="s">
        <v>36</v>
      </c>
      <c r="U36" s="47" t="s">
        <v>36</v>
      </c>
      <c r="V36" s="47" t="s">
        <v>45</v>
      </c>
      <c r="W36" s="48" t="s">
        <v>38</v>
      </c>
      <c r="X36" s="49" t="str">
        <f t="shared" si="14"/>
        <v>HOÃN</v>
      </c>
      <c r="Z36" s="63"/>
      <c r="AA36" s="36">
        <v>0</v>
      </c>
      <c r="AB36" s="36">
        <f t="shared" si="15"/>
        <v>1</v>
      </c>
      <c r="AC36" s="36" t="s">
        <v>388</v>
      </c>
      <c r="AD36" s="36" t="b">
        <f t="shared" si="16"/>
        <v>1</v>
      </c>
      <c r="AE36" s="36" t="e">
        <f>IF(VLOOKUP(B36,[1]NAD!$B$5:$K$28,10,0)=Q36,VLOOKUP(B36,[1]NAD!$B$5:$K$28,10,0),"check")</f>
        <v>#N/A</v>
      </c>
      <c r="AF36" s="36" t="e">
        <f t="shared" si="13"/>
        <v>#N/A</v>
      </c>
    </row>
    <row r="37" spans="1:32" s="36" customFormat="1" ht="20.25" customHeight="1">
      <c r="A37" s="50">
        <v>4</v>
      </c>
      <c r="B37" s="41">
        <v>27217128782</v>
      </c>
      <c r="C37" s="42" t="s">
        <v>321</v>
      </c>
      <c r="D37" s="43" t="s">
        <v>141</v>
      </c>
      <c r="E37" s="60" t="s">
        <v>305</v>
      </c>
      <c r="F37" s="44">
        <v>37886</v>
      </c>
      <c r="G37" s="45" t="s">
        <v>76</v>
      </c>
      <c r="H37" s="45" t="s">
        <v>35</v>
      </c>
      <c r="I37" s="46">
        <v>7.17</v>
      </c>
      <c r="J37" s="46">
        <v>9.1</v>
      </c>
      <c r="K37" s="46" t="s">
        <v>75</v>
      </c>
      <c r="L37" s="46"/>
      <c r="M37" s="46"/>
      <c r="N37" s="46">
        <v>8.6999999999999993</v>
      </c>
      <c r="O37" s="46">
        <v>8.9</v>
      </c>
      <c r="P37" s="46">
        <v>7.24</v>
      </c>
      <c r="Q37" s="46">
        <v>3</v>
      </c>
      <c r="R37" s="47">
        <v>0</v>
      </c>
      <c r="S37" s="47" t="s">
        <v>36</v>
      </c>
      <c r="T37" s="47" t="s">
        <v>36</v>
      </c>
      <c r="U37" s="47" t="s">
        <v>36</v>
      </c>
      <c r="V37" s="47" t="s">
        <v>37</v>
      </c>
      <c r="W37" s="48" t="s">
        <v>38</v>
      </c>
      <c r="X37" s="49" t="str">
        <f t="shared" si="14"/>
        <v>HOÃN</v>
      </c>
      <c r="Z37" s="63"/>
      <c r="AA37" s="36">
        <v>0</v>
      </c>
      <c r="AB37" s="36">
        <f t="shared" si="15"/>
        <v>1</v>
      </c>
      <c r="AC37" s="36" t="s">
        <v>388</v>
      </c>
      <c r="AD37" s="36" t="b">
        <f t="shared" si="16"/>
        <v>1</v>
      </c>
      <c r="AE37" s="36" t="e">
        <f>IF(VLOOKUP(B37,[1]NAD!$B$5:$K$28,10,0)=Q37,VLOOKUP(B37,[1]NAD!$B$5:$K$28,10,0),"check")</f>
        <v>#N/A</v>
      </c>
      <c r="AF37" s="36" t="e">
        <f t="shared" si="13"/>
        <v>#N/A</v>
      </c>
    </row>
    <row r="38" spans="1:32" s="36" customFormat="1" ht="20.25" customHeight="1">
      <c r="A38" s="50">
        <v>5</v>
      </c>
      <c r="B38" s="41">
        <v>27213240846</v>
      </c>
      <c r="C38" s="42" t="s">
        <v>244</v>
      </c>
      <c r="D38" s="43" t="s">
        <v>36</v>
      </c>
      <c r="E38" s="60" t="s">
        <v>305</v>
      </c>
      <c r="F38" s="44">
        <v>37864</v>
      </c>
      <c r="G38" s="45" t="s">
        <v>77</v>
      </c>
      <c r="H38" s="45" t="s">
        <v>44</v>
      </c>
      <c r="I38" s="46">
        <v>7.95</v>
      </c>
      <c r="J38" s="46">
        <v>9.3000000000000007</v>
      </c>
      <c r="K38" s="46" t="s">
        <v>75</v>
      </c>
      <c r="L38" s="46"/>
      <c r="M38" s="46"/>
      <c r="N38" s="46">
        <v>8.3000000000000007</v>
      </c>
      <c r="O38" s="46">
        <v>8.6999999999999993</v>
      </c>
      <c r="P38" s="46">
        <v>7.98</v>
      </c>
      <c r="Q38" s="46">
        <v>3.45</v>
      </c>
      <c r="R38" s="47" t="s">
        <v>36</v>
      </c>
      <c r="S38" s="47" t="s">
        <v>36</v>
      </c>
      <c r="T38" s="47" t="s">
        <v>36</v>
      </c>
      <c r="U38" s="47" t="s">
        <v>36</v>
      </c>
      <c r="V38" s="47" t="s">
        <v>37</v>
      </c>
      <c r="W38" s="48" t="s">
        <v>38</v>
      </c>
      <c r="X38" s="49" t="str">
        <f t="shared" si="14"/>
        <v>CNTN</v>
      </c>
      <c r="AA38" s="36">
        <v>0</v>
      </c>
      <c r="AB38" s="36">
        <f t="shared" si="15"/>
        <v>1</v>
      </c>
      <c r="AC38" s="36" t="s">
        <v>66</v>
      </c>
      <c r="AD38" s="36" t="b">
        <f t="shared" si="16"/>
        <v>1</v>
      </c>
      <c r="AE38" s="36">
        <f>IF(VLOOKUP(B38,[1]NAD!$B$5:$K$28,10,0)=Q38,VLOOKUP(B38,[1]NAD!$B$5:$K$28,10,0),"check")</f>
        <v>3.45</v>
      </c>
      <c r="AF38" s="36" t="b">
        <f t="shared" si="13"/>
        <v>1</v>
      </c>
    </row>
    <row r="39" spans="1:32" s="36" customFormat="1" ht="20.25" customHeight="1">
      <c r="A39" s="50">
        <v>6</v>
      </c>
      <c r="B39" s="41">
        <v>27213224556</v>
      </c>
      <c r="C39" s="42" t="s">
        <v>116</v>
      </c>
      <c r="D39" s="43" t="s">
        <v>322</v>
      </c>
      <c r="E39" s="60" t="s">
        <v>305</v>
      </c>
      <c r="F39" s="44">
        <v>37786</v>
      </c>
      <c r="G39" s="45" t="s">
        <v>40</v>
      </c>
      <c r="H39" s="45" t="s">
        <v>44</v>
      </c>
      <c r="I39" s="46">
        <v>7.15</v>
      </c>
      <c r="J39" s="46">
        <v>8</v>
      </c>
      <c r="K39" s="46" t="s">
        <v>75</v>
      </c>
      <c r="L39" s="46"/>
      <c r="M39" s="46"/>
      <c r="N39" s="46">
        <v>8.3000000000000007</v>
      </c>
      <c r="O39" s="46">
        <v>8.1999999999999993</v>
      </c>
      <c r="P39" s="46">
        <v>7.19</v>
      </c>
      <c r="Q39" s="46">
        <v>2.97</v>
      </c>
      <c r="R39" s="47" t="s">
        <v>36</v>
      </c>
      <c r="S39" s="47" t="s">
        <v>36</v>
      </c>
      <c r="T39" s="47" t="s">
        <v>36</v>
      </c>
      <c r="U39" s="47" t="s">
        <v>36</v>
      </c>
      <c r="V39" s="47" t="s">
        <v>37</v>
      </c>
      <c r="W39" s="48" t="s">
        <v>38</v>
      </c>
      <c r="X39" s="49" t="str">
        <f t="shared" si="14"/>
        <v>CNTN</v>
      </c>
      <c r="Z39" s="63"/>
      <c r="AA39" s="36">
        <v>0</v>
      </c>
      <c r="AB39" s="36">
        <f t="shared" si="15"/>
        <v>1</v>
      </c>
      <c r="AC39" s="36" t="s">
        <v>66</v>
      </c>
      <c r="AD39" s="36" t="b">
        <f t="shared" si="16"/>
        <v>1</v>
      </c>
      <c r="AE39" s="36">
        <f>IF(VLOOKUP(B39,[1]NAD!$B$5:$K$28,10,0)=Q39,VLOOKUP(B39,[1]NAD!$B$5:$K$28,10,0),"check")</f>
        <v>2.97</v>
      </c>
      <c r="AF39" s="36" t="b">
        <f t="shared" si="13"/>
        <v>1</v>
      </c>
    </row>
    <row r="40" spans="1:32" s="36" customFormat="1" ht="20.25" customHeight="1">
      <c r="A40" s="50">
        <v>7</v>
      </c>
      <c r="B40" s="41">
        <v>27213252833</v>
      </c>
      <c r="C40" s="42" t="s">
        <v>323</v>
      </c>
      <c r="D40" s="43" t="s">
        <v>139</v>
      </c>
      <c r="E40" s="60" t="s">
        <v>305</v>
      </c>
      <c r="F40" s="44">
        <v>37838</v>
      </c>
      <c r="G40" s="45" t="s">
        <v>46</v>
      </c>
      <c r="H40" s="45" t="s">
        <v>35</v>
      </c>
      <c r="I40" s="46">
        <v>7.06</v>
      </c>
      <c r="J40" s="46" t="s">
        <v>75</v>
      </c>
      <c r="K40" s="46" t="s">
        <v>75</v>
      </c>
      <c r="L40" s="46"/>
      <c r="M40" s="46"/>
      <c r="N40" s="46">
        <v>6.8</v>
      </c>
      <c r="O40" s="46">
        <v>0</v>
      </c>
      <c r="P40" s="46">
        <v>6.94</v>
      </c>
      <c r="Q40" s="46">
        <v>2.85</v>
      </c>
      <c r="R40" s="47">
        <v>0</v>
      </c>
      <c r="S40" s="47">
        <v>0</v>
      </c>
      <c r="T40" s="47" t="s">
        <v>36</v>
      </c>
      <c r="U40" s="47" t="s">
        <v>36</v>
      </c>
      <c r="V40" s="47" t="s">
        <v>37</v>
      </c>
      <c r="W40" s="48" t="s">
        <v>68</v>
      </c>
      <c r="X40" s="49" t="str">
        <f t="shared" si="14"/>
        <v>HỎNG</v>
      </c>
      <c r="Z40" s="63"/>
      <c r="AA40" s="36">
        <v>2</v>
      </c>
      <c r="AB40" s="36">
        <f t="shared" si="15"/>
        <v>1</v>
      </c>
      <c r="AC40" s="36" t="s">
        <v>78</v>
      </c>
      <c r="AD40" s="36" t="b">
        <f t="shared" si="16"/>
        <v>1</v>
      </c>
      <c r="AE40" s="36" t="e">
        <f>IF(VLOOKUP(B40,[1]NAD!$B$5:$K$28,10,0)=Q40,VLOOKUP(B40,[1]NAD!$B$5:$K$28,10,0),"check")</f>
        <v>#N/A</v>
      </c>
      <c r="AF40" s="36" t="e">
        <f t="shared" si="13"/>
        <v>#N/A</v>
      </c>
    </row>
    <row r="41" spans="1:32" s="36" customFormat="1" ht="20.25" customHeight="1">
      <c r="A41" s="50">
        <v>8</v>
      </c>
      <c r="B41" s="41">
        <v>27202247496</v>
      </c>
      <c r="C41" s="42" t="s">
        <v>324</v>
      </c>
      <c r="D41" s="43" t="s">
        <v>86</v>
      </c>
      <c r="E41" s="60" t="s">
        <v>305</v>
      </c>
      <c r="F41" s="44">
        <v>37648</v>
      </c>
      <c r="G41" s="45" t="s">
        <v>43</v>
      </c>
      <c r="H41" s="45" t="s">
        <v>35</v>
      </c>
      <c r="I41" s="46">
        <v>7.69</v>
      </c>
      <c r="J41" s="46">
        <v>9.5</v>
      </c>
      <c r="K41" s="46" t="s">
        <v>75</v>
      </c>
      <c r="L41" s="46"/>
      <c r="M41" s="46"/>
      <c r="N41" s="46">
        <v>9</v>
      </c>
      <c r="O41" s="46">
        <v>9.1999999999999993</v>
      </c>
      <c r="P41" s="46">
        <v>7.75</v>
      </c>
      <c r="Q41" s="46">
        <v>3.3</v>
      </c>
      <c r="R41" s="47" t="s">
        <v>36</v>
      </c>
      <c r="S41" s="47" t="s">
        <v>36</v>
      </c>
      <c r="T41" s="47" t="s">
        <v>36</v>
      </c>
      <c r="U41" s="47" t="s">
        <v>36</v>
      </c>
      <c r="V41" s="47" t="s">
        <v>37</v>
      </c>
      <c r="W41" s="48" t="s">
        <v>38</v>
      </c>
      <c r="X41" s="49" t="str">
        <f t="shared" si="14"/>
        <v>CNTN</v>
      </c>
      <c r="Z41" s="63"/>
      <c r="AA41" s="36">
        <v>0</v>
      </c>
      <c r="AB41" s="36">
        <f t="shared" si="15"/>
        <v>1</v>
      </c>
      <c r="AC41" s="36" t="s">
        <v>66</v>
      </c>
      <c r="AD41" s="36" t="b">
        <f t="shared" si="16"/>
        <v>1</v>
      </c>
      <c r="AE41" s="36">
        <f>IF(VLOOKUP(B41,[1]NAD!$B$5:$K$28,10,0)=Q41,VLOOKUP(B41,[1]NAD!$B$5:$K$28,10,0),"check")</f>
        <v>3.3</v>
      </c>
      <c r="AF41" s="36" t="b">
        <f t="shared" si="13"/>
        <v>1</v>
      </c>
    </row>
    <row r="42" spans="1:32" s="36" customFormat="1" ht="20.25" customHeight="1">
      <c r="A42" s="50">
        <v>9</v>
      </c>
      <c r="B42" s="41">
        <v>27203202419</v>
      </c>
      <c r="C42" s="42" t="s">
        <v>209</v>
      </c>
      <c r="D42" s="43" t="s">
        <v>259</v>
      </c>
      <c r="E42" s="60" t="s">
        <v>305</v>
      </c>
      <c r="F42" s="44">
        <v>37881</v>
      </c>
      <c r="G42" s="45" t="s">
        <v>46</v>
      </c>
      <c r="H42" s="45" t="s">
        <v>35</v>
      </c>
      <c r="I42" s="46">
        <v>7.96</v>
      </c>
      <c r="J42" s="46" t="s">
        <v>75</v>
      </c>
      <c r="K42" s="46" t="s">
        <v>75</v>
      </c>
      <c r="L42" s="46"/>
      <c r="M42" s="46"/>
      <c r="N42" s="46">
        <v>8.9</v>
      </c>
      <c r="O42" s="46">
        <v>0</v>
      </c>
      <c r="P42" s="46">
        <v>7.86</v>
      </c>
      <c r="Q42" s="46">
        <v>3.43</v>
      </c>
      <c r="R42" s="47" t="s">
        <v>36</v>
      </c>
      <c r="S42" s="47" t="s">
        <v>36</v>
      </c>
      <c r="T42" s="47" t="s">
        <v>36</v>
      </c>
      <c r="U42" s="47" t="s">
        <v>36</v>
      </c>
      <c r="V42" s="47" t="s">
        <v>37</v>
      </c>
      <c r="W42" s="48" t="s">
        <v>38</v>
      </c>
      <c r="X42" s="49" t="str">
        <f t="shared" si="14"/>
        <v>HỎNG</v>
      </c>
      <c r="AA42" s="36">
        <v>0</v>
      </c>
      <c r="AB42" s="36">
        <f t="shared" si="15"/>
        <v>1</v>
      </c>
      <c r="AC42" s="36" t="s">
        <v>78</v>
      </c>
      <c r="AD42" s="36" t="b">
        <f t="shared" si="16"/>
        <v>1</v>
      </c>
      <c r="AE42" s="36" t="e">
        <f>IF(VLOOKUP(B42,[1]NAD!$B$5:$K$28,10,0)=Q42,VLOOKUP(B42,[1]NAD!$B$5:$K$28,10,0),"check")</f>
        <v>#N/A</v>
      </c>
      <c r="AF42" s="36" t="e">
        <f t="shared" si="13"/>
        <v>#N/A</v>
      </c>
    </row>
    <row r="43" spans="1:32" s="36" customFormat="1" ht="20.25" customHeight="1">
      <c r="A43" s="50">
        <v>10</v>
      </c>
      <c r="B43" s="41">
        <v>27203236913</v>
      </c>
      <c r="C43" s="42" t="s">
        <v>325</v>
      </c>
      <c r="D43" s="43" t="s">
        <v>52</v>
      </c>
      <c r="E43" s="60" t="s">
        <v>305</v>
      </c>
      <c r="F43" s="44">
        <v>37694</v>
      </c>
      <c r="G43" s="45" t="s">
        <v>51</v>
      </c>
      <c r="H43" s="45" t="s">
        <v>35</v>
      </c>
      <c r="I43" s="46">
        <v>7.52</v>
      </c>
      <c r="J43" s="46">
        <v>9.6</v>
      </c>
      <c r="K43" s="46" t="s">
        <v>75</v>
      </c>
      <c r="L43" s="46"/>
      <c r="M43" s="46"/>
      <c r="N43" s="46">
        <v>8.6</v>
      </c>
      <c r="O43" s="46">
        <v>9</v>
      </c>
      <c r="P43" s="46">
        <v>7.58</v>
      </c>
      <c r="Q43" s="46">
        <v>3.21</v>
      </c>
      <c r="R43" s="47">
        <v>0</v>
      </c>
      <c r="S43" s="47" t="s">
        <v>36</v>
      </c>
      <c r="T43" s="47" t="s">
        <v>36</v>
      </c>
      <c r="U43" s="47" t="s">
        <v>36</v>
      </c>
      <c r="V43" s="47" t="s">
        <v>37</v>
      </c>
      <c r="W43" s="48" t="s">
        <v>79</v>
      </c>
      <c r="X43" s="49" t="str">
        <f t="shared" si="14"/>
        <v>HOÃN</v>
      </c>
      <c r="Z43" s="63"/>
      <c r="AA43" s="36">
        <v>1</v>
      </c>
      <c r="AB43" s="36">
        <f t="shared" si="15"/>
        <v>1</v>
      </c>
      <c r="AC43" s="36" t="s">
        <v>388</v>
      </c>
      <c r="AD43" s="36" t="b">
        <f t="shared" si="16"/>
        <v>1</v>
      </c>
      <c r="AE43" s="36" t="e">
        <f>IF(VLOOKUP(B43,[1]NAD!$B$5:$K$28,10,0)=Q43,VLOOKUP(B43,[1]NAD!$B$5:$K$28,10,0),"check")</f>
        <v>#N/A</v>
      </c>
      <c r="AF43" s="36" t="e">
        <f t="shared" si="13"/>
        <v>#N/A</v>
      </c>
    </row>
    <row r="44" spans="1:32" s="36" customFormat="1" ht="20.25" customHeight="1">
      <c r="A44" s="50">
        <v>11</v>
      </c>
      <c r="B44" s="41">
        <v>27213244972</v>
      </c>
      <c r="C44" s="42" t="s">
        <v>326</v>
      </c>
      <c r="D44" s="43" t="s">
        <v>44</v>
      </c>
      <c r="E44" s="60" t="s">
        <v>305</v>
      </c>
      <c r="F44" s="44">
        <v>37736</v>
      </c>
      <c r="G44" s="45" t="s">
        <v>42</v>
      </c>
      <c r="H44" s="45" t="s">
        <v>44</v>
      </c>
      <c r="I44" s="46">
        <v>7.72</v>
      </c>
      <c r="J44" s="46">
        <v>9</v>
      </c>
      <c r="K44" s="46" t="s">
        <v>75</v>
      </c>
      <c r="L44" s="46"/>
      <c r="M44" s="46"/>
      <c r="N44" s="46">
        <v>9.4</v>
      </c>
      <c r="O44" s="46">
        <v>9.1999999999999993</v>
      </c>
      <c r="P44" s="46">
        <v>7.78</v>
      </c>
      <c r="Q44" s="46">
        <v>3.28</v>
      </c>
      <c r="R44" s="47" t="s">
        <v>36</v>
      </c>
      <c r="S44" s="47" t="s">
        <v>36</v>
      </c>
      <c r="T44" s="47" t="s">
        <v>36</v>
      </c>
      <c r="U44" s="47" t="s">
        <v>36</v>
      </c>
      <c r="V44" s="47" t="s">
        <v>45</v>
      </c>
      <c r="W44" s="48" t="s">
        <v>38</v>
      </c>
      <c r="X44" s="49" t="str">
        <f t="shared" si="14"/>
        <v>CNTN</v>
      </c>
      <c r="Z44" s="63"/>
      <c r="AA44" s="36">
        <v>0</v>
      </c>
      <c r="AB44" s="36">
        <f t="shared" si="15"/>
        <v>1</v>
      </c>
      <c r="AC44" s="36" t="s">
        <v>66</v>
      </c>
      <c r="AD44" s="36" t="b">
        <f t="shared" si="16"/>
        <v>1</v>
      </c>
      <c r="AE44" s="36">
        <f>IF(VLOOKUP(B44,[1]NAD!$B$5:$K$28,10,0)=Q44,VLOOKUP(B44,[1]NAD!$B$5:$K$28,10,0),"check")</f>
        <v>3.28</v>
      </c>
      <c r="AF44" s="36" t="b">
        <f t="shared" si="13"/>
        <v>1</v>
      </c>
    </row>
    <row r="45" spans="1:32" s="36" customFormat="1" ht="20.25" customHeight="1">
      <c r="A45" s="50">
        <v>12</v>
      </c>
      <c r="B45" s="41">
        <v>27203202719</v>
      </c>
      <c r="C45" s="42" t="s">
        <v>327</v>
      </c>
      <c r="D45" s="43" t="s">
        <v>59</v>
      </c>
      <c r="E45" s="60" t="s">
        <v>305</v>
      </c>
      <c r="F45" s="44">
        <v>37899</v>
      </c>
      <c r="G45" s="45" t="s">
        <v>42</v>
      </c>
      <c r="H45" s="45" t="s">
        <v>35</v>
      </c>
      <c r="I45" s="46">
        <v>6.8</v>
      </c>
      <c r="J45" s="46">
        <v>8.4</v>
      </c>
      <c r="K45" s="46" t="s">
        <v>75</v>
      </c>
      <c r="L45" s="46"/>
      <c r="M45" s="46"/>
      <c r="N45" s="46">
        <v>8.4</v>
      </c>
      <c r="O45" s="46">
        <v>8.4</v>
      </c>
      <c r="P45" s="46">
        <v>6.86</v>
      </c>
      <c r="Q45" s="46">
        <v>2.8</v>
      </c>
      <c r="R45" s="47">
        <v>0</v>
      </c>
      <c r="S45" s="47" t="s">
        <v>36</v>
      </c>
      <c r="T45" s="47" t="s">
        <v>36</v>
      </c>
      <c r="U45" s="47" t="s">
        <v>36</v>
      </c>
      <c r="V45" s="47" t="s">
        <v>45</v>
      </c>
      <c r="W45" s="48" t="s">
        <v>68</v>
      </c>
      <c r="X45" s="49" t="str">
        <f t="shared" si="14"/>
        <v>HOÃN</v>
      </c>
      <c r="AA45" s="36">
        <v>4</v>
      </c>
      <c r="AB45" s="36">
        <f t="shared" si="15"/>
        <v>1</v>
      </c>
      <c r="AC45" s="36" t="s">
        <v>388</v>
      </c>
      <c r="AD45" s="36" t="b">
        <f t="shared" si="16"/>
        <v>1</v>
      </c>
      <c r="AE45" s="36" t="e">
        <f>IF(VLOOKUP(B45,[1]NAD!$B$5:$K$28,10,0)=Q45,VLOOKUP(B45,[1]NAD!$B$5:$K$28,10,0),"check")</f>
        <v>#N/A</v>
      </c>
      <c r="AF45" s="36" t="e">
        <f t="shared" si="13"/>
        <v>#N/A</v>
      </c>
    </row>
    <row r="46" spans="1:32" s="36" customFormat="1" ht="20.25" customHeight="1">
      <c r="A46" s="50">
        <v>13</v>
      </c>
      <c r="B46" s="41">
        <v>27203239481</v>
      </c>
      <c r="C46" s="42" t="s">
        <v>235</v>
      </c>
      <c r="D46" s="43" t="s">
        <v>328</v>
      </c>
      <c r="E46" s="60" t="s">
        <v>305</v>
      </c>
      <c r="F46" s="44">
        <v>37720</v>
      </c>
      <c r="G46" s="45" t="s">
        <v>42</v>
      </c>
      <c r="H46" s="45" t="s">
        <v>35</v>
      </c>
      <c r="I46" s="46">
        <v>6.59</v>
      </c>
      <c r="J46" s="46" t="s">
        <v>75</v>
      </c>
      <c r="K46" s="46" t="s">
        <v>75</v>
      </c>
      <c r="L46" s="46"/>
      <c r="M46" s="46"/>
      <c r="N46" s="46">
        <v>6.4</v>
      </c>
      <c r="O46" s="46">
        <v>0</v>
      </c>
      <c r="P46" s="46">
        <v>6.48</v>
      </c>
      <c r="Q46" s="46">
        <v>2.52</v>
      </c>
      <c r="R46" s="47" t="s">
        <v>36</v>
      </c>
      <c r="S46" s="47" t="s">
        <v>36</v>
      </c>
      <c r="T46" s="47" t="s">
        <v>36</v>
      </c>
      <c r="U46" s="47" t="s">
        <v>36</v>
      </c>
      <c r="V46" s="47" t="s">
        <v>37</v>
      </c>
      <c r="W46" s="48" t="s">
        <v>38</v>
      </c>
      <c r="X46" s="49" t="str">
        <f t="shared" si="14"/>
        <v>HỎNG</v>
      </c>
      <c r="Z46" s="63"/>
      <c r="AA46" s="36">
        <v>0</v>
      </c>
      <c r="AB46" s="36">
        <f t="shared" si="15"/>
        <v>1</v>
      </c>
      <c r="AC46" s="36" t="s">
        <v>78</v>
      </c>
      <c r="AD46" s="36" t="b">
        <f t="shared" si="16"/>
        <v>1</v>
      </c>
      <c r="AE46" s="36" t="e">
        <f>IF(VLOOKUP(B46,[1]NAD!$B$5:$K$28,10,0)=Q46,VLOOKUP(B46,[1]NAD!$B$5:$K$28,10,0),"check")</f>
        <v>#N/A</v>
      </c>
      <c r="AF46" s="36" t="e">
        <f t="shared" si="13"/>
        <v>#N/A</v>
      </c>
    </row>
    <row r="47" spans="1:32" s="36" customFormat="1" ht="20.25" customHeight="1">
      <c r="A47" s="50">
        <v>14</v>
      </c>
      <c r="B47" s="41">
        <v>27203149700</v>
      </c>
      <c r="C47" s="42" t="s">
        <v>329</v>
      </c>
      <c r="D47" s="43" t="s">
        <v>105</v>
      </c>
      <c r="E47" s="60" t="s">
        <v>305</v>
      </c>
      <c r="F47" s="44">
        <v>37927</v>
      </c>
      <c r="G47" s="45" t="s">
        <v>43</v>
      </c>
      <c r="H47" s="45" t="s">
        <v>35</v>
      </c>
      <c r="I47" s="46">
        <v>6.99</v>
      </c>
      <c r="J47" s="46">
        <v>9.1999999999999993</v>
      </c>
      <c r="K47" s="46" t="s">
        <v>75</v>
      </c>
      <c r="L47" s="46"/>
      <c r="M47" s="46"/>
      <c r="N47" s="46">
        <v>6.7</v>
      </c>
      <c r="O47" s="46">
        <v>7.7</v>
      </c>
      <c r="P47" s="46">
        <v>7.02</v>
      </c>
      <c r="Q47" s="46">
        <v>2.88</v>
      </c>
      <c r="R47" s="47" t="s">
        <v>36</v>
      </c>
      <c r="S47" s="47" t="s">
        <v>36</v>
      </c>
      <c r="T47" s="47" t="s">
        <v>36</v>
      </c>
      <c r="U47" s="47" t="s">
        <v>36</v>
      </c>
      <c r="V47" s="47" t="s">
        <v>37</v>
      </c>
      <c r="W47" s="48" t="s">
        <v>57</v>
      </c>
      <c r="X47" s="49" t="str">
        <f t="shared" si="14"/>
        <v>HOÃN</v>
      </c>
      <c r="AA47" s="36">
        <v>2</v>
      </c>
      <c r="AB47" s="36">
        <f t="shared" si="15"/>
        <v>1</v>
      </c>
      <c r="AC47" s="36" t="s">
        <v>388</v>
      </c>
      <c r="AD47" s="36" t="b">
        <f t="shared" si="16"/>
        <v>1</v>
      </c>
      <c r="AE47" s="36" t="e">
        <f>IF(VLOOKUP(B47,[1]NAD!$B$5:$K$28,10,0)=Q47,VLOOKUP(B47,[1]NAD!$B$5:$K$28,10,0),"check")</f>
        <v>#N/A</v>
      </c>
      <c r="AF47" s="36" t="e">
        <f t="shared" si="13"/>
        <v>#N/A</v>
      </c>
    </row>
    <row r="48" spans="1:32" s="36" customFormat="1" ht="20.25" customHeight="1">
      <c r="A48" s="50">
        <v>15</v>
      </c>
      <c r="B48" s="41">
        <v>27213223932</v>
      </c>
      <c r="C48" s="42" t="s">
        <v>330</v>
      </c>
      <c r="D48" s="43" t="s">
        <v>117</v>
      </c>
      <c r="E48" s="60" t="s">
        <v>305</v>
      </c>
      <c r="F48" s="44">
        <v>37911</v>
      </c>
      <c r="G48" s="45" t="s">
        <v>43</v>
      </c>
      <c r="H48" s="45" t="s">
        <v>44</v>
      </c>
      <c r="I48" s="46">
        <v>7.99</v>
      </c>
      <c r="J48" s="46">
        <v>8</v>
      </c>
      <c r="K48" s="46" t="s">
        <v>75</v>
      </c>
      <c r="L48" s="46"/>
      <c r="M48" s="46"/>
      <c r="N48" s="46">
        <v>8.1999999999999993</v>
      </c>
      <c r="O48" s="46">
        <v>8.1</v>
      </c>
      <c r="P48" s="46">
        <v>8</v>
      </c>
      <c r="Q48" s="46">
        <v>3.4</v>
      </c>
      <c r="R48" s="47" t="s">
        <v>36</v>
      </c>
      <c r="S48" s="47">
        <v>0</v>
      </c>
      <c r="T48" s="47" t="s">
        <v>36</v>
      </c>
      <c r="U48" s="47" t="s">
        <v>36</v>
      </c>
      <c r="V48" s="47" t="s">
        <v>37</v>
      </c>
      <c r="W48" s="48" t="s">
        <v>57</v>
      </c>
      <c r="X48" s="49" t="str">
        <f t="shared" si="14"/>
        <v>HOÃN</v>
      </c>
      <c r="Z48" s="63"/>
      <c r="AA48" s="36">
        <v>2</v>
      </c>
      <c r="AB48" s="36">
        <f t="shared" si="15"/>
        <v>1</v>
      </c>
      <c r="AC48" s="36" t="s">
        <v>388</v>
      </c>
      <c r="AD48" s="36" t="b">
        <f t="shared" si="16"/>
        <v>1</v>
      </c>
      <c r="AE48" s="36" t="e">
        <f>IF(VLOOKUP(B48,[1]NAD!$B$5:$K$28,10,0)=Q48,VLOOKUP(B48,[1]NAD!$B$5:$K$28,10,0),"check")</f>
        <v>#N/A</v>
      </c>
      <c r="AF48" s="36" t="e">
        <f t="shared" si="13"/>
        <v>#N/A</v>
      </c>
    </row>
    <row r="49" spans="1:34" s="36" customFormat="1" ht="20.25" customHeight="1">
      <c r="A49" s="50">
        <v>16</v>
      </c>
      <c r="B49" s="41">
        <v>27207102395</v>
      </c>
      <c r="C49" s="42" t="s">
        <v>162</v>
      </c>
      <c r="D49" s="43" t="s">
        <v>89</v>
      </c>
      <c r="E49" s="60" t="s">
        <v>305</v>
      </c>
      <c r="F49" s="44">
        <v>37657</v>
      </c>
      <c r="G49" s="45" t="s">
        <v>46</v>
      </c>
      <c r="H49" s="45" t="s">
        <v>35</v>
      </c>
      <c r="I49" s="46">
        <v>6.73</v>
      </c>
      <c r="J49" s="46">
        <v>9.3000000000000007</v>
      </c>
      <c r="K49" s="46" t="s">
        <v>75</v>
      </c>
      <c r="L49" s="46"/>
      <c r="M49" s="46"/>
      <c r="N49" s="46">
        <v>7.9</v>
      </c>
      <c r="O49" s="46">
        <v>8.5</v>
      </c>
      <c r="P49" s="46">
        <v>6.79</v>
      </c>
      <c r="Q49" s="46">
        <v>2.69</v>
      </c>
      <c r="R49" s="47">
        <v>0</v>
      </c>
      <c r="S49" s="47">
        <v>0</v>
      </c>
      <c r="T49" s="47" t="s">
        <v>36</v>
      </c>
      <c r="U49" s="47" t="s">
        <v>36</v>
      </c>
      <c r="V49" s="47" t="s">
        <v>37</v>
      </c>
      <c r="W49" s="48" t="s">
        <v>38</v>
      </c>
      <c r="X49" s="49" t="str">
        <f t="shared" si="14"/>
        <v>HOÃN</v>
      </c>
      <c r="Z49" s="63"/>
      <c r="AA49" s="36">
        <v>0</v>
      </c>
      <c r="AB49" s="36">
        <f t="shared" si="15"/>
        <v>1</v>
      </c>
      <c r="AC49" s="36" t="s">
        <v>388</v>
      </c>
      <c r="AD49" s="36" t="b">
        <f t="shared" si="16"/>
        <v>1</v>
      </c>
      <c r="AE49" s="36" t="e">
        <f>IF(VLOOKUP(B49,[1]NAD!$B$5:$K$28,10,0)=Q49,VLOOKUP(B49,[1]NAD!$B$5:$K$28,10,0),"check")</f>
        <v>#N/A</v>
      </c>
      <c r="AF49" s="36" t="e">
        <f t="shared" si="13"/>
        <v>#N/A</v>
      </c>
    </row>
    <row r="50" spans="1:34" s="36" customFormat="1" ht="20.25" customHeight="1">
      <c r="A50" s="50">
        <v>17</v>
      </c>
      <c r="B50" s="41">
        <v>27207150448</v>
      </c>
      <c r="C50" s="42" t="s">
        <v>331</v>
      </c>
      <c r="D50" s="43" t="s">
        <v>93</v>
      </c>
      <c r="E50" s="60" t="s">
        <v>305</v>
      </c>
      <c r="F50" s="44">
        <v>37907</v>
      </c>
      <c r="G50" s="45" t="s">
        <v>46</v>
      </c>
      <c r="H50" s="45" t="s">
        <v>35</v>
      </c>
      <c r="I50" s="46">
        <v>7.71</v>
      </c>
      <c r="J50" s="46">
        <v>9.5</v>
      </c>
      <c r="K50" s="46" t="s">
        <v>75</v>
      </c>
      <c r="L50" s="46"/>
      <c r="M50" s="46"/>
      <c r="N50" s="46">
        <v>8.6999999999999993</v>
      </c>
      <c r="O50" s="46">
        <v>9</v>
      </c>
      <c r="P50" s="46">
        <v>7.76</v>
      </c>
      <c r="Q50" s="46">
        <v>3.33</v>
      </c>
      <c r="R50" s="47">
        <v>0</v>
      </c>
      <c r="S50" s="47" t="s">
        <v>36</v>
      </c>
      <c r="T50" s="47" t="s">
        <v>36</v>
      </c>
      <c r="U50" s="47" t="s">
        <v>36</v>
      </c>
      <c r="V50" s="47" t="s">
        <v>37</v>
      </c>
      <c r="W50" s="48" t="s">
        <v>38</v>
      </c>
      <c r="X50" s="49" t="str">
        <f t="shared" si="14"/>
        <v>HOÃN</v>
      </c>
      <c r="Z50" s="63"/>
      <c r="AA50" s="36">
        <v>0</v>
      </c>
      <c r="AB50" s="36">
        <f t="shared" si="15"/>
        <v>1</v>
      </c>
      <c r="AC50" s="36" t="s">
        <v>388</v>
      </c>
      <c r="AD50" s="36" t="b">
        <f t="shared" si="16"/>
        <v>1</v>
      </c>
      <c r="AE50" s="36" t="e">
        <f>IF(VLOOKUP(B50,[1]NAD!$B$5:$K$28,10,0)=Q50,VLOOKUP(B50,[1]NAD!$B$5:$K$28,10,0),"check")</f>
        <v>#N/A</v>
      </c>
      <c r="AF50" s="36" t="e">
        <f t="shared" si="13"/>
        <v>#N/A</v>
      </c>
    </row>
    <row r="51" spans="1:34" s="36" customFormat="1" ht="20.25" customHeight="1">
      <c r="A51" s="50">
        <v>18</v>
      </c>
      <c r="B51" s="41">
        <v>26203242513</v>
      </c>
      <c r="C51" s="42" t="s">
        <v>332</v>
      </c>
      <c r="D51" s="43" t="s">
        <v>55</v>
      </c>
      <c r="E51" s="60" t="s">
        <v>305</v>
      </c>
      <c r="F51" s="44">
        <v>37406</v>
      </c>
      <c r="G51" s="45" t="s">
        <v>60</v>
      </c>
      <c r="H51" s="45" t="s">
        <v>35</v>
      </c>
      <c r="I51" s="46">
        <v>7.18</v>
      </c>
      <c r="J51" s="46">
        <v>8.8000000000000007</v>
      </c>
      <c r="K51" s="46" t="s">
        <v>75</v>
      </c>
      <c r="L51" s="46"/>
      <c r="M51" s="46"/>
      <c r="N51" s="46">
        <v>8.3000000000000007</v>
      </c>
      <c r="O51" s="46">
        <v>8.5</v>
      </c>
      <c r="P51" s="46">
        <v>7.23</v>
      </c>
      <c r="Q51" s="46">
        <v>3.03</v>
      </c>
      <c r="R51" s="47">
        <v>0</v>
      </c>
      <c r="S51" s="47" t="s">
        <v>36</v>
      </c>
      <c r="T51" s="47" t="s">
        <v>36</v>
      </c>
      <c r="U51" s="47" t="s">
        <v>36</v>
      </c>
      <c r="V51" s="47" t="s">
        <v>37</v>
      </c>
      <c r="W51" s="48" t="s">
        <v>56</v>
      </c>
      <c r="X51" s="49" t="str">
        <f t="shared" si="14"/>
        <v>HOÃN</v>
      </c>
      <c r="Z51" s="63"/>
      <c r="AA51" s="36">
        <v>3</v>
      </c>
      <c r="AB51" s="36">
        <f t="shared" si="15"/>
        <v>1</v>
      </c>
      <c r="AC51" s="36" t="s">
        <v>388</v>
      </c>
      <c r="AD51" s="36" t="b">
        <f t="shared" si="16"/>
        <v>1</v>
      </c>
      <c r="AE51" s="36" t="e">
        <f>IF(VLOOKUP(B51,[1]NAD!$B$5:$K$28,10,0)=Q51,VLOOKUP(B51,[1]NAD!$B$5:$K$28,10,0),"check")</f>
        <v>#N/A</v>
      </c>
      <c r="AF51" s="36" t="e">
        <f t="shared" si="13"/>
        <v>#N/A</v>
      </c>
    </row>
    <row r="52" spans="1:34" s="36" customFormat="1" ht="20.25" customHeight="1">
      <c r="A52" s="50">
        <v>19</v>
      </c>
      <c r="B52" s="41">
        <v>27203253694</v>
      </c>
      <c r="C52" s="42" t="s">
        <v>333</v>
      </c>
      <c r="D52" s="43" t="s">
        <v>55</v>
      </c>
      <c r="E52" s="60" t="s">
        <v>305</v>
      </c>
      <c r="F52" s="44">
        <v>37825</v>
      </c>
      <c r="G52" s="45" t="s">
        <v>46</v>
      </c>
      <c r="H52" s="45" t="s">
        <v>35</v>
      </c>
      <c r="I52" s="46">
        <v>7.45</v>
      </c>
      <c r="J52" s="46">
        <v>9.1</v>
      </c>
      <c r="K52" s="46" t="s">
        <v>75</v>
      </c>
      <c r="L52" s="46"/>
      <c r="M52" s="46"/>
      <c r="N52" s="46">
        <v>8.1999999999999993</v>
      </c>
      <c r="O52" s="46">
        <v>8.6</v>
      </c>
      <c r="P52" s="46">
        <v>7.49</v>
      </c>
      <c r="Q52" s="46">
        <v>3.17</v>
      </c>
      <c r="R52" s="47">
        <v>0</v>
      </c>
      <c r="S52" s="47" t="s">
        <v>36</v>
      </c>
      <c r="T52" s="47" t="s">
        <v>36</v>
      </c>
      <c r="U52" s="47" t="s">
        <v>36</v>
      </c>
      <c r="V52" s="47" t="s">
        <v>37</v>
      </c>
      <c r="W52" s="48" t="s">
        <v>56</v>
      </c>
      <c r="X52" s="49" t="str">
        <f t="shared" si="14"/>
        <v>HOÃN</v>
      </c>
      <c r="Z52" s="63"/>
      <c r="AA52" s="36">
        <v>3</v>
      </c>
      <c r="AB52" s="36">
        <f t="shared" si="15"/>
        <v>1</v>
      </c>
      <c r="AC52" s="36" t="s">
        <v>388</v>
      </c>
      <c r="AD52" s="36" t="b">
        <f t="shared" si="16"/>
        <v>1</v>
      </c>
      <c r="AE52" s="36" t="e">
        <f>IF(VLOOKUP(B52,[1]NAD!$B$5:$K$28,10,0)=Q52,VLOOKUP(B52,[1]NAD!$B$5:$K$28,10,0),"check")</f>
        <v>#N/A</v>
      </c>
      <c r="AF52" s="36" t="e">
        <f t="shared" si="13"/>
        <v>#N/A</v>
      </c>
    </row>
    <row r="53" spans="1:34" s="36" customFormat="1" ht="20.25" customHeight="1">
      <c r="A53" s="50">
        <v>20</v>
      </c>
      <c r="B53" s="41">
        <v>27203202506</v>
      </c>
      <c r="C53" s="42" t="s">
        <v>334</v>
      </c>
      <c r="D53" s="43" t="s">
        <v>64</v>
      </c>
      <c r="E53" s="60" t="s">
        <v>305</v>
      </c>
      <c r="F53" s="44">
        <v>37926</v>
      </c>
      <c r="G53" s="45" t="s">
        <v>48</v>
      </c>
      <c r="H53" s="45" t="s">
        <v>35</v>
      </c>
      <c r="I53" s="46">
        <v>7.65</v>
      </c>
      <c r="J53" s="46" t="s">
        <v>75</v>
      </c>
      <c r="K53" s="46" t="s">
        <v>75</v>
      </c>
      <c r="L53" s="46"/>
      <c r="M53" s="46"/>
      <c r="N53" s="46">
        <v>8.5</v>
      </c>
      <c r="O53" s="46">
        <v>0</v>
      </c>
      <c r="P53" s="46">
        <v>7.55</v>
      </c>
      <c r="Q53" s="46">
        <v>3.24</v>
      </c>
      <c r="R53" s="47" t="s">
        <v>36</v>
      </c>
      <c r="S53" s="47" t="s">
        <v>36</v>
      </c>
      <c r="T53" s="47" t="s">
        <v>36</v>
      </c>
      <c r="U53" s="47" t="s">
        <v>36</v>
      </c>
      <c r="V53" s="47" t="s">
        <v>37</v>
      </c>
      <c r="W53" s="48" t="s">
        <v>57</v>
      </c>
      <c r="X53" s="49" t="str">
        <f t="shared" si="14"/>
        <v>HỎNG</v>
      </c>
      <c r="Z53" s="63"/>
      <c r="AA53" s="36">
        <v>2</v>
      </c>
      <c r="AB53" s="36">
        <f t="shared" si="15"/>
        <v>1</v>
      </c>
      <c r="AC53" s="36" t="s">
        <v>78</v>
      </c>
      <c r="AD53" s="36" t="b">
        <f t="shared" si="16"/>
        <v>1</v>
      </c>
      <c r="AE53" s="36" t="e">
        <f>IF(VLOOKUP(B53,[1]NAD!$B$5:$K$28,10,0)=Q53,VLOOKUP(B53,[1]NAD!$B$5:$K$28,10,0),"check")</f>
        <v>#N/A</v>
      </c>
      <c r="AF53" s="36" t="e">
        <f t="shared" si="13"/>
        <v>#N/A</v>
      </c>
    </row>
    <row r="54" spans="1:34" s="36" customFormat="1" ht="20.25" customHeight="1">
      <c r="A54" s="50">
        <v>21</v>
      </c>
      <c r="B54" s="41">
        <v>27213243857</v>
      </c>
      <c r="C54" s="42" t="s">
        <v>335</v>
      </c>
      <c r="D54" s="43" t="s">
        <v>304</v>
      </c>
      <c r="E54" s="60" t="s">
        <v>305</v>
      </c>
      <c r="F54" s="44">
        <v>37858</v>
      </c>
      <c r="G54" s="45" t="s">
        <v>39</v>
      </c>
      <c r="H54" s="45" t="s">
        <v>35</v>
      </c>
      <c r="I54" s="46">
        <v>7.32</v>
      </c>
      <c r="J54" s="46">
        <v>9.3000000000000007</v>
      </c>
      <c r="K54" s="46" t="s">
        <v>75</v>
      </c>
      <c r="L54" s="46"/>
      <c r="M54" s="46"/>
      <c r="N54" s="46">
        <v>7.9</v>
      </c>
      <c r="O54" s="46">
        <v>8.5</v>
      </c>
      <c r="P54" s="46">
        <v>7.37</v>
      </c>
      <c r="Q54" s="46">
        <v>3.08</v>
      </c>
      <c r="R54" s="47" t="s">
        <v>36</v>
      </c>
      <c r="S54" s="47">
        <v>0</v>
      </c>
      <c r="T54" s="47" t="s">
        <v>36</v>
      </c>
      <c r="U54" s="47" t="s">
        <v>36</v>
      </c>
      <c r="V54" s="47" t="s">
        <v>37</v>
      </c>
      <c r="W54" s="48" t="s">
        <v>38</v>
      </c>
      <c r="X54" s="49" t="str">
        <f t="shared" ref="X54:X56" si="17">IF(OR(MIN(J54:N54)&lt;5.5,J54="",MIN(K54:N54)=""),"HỎNG",IF(AND(J54&gt;=4,MAX(K54:N54)&gt;=5.5,AA54=0,Q54&gt;=2,R54="Đạt",S54="Đạt",T54="ĐẠT",U54="ĐẠT",V54&lt;&gt;0),"CNTN","HOÃN"))</f>
        <v>HOÃN</v>
      </c>
      <c r="Z54" s="63"/>
      <c r="AA54" s="36">
        <v>0</v>
      </c>
      <c r="AB54" s="36">
        <f t="shared" si="15"/>
        <v>1</v>
      </c>
      <c r="AC54" s="36" t="s">
        <v>388</v>
      </c>
      <c r="AD54" s="36" t="b">
        <f t="shared" ref="AD54:AD56" si="18">AC54=X54</f>
        <v>1</v>
      </c>
      <c r="AE54" s="36" t="e">
        <f>IF(VLOOKUP(B54,[1]NAD!$B$5:$K$28,10,0)=Q54,VLOOKUP(B54,[1]NAD!$B$5:$K$28,10,0),"check")</f>
        <v>#N/A</v>
      </c>
      <c r="AF54" s="36" t="e">
        <f t="shared" ref="AF54:AF56" si="19">AE54=Q54</f>
        <v>#N/A</v>
      </c>
    </row>
    <row r="55" spans="1:34" s="36" customFormat="1" ht="20.25" customHeight="1">
      <c r="A55" s="50">
        <v>22</v>
      </c>
      <c r="B55" s="41">
        <v>26213200816</v>
      </c>
      <c r="C55" s="42" t="s">
        <v>359</v>
      </c>
      <c r="D55" s="43" t="s">
        <v>360</v>
      </c>
      <c r="E55" s="60" t="s">
        <v>353</v>
      </c>
      <c r="F55" s="44">
        <v>36814</v>
      </c>
      <c r="G55" s="45" t="s">
        <v>42</v>
      </c>
      <c r="H55" s="45" t="s">
        <v>44</v>
      </c>
      <c r="I55" s="46">
        <v>7.39</v>
      </c>
      <c r="J55" s="46">
        <v>0</v>
      </c>
      <c r="K55" s="46" t="s">
        <v>75</v>
      </c>
      <c r="L55" s="46"/>
      <c r="M55" s="46"/>
      <c r="N55" s="46">
        <v>0</v>
      </c>
      <c r="O55" s="46">
        <v>0</v>
      </c>
      <c r="P55" s="46">
        <v>7.11</v>
      </c>
      <c r="Q55" s="46">
        <v>3.01</v>
      </c>
      <c r="R55" s="47">
        <v>0</v>
      </c>
      <c r="S55" s="47">
        <v>0</v>
      </c>
      <c r="T55" s="47" t="s">
        <v>36</v>
      </c>
      <c r="U55" s="47" t="s">
        <v>36</v>
      </c>
      <c r="V55" s="47" t="s">
        <v>41</v>
      </c>
      <c r="W55" s="48" t="s">
        <v>57</v>
      </c>
      <c r="X55" s="49" t="str">
        <f t="shared" si="17"/>
        <v>HỎNG</v>
      </c>
      <c r="Z55" s="63"/>
      <c r="AA55" s="36">
        <v>2</v>
      </c>
      <c r="AB55" s="36">
        <f t="shared" si="15"/>
        <v>1</v>
      </c>
      <c r="AC55" s="36" t="s">
        <v>78</v>
      </c>
      <c r="AD55" s="36" t="b">
        <f t="shared" si="18"/>
        <v>1</v>
      </c>
      <c r="AE55" s="36" t="e">
        <f>IF(VLOOKUP(B55,[1]NAD!$B$5:$K$28,10,0)=Q55,VLOOKUP(B55,[1]NAD!$B$5:$K$28,10,0),"check")</f>
        <v>#N/A</v>
      </c>
      <c r="AF55" s="36" t="e">
        <f t="shared" si="19"/>
        <v>#N/A</v>
      </c>
    </row>
    <row r="56" spans="1:34" s="36" customFormat="1" ht="20.25" customHeight="1">
      <c r="A56" s="50">
        <v>23</v>
      </c>
      <c r="B56" s="41">
        <v>26213222643</v>
      </c>
      <c r="C56" s="42" t="s">
        <v>361</v>
      </c>
      <c r="D56" s="43" t="s">
        <v>362</v>
      </c>
      <c r="E56" s="60" t="s">
        <v>353</v>
      </c>
      <c r="F56" s="44">
        <v>37600</v>
      </c>
      <c r="G56" s="45" t="s">
        <v>60</v>
      </c>
      <c r="H56" s="45" t="s">
        <v>44</v>
      </c>
      <c r="I56" s="46">
        <v>6.98</v>
      </c>
      <c r="J56" s="46">
        <v>8.9</v>
      </c>
      <c r="K56" s="46" t="s">
        <v>75</v>
      </c>
      <c r="L56" s="46"/>
      <c r="M56" s="46"/>
      <c r="N56" s="46">
        <v>8.4</v>
      </c>
      <c r="O56" s="46">
        <v>8.6</v>
      </c>
      <c r="P56" s="46">
        <v>7.04</v>
      </c>
      <c r="Q56" s="46">
        <v>2.94</v>
      </c>
      <c r="R56" s="47" t="s">
        <v>36</v>
      </c>
      <c r="S56" s="47" t="s">
        <v>36</v>
      </c>
      <c r="T56" s="47" t="s">
        <v>36</v>
      </c>
      <c r="U56" s="47" t="s">
        <v>36</v>
      </c>
      <c r="V56" s="47" t="s">
        <v>41</v>
      </c>
      <c r="W56" s="48" t="s">
        <v>68</v>
      </c>
      <c r="X56" s="49" t="str">
        <f t="shared" si="17"/>
        <v>HOÃN</v>
      </c>
      <c r="Z56" s="63"/>
      <c r="AA56" s="36">
        <v>4</v>
      </c>
      <c r="AB56" s="36">
        <f t="shared" si="15"/>
        <v>1</v>
      </c>
      <c r="AC56" s="36" t="s">
        <v>388</v>
      </c>
      <c r="AD56" s="36" t="b">
        <f t="shared" si="18"/>
        <v>1</v>
      </c>
      <c r="AE56" s="36" t="e">
        <f>IF(VLOOKUP(B56,[1]NAD!$B$5:$K$28,10,0)=Q56,VLOOKUP(B56,[1]NAD!$B$5:$K$28,10,0),"check")</f>
        <v>#N/A</v>
      </c>
      <c r="AF56" s="36" t="e">
        <f t="shared" si="19"/>
        <v>#N/A</v>
      </c>
    </row>
    <row r="57" spans="1:34" s="27" customFormat="1" ht="13.5" customHeight="1">
      <c r="A57" s="6"/>
      <c r="B57" s="7"/>
      <c r="C57" s="8"/>
      <c r="D57" s="9"/>
      <c r="E57" s="9"/>
      <c r="F57" s="10"/>
      <c r="G57" s="11"/>
      <c r="H57" s="12"/>
      <c r="I57" s="13"/>
      <c r="J57" s="31"/>
      <c r="K57" s="13"/>
      <c r="L57" s="13"/>
      <c r="M57" s="13"/>
      <c r="N57" s="13"/>
      <c r="O57" s="13"/>
      <c r="P57" s="13"/>
      <c r="R57" s="34"/>
      <c r="T57" s="66" t="s">
        <v>382</v>
      </c>
      <c r="U57" s="66"/>
      <c r="V57" s="66"/>
      <c r="W57" s="66"/>
      <c r="X57" s="66"/>
      <c r="Y57" s="36"/>
      <c r="Z57" s="36"/>
      <c r="AD57" s="36"/>
      <c r="AG57" s="36"/>
      <c r="AH57" s="36"/>
    </row>
    <row r="58" spans="1:34" s="14" customFormat="1" ht="15" customHeight="1">
      <c r="A58" s="14" t="s">
        <v>9</v>
      </c>
      <c r="B58" s="15"/>
      <c r="D58" s="1"/>
      <c r="E58" s="40" t="s">
        <v>10</v>
      </c>
      <c r="G58" s="40"/>
      <c r="H58" s="40"/>
      <c r="I58" s="1"/>
      <c r="J58" s="65"/>
      <c r="K58" s="65"/>
      <c r="L58" s="1"/>
      <c r="N58" s="65"/>
      <c r="O58" s="65" t="s">
        <v>2</v>
      </c>
      <c r="P58" s="16"/>
      <c r="R58" s="33"/>
      <c r="T58" s="67" t="s">
        <v>32</v>
      </c>
      <c r="U58" s="67"/>
      <c r="V58" s="67"/>
      <c r="W58" s="67"/>
      <c r="X58" s="67"/>
      <c r="Y58" s="36"/>
      <c r="Z58" s="36"/>
      <c r="AD58" s="36"/>
      <c r="AG58" s="36"/>
      <c r="AH58" s="36"/>
    </row>
    <row r="59" spans="1:34" s="28" customFormat="1" ht="18">
      <c r="A59" s="17"/>
      <c r="B59" s="18"/>
      <c r="C59" s="17"/>
      <c r="D59" s="1"/>
      <c r="E59" s="1"/>
      <c r="F59" s="1"/>
      <c r="G59" s="19"/>
      <c r="H59" s="17"/>
      <c r="I59" s="1"/>
      <c r="J59" s="20"/>
      <c r="K59" s="20"/>
      <c r="L59" s="1"/>
      <c r="N59" s="20"/>
      <c r="O59" s="20"/>
      <c r="P59" s="16"/>
      <c r="R59" s="13"/>
      <c r="T59" s="13"/>
      <c r="U59" s="17"/>
      <c r="V59" s="17"/>
      <c r="W59" s="17"/>
      <c r="X59" s="17"/>
      <c r="Z59" s="36"/>
      <c r="AD59" s="36"/>
    </row>
    <row r="60" spans="1:34" s="28" customFormat="1" ht="15.75">
      <c r="A60" s="17"/>
      <c r="B60" s="18"/>
      <c r="C60" s="17"/>
      <c r="D60" s="1"/>
      <c r="E60" s="1"/>
      <c r="F60" s="1"/>
      <c r="G60" s="19"/>
      <c r="H60" s="17"/>
      <c r="I60" s="1"/>
      <c r="J60" s="20"/>
      <c r="K60" s="20"/>
      <c r="L60" s="1"/>
      <c r="N60" s="20"/>
      <c r="O60" s="20"/>
      <c r="P60" s="16"/>
      <c r="R60" s="21"/>
      <c r="T60" s="16"/>
      <c r="U60" s="17"/>
      <c r="V60" s="17"/>
      <c r="W60" s="17"/>
      <c r="X60" s="17"/>
      <c r="Z60" s="36"/>
      <c r="AD60" s="36"/>
    </row>
    <row r="61" spans="1:34" s="28" customFormat="1" ht="15.75">
      <c r="A61" s="17"/>
      <c r="B61" s="18"/>
      <c r="C61" s="17"/>
      <c r="D61" s="1"/>
      <c r="E61" s="1"/>
      <c r="F61" s="1"/>
      <c r="G61" s="19"/>
      <c r="H61" s="17"/>
      <c r="I61" s="1"/>
      <c r="J61" s="20"/>
      <c r="K61" s="20"/>
      <c r="L61" s="1"/>
      <c r="N61" s="20"/>
      <c r="O61" s="20"/>
      <c r="P61" s="22"/>
      <c r="R61" s="21"/>
      <c r="T61" s="22"/>
      <c r="U61" s="17"/>
      <c r="V61" s="17"/>
      <c r="W61" s="17"/>
      <c r="X61" s="17"/>
      <c r="Z61" s="36"/>
      <c r="AD61" s="36"/>
    </row>
    <row r="62" spans="1:34" s="28" customFormat="1" ht="15.75">
      <c r="A62" s="17"/>
      <c r="B62" s="18"/>
      <c r="C62" s="17"/>
      <c r="D62" s="1"/>
      <c r="E62" s="1"/>
      <c r="F62" s="1"/>
      <c r="G62" s="19"/>
      <c r="H62" s="17"/>
      <c r="I62" s="1"/>
      <c r="J62" s="20"/>
      <c r="K62" s="20"/>
      <c r="L62" s="1"/>
      <c r="N62" s="20"/>
      <c r="O62" s="20"/>
      <c r="P62" s="22"/>
      <c r="R62" s="21"/>
      <c r="T62" s="22"/>
      <c r="U62" s="17"/>
      <c r="V62" s="17"/>
      <c r="W62" s="17"/>
      <c r="X62" s="17"/>
      <c r="Z62" s="36"/>
      <c r="AD62" s="36"/>
    </row>
    <row r="63" spans="1:34" s="14" customFormat="1" ht="15.75">
      <c r="A63" s="23"/>
      <c r="B63" s="35" t="s">
        <v>24</v>
      </c>
      <c r="C63" s="23"/>
      <c r="D63" s="1"/>
      <c r="E63" s="1"/>
      <c r="F63" s="1"/>
      <c r="G63" s="37"/>
      <c r="H63" s="37"/>
      <c r="I63" s="1"/>
      <c r="J63" s="65"/>
      <c r="K63" s="65"/>
      <c r="L63" s="1"/>
      <c r="N63" s="65"/>
      <c r="O63" s="65" t="s">
        <v>33</v>
      </c>
      <c r="P63" s="22"/>
      <c r="R63" s="33"/>
      <c r="T63" s="67" t="s">
        <v>3</v>
      </c>
      <c r="U63" s="67"/>
      <c r="V63" s="67"/>
      <c r="W63" s="67"/>
      <c r="X63" s="67"/>
      <c r="Z63" s="36"/>
      <c r="AD63" s="36"/>
    </row>
  </sheetData>
  <autoFilter ref="A5:AH58"/>
  <sortState ref="B88:AC107">
    <sortCondition ref="D88:D107"/>
    <sortCondition ref="E88:E107"/>
  </sortState>
  <mergeCells count="32"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  <mergeCell ref="T57:X57"/>
    <mergeCell ref="T58:X58"/>
    <mergeCell ref="T63:X63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</mergeCells>
  <conditionalFormatting sqref="I9 P7:P14 I11:I14">
    <cfRule type="cellIs" dxfId="65" priority="32" stopIfTrue="1" operator="lessThan">
      <formula>5</formula>
    </cfRule>
  </conditionalFormatting>
  <conditionalFormatting sqref="I9 P7:P14 I11:I14">
    <cfRule type="cellIs" dxfId="64" priority="31" operator="lessThan">
      <formula>4</formula>
    </cfRule>
  </conditionalFormatting>
  <conditionalFormatting sqref="N9:O9 J9:K9 J11:K14 N11:O14">
    <cfRule type="cellIs" dxfId="63" priority="30" operator="lessThan">
      <formula>5.5</formula>
    </cfRule>
  </conditionalFormatting>
  <conditionalFormatting sqref="Q9 Q11:Q14">
    <cfRule type="cellIs" dxfId="62" priority="29" operator="lessThan">
      <formula>2</formula>
    </cfRule>
  </conditionalFormatting>
  <conditionalFormatting sqref="W9 W11:W14">
    <cfRule type="containsText" dxfId="61" priority="28" operator="containsText" text="Nợ 0 TC">
      <formula>NOT(ISERROR(SEARCH("Nợ 0 TC",W9)))</formula>
    </cfRule>
  </conditionalFormatting>
  <conditionalFormatting sqref="R9:U9 R13:U14">
    <cfRule type="cellIs" dxfId="60" priority="27" operator="equal">
      <formula>0</formula>
    </cfRule>
  </conditionalFormatting>
  <conditionalFormatting sqref="I7:I8">
    <cfRule type="cellIs" dxfId="59" priority="26" stopIfTrue="1" operator="lessThan">
      <formula>5</formula>
    </cfRule>
  </conditionalFormatting>
  <conditionalFormatting sqref="I7:I8">
    <cfRule type="cellIs" dxfId="58" priority="25" operator="lessThan">
      <formula>4</formula>
    </cfRule>
  </conditionalFormatting>
  <conditionalFormatting sqref="N7:O8 J7:K8">
    <cfRule type="cellIs" dxfId="57" priority="24" operator="lessThan">
      <formula>5.5</formula>
    </cfRule>
  </conditionalFormatting>
  <conditionalFormatting sqref="Q7:Q8">
    <cfRule type="cellIs" dxfId="56" priority="23" operator="lessThan">
      <formula>2</formula>
    </cfRule>
  </conditionalFormatting>
  <conditionalFormatting sqref="W7:W8">
    <cfRule type="containsText" dxfId="55" priority="22" operator="containsText" text="Nợ 0 TC">
      <formula>NOT(ISERROR(SEARCH("Nợ 0 TC",W7)))</formula>
    </cfRule>
  </conditionalFormatting>
  <conditionalFormatting sqref="R7:U8">
    <cfRule type="cellIs" dxfId="54" priority="21" operator="equal">
      <formula>0</formula>
    </cfRule>
  </conditionalFormatting>
  <conditionalFormatting sqref="P27:P32 I27:I32 P34:P56 I34:I56 P16:P25 I16:I25">
    <cfRule type="cellIs" dxfId="53" priority="20" stopIfTrue="1" operator="lessThan">
      <formula>5</formula>
    </cfRule>
  </conditionalFormatting>
  <conditionalFormatting sqref="P27:P32 I27:I32 P34:P56 I34:I56 P16:P25 I16:I25">
    <cfRule type="cellIs" dxfId="52" priority="19" operator="lessThan">
      <formula>4</formula>
    </cfRule>
  </conditionalFormatting>
  <conditionalFormatting sqref="J27:K32 N27:O32 J34:K56 N34:O56 N16:O25 J16:K25">
    <cfRule type="cellIs" dxfId="51" priority="18" operator="lessThan">
      <formula>5.5</formula>
    </cfRule>
  </conditionalFormatting>
  <conditionalFormatting sqref="Q27:Q32 Q34:Q56 Q16:Q25">
    <cfRule type="cellIs" dxfId="50" priority="17" operator="lessThan">
      <formula>2</formula>
    </cfRule>
  </conditionalFormatting>
  <conditionalFormatting sqref="R11:R12 T11:V12 S27:V27 R28:V32 R13:V14 R34:V56 R16:V25">
    <cfRule type="cellIs" dxfId="49" priority="16" operator="equal">
      <formula>"Ko Đạt"</formula>
    </cfRule>
  </conditionalFormatting>
  <conditionalFormatting sqref="R11:R12 T11:V12 S27:V27 R28:V32 R13:V14 R34:V56 R16:V25">
    <cfRule type="cellIs" dxfId="48" priority="15" stopIfTrue="1" operator="equal">
      <formula>"Ko Đạt"</formula>
    </cfRule>
  </conditionalFormatting>
  <conditionalFormatting sqref="W27:W32 W34:W56 W16:W25">
    <cfRule type="containsText" dxfId="47" priority="14" operator="containsText" text="Nợ 0 TC">
      <formula>NOT(ISERROR(SEARCH("Nợ 0 TC",W16)))</formula>
    </cfRule>
  </conditionalFormatting>
  <conditionalFormatting sqref="R11:R12 T11:U12 S27:U27 R28:U32 R34:U56 R16:U25">
    <cfRule type="cellIs" dxfId="46" priority="13" operator="equal">
      <formula>0</formula>
    </cfRule>
  </conditionalFormatting>
  <conditionalFormatting sqref="I10">
    <cfRule type="cellIs" dxfId="45" priority="12" stopIfTrue="1" operator="lessThan">
      <formula>5</formula>
    </cfRule>
  </conditionalFormatting>
  <conditionalFormatting sqref="I10">
    <cfRule type="cellIs" dxfId="44" priority="11" operator="lessThan">
      <formula>4</formula>
    </cfRule>
  </conditionalFormatting>
  <conditionalFormatting sqref="N10:O10 J10:K10">
    <cfRule type="cellIs" dxfId="43" priority="10" operator="lessThan">
      <formula>5.5</formula>
    </cfRule>
  </conditionalFormatting>
  <conditionalFormatting sqref="Q10">
    <cfRule type="cellIs" dxfId="42" priority="9" operator="lessThan">
      <formula>2</formula>
    </cfRule>
  </conditionalFormatting>
  <conditionalFormatting sqref="W10">
    <cfRule type="containsText" dxfId="41" priority="8" operator="containsText" text="Nợ 0 TC">
      <formula>NOT(ISERROR(SEARCH("Nợ 0 TC",W10)))</formula>
    </cfRule>
  </conditionalFormatting>
  <conditionalFormatting sqref="R10:U10 S11:S12">
    <cfRule type="cellIs" dxfId="40" priority="7" operator="equal">
      <formula>0</formula>
    </cfRule>
  </conditionalFormatting>
  <conditionalFormatting sqref="X27:X32 X7:X14 X34:X56 X16:X25">
    <cfRule type="cellIs" dxfId="39" priority="5" operator="greaterThan">
      <formula>"HOÃN CN"</formula>
    </cfRule>
    <cfRule type="cellIs" dxfId="38" priority="6" operator="greaterThan">
      <formula>"Hoãn CN"</formula>
    </cfRule>
  </conditionalFormatting>
  <conditionalFormatting sqref="X27:X32 X7:X14 X34:X56 X16:X25">
    <cfRule type="cellIs" dxfId="37" priority="4" operator="notEqual">
      <formula>"CNTN"</formula>
    </cfRule>
  </conditionalFormatting>
  <conditionalFormatting sqref="R27">
    <cfRule type="cellIs" dxfId="36" priority="3" operator="equal">
      <formula>"Ko Đạt"</formula>
    </cfRule>
  </conditionalFormatting>
  <conditionalFormatting sqref="R27">
    <cfRule type="cellIs" dxfId="35" priority="2" stopIfTrue="1" operator="equal">
      <formula>"Ko Đạt"</formula>
    </cfRule>
  </conditionalFormatting>
  <conditionalFormatting sqref="R27">
    <cfRule type="cellIs" dxfId="34" priority="1" operator="equal">
      <formula>0</formula>
    </cfRule>
  </conditionalFormatting>
  <pageMargins left="0.15748031496062992" right="0.15748031496062992" top="0.27559055118110237" bottom="0.35433070866141736" header="0.23622047244094491" footer="0.39370078740157483"/>
  <pageSetup paperSize="9" scale="93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9"/>
  <sheetViews>
    <sheetView zoomScaleNormal="100" workbookViewId="0">
      <pane xSplit="8" ySplit="5" topLeftCell="I6" activePane="bottomRight" state="frozen"/>
      <selection activeCell="U16" sqref="U16"/>
      <selection pane="topRight" activeCell="U16" sqref="U16"/>
      <selection pane="bottomLeft" activeCell="U16" sqref="U16"/>
      <selection pane="bottomRight" activeCell="A193" sqref="A193:XFD193"/>
    </sheetView>
  </sheetViews>
  <sheetFormatPr defaultColWidth="9.140625" defaultRowHeight="12.75"/>
  <cols>
    <col min="1" max="1" width="3.85546875" style="24" customWidth="1"/>
    <col min="2" max="2" width="12" style="24" customWidth="1"/>
    <col min="3" max="3" width="16.28515625" style="24" customWidth="1"/>
    <col min="4" max="4" width="7.85546875" style="24" customWidth="1"/>
    <col min="5" max="5" width="8.5703125" style="24" customWidth="1"/>
    <col min="6" max="6" width="9" style="24" customWidth="1"/>
    <col min="7" max="7" width="10.5703125" style="26" customWidth="1"/>
    <col min="8" max="8" width="4.7109375" style="24" customWidth="1"/>
    <col min="9" max="9" width="5" style="24" customWidth="1"/>
    <col min="10" max="10" width="4.5703125" style="32" customWidth="1"/>
    <col min="11" max="11" width="4.5703125" style="29" customWidth="1"/>
    <col min="12" max="13" width="4.5703125" style="24" hidden="1" customWidth="1"/>
    <col min="14" max="16" width="4.5703125" style="24" customWidth="1"/>
    <col min="17" max="17" width="5" style="24" customWidth="1"/>
    <col min="18" max="21" width="4.5703125" style="24" customWidth="1"/>
    <col min="22" max="22" width="8.7109375" style="24" customWidth="1"/>
    <col min="23" max="23" width="11.42578125" style="24" customWidth="1"/>
    <col min="24" max="24" width="10.28515625" style="24" customWidth="1"/>
    <col min="25" max="32" width="9.140625" style="24"/>
    <col min="33" max="33" width="10.42578125" style="24" bestFit="1" customWidth="1"/>
    <col min="34" max="16384" width="9.140625" style="24"/>
  </cols>
  <sheetData>
    <row r="1" spans="1:32" ht="17.25" customHeight="1">
      <c r="A1" s="80" t="s">
        <v>385</v>
      </c>
      <c r="B1" s="80"/>
      <c r="C1" s="80"/>
      <c r="D1" s="80"/>
      <c r="E1" s="61"/>
      <c r="F1" s="81" t="s">
        <v>153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32" ht="17.25" customHeight="1">
      <c r="A2" s="82" t="s">
        <v>31</v>
      </c>
      <c r="B2" s="82"/>
      <c r="C2" s="82"/>
      <c r="D2" s="82"/>
      <c r="E2" s="61"/>
      <c r="F2" s="82" t="s">
        <v>136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32" s="25" customFormat="1" ht="15" customHeight="1">
      <c r="A3" s="83" t="s">
        <v>0</v>
      </c>
      <c r="B3" s="86" t="s">
        <v>11</v>
      </c>
      <c r="C3" s="89" t="s">
        <v>12</v>
      </c>
      <c r="D3" s="92" t="s">
        <v>1</v>
      </c>
      <c r="E3" s="95" t="s">
        <v>22</v>
      </c>
      <c r="F3" s="98" t="s">
        <v>21</v>
      </c>
      <c r="G3" s="101" t="s">
        <v>20</v>
      </c>
      <c r="H3" s="104" t="s">
        <v>4</v>
      </c>
      <c r="I3" s="104" t="s">
        <v>29</v>
      </c>
      <c r="J3" s="106" t="s">
        <v>27</v>
      </c>
      <c r="K3" s="107"/>
      <c r="L3" s="107"/>
      <c r="M3" s="107"/>
      <c r="N3" s="107"/>
      <c r="O3" s="108"/>
      <c r="P3" s="73" t="s">
        <v>13</v>
      </c>
      <c r="Q3" s="76" t="s">
        <v>14</v>
      </c>
      <c r="R3" s="73" t="s">
        <v>7</v>
      </c>
      <c r="S3" s="73" t="s">
        <v>8</v>
      </c>
      <c r="T3" s="73" t="s">
        <v>5</v>
      </c>
      <c r="U3" s="73" t="s">
        <v>6</v>
      </c>
      <c r="V3" s="76" t="s">
        <v>26</v>
      </c>
      <c r="W3" s="77" t="s">
        <v>69</v>
      </c>
      <c r="X3" s="68" t="s">
        <v>15</v>
      </c>
    </row>
    <row r="4" spans="1:32" s="25" customFormat="1" ht="21.75" customHeight="1">
      <c r="A4" s="84"/>
      <c r="B4" s="87"/>
      <c r="C4" s="90"/>
      <c r="D4" s="93"/>
      <c r="E4" s="96"/>
      <c r="F4" s="99"/>
      <c r="G4" s="102"/>
      <c r="H4" s="69"/>
      <c r="I4" s="69"/>
      <c r="J4" s="69" t="s">
        <v>28</v>
      </c>
      <c r="K4" s="69" t="s">
        <v>74</v>
      </c>
      <c r="L4" s="71" t="s">
        <v>16</v>
      </c>
      <c r="M4" s="71" t="s">
        <v>17</v>
      </c>
      <c r="N4" s="69" t="s">
        <v>71</v>
      </c>
      <c r="O4" s="69" t="s">
        <v>23</v>
      </c>
      <c r="P4" s="74"/>
      <c r="Q4" s="76" t="s">
        <v>18</v>
      </c>
      <c r="R4" s="74" t="s">
        <v>7</v>
      </c>
      <c r="S4" s="74" t="s">
        <v>8</v>
      </c>
      <c r="T4" s="74" t="s">
        <v>5</v>
      </c>
      <c r="U4" s="74" t="s">
        <v>6</v>
      </c>
      <c r="V4" s="76" t="s">
        <v>6</v>
      </c>
      <c r="W4" s="78"/>
      <c r="X4" s="68" t="s">
        <v>19</v>
      </c>
    </row>
    <row r="5" spans="1:32" s="25" customFormat="1" ht="37.5" customHeight="1">
      <c r="A5" s="85"/>
      <c r="B5" s="88"/>
      <c r="C5" s="91"/>
      <c r="D5" s="94"/>
      <c r="E5" s="97"/>
      <c r="F5" s="100"/>
      <c r="G5" s="103"/>
      <c r="H5" s="105"/>
      <c r="I5" s="105"/>
      <c r="J5" s="70"/>
      <c r="K5" s="70"/>
      <c r="L5" s="72"/>
      <c r="M5" s="72"/>
      <c r="N5" s="70"/>
      <c r="O5" s="70"/>
      <c r="P5" s="75"/>
      <c r="Q5" s="76"/>
      <c r="R5" s="75"/>
      <c r="S5" s="75"/>
      <c r="T5" s="75"/>
      <c r="U5" s="75"/>
      <c r="V5" s="76"/>
      <c r="W5" s="79"/>
      <c r="X5" s="68"/>
      <c r="AA5" s="25" t="s">
        <v>25</v>
      </c>
    </row>
    <row r="6" spans="1:32" s="36" customFormat="1" ht="18.75" customHeight="1">
      <c r="A6" s="30" t="s">
        <v>30</v>
      </c>
      <c r="B6" s="30"/>
      <c r="C6" s="2"/>
      <c r="D6" s="3"/>
      <c r="E6" s="3"/>
      <c r="F6" s="4"/>
      <c r="G6" s="5"/>
      <c r="H6" s="5"/>
      <c r="I6" s="2"/>
      <c r="J6" s="5"/>
      <c r="K6" s="2"/>
      <c r="L6" s="2"/>
      <c r="M6" s="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9">
        <f>COUNTIF($X:$X,"CNTN")</f>
        <v>81</v>
      </c>
    </row>
    <row r="7" spans="1:32" s="36" customFormat="1" ht="20.100000000000001" customHeight="1">
      <c r="A7" s="50">
        <v>1</v>
      </c>
      <c r="B7" s="51">
        <v>26203135915</v>
      </c>
      <c r="C7" s="52" t="s">
        <v>336</v>
      </c>
      <c r="D7" s="53" t="s">
        <v>123</v>
      </c>
      <c r="E7" s="59" t="s">
        <v>337</v>
      </c>
      <c r="F7" s="54">
        <v>37494</v>
      </c>
      <c r="G7" s="55" t="s">
        <v>42</v>
      </c>
      <c r="H7" s="55" t="s">
        <v>35</v>
      </c>
      <c r="I7" s="56">
        <v>6.76</v>
      </c>
      <c r="J7" s="56">
        <v>8.8000000000000007</v>
      </c>
      <c r="K7" s="56" t="s">
        <v>75</v>
      </c>
      <c r="L7" s="56"/>
      <c r="M7" s="56"/>
      <c r="N7" s="56">
        <v>6.6</v>
      </c>
      <c r="O7" s="56">
        <v>7.5</v>
      </c>
      <c r="P7" s="56">
        <v>6.79</v>
      </c>
      <c r="Q7" s="56">
        <v>2.73</v>
      </c>
      <c r="R7" s="57" t="s">
        <v>36</v>
      </c>
      <c r="S7" s="57" t="s">
        <v>36</v>
      </c>
      <c r="T7" s="57" t="s">
        <v>36</v>
      </c>
      <c r="U7" s="57" t="s">
        <v>36</v>
      </c>
      <c r="V7" s="57" t="s">
        <v>37</v>
      </c>
      <c r="W7" s="58"/>
      <c r="X7" s="49" t="str">
        <f t="shared" ref="X7:X9" si="0">IF(OR(MIN(J7:N7)&lt;5.5,J7="",MIN(K7:N7)=""),"HỎNG",IF(AND(J7&gt;=4,MAX(K7:N7)&gt;=5.5,AA7=0,Q7&gt;=2,R7="Đạt",S7="Đạt",T7="ĐẠT",U7="ĐẠT",V7&lt;&gt;0),"CNTN","HOÃN"))</f>
        <v>CNTN</v>
      </c>
      <c r="AA7" s="36">
        <v>0</v>
      </c>
      <c r="AB7" s="36">
        <f>COUNTIF(B:B,B7)</f>
        <v>1</v>
      </c>
      <c r="AC7" s="36" t="s">
        <v>66</v>
      </c>
      <c r="AD7" s="36" t="b">
        <f t="shared" ref="AD7:AD10" si="1">AC7=X7</f>
        <v>1</v>
      </c>
      <c r="AE7" s="36">
        <f>IF(VLOOKUP(B7,[1]NAB!$B$5:$K$420,10,0)=Q7,VLOOKUP(B7,[1]NAB!$B$5:$K$517,10,0),"check")</f>
        <v>2.73</v>
      </c>
      <c r="AF7" s="36" t="b">
        <f t="shared" ref="AF7" si="2">AE7=Q7</f>
        <v>1</v>
      </c>
    </row>
    <row r="8" spans="1:32" s="36" customFormat="1" ht="20.100000000000001" customHeight="1">
      <c r="A8" s="50">
        <v>2</v>
      </c>
      <c r="B8" s="41">
        <v>25203104055</v>
      </c>
      <c r="C8" s="42" t="s">
        <v>343</v>
      </c>
      <c r="D8" s="43" t="s">
        <v>344</v>
      </c>
      <c r="E8" s="60" t="s">
        <v>341</v>
      </c>
      <c r="F8" s="44">
        <v>37069</v>
      </c>
      <c r="G8" s="45" t="s">
        <v>43</v>
      </c>
      <c r="H8" s="45" t="s">
        <v>35</v>
      </c>
      <c r="I8" s="46">
        <v>6.46</v>
      </c>
      <c r="J8" s="46">
        <v>7.5</v>
      </c>
      <c r="K8" s="46" t="s">
        <v>75</v>
      </c>
      <c r="L8" s="46"/>
      <c r="M8" s="46"/>
      <c r="N8" s="46">
        <v>8.1999999999999993</v>
      </c>
      <c r="O8" s="46">
        <v>7.9</v>
      </c>
      <c r="P8" s="56">
        <v>6.52</v>
      </c>
      <c r="Q8" s="46">
        <v>2.5499999999999998</v>
      </c>
      <c r="R8" s="47" t="s">
        <v>36</v>
      </c>
      <c r="S8" s="47" t="s">
        <v>36</v>
      </c>
      <c r="T8" s="47" t="s">
        <v>36</v>
      </c>
      <c r="U8" s="47" t="s">
        <v>36</v>
      </c>
      <c r="V8" s="47" t="s">
        <v>41</v>
      </c>
      <c r="W8" s="48" t="s">
        <v>38</v>
      </c>
      <c r="X8" s="49" t="str">
        <f t="shared" si="0"/>
        <v>CNTN</v>
      </c>
      <c r="AA8" s="36">
        <v>0</v>
      </c>
      <c r="AB8" s="36">
        <f>COUNTIF(B:B,B8)</f>
        <v>1</v>
      </c>
      <c r="AC8" s="36" t="s">
        <v>66</v>
      </c>
      <c r="AD8" s="36" t="b">
        <f t="shared" si="1"/>
        <v>1</v>
      </c>
      <c r="AE8" s="36">
        <f>IF(VLOOKUP(B8,[1]NAB!$B$5:$K$420,10,0)=Q8,VLOOKUP(B8,[1]NAB!$B$5:$K$517,10,0),"check")</f>
        <v>2.5499999999999998</v>
      </c>
      <c r="AF8" s="36" t="b">
        <f t="shared" ref="AF8:AF10" si="3">AE8=Q8</f>
        <v>1</v>
      </c>
    </row>
    <row r="9" spans="1:32" s="36" customFormat="1" ht="20.100000000000001" customHeight="1">
      <c r="A9" s="50">
        <v>3</v>
      </c>
      <c r="B9" s="51">
        <v>24203103535</v>
      </c>
      <c r="C9" s="52" t="s">
        <v>345</v>
      </c>
      <c r="D9" s="53" t="s">
        <v>128</v>
      </c>
      <c r="E9" s="59" t="s">
        <v>346</v>
      </c>
      <c r="F9" s="54">
        <v>36181</v>
      </c>
      <c r="G9" s="55" t="s">
        <v>46</v>
      </c>
      <c r="H9" s="55" t="s">
        <v>35</v>
      </c>
      <c r="I9" s="56">
        <v>6.6</v>
      </c>
      <c r="J9" s="56">
        <v>9.1999999999999993</v>
      </c>
      <c r="K9" s="56" t="s">
        <v>75</v>
      </c>
      <c r="L9" s="56"/>
      <c r="M9" s="56"/>
      <c r="N9" s="56">
        <v>6.5</v>
      </c>
      <c r="O9" s="56">
        <v>7.6</v>
      </c>
      <c r="P9" s="56">
        <v>6.64</v>
      </c>
      <c r="Q9" s="56">
        <v>2.64</v>
      </c>
      <c r="R9" s="57" t="s">
        <v>36</v>
      </c>
      <c r="S9" s="47" t="s">
        <v>36</v>
      </c>
      <c r="T9" s="57" t="s">
        <v>36</v>
      </c>
      <c r="U9" s="57" t="s">
        <v>36</v>
      </c>
      <c r="V9" s="57" t="s">
        <v>37</v>
      </c>
      <c r="W9" s="58" t="s">
        <v>38</v>
      </c>
      <c r="X9" s="49" t="str">
        <f t="shared" si="0"/>
        <v>CNTN</v>
      </c>
      <c r="AA9" s="36">
        <v>0</v>
      </c>
      <c r="AB9" s="36">
        <f>COUNTIF(B:B,B9)</f>
        <v>1</v>
      </c>
      <c r="AC9" s="36" t="s">
        <v>66</v>
      </c>
      <c r="AD9" s="36" t="b">
        <f t="shared" si="1"/>
        <v>1</v>
      </c>
      <c r="AE9" s="36">
        <f>IF(VLOOKUP(B9,[1]NAB!$B$5:$K$420,10,0)=Q9,VLOOKUP(B9,[1]NAB!$B$5:$K$517,10,0),"check")</f>
        <v>2.64</v>
      </c>
      <c r="AF9" s="36" t="b">
        <f t="shared" si="3"/>
        <v>1</v>
      </c>
    </row>
    <row r="10" spans="1:32" s="36" customFormat="1" ht="20.100000000000001" customHeight="1">
      <c r="A10" s="50">
        <v>4</v>
      </c>
      <c r="B10" s="51">
        <v>26213100640</v>
      </c>
      <c r="C10" s="52" t="s">
        <v>351</v>
      </c>
      <c r="D10" s="53" t="s">
        <v>98</v>
      </c>
      <c r="E10" s="59" t="s">
        <v>337</v>
      </c>
      <c r="F10" s="54">
        <v>36307</v>
      </c>
      <c r="G10" s="55" t="s">
        <v>46</v>
      </c>
      <c r="H10" s="55" t="s">
        <v>44</v>
      </c>
      <c r="I10" s="56">
        <v>8.8699999999999992</v>
      </c>
      <c r="J10" s="56">
        <v>8.9</v>
      </c>
      <c r="K10" s="56" t="s">
        <v>75</v>
      </c>
      <c r="L10" s="56"/>
      <c r="M10" s="56"/>
      <c r="N10" s="56">
        <v>8.1999999999999993</v>
      </c>
      <c r="O10" s="56">
        <v>8.5</v>
      </c>
      <c r="P10" s="56">
        <v>8.86</v>
      </c>
      <c r="Q10" s="56">
        <v>3.82</v>
      </c>
      <c r="R10" s="57" t="s">
        <v>36</v>
      </c>
      <c r="S10" s="47" t="s">
        <v>36</v>
      </c>
      <c r="T10" s="57" t="s">
        <v>36</v>
      </c>
      <c r="U10" s="57" t="s">
        <v>36</v>
      </c>
      <c r="V10" s="57" t="s">
        <v>37</v>
      </c>
      <c r="W10" s="58" t="s">
        <v>38</v>
      </c>
      <c r="X10" s="49" t="s">
        <v>66</v>
      </c>
      <c r="AA10" s="36">
        <v>0</v>
      </c>
      <c r="AB10" s="36">
        <f>COUNTIF(B:B,B10)</f>
        <v>1</v>
      </c>
      <c r="AC10" s="36" t="s">
        <v>66</v>
      </c>
      <c r="AD10" s="36" t="b">
        <f t="shared" si="1"/>
        <v>1</v>
      </c>
      <c r="AE10" s="36">
        <f>IF(VLOOKUP(B10,[1]NAB!$B$5:$K$420,10,0)=Q10,VLOOKUP(B10,[1]NAB!$B$5:$K$517,10,0),"check")</f>
        <v>3.82</v>
      </c>
      <c r="AF10" s="36" t="b">
        <f t="shared" si="3"/>
        <v>1</v>
      </c>
    </row>
    <row r="11" spans="1:32" s="36" customFormat="1" ht="20.100000000000001" customHeight="1">
      <c r="A11" s="50">
        <v>5</v>
      </c>
      <c r="B11" s="51">
        <v>26203141789</v>
      </c>
      <c r="C11" s="52" t="s">
        <v>373</v>
      </c>
      <c r="D11" s="53" t="s">
        <v>114</v>
      </c>
      <c r="E11" s="59" t="s">
        <v>337</v>
      </c>
      <c r="F11" s="54">
        <v>37575</v>
      </c>
      <c r="G11" s="55" t="s">
        <v>46</v>
      </c>
      <c r="H11" s="55" t="s">
        <v>35</v>
      </c>
      <c r="I11" s="56">
        <v>6.68</v>
      </c>
      <c r="J11" s="56">
        <v>9.3000000000000007</v>
      </c>
      <c r="K11" s="56" t="s">
        <v>75</v>
      </c>
      <c r="L11" s="56"/>
      <c r="M11" s="56"/>
      <c r="N11" s="56">
        <v>7.5</v>
      </c>
      <c r="O11" s="56">
        <v>8.1999999999999993</v>
      </c>
      <c r="P11" s="56">
        <v>6.74</v>
      </c>
      <c r="Q11" s="56">
        <v>2.65</v>
      </c>
      <c r="R11" s="57" t="s">
        <v>36</v>
      </c>
      <c r="S11" s="47" t="s">
        <v>36</v>
      </c>
      <c r="T11" s="57" t="s">
        <v>36</v>
      </c>
      <c r="U11" s="57" t="s">
        <v>36</v>
      </c>
      <c r="V11" s="57" t="s">
        <v>37</v>
      </c>
      <c r="W11" s="58" t="s">
        <v>38</v>
      </c>
      <c r="X11" s="49" t="s">
        <v>66</v>
      </c>
      <c r="AA11" s="36">
        <v>0</v>
      </c>
      <c r="AB11" s="36">
        <f>COUNTIF(B:B,B11)</f>
        <v>1</v>
      </c>
      <c r="AC11" s="36" t="s">
        <v>66</v>
      </c>
      <c r="AD11" s="36" t="b">
        <f t="shared" ref="AD11" si="4">AC11=X11</f>
        <v>1</v>
      </c>
      <c r="AE11" s="36">
        <f>IF(VLOOKUP(B11,[1]NAB!$B$5:$K$420,10,0)=Q11,VLOOKUP(B11,[1]NAB!$B$5:$K$517,10,0),"check")</f>
        <v>2.65</v>
      </c>
      <c r="AF11" s="36" t="b">
        <f t="shared" ref="AF11" si="5">AE11=Q11</f>
        <v>1</v>
      </c>
    </row>
    <row r="12" spans="1:32" s="36" customFormat="1" ht="20.100000000000001" customHeight="1">
      <c r="A12" s="50">
        <v>6</v>
      </c>
      <c r="B12" s="51">
        <v>26203135042</v>
      </c>
      <c r="C12" s="52" t="s">
        <v>387</v>
      </c>
      <c r="D12" s="53" t="s">
        <v>53</v>
      </c>
      <c r="E12" s="59" t="s">
        <v>337</v>
      </c>
      <c r="F12" s="54">
        <v>37380</v>
      </c>
      <c r="G12" s="55" t="s">
        <v>42</v>
      </c>
      <c r="H12" s="55" t="s">
        <v>35</v>
      </c>
      <c r="I12" s="56">
        <v>6.45</v>
      </c>
      <c r="J12" s="56">
        <v>9</v>
      </c>
      <c r="K12" s="56" t="s">
        <v>75</v>
      </c>
      <c r="L12" s="56"/>
      <c r="M12" s="56"/>
      <c r="N12" s="56">
        <v>6.6</v>
      </c>
      <c r="O12" s="56">
        <v>7.6</v>
      </c>
      <c r="P12" s="56">
        <v>6.5</v>
      </c>
      <c r="Q12" s="56">
        <v>2.54</v>
      </c>
      <c r="R12" s="57" t="s">
        <v>36</v>
      </c>
      <c r="S12" s="47" t="s">
        <v>36</v>
      </c>
      <c r="T12" s="57" t="s">
        <v>36</v>
      </c>
      <c r="U12" s="57" t="s">
        <v>36</v>
      </c>
      <c r="V12" s="57" t="s">
        <v>37</v>
      </c>
      <c r="W12" s="58" t="s">
        <v>38</v>
      </c>
      <c r="X12" s="49" t="s">
        <v>66</v>
      </c>
      <c r="AA12" s="36">
        <v>0</v>
      </c>
      <c r="AB12" s="36">
        <f>COUNTIF(B:B,B12)</f>
        <v>1</v>
      </c>
      <c r="AC12" s="36" t="s">
        <v>66</v>
      </c>
      <c r="AD12" s="36" t="b">
        <f t="shared" ref="AD12" si="6">AC12=X12</f>
        <v>1</v>
      </c>
      <c r="AE12" s="36">
        <f>IF(VLOOKUP(B12,[1]NAB!$B$5:$K$420,10,0)=Q12,VLOOKUP(B12,[1]NAB!$B$5:$K$517,10,0),"check")</f>
        <v>2.54</v>
      </c>
      <c r="AF12" s="36" t="b">
        <f t="shared" ref="AF12" si="7">AE12=Q12</f>
        <v>1</v>
      </c>
    </row>
    <row r="13" spans="1:32" s="36" customFormat="1" ht="20.100000000000001" customHeight="1">
      <c r="A13" s="50">
        <v>7</v>
      </c>
      <c r="B13" s="51">
        <v>26203128678</v>
      </c>
      <c r="C13" s="52" t="s">
        <v>386</v>
      </c>
      <c r="D13" s="53" t="s">
        <v>53</v>
      </c>
      <c r="E13" s="59" t="s">
        <v>337</v>
      </c>
      <c r="F13" s="54">
        <v>37266</v>
      </c>
      <c r="G13" s="55" t="s">
        <v>47</v>
      </c>
      <c r="H13" s="55" t="s">
        <v>35</v>
      </c>
      <c r="I13" s="56">
        <v>7.38</v>
      </c>
      <c r="J13" s="56">
        <v>9</v>
      </c>
      <c r="K13" s="56" t="s">
        <v>75</v>
      </c>
      <c r="L13" s="56"/>
      <c r="M13" s="56"/>
      <c r="N13" s="56">
        <v>6.3</v>
      </c>
      <c r="O13" s="56">
        <v>7.4</v>
      </c>
      <c r="P13" s="56">
        <v>7.38</v>
      </c>
      <c r="Q13" s="56">
        <v>3.05</v>
      </c>
      <c r="R13" s="57" t="s">
        <v>36</v>
      </c>
      <c r="S13" s="47" t="s">
        <v>36</v>
      </c>
      <c r="T13" s="57" t="s">
        <v>36</v>
      </c>
      <c r="U13" s="57" t="s">
        <v>36</v>
      </c>
      <c r="V13" s="57" t="s">
        <v>37</v>
      </c>
      <c r="W13" s="58" t="s">
        <v>38</v>
      </c>
      <c r="X13" s="49" t="s">
        <v>66</v>
      </c>
      <c r="AA13" s="36">
        <v>0</v>
      </c>
      <c r="AB13" s="36">
        <f>COUNTIF(B:B,B13)</f>
        <v>1</v>
      </c>
      <c r="AC13" s="36" t="s">
        <v>66</v>
      </c>
      <c r="AD13" s="36" t="b">
        <f t="shared" ref="AD13" si="8">AC13=X13</f>
        <v>1</v>
      </c>
      <c r="AE13" s="36">
        <f>IF(VLOOKUP(B13,[1]NAB!$B$5:$K$420,10,0)=Q13,VLOOKUP(B13,[1]NAB!$B$5:$K$517,10,0),"check")</f>
        <v>3.05</v>
      </c>
      <c r="AF13" s="36" t="b">
        <f t="shared" ref="AF13" si="9">AE13=Q13</f>
        <v>1</v>
      </c>
    </row>
    <row r="14" spans="1:32" s="36" customFormat="1" ht="20.100000000000001" customHeight="1">
      <c r="A14" s="30" t="s">
        <v>84</v>
      </c>
      <c r="B14" s="30"/>
      <c r="C14" s="2"/>
      <c r="D14" s="3"/>
      <c r="E14" s="3"/>
      <c r="F14" s="4"/>
      <c r="G14" s="5"/>
      <c r="H14" s="5"/>
      <c r="I14" s="5"/>
      <c r="J14" s="5"/>
      <c r="K14" s="2"/>
      <c r="L14" s="2"/>
      <c r="M14" s="2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9"/>
    </row>
    <row r="15" spans="1:32" s="36" customFormat="1" ht="21" customHeight="1">
      <c r="A15" s="50">
        <v>1</v>
      </c>
      <c r="B15" s="41">
        <v>27203102896</v>
      </c>
      <c r="C15" s="42" t="s">
        <v>115</v>
      </c>
      <c r="D15" s="43" t="s">
        <v>146</v>
      </c>
      <c r="E15" s="60" t="s">
        <v>154</v>
      </c>
      <c r="F15" s="44">
        <v>37806</v>
      </c>
      <c r="G15" s="45" t="s">
        <v>76</v>
      </c>
      <c r="H15" s="45" t="s">
        <v>35</v>
      </c>
      <c r="I15" s="46">
        <v>7.71</v>
      </c>
      <c r="J15" s="46">
        <v>9.5</v>
      </c>
      <c r="K15" s="46">
        <v>8.6</v>
      </c>
      <c r="L15" s="46"/>
      <c r="M15" s="46"/>
      <c r="N15" s="46" t="s">
        <v>75</v>
      </c>
      <c r="O15" s="46">
        <v>9</v>
      </c>
      <c r="P15" s="46">
        <v>7.76</v>
      </c>
      <c r="Q15" s="46">
        <v>3.3</v>
      </c>
      <c r="R15" s="47" t="s">
        <v>36</v>
      </c>
      <c r="S15" s="47" t="s">
        <v>36</v>
      </c>
      <c r="T15" s="47" t="s">
        <v>36</v>
      </c>
      <c r="U15" s="47" t="s">
        <v>36</v>
      </c>
      <c r="V15" s="47" t="s">
        <v>45</v>
      </c>
      <c r="W15" s="48" t="s">
        <v>38</v>
      </c>
      <c r="X15" s="49" t="str">
        <f t="shared" ref="X15:X40" si="10">IF(OR(MIN(J15:N15)&lt;5.5,J15="",MIN(K15:N15)=""),"HỎNG",IF(AND(J15&gt;=4,MAX(K15:N15)&gt;=5.5,AA15=0,Q15&gt;=2,R15="Đạt",S15="Đạt",T15="ĐẠT",U15="ĐẠT",V15&lt;&gt;0),"CNTN","HOÃN"))</f>
        <v>CNTN</v>
      </c>
      <c r="AB15" s="36">
        <f>COUNTIF(B:B,B15)</f>
        <v>1</v>
      </c>
      <c r="AC15" s="36" t="s">
        <v>66</v>
      </c>
      <c r="AD15" s="36" t="b">
        <f t="shared" ref="AD15" si="11">AC15=X15</f>
        <v>1</v>
      </c>
      <c r="AE15" s="36">
        <f>IF(VLOOKUP(B15,[1]NAB!$B$5:$K$420,10,0)=Q15,VLOOKUP(B15,[1]NAB!$B$5:$K$517,10,0),"check")</f>
        <v>3.3</v>
      </c>
      <c r="AF15" s="36" t="b">
        <f t="shared" ref="AF15:AF119" si="12">AE15=Q15</f>
        <v>1</v>
      </c>
    </row>
    <row r="16" spans="1:32" s="36" customFormat="1" ht="21" customHeight="1">
      <c r="A16" s="50">
        <v>2</v>
      </c>
      <c r="B16" s="41">
        <v>27207523833</v>
      </c>
      <c r="C16" s="42" t="s">
        <v>155</v>
      </c>
      <c r="D16" s="43" t="s">
        <v>146</v>
      </c>
      <c r="E16" s="60" t="s">
        <v>154</v>
      </c>
      <c r="F16" s="44">
        <v>37941</v>
      </c>
      <c r="G16" s="45" t="s">
        <v>43</v>
      </c>
      <c r="H16" s="45" t="s">
        <v>35</v>
      </c>
      <c r="I16" s="46">
        <v>8.0500000000000007</v>
      </c>
      <c r="J16" s="46">
        <v>9.5</v>
      </c>
      <c r="K16" s="46">
        <v>8.9</v>
      </c>
      <c r="L16" s="46"/>
      <c r="M16" s="46"/>
      <c r="N16" s="46" t="s">
        <v>75</v>
      </c>
      <c r="O16" s="46">
        <v>9.1</v>
      </c>
      <c r="P16" s="46">
        <v>8.09</v>
      </c>
      <c r="Q16" s="46">
        <v>3.51</v>
      </c>
      <c r="R16" s="47">
        <v>0</v>
      </c>
      <c r="S16" s="47" t="s">
        <v>36</v>
      </c>
      <c r="T16" s="47" t="s">
        <v>36</v>
      </c>
      <c r="U16" s="47" t="s">
        <v>36</v>
      </c>
      <c r="V16" s="47" t="s">
        <v>37</v>
      </c>
      <c r="W16" s="48" t="s">
        <v>38</v>
      </c>
      <c r="X16" s="49" t="str">
        <f t="shared" si="10"/>
        <v>HOÃN</v>
      </c>
      <c r="AB16" s="36">
        <f>COUNTIF(B:B,B16)</f>
        <v>1</v>
      </c>
      <c r="AC16" s="36" t="s">
        <v>70</v>
      </c>
      <c r="AD16" s="36" t="b">
        <f t="shared" ref="AD16" si="13">AC16=X16</f>
        <v>1</v>
      </c>
      <c r="AE16" s="36" t="e">
        <f>IF(VLOOKUP(B16,[1]NAB!$B$5:$K$420,10,0)=Q16,VLOOKUP(B16,[1]NAB!$B$5:$K$517,10,0),"check")</f>
        <v>#N/A</v>
      </c>
      <c r="AF16" s="36" t="e">
        <f t="shared" si="12"/>
        <v>#N/A</v>
      </c>
    </row>
    <row r="17" spans="1:32" s="36" customFormat="1" ht="21" customHeight="1">
      <c r="A17" s="50">
        <v>3</v>
      </c>
      <c r="B17" s="41">
        <v>27203148921</v>
      </c>
      <c r="C17" s="42" t="s">
        <v>156</v>
      </c>
      <c r="D17" s="43" t="s">
        <v>123</v>
      </c>
      <c r="E17" s="60" t="s">
        <v>154</v>
      </c>
      <c r="F17" s="44">
        <v>37758</v>
      </c>
      <c r="G17" s="45" t="s">
        <v>48</v>
      </c>
      <c r="H17" s="45" t="s">
        <v>35</v>
      </c>
      <c r="I17" s="46">
        <v>7.79</v>
      </c>
      <c r="J17" s="46">
        <v>9</v>
      </c>
      <c r="K17" s="46">
        <v>8.8000000000000007</v>
      </c>
      <c r="L17" s="46"/>
      <c r="M17" s="46"/>
      <c r="N17" s="46" t="s">
        <v>75</v>
      </c>
      <c r="O17" s="46">
        <v>8.9</v>
      </c>
      <c r="P17" s="46">
        <v>7.83</v>
      </c>
      <c r="Q17" s="46">
        <v>3.34</v>
      </c>
      <c r="R17" s="47" t="s">
        <v>36</v>
      </c>
      <c r="S17" s="47">
        <v>0</v>
      </c>
      <c r="T17" s="47" t="s">
        <v>36</v>
      </c>
      <c r="U17" s="47" t="s">
        <v>36</v>
      </c>
      <c r="V17" s="47" t="s">
        <v>37</v>
      </c>
      <c r="W17" s="48" t="s">
        <v>38</v>
      </c>
      <c r="X17" s="49" t="str">
        <f t="shared" si="10"/>
        <v>HOÃN</v>
      </c>
      <c r="AB17" s="36">
        <f>COUNTIF(B:B,B17)</f>
        <v>1</v>
      </c>
      <c r="AC17" s="36" t="s">
        <v>70</v>
      </c>
      <c r="AD17" s="36" t="b">
        <f t="shared" ref="AD17" si="14">AC17=X17</f>
        <v>1</v>
      </c>
      <c r="AE17" s="36" t="e">
        <f>IF(VLOOKUP(B17,[1]NAB!$B$5:$K$420,10,0)=Q17,VLOOKUP(B17,[1]NAB!$B$5:$K$517,10,0),"check")</f>
        <v>#N/A</v>
      </c>
      <c r="AF17" s="36" t="e">
        <f t="shared" si="12"/>
        <v>#N/A</v>
      </c>
    </row>
    <row r="18" spans="1:32" s="36" customFormat="1" ht="21" customHeight="1">
      <c r="A18" s="50">
        <v>4</v>
      </c>
      <c r="B18" s="41">
        <v>27203102628</v>
      </c>
      <c r="C18" s="42" t="s">
        <v>67</v>
      </c>
      <c r="D18" s="43" t="s">
        <v>157</v>
      </c>
      <c r="E18" s="60" t="s">
        <v>154</v>
      </c>
      <c r="F18" s="44">
        <v>37984</v>
      </c>
      <c r="G18" s="45" t="s">
        <v>76</v>
      </c>
      <c r="H18" s="45" t="s">
        <v>35</v>
      </c>
      <c r="I18" s="46">
        <v>8.11</v>
      </c>
      <c r="J18" s="46">
        <v>9.3000000000000007</v>
      </c>
      <c r="K18" s="46">
        <v>9.1999999999999993</v>
      </c>
      <c r="L18" s="46"/>
      <c r="M18" s="46"/>
      <c r="N18" s="46" t="s">
        <v>75</v>
      </c>
      <c r="O18" s="46">
        <v>9.1999999999999993</v>
      </c>
      <c r="P18" s="46">
        <v>8.16</v>
      </c>
      <c r="Q18" s="46">
        <v>3.54</v>
      </c>
      <c r="R18" s="47" t="s">
        <v>36</v>
      </c>
      <c r="S18" s="47" t="s">
        <v>36</v>
      </c>
      <c r="T18" s="47" t="s">
        <v>36</v>
      </c>
      <c r="U18" s="47" t="s">
        <v>36</v>
      </c>
      <c r="V18" s="47" t="s">
        <v>41</v>
      </c>
      <c r="W18" s="48" t="s">
        <v>38</v>
      </c>
      <c r="X18" s="49" t="str">
        <f t="shared" si="10"/>
        <v>CNTN</v>
      </c>
      <c r="AB18" s="36">
        <f>COUNTIF(B:B,B18)</f>
        <v>1</v>
      </c>
      <c r="AC18" s="36" t="s">
        <v>66</v>
      </c>
      <c r="AD18" s="36" t="b">
        <f t="shared" ref="AD18:AD40" si="15">AC18=X18</f>
        <v>1</v>
      </c>
      <c r="AE18" s="36">
        <f>IF(VLOOKUP(B18,[1]NAB!$B$5:$K$420,10,0)=Q18,VLOOKUP(B18,[1]NAB!$B$5:$K$517,10,0),"check")</f>
        <v>3.54</v>
      </c>
      <c r="AF18" s="36" t="b">
        <f t="shared" si="12"/>
        <v>1</v>
      </c>
    </row>
    <row r="19" spans="1:32" s="36" customFormat="1" ht="21" customHeight="1">
      <c r="A19" s="50">
        <v>5</v>
      </c>
      <c r="B19" s="41">
        <v>27203101335</v>
      </c>
      <c r="C19" s="42" t="s">
        <v>158</v>
      </c>
      <c r="D19" s="43" t="s">
        <v>159</v>
      </c>
      <c r="E19" s="60" t="s">
        <v>154</v>
      </c>
      <c r="F19" s="44">
        <v>37914</v>
      </c>
      <c r="G19" s="45" t="s">
        <v>42</v>
      </c>
      <c r="H19" s="45" t="s">
        <v>35</v>
      </c>
      <c r="I19" s="46">
        <v>7.77</v>
      </c>
      <c r="J19" s="46">
        <v>9.1</v>
      </c>
      <c r="K19" s="46">
        <v>8.8000000000000007</v>
      </c>
      <c r="L19" s="46"/>
      <c r="M19" s="46"/>
      <c r="N19" s="46" t="s">
        <v>75</v>
      </c>
      <c r="O19" s="46">
        <v>8.9</v>
      </c>
      <c r="P19" s="46">
        <v>7.82</v>
      </c>
      <c r="Q19" s="46">
        <v>3.35</v>
      </c>
      <c r="R19" s="47" t="s">
        <v>36</v>
      </c>
      <c r="S19" s="47" t="s">
        <v>36</v>
      </c>
      <c r="T19" s="47" t="s">
        <v>36</v>
      </c>
      <c r="U19" s="47" t="s">
        <v>36</v>
      </c>
      <c r="V19" s="47" t="s">
        <v>45</v>
      </c>
      <c r="W19" s="48" t="s">
        <v>38</v>
      </c>
      <c r="X19" s="49" t="str">
        <f t="shared" si="10"/>
        <v>CNTN</v>
      </c>
      <c r="AB19" s="36">
        <f>COUNTIF(B:B,B19)</f>
        <v>1</v>
      </c>
      <c r="AC19" s="36" t="s">
        <v>66</v>
      </c>
      <c r="AD19" s="36" t="b">
        <f t="shared" si="15"/>
        <v>1</v>
      </c>
      <c r="AE19" s="36">
        <f>IF(VLOOKUP(B19,[1]NAB!$B$5:$K$420,10,0)=Q19,VLOOKUP(B19,[1]NAB!$B$5:$K$517,10,0),"check")</f>
        <v>3.35</v>
      </c>
      <c r="AF19" s="36" t="b">
        <f t="shared" si="12"/>
        <v>1</v>
      </c>
    </row>
    <row r="20" spans="1:32" s="36" customFormat="1" ht="21" customHeight="1">
      <c r="A20" s="50">
        <v>6</v>
      </c>
      <c r="B20" s="41">
        <v>27203145148</v>
      </c>
      <c r="C20" s="42" t="s">
        <v>129</v>
      </c>
      <c r="D20" s="43" t="s">
        <v>130</v>
      </c>
      <c r="E20" s="60" t="s">
        <v>154</v>
      </c>
      <c r="F20" s="44">
        <v>37739</v>
      </c>
      <c r="G20" s="45" t="s">
        <v>101</v>
      </c>
      <c r="H20" s="45" t="s">
        <v>35</v>
      </c>
      <c r="I20" s="46">
        <v>7.64</v>
      </c>
      <c r="J20" s="46">
        <v>9.3000000000000007</v>
      </c>
      <c r="K20" s="46">
        <v>9</v>
      </c>
      <c r="L20" s="46"/>
      <c r="M20" s="46"/>
      <c r="N20" s="46" t="s">
        <v>75</v>
      </c>
      <c r="O20" s="46">
        <v>9.1</v>
      </c>
      <c r="P20" s="46">
        <v>7.7</v>
      </c>
      <c r="Q20" s="46">
        <v>3.27</v>
      </c>
      <c r="R20" s="47" t="s">
        <v>36</v>
      </c>
      <c r="S20" s="47" t="s">
        <v>36</v>
      </c>
      <c r="T20" s="47" t="s">
        <v>36</v>
      </c>
      <c r="U20" s="47" t="s">
        <v>36</v>
      </c>
      <c r="V20" s="47" t="s">
        <v>37</v>
      </c>
      <c r="W20" s="48" t="s">
        <v>38</v>
      </c>
      <c r="X20" s="49" t="str">
        <f t="shared" si="10"/>
        <v>CNTN</v>
      </c>
      <c r="AB20" s="36">
        <f>COUNTIF(B:B,B20)</f>
        <v>1</v>
      </c>
      <c r="AC20" s="36" t="s">
        <v>66</v>
      </c>
      <c r="AD20" s="36" t="b">
        <f t="shared" si="15"/>
        <v>1</v>
      </c>
      <c r="AE20" s="36">
        <f>IF(VLOOKUP(B20,[1]NAB!$B$5:$K$420,10,0)=Q20,VLOOKUP(B20,[1]NAB!$B$5:$K$517,10,0),"check")</f>
        <v>3.27</v>
      </c>
      <c r="AF20" s="36" t="b">
        <f t="shared" si="12"/>
        <v>1</v>
      </c>
    </row>
    <row r="21" spans="1:32" s="36" customFormat="1" ht="21" customHeight="1">
      <c r="A21" s="50">
        <v>7</v>
      </c>
      <c r="B21" s="41">
        <v>27203148994</v>
      </c>
      <c r="C21" s="42" t="s">
        <v>160</v>
      </c>
      <c r="D21" s="43" t="s">
        <v>130</v>
      </c>
      <c r="E21" s="60" t="s">
        <v>154</v>
      </c>
      <c r="F21" s="44">
        <v>37631</v>
      </c>
      <c r="G21" s="45" t="s">
        <v>76</v>
      </c>
      <c r="H21" s="45" t="s">
        <v>35</v>
      </c>
      <c r="I21" s="46">
        <v>7.93</v>
      </c>
      <c r="J21" s="46">
        <v>9.5</v>
      </c>
      <c r="K21" s="46">
        <v>8.9</v>
      </c>
      <c r="L21" s="46"/>
      <c r="M21" s="46"/>
      <c r="N21" s="46" t="s">
        <v>75</v>
      </c>
      <c r="O21" s="46">
        <v>9.1</v>
      </c>
      <c r="P21" s="46">
        <v>7.98</v>
      </c>
      <c r="Q21" s="46">
        <v>3.41</v>
      </c>
      <c r="R21" s="47" t="s">
        <v>36</v>
      </c>
      <c r="S21" s="47" t="s">
        <v>36</v>
      </c>
      <c r="T21" s="47" t="s">
        <v>36</v>
      </c>
      <c r="U21" s="47" t="s">
        <v>36</v>
      </c>
      <c r="V21" s="47" t="s">
        <v>37</v>
      </c>
      <c r="W21" s="48" t="s">
        <v>38</v>
      </c>
      <c r="X21" s="49" t="str">
        <f t="shared" si="10"/>
        <v>CNTN</v>
      </c>
      <c r="AB21" s="36">
        <f>COUNTIF(B:B,B21)</f>
        <v>1</v>
      </c>
      <c r="AC21" s="36" t="s">
        <v>66</v>
      </c>
      <c r="AD21" s="36" t="b">
        <f t="shared" si="15"/>
        <v>1</v>
      </c>
      <c r="AE21" s="36">
        <f>IF(VLOOKUP(B21,[1]NAB!$B$5:$K$420,10,0)=Q21,VLOOKUP(B21,[1]NAB!$B$5:$K$517,10,0),"check")</f>
        <v>3.41</v>
      </c>
      <c r="AF21" s="36" t="b">
        <f t="shared" si="12"/>
        <v>1</v>
      </c>
    </row>
    <row r="22" spans="1:32" s="36" customFormat="1" ht="21" customHeight="1">
      <c r="A22" s="50">
        <v>8</v>
      </c>
      <c r="B22" s="41">
        <v>27213102877</v>
      </c>
      <c r="C22" s="42" t="s">
        <v>142</v>
      </c>
      <c r="D22" s="43" t="s">
        <v>121</v>
      </c>
      <c r="E22" s="60" t="s">
        <v>154</v>
      </c>
      <c r="F22" s="44">
        <v>37889</v>
      </c>
      <c r="G22" s="45" t="s">
        <v>46</v>
      </c>
      <c r="H22" s="45" t="s">
        <v>35</v>
      </c>
      <c r="I22" s="46">
        <v>8.2899999999999991</v>
      </c>
      <c r="J22" s="46">
        <v>9</v>
      </c>
      <c r="K22" s="46">
        <v>9.1999999999999993</v>
      </c>
      <c r="L22" s="46"/>
      <c r="M22" s="46"/>
      <c r="N22" s="46" t="s">
        <v>75</v>
      </c>
      <c r="O22" s="46">
        <v>9.1</v>
      </c>
      <c r="P22" s="46">
        <v>8.32</v>
      </c>
      <c r="Q22" s="46">
        <v>3.61</v>
      </c>
      <c r="R22" s="47" t="s">
        <v>36</v>
      </c>
      <c r="S22" s="47" t="s">
        <v>36</v>
      </c>
      <c r="T22" s="47" t="s">
        <v>36</v>
      </c>
      <c r="U22" s="47" t="s">
        <v>36</v>
      </c>
      <c r="V22" s="47" t="s">
        <v>37</v>
      </c>
      <c r="W22" s="48" t="s">
        <v>38</v>
      </c>
      <c r="X22" s="49" t="str">
        <f t="shared" si="10"/>
        <v>CNTN</v>
      </c>
      <c r="AB22" s="36">
        <f>COUNTIF(B:B,B22)</f>
        <v>1</v>
      </c>
      <c r="AC22" s="36" t="s">
        <v>66</v>
      </c>
      <c r="AD22" s="36" t="b">
        <f t="shared" si="15"/>
        <v>1</v>
      </c>
      <c r="AE22" s="36">
        <f>IF(VLOOKUP(B22,[1]NAB!$B$5:$K$420,10,0)=Q22,VLOOKUP(B22,[1]NAB!$B$5:$K$517,10,0),"check")</f>
        <v>3.61</v>
      </c>
      <c r="AF22" s="36" t="b">
        <f t="shared" si="12"/>
        <v>1</v>
      </c>
    </row>
    <row r="23" spans="1:32" s="36" customFormat="1" ht="21" customHeight="1">
      <c r="A23" s="50">
        <v>9</v>
      </c>
      <c r="B23" s="41">
        <v>27203143174</v>
      </c>
      <c r="C23" s="42" t="s">
        <v>161</v>
      </c>
      <c r="D23" s="43" t="s">
        <v>119</v>
      </c>
      <c r="E23" s="60" t="s">
        <v>154</v>
      </c>
      <c r="F23" s="44">
        <v>37856</v>
      </c>
      <c r="G23" s="45" t="s">
        <v>40</v>
      </c>
      <c r="H23" s="45" t="s">
        <v>35</v>
      </c>
      <c r="I23" s="46">
        <v>7.94</v>
      </c>
      <c r="J23" s="46">
        <v>9.1999999999999993</v>
      </c>
      <c r="K23" s="46">
        <v>8.9</v>
      </c>
      <c r="L23" s="46"/>
      <c r="M23" s="46"/>
      <c r="N23" s="46" t="s">
        <v>75</v>
      </c>
      <c r="O23" s="46">
        <v>9</v>
      </c>
      <c r="P23" s="46">
        <v>7.99</v>
      </c>
      <c r="Q23" s="46">
        <v>3.41</v>
      </c>
      <c r="R23" s="47" t="s">
        <v>36</v>
      </c>
      <c r="S23" s="47" t="s">
        <v>36</v>
      </c>
      <c r="T23" s="47" t="s">
        <v>36</v>
      </c>
      <c r="U23" s="47" t="s">
        <v>36</v>
      </c>
      <c r="V23" s="47" t="s">
        <v>37</v>
      </c>
      <c r="W23" s="48" t="s">
        <v>38</v>
      </c>
      <c r="X23" s="49" t="str">
        <f t="shared" si="10"/>
        <v>CNTN</v>
      </c>
      <c r="AB23" s="36">
        <f>COUNTIF(B:B,B23)</f>
        <v>1</v>
      </c>
      <c r="AC23" s="36" t="s">
        <v>66</v>
      </c>
      <c r="AD23" s="36" t="b">
        <f t="shared" si="15"/>
        <v>1</v>
      </c>
      <c r="AE23" s="36">
        <f>IF(VLOOKUP(B23,[1]NAB!$B$5:$K$420,10,0)=Q23,VLOOKUP(B23,[1]NAB!$B$5:$K$517,10,0),"check")</f>
        <v>3.41</v>
      </c>
      <c r="AF23" s="36" t="b">
        <f t="shared" si="12"/>
        <v>1</v>
      </c>
    </row>
    <row r="24" spans="1:32" s="36" customFormat="1" ht="21" customHeight="1">
      <c r="A24" s="50">
        <v>10</v>
      </c>
      <c r="B24" s="41">
        <v>26205442063</v>
      </c>
      <c r="C24" s="42" t="s">
        <v>162</v>
      </c>
      <c r="D24" s="43" t="s">
        <v>163</v>
      </c>
      <c r="E24" s="60" t="s">
        <v>154</v>
      </c>
      <c r="F24" s="44">
        <v>37582</v>
      </c>
      <c r="G24" s="45" t="s">
        <v>77</v>
      </c>
      <c r="H24" s="45" t="s">
        <v>35</v>
      </c>
      <c r="I24" s="46">
        <v>8.64</v>
      </c>
      <c r="J24" s="46">
        <v>9.3000000000000007</v>
      </c>
      <c r="K24" s="46">
        <v>9.5</v>
      </c>
      <c r="L24" s="46"/>
      <c r="M24" s="46"/>
      <c r="N24" s="46" t="s">
        <v>75</v>
      </c>
      <c r="O24" s="46">
        <v>9.4</v>
      </c>
      <c r="P24" s="46">
        <v>8.67</v>
      </c>
      <c r="Q24" s="46">
        <v>3.78</v>
      </c>
      <c r="R24" s="47" t="s">
        <v>36</v>
      </c>
      <c r="S24" s="47" t="s">
        <v>36</v>
      </c>
      <c r="T24" s="47" t="s">
        <v>36</v>
      </c>
      <c r="U24" s="47" t="s">
        <v>36</v>
      </c>
      <c r="V24" s="47" t="s">
        <v>37</v>
      </c>
      <c r="W24" s="48" t="s">
        <v>38</v>
      </c>
      <c r="X24" s="49" t="str">
        <f t="shared" si="10"/>
        <v>CNTN</v>
      </c>
      <c r="AB24" s="36">
        <f>COUNTIF(B:B,B24)</f>
        <v>1</v>
      </c>
      <c r="AC24" s="36" t="s">
        <v>66</v>
      </c>
      <c r="AD24" s="36" t="b">
        <f t="shared" si="15"/>
        <v>1</v>
      </c>
      <c r="AE24" s="36">
        <f>IF(VLOOKUP(B24,[1]NAB!$B$5:$K$420,10,0)=Q24,VLOOKUP(B24,[1]NAB!$B$5:$K$517,10,0),"check")</f>
        <v>3.78</v>
      </c>
      <c r="AF24" s="36" t="b">
        <f t="shared" si="12"/>
        <v>1</v>
      </c>
    </row>
    <row r="25" spans="1:32" s="36" customFormat="1" ht="21" customHeight="1">
      <c r="A25" s="50">
        <v>11</v>
      </c>
      <c r="B25" s="41">
        <v>27204321724</v>
      </c>
      <c r="C25" s="42" t="s">
        <v>164</v>
      </c>
      <c r="D25" s="43" t="s">
        <v>165</v>
      </c>
      <c r="E25" s="60" t="s">
        <v>154</v>
      </c>
      <c r="F25" s="44">
        <v>37717</v>
      </c>
      <c r="G25" s="45" t="s">
        <v>39</v>
      </c>
      <c r="H25" s="45" t="s">
        <v>35</v>
      </c>
      <c r="I25" s="46">
        <v>7.65</v>
      </c>
      <c r="J25" s="46">
        <v>9.4</v>
      </c>
      <c r="K25" s="46">
        <v>9</v>
      </c>
      <c r="L25" s="46"/>
      <c r="M25" s="46"/>
      <c r="N25" s="46" t="s">
        <v>75</v>
      </c>
      <c r="O25" s="46">
        <v>9.1999999999999993</v>
      </c>
      <c r="P25" s="46">
        <v>7.7</v>
      </c>
      <c r="Q25" s="46">
        <v>3.26</v>
      </c>
      <c r="R25" s="47" t="s">
        <v>36</v>
      </c>
      <c r="S25" s="47" t="s">
        <v>36</v>
      </c>
      <c r="T25" s="47" t="s">
        <v>36</v>
      </c>
      <c r="U25" s="47" t="s">
        <v>36</v>
      </c>
      <c r="V25" s="47" t="s">
        <v>45</v>
      </c>
      <c r="W25" s="48" t="s">
        <v>38</v>
      </c>
      <c r="X25" s="49" t="str">
        <f t="shared" si="10"/>
        <v>CNTN</v>
      </c>
      <c r="AB25" s="36">
        <f>COUNTIF(B:B,B25)</f>
        <v>1</v>
      </c>
      <c r="AC25" s="36" t="s">
        <v>66</v>
      </c>
      <c r="AD25" s="36" t="b">
        <f t="shared" si="15"/>
        <v>1</v>
      </c>
      <c r="AE25" s="36">
        <f>IF(VLOOKUP(B25,[1]NAB!$B$5:$K$420,10,0)=Q25,VLOOKUP(B25,[1]NAB!$B$5:$K$517,10,0),"check")</f>
        <v>3.26</v>
      </c>
      <c r="AF25" s="36" t="b">
        <f t="shared" si="12"/>
        <v>1</v>
      </c>
    </row>
    <row r="26" spans="1:32" s="36" customFormat="1" ht="21" customHeight="1">
      <c r="A26" s="50">
        <v>12</v>
      </c>
      <c r="B26" s="41">
        <v>27203102031</v>
      </c>
      <c r="C26" s="42" t="s">
        <v>166</v>
      </c>
      <c r="D26" s="43" t="s">
        <v>167</v>
      </c>
      <c r="E26" s="60" t="s">
        <v>154</v>
      </c>
      <c r="F26" s="44">
        <v>37638</v>
      </c>
      <c r="G26" s="45" t="s">
        <v>42</v>
      </c>
      <c r="H26" s="45" t="s">
        <v>35</v>
      </c>
      <c r="I26" s="46">
        <v>7.62</v>
      </c>
      <c r="J26" s="46">
        <v>9.3000000000000007</v>
      </c>
      <c r="K26" s="46">
        <v>8.5</v>
      </c>
      <c r="L26" s="46"/>
      <c r="M26" s="46"/>
      <c r="N26" s="46" t="s">
        <v>75</v>
      </c>
      <c r="O26" s="46">
        <v>8.8000000000000007</v>
      </c>
      <c r="P26" s="46">
        <v>7.67</v>
      </c>
      <c r="Q26" s="46">
        <v>3.27</v>
      </c>
      <c r="R26" s="47">
        <v>0</v>
      </c>
      <c r="S26" s="47" t="s">
        <v>36</v>
      </c>
      <c r="T26" s="47" t="s">
        <v>36</v>
      </c>
      <c r="U26" s="47" t="s">
        <v>36</v>
      </c>
      <c r="V26" s="47" t="s">
        <v>45</v>
      </c>
      <c r="W26" s="48" t="s">
        <v>38</v>
      </c>
      <c r="X26" s="49" t="str">
        <f t="shared" si="10"/>
        <v>HOÃN</v>
      </c>
      <c r="AB26" s="36">
        <f>COUNTIF(B:B,B26)</f>
        <v>1</v>
      </c>
      <c r="AC26" s="36" t="s">
        <v>70</v>
      </c>
      <c r="AD26" s="36" t="b">
        <f t="shared" si="15"/>
        <v>1</v>
      </c>
      <c r="AE26" s="36" t="e">
        <f>IF(VLOOKUP(B26,[1]NAB!$B$5:$K$420,10,0)=Q26,VLOOKUP(B26,[1]NAB!$B$5:$K$517,10,0),"check")</f>
        <v>#N/A</v>
      </c>
      <c r="AF26" s="36" t="e">
        <f t="shared" si="12"/>
        <v>#N/A</v>
      </c>
    </row>
    <row r="27" spans="1:32" s="36" customFormat="1" ht="21" customHeight="1">
      <c r="A27" s="50">
        <v>13</v>
      </c>
      <c r="B27" s="41">
        <v>27213136204</v>
      </c>
      <c r="C27" s="42" t="s">
        <v>168</v>
      </c>
      <c r="D27" s="43" t="s">
        <v>132</v>
      </c>
      <c r="E27" s="60" t="s">
        <v>154</v>
      </c>
      <c r="F27" s="44">
        <v>37967</v>
      </c>
      <c r="G27" s="45" t="s">
        <v>46</v>
      </c>
      <c r="H27" s="45" t="s">
        <v>35</v>
      </c>
      <c r="I27" s="46">
        <v>8.2200000000000006</v>
      </c>
      <c r="J27" s="46">
        <v>8.8000000000000007</v>
      </c>
      <c r="K27" s="46">
        <v>8.6</v>
      </c>
      <c r="L27" s="46"/>
      <c r="M27" s="46"/>
      <c r="N27" s="46" t="s">
        <v>75</v>
      </c>
      <c r="O27" s="46">
        <v>8.6999999999999993</v>
      </c>
      <c r="P27" s="46">
        <v>8.24</v>
      </c>
      <c r="Q27" s="46">
        <v>3.59</v>
      </c>
      <c r="R27" s="47">
        <v>0</v>
      </c>
      <c r="S27" s="47" t="s">
        <v>36</v>
      </c>
      <c r="T27" s="47" t="s">
        <v>36</v>
      </c>
      <c r="U27" s="47" t="s">
        <v>36</v>
      </c>
      <c r="V27" s="47" t="s">
        <v>45</v>
      </c>
      <c r="W27" s="48" t="s">
        <v>38</v>
      </c>
      <c r="X27" s="49" t="str">
        <f t="shared" si="10"/>
        <v>HOÃN</v>
      </c>
      <c r="AB27" s="36">
        <f>COUNTIF(B:B,B27)</f>
        <v>1</v>
      </c>
      <c r="AC27" s="36" t="s">
        <v>70</v>
      </c>
      <c r="AD27" s="36" t="b">
        <f t="shared" si="15"/>
        <v>1</v>
      </c>
      <c r="AE27" s="36" t="e">
        <f>IF(VLOOKUP(B27,[1]NAB!$B$5:$K$420,10,0)=Q27,VLOOKUP(B27,[1]NAB!$B$5:$K$517,10,0),"check")</f>
        <v>#N/A</v>
      </c>
      <c r="AF27" s="36" t="e">
        <f t="shared" si="12"/>
        <v>#N/A</v>
      </c>
    </row>
    <row r="28" spans="1:32" s="36" customFormat="1" ht="21" customHeight="1">
      <c r="A28" s="50">
        <v>14</v>
      </c>
      <c r="B28" s="41">
        <v>27203102610</v>
      </c>
      <c r="C28" s="42" t="s">
        <v>169</v>
      </c>
      <c r="D28" s="43" t="s">
        <v>170</v>
      </c>
      <c r="E28" s="60" t="s">
        <v>154</v>
      </c>
      <c r="F28" s="44">
        <v>37919</v>
      </c>
      <c r="G28" s="45" t="s">
        <v>48</v>
      </c>
      <c r="H28" s="45" t="s">
        <v>35</v>
      </c>
      <c r="I28" s="46">
        <v>8.0299999999999994</v>
      </c>
      <c r="J28" s="46">
        <v>9</v>
      </c>
      <c r="K28" s="46">
        <v>9.1999999999999993</v>
      </c>
      <c r="L28" s="46"/>
      <c r="M28" s="46"/>
      <c r="N28" s="46" t="s">
        <v>75</v>
      </c>
      <c r="O28" s="46">
        <v>9.1</v>
      </c>
      <c r="P28" s="46">
        <v>8.07</v>
      </c>
      <c r="Q28" s="46">
        <v>3.47</v>
      </c>
      <c r="R28" s="47" t="s">
        <v>36</v>
      </c>
      <c r="S28" s="47" t="s">
        <v>36</v>
      </c>
      <c r="T28" s="47" t="s">
        <v>36</v>
      </c>
      <c r="U28" s="47" t="s">
        <v>36</v>
      </c>
      <c r="V28" s="47" t="s">
        <v>45</v>
      </c>
      <c r="W28" s="48" t="s">
        <v>38</v>
      </c>
      <c r="X28" s="49" t="str">
        <f t="shared" si="10"/>
        <v>CNTN</v>
      </c>
      <c r="AB28" s="36">
        <f>COUNTIF(B:B,B28)</f>
        <v>1</v>
      </c>
      <c r="AC28" s="36" t="s">
        <v>66</v>
      </c>
      <c r="AD28" s="36" t="b">
        <f t="shared" si="15"/>
        <v>1</v>
      </c>
      <c r="AE28" s="36">
        <f>IF(VLOOKUP(B28,[1]NAB!$B$5:$K$420,10,0)=Q28,VLOOKUP(B28,[1]NAB!$B$5:$K$517,10,0),"check")</f>
        <v>3.47</v>
      </c>
      <c r="AF28" s="36" t="b">
        <f t="shared" si="12"/>
        <v>1</v>
      </c>
    </row>
    <row r="29" spans="1:32" s="36" customFormat="1" ht="21" customHeight="1">
      <c r="A29" s="50">
        <v>15</v>
      </c>
      <c r="B29" s="41">
        <v>27203102727</v>
      </c>
      <c r="C29" s="42" t="s">
        <v>171</v>
      </c>
      <c r="D29" s="43" t="s">
        <v>86</v>
      </c>
      <c r="E29" s="60" t="s">
        <v>154</v>
      </c>
      <c r="F29" s="44">
        <v>37798</v>
      </c>
      <c r="G29" s="45" t="s">
        <v>46</v>
      </c>
      <c r="H29" s="45" t="s">
        <v>35</v>
      </c>
      <c r="I29" s="46">
        <v>8.2200000000000006</v>
      </c>
      <c r="J29" s="46">
        <v>8.6</v>
      </c>
      <c r="K29" s="46">
        <v>9</v>
      </c>
      <c r="L29" s="46"/>
      <c r="M29" s="46"/>
      <c r="N29" s="46" t="s">
        <v>75</v>
      </c>
      <c r="O29" s="46">
        <v>8.8000000000000007</v>
      </c>
      <c r="P29" s="46">
        <v>8.25</v>
      </c>
      <c r="Q29" s="46">
        <v>3.63</v>
      </c>
      <c r="R29" s="47" t="s">
        <v>36</v>
      </c>
      <c r="S29" s="47" t="s">
        <v>36</v>
      </c>
      <c r="T29" s="47" t="s">
        <v>36</v>
      </c>
      <c r="U29" s="47" t="s">
        <v>36</v>
      </c>
      <c r="V29" s="47" t="s">
        <v>45</v>
      </c>
      <c r="W29" s="48" t="s">
        <v>38</v>
      </c>
      <c r="X29" s="49" t="str">
        <f t="shared" si="10"/>
        <v>CNTN</v>
      </c>
      <c r="AB29" s="36">
        <f>COUNTIF(B:B,B29)</f>
        <v>1</v>
      </c>
      <c r="AC29" s="36" t="s">
        <v>66</v>
      </c>
      <c r="AD29" s="36" t="b">
        <f t="shared" si="15"/>
        <v>1</v>
      </c>
      <c r="AE29" s="36">
        <f>IF(VLOOKUP(B29,[1]NAB!$B$5:$K$420,10,0)=Q29,VLOOKUP(B29,[1]NAB!$B$5:$K$517,10,0),"check")</f>
        <v>3.63</v>
      </c>
      <c r="AF29" s="36" t="b">
        <f t="shared" si="12"/>
        <v>1</v>
      </c>
    </row>
    <row r="30" spans="1:32" s="36" customFormat="1" ht="21" customHeight="1">
      <c r="A30" s="50">
        <v>16</v>
      </c>
      <c r="B30" s="41">
        <v>27203131522</v>
      </c>
      <c r="C30" s="42" t="s">
        <v>172</v>
      </c>
      <c r="D30" s="43" t="s">
        <v>86</v>
      </c>
      <c r="E30" s="60" t="s">
        <v>154</v>
      </c>
      <c r="F30" s="44">
        <v>37625</v>
      </c>
      <c r="G30" s="45" t="s">
        <v>39</v>
      </c>
      <c r="H30" s="45" t="s">
        <v>35</v>
      </c>
      <c r="I30" s="46">
        <v>7.93</v>
      </c>
      <c r="J30" s="46">
        <v>9.3000000000000007</v>
      </c>
      <c r="K30" s="46">
        <v>8.8000000000000007</v>
      </c>
      <c r="L30" s="46"/>
      <c r="M30" s="46"/>
      <c r="N30" s="46" t="s">
        <v>75</v>
      </c>
      <c r="O30" s="46">
        <v>9</v>
      </c>
      <c r="P30" s="46">
        <v>7.98</v>
      </c>
      <c r="Q30" s="46">
        <v>3.44</v>
      </c>
      <c r="R30" s="47">
        <v>0</v>
      </c>
      <c r="S30" s="47" t="s">
        <v>36</v>
      </c>
      <c r="T30" s="47" t="s">
        <v>36</v>
      </c>
      <c r="U30" s="47" t="s">
        <v>36</v>
      </c>
      <c r="V30" s="47" t="s">
        <v>45</v>
      </c>
      <c r="W30" s="48" t="s">
        <v>38</v>
      </c>
      <c r="X30" s="49" t="str">
        <f t="shared" si="10"/>
        <v>HOÃN</v>
      </c>
      <c r="AB30" s="36">
        <f>COUNTIF(B:B,B30)</f>
        <v>1</v>
      </c>
      <c r="AC30" s="36" t="s">
        <v>70</v>
      </c>
      <c r="AD30" s="36" t="b">
        <f t="shared" si="15"/>
        <v>1</v>
      </c>
      <c r="AE30" s="36" t="e">
        <f>IF(VLOOKUP(B30,[1]NAB!$B$5:$K$420,10,0)=Q30,VLOOKUP(B30,[1]NAB!$B$5:$K$517,10,0),"check")</f>
        <v>#N/A</v>
      </c>
      <c r="AF30" s="36" t="e">
        <f t="shared" si="12"/>
        <v>#N/A</v>
      </c>
    </row>
    <row r="31" spans="1:32" s="36" customFormat="1" ht="21" customHeight="1">
      <c r="A31" s="50">
        <v>17</v>
      </c>
      <c r="B31" s="41">
        <v>27213353322</v>
      </c>
      <c r="C31" s="42" t="s">
        <v>173</v>
      </c>
      <c r="D31" s="43" t="s">
        <v>174</v>
      </c>
      <c r="E31" s="60" t="s">
        <v>154</v>
      </c>
      <c r="F31" s="44">
        <v>37817</v>
      </c>
      <c r="G31" s="45" t="s">
        <v>90</v>
      </c>
      <c r="H31" s="45" t="s">
        <v>35</v>
      </c>
      <c r="I31" s="46">
        <v>8.94</v>
      </c>
      <c r="J31" s="46">
        <v>9.3000000000000007</v>
      </c>
      <c r="K31" s="46">
        <v>8.6999999999999993</v>
      </c>
      <c r="L31" s="46"/>
      <c r="M31" s="46"/>
      <c r="N31" s="46" t="s">
        <v>75</v>
      </c>
      <c r="O31" s="46">
        <v>8.9</v>
      </c>
      <c r="P31" s="46">
        <v>8.94</v>
      </c>
      <c r="Q31" s="46">
        <v>3.92</v>
      </c>
      <c r="R31" s="47" t="s">
        <v>36</v>
      </c>
      <c r="S31" s="47" t="s">
        <v>36</v>
      </c>
      <c r="T31" s="47" t="s">
        <v>36</v>
      </c>
      <c r="U31" s="47" t="s">
        <v>36</v>
      </c>
      <c r="V31" s="47" t="s">
        <v>37</v>
      </c>
      <c r="W31" s="48" t="s">
        <v>38</v>
      </c>
      <c r="X31" s="49" t="str">
        <f t="shared" si="10"/>
        <v>CNTN</v>
      </c>
      <c r="AB31" s="36">
        <f>COUNTIF(B:B,B31)</f>
        <v>1</v>
      </c>
      <c r="AC31" s="36" t="s">
        <v>66</v>
      </c>
      <c r="AD31" s="36" t="b">
        <f t="shared" si="15"/>
        <v>1</v>
      </c>
      <c r="AE31" s="36">
        <f>IF(VLOOKUP(B31,[1]NAB!$B$5:$K$420,10,0)=Q31,VLOOKUP(B31,[1]NAB!$B$5:$K$517,10,0),"check")</f>
        <v>3.92</v>
      </c>
      <c r="AF31" s="36" t="b">
        <f t="shared" si="12"/>
        <v>1</v>
      </c>
    </row>
    <row r="32" spans="1:32" s="36" customFormat="1" ht="21" customHeight="1">
      <c r="A32" s="50">
        <v>18</v>
      </c>
      <c r="B32" s="41">
        <v>27203149521</v>
      </c>
      <c r="C32" s="42" t="s">
        <v>175</v>
      </c>
      <c r="D32" s="43" t="s">
        <v>52</v>
      </c>
      <c r="E32" s="60" t="s">
        <v>154</v>
      </c>
      <c r="F32" s="44">
        <v>37932</v>
      </c>
      <c r="G32" s="45" t="s">
        <v>43</v>
      </c>
      <c r="H32" s="45" t="s">
        <v>35</v>
      </c>
      <c r="I32" s="46">
        <v>7.88</v>
      </c>
      <c r="J32" s="46">
        <v>9.4</v>
      </c>
      <c r="K32" s="46">
        <v>8.5</v>
      </c>
      <c r="L32" s="46"/>
      <c r="M32" s="46"/>
      <c r="N32" s="46" t="s">
        <v>75</v>
      </c>
      <c r="O32" s="46">
        <v>8.9</v>
      </c>
      <c r="P32" s="46">
        <v>7.92</v>
      </c>
      <c r="Q32" s="46">
        <v>3.37</v>
      </c>
      <c r="R32" s="47">
        <v>0</v>
      </c>
      <c r="S32" s="47" t="s">
        <v>36</v>
      </c>
      <c r="T32" s="47" t="s">
        <v>36</v>
      </c>
      <c r="U32" s="47" t="s">
        <v>36</v>
      </c>
      <c r="V32" s="47" t="s">
        <v>37</v>
      </c>
      <c r="W32" s="48" t="s">
        <v>38</v>
      </c>
      <c r="X32" s="49" t="str">
        <f t="shared" si="10"/>
        <v>HOÃN</v>
      </c>
      <c r="AB32" s="36">
        <f>COUNTIF(B:B,B32)</f>
        <v>1</v>
      </c>
      <c r="AC32" s="36" t="s">
        <v>70</v>
      </c>
      <c r="AD32" s="36" t="b">
        <f t="shared" si="15"/>
        <v>1</v>
      </c>
      <c r="AE32" s="36" t="e">
        <f>IF(VLOOKUP(B32,[1]NAB!$B$5:$K$420,10,0)=Q32,VLOOKUP(B32,[1]NAB!$B$5:$K$517,10,0),"check")</f>
        <v>#N/A</v>
      </c>
      <c r="AF32" s="36" t="e">
        <f t="shared" si="12"/>
        <v>#N/A</v>
      </c>
    </row>
    <row r="33" spans="1:32" s="36" customFormat="1" ht="21" customHeight="1">
      <c r="A33" s="50">
        <v>19</v>
      </c>
      <c r="B33" s="41">
        <v>27207252318</v>
      </c>
      <c r="C33" s="42" t="s">
        <v>49</v>
      </c>
      <c r="D33" s="43" t="s">
        <v>176</v>
      </c>
      <c r="E33" s="60" t="s">
        <v>154</v>
      </c>
      <c r="F33" s="44">
        <v>37945</v>
      </c>
      <c r="G33" s="45" t="s">
        <v>40</v>
      </c>
      <c r="H33" s="45" t="s">
        <v>35</v>
      </c>
      <c r="I33" s="46">
        <v>7.89</v>
      </c>
      <c r="J33" s="46">
        <v>8.9</v>
      </c>
      <c r="K33" s="46">
        <v>8.8000000000000007</v>
      </c>
      <c r="L33" s="46"/>
      <c r="M33" s="46"/>
      <c r="N33" s="46" t="s">
        <v>75</v>
      </c>
      <c r="O33" s="46">
        <v>8.8000000000000007</v>
      </c>
      <c r="P33" s="46">
        <v>7.93</v>
      </c>
      <c r="Q33" s="46">
        <v>3.39</v>
      </c>
      <c r="R33" s="47">
        <v>0</v>
      </c>
      <c r="S33" s="47" t="s">
        <v>36</v>
      </c>
      <c r="T33" s="47" t="s">
        <v>36</v>
      </c>
      <c r="U33" s="47" t="s">
        <v>36</v>
      </c>
      <c r="V33" s="47" t="s">
        <v>37</v>
      </c>
      <c r="W33" s="48" t="s">
        <v>38</v>
      </c>
      <c r="X33" s="49" t="str">
        <f t="shared" si="10"/>
        <v>HOÃN</v>
      </c>
      <c r="AB33" s="36">
        <f>COUNTIF(B:B,B33)</f>
        <v>1</v>
      </c>
      <c r="AC33" s="36" t="s">
        <v>70</v>
      </c>
      <c r="AD33" s="36" t="b">
        <f t="shared" si="15"/>
        <v>1</v>
      </c>
      <c r="AE33" s="36" t="e">
        <f>IF(VLOOKUP(B33,[1]NAB!$B$5:$K$420,10,0)=Q33,VLOOKUP(B33,[1]NAB!$B$5:$K$517,10,0),"check")</f>
        <v>#N/A</v>
      </c>
      <c r="AF33" s="36" t="e">
        <f t="shared" si="12"/>
        <v>#N/A</v>
      </c>
    </row>
    <row r="34" spans="1:32" s="36" customFormat="1" ht="21" customHeight="1">
      <c r="A34" s="50">
        <v>20</v>
      </c>
      <c r="B34" s="41">
        <v>27213153317</v>
      </c>
      <c r="C34" s="42" t="s">
        <v>177</v>
      </c>
      <c r="D34" s="43" t="s">
        <v>178</v>
      </c>
      <c r="E34" s="60" t="s">
        <v>154</v>
      </c>
      <c r="F34" s="44">
        <v>37879</v>
      </c>
      <c r="G34" s="45" t="s">
        <v>76</v>
      </c>
      <c r="H34" s="45" t="s">
        <v>35</v>
      </c>
      <c r="I34" s="46">
        <v>8.1300000000000008</v>
      </c>
      <c r="J34" s="46">
        <v>8.9</v>
      </c>
      <c r="K34" s="46">
        <v>8.9</v>
      </c>
      <c r="L34" s="46"/>
      <c r="M34" s="46"/>
      <c r="N34" s="46" t="s">
        <v>75</v>
      </c>
      <c r="O34" s="46">
        <v>8.9</v>
      </c>
      <c r="P34" s="46">
        <v>8.16</v>
      </c>
      <c r="Q34" s="46">
        <v>3.5</v>
      </c>
      <c r="R34" s="47">
        <v>0</v>
      </c>
      <c r="S34" s="47" t="s">
        <v>36</v>
      </c>
      <c r="T34" s="47" t="s">
        <v>36</v>
      </c>
      <c r="U34" s="47" t="s">
        <v>36</v>
      </c>
      <c r="V34" s="47" t="s">
        <v>37</v>
      </c>
      <c r="W34" s="48" t="s">
        <v>38</v>
      </c>
      <c r="X34" s="49" t="str">
        <f t="shared" si="10"/>
        <v>HOÃN</v>
      </c>
      <c r="AB34" s="36">
        <f>COUNTIF(B:B,B34)</f>
        <v>1</v>
      </c>
      <c r="AC34" s="36" t="s">
        <v>70</v>
      </c>
      <c r="AD34" s="36" t="b">
        <f t="shared" si="15"/>
        <v>1</v>
      </c>
      <c r="AE34" s="36" t="e">
        <f>IF(VLOOKUP(B34,[1]NAB!$B$5:$K$420,10,0)=Q34,VLOOKUP(B34,[1]NAB!$B$5:$K$517,10,0),"check")</f>
        <v>#N/A</v>
      </c>
      <c r="AF34" s="36" t="e">
        <f t="shared" si="12"/>
        <v>#N/A</v>
      </c>
    </row>
    <row r="35" spans="1:32" s="36" customFormat="1" ht="21" customHeight="1">
      <c r="A35" s="50">
        <v>21</v>
      </c>
      <c r="B35" s="41">
        <v>27203134187</v>
      </c>
      <c r="C35" s="42" t="s">
        <v>179</v>
      </c>
      <c r="D35" s="43" t="s">
        <v>99</v>
      </c>
      <c r="E35" s="60" t="s">
        <v>154</v>
      </c>
      <c r="F35" s="44">
        <v>37797</v>
      </c>
      <c r="G35" s="45" t="s">
        <v>39</v>
      </c>
      <c r="H35" s="45" t="s">
        <v>35</v>
      </c>
      <c r="I35" s="46">
        <v>7.67</v>
      </c>
      <c r="J35" s="46">
        <v>8.9</v>
      </c>
      <c r="K35" s="46">
        <v>8.6</v>
      </c>
      <c r="L35" s="46"/>
      <c r="M35" s="46"/>
      <c r="N35" s="46" t="s">
        <v>75</v>
      </c>
      <c r="O35" s="46">
        <v>8.6999999999999993</v>
      </c>
      <c r="P35" s="46">
        <v>7.71</v>
      </c>
      <c r="Q35" s="46">
        <v>3.31</v>
      </c>
      <c r="R35" s="47" t="s">
        <v>36</v>
      </c>
      <c r="S35" s="47" t="s">
        <v>36</v>
      </c>
      <c r="T35" s="47" t="s">
        <v>36</v>
      </c>
      <c r="U35" s="47" t="s">
        <v>36</v>
      </c>
      <c r="V35" s="47" t="s">
        <v>37</v>
      </c>
      <c r="W35" s="48" t="s">
        <v>38</v>
      </c>
      <c r="X35" s="49" t="str">
        <f t="shared" si="10"/>
        <v>CNTN</v>
      </c>
      <c r="AB35" s="36">
        <f>COUNTIF(B:B,B35)</f>
        <v>1</v>
      </c>
      <c r="AC35" s="36" t="s">
        <v>66</v>
      </c>
      <c r="AD35" s="36" t="b">
        <f t="shared" si="15"/>
        <v>1</v>
      </c>
      <c r="AE35" s="36">
        <f>IF(VLOOKUP(B35,[1]NAB!$B$5:$K$420,10,0)=Q35,VLOOKUP(B35,[1]NAB!$B$5:$K$517,10,0),"check")</f>
        <v>3.31</v>
      </c>
      <c r="AF35" s="36" t="b">
        <f t="shared" si="12"/>
        <v>1</v>
      </c>
    </row>
    <row r="36" spans="1:32" s="36" customFormat="1" ht="21" customHeight="1">
      <c r="A36" s="50">
        <v>22</v>
      </c>
      <c r="B36" s="41">
        <v>27213153961</v>
      </c>
      <c r="C36" s="42" t="s">
        <v>180</v>
      </c>
      <c r="D36" s="43" t="s">
        <v>99</v>
      </c>
      <c r="E36" s="60" t="s">
        <v>154</v>
      </c>
      <c r="F36" s="44">
        <v>37850</v>
      </c>
      <c r="G36" s="45" t="s">
        <v>42</v>
      </c>
      <c r="H36" s="45" t="s">
        <v>35</v>
      </c>
      <c r="I36" s="46">
        <v>8.0500000000000007</v>
      </c>
      <c r="J36" s="46">
        <v>9.3000000000000007</v>
      </c>
      <c r="K36" s="46">
        <v>8.9</v>
      </c>
      <c r="L36" s="46"/>
      <c r="M36" s="46"/>
      <c r="N36" s="46" t="s">
        <v>75</v>
      </c>
      <c r="O36" s="46">
        <v>9.1</v>
      </c>
      <c r="P36" s="46">
        <v>8.09</v>
      </c>
      <c r="Q36" s="46">
        <v>3.5</v>
      </c>
      <c r="R36" s="47" t="s">
        <v>36</v>
      </c>
      <c r="S36" s="47" t="s">
        <v>36</v>
      </c>
      <c r="T36" s="47" t="s">
        <v>36</v>
      </c>
      <c r="U36" s="47" t="s">
        <v>36</v>
      </c>
      <c r="V36" s="47" t="s">
        <v>45</v>
      </c>
      <c r="W36" s="48" t="s">
        <v>38</v>
      </c>
      <c r="X36" s="49" t="str">
        <f t="shared" si="10"/>
        <v>CNTN</v>
      </c>
      <c r="AB36" s="36">
        <f>COUNTIF(B:B,B36)</f>
        <v>1</v>
      </c>
      <c r="AC36" s="36" t="s">
        <v>66</v>
      </c>
      <c r="AD36" s="36" t="b">
        <f t="shared" si="15"/>
        <v>1</v>
      </c>
      <c r="AE36" s="36">
        <f>IF(VLOOKUP(B36,[1]NAB!$B$5:$K$420,10,0)=Q36,VLOOKUP(B36,[1]NAB!$B$5:$K$517,10,0),"check")</f>
        <v>3.5</v>
      </c>
      <c r="AF36" s="36" t="b">
        <f t="shared" si="12"/>
        <v>1</v>
      </c>
    </row>
    <row r="37" spans="1:32" s="36" customFormat="1" ht="21" customHeight="1">
      <c r="A37" s="50">
        <v>23</v>
      </c>
      <c r="B37" s="41">
        <v>26203142420</v>
      </c>
      <c r="C37" s="42" t="s">
        <v>181</v>
      </c>
      <c r="D37" s="43" t="s">
        <v>106</v>
      </c>
      <c r="E37" s="60" t="s">
        <v>154</v>
      </c>
      <c r="F37" s="44">
        <v>37567</v>
      </c>
      <c r="G37" s="45" t="s">
        <v>46</v>
      </c>
      <c r="H37" s="45" t="s">
        <v>35</v>
      </c>
      <c r="I37" s="46">
        <v>7.73</v>
      </c>
      <c r="J37" s="46">
        <v>9.6999999999999993</v>
      </c>
      <c r="K37" s="46">
        <v>8.9</v>
      </c>
      <c r="L37" s="46"/>
      <c r="M37" s="46"/>
      <c r="N37" s="46" t="s">
        <v>75</v>
      </c>
      <c r="O37" s="46">
        <v>9.1999999999999993</v>
      </c>
      <c r="P37" s="46">
        <v>7.79</v>
      </c>
      <c r="Q37" s="46">
        <v>3.32</v>
      </c>
      <c r="R37" s="47">
        <v>0</v>
      </c>
      <c r="S37" s="47" t="s">
        <v>36</v>
      </c>
      <c r="T37" s="47" t="s">
        <v>36</v>
      </c>
      <c r="U37" s="47" t="s">
        <v>36</v>
      </c>
      <c r="V37" s="47" t="s">
        <v>45</v>
      </c>
      <c r="W37" s="48" t="s">
        <v>38</v>
      </c>
      <c r="X37" s="49" t="str">
        <f t="shared" si="10"/>
        <v>HOÃN</v>
      </c>
      <c r="AB37" s="36">
        <f>COUNTIF(B:B,B37)</f>
        <v>1</v>
      </c>
      <c r="AC37" s="36" t="s">
        <v>70</v>
      </c>
      <c r="AD37" s="36" t="b">
        <f t="shared" si="15"/>
        <v>1</v>
      </c>
      <c r="AE37" s="36" t="e">
        <f>IF(VLOOKUP(B37,[1]NAB!$B$5:$K$420,10,0)=Q37,VLOOKUP(B37,[1]NAB!$B$5:$K$517,10,0),"check")</f>
        <v>#N/A</v>
      </c>
      <c r="AF37" s="36" t="e">
        <f t="shared" si="12"/>
        <v>#N/A</v>
      </c>
    </row>
    <row r="38" spans="1:32" s="36" customFormat="1" ht="21" customHeight="1">
      <c r="A38" s="50">
        <v>24</v>
      </c>
      <c r="B38" s="41">
        <v>27203102998</v>
      </c>
      <c r="C38" s="42" t="s">
        <v>182</v>
      </c>
      <c r="D38" s="43" t="s">
        <v>183</v>
      </c>
      <c r="E38" s="60" t="s">
        <v>154</v>
      </c>
      <c r="F38" s="44">
        <v>37731</v>
      </c>
      <c r="G38" s="45" t="s">
        <v>42</v>
      </c>
      <c r="H38" s="45" t="s">
        <v>35</v>
      </c>
      <c r="I38" s="46">
        <v>8.56</v>
      </c>
      <c r="J38" s="46">
        <v>9.5</v>
      </c>
      <c r="K38" s="46">
        <v>8.9</v>
      </c>
      <c r="L38" s="46"/>
      <c r="M38" s="46"/>
      <c r="N38" s="46" t="s">
        <v>75</v>
      </c>
      <c r="O38" s="46">
        <v>9.1</v>
      </c>
      <c r="P38" s="46">
        <v>8.58</v>
      </c>
      <c r="Q38" s="46">
        <v>3.74</v>
      </c>
      <c r="R38" s="47" t="s">
        <v>36</v>
      </c>
      <c r="S38" s="47" t="s">
        <v>36</v>
      </c>
      <c r="T38" s="47" t="s">
        <v>36</v>
      </c>
      <c r="U38" s="47" t="s">
        <v>36</v>
      </c>
      <c r="V38" s="47" t="s">
        <v>37</v>
      </c>
      <c r="W38" s="48" t="s">
        <v>38</v>
      </c>
      <c r="X38" s="49" t="str">
        <f t="shared" si="10"/>
        <v>CNTN</v>
      </c>
      <c r="AB38" s="36">
        <f>COUNTIF(B:B,B38)</f>
        <v>1</v>
      </c>
      <c r="AC38" s="36" t="s">
        <v>66</v>
      </c>
      <c r="AD38" s="36" t="b">
        <f t="shared" si="15"/>
        <v>1</v>
      </c>
      <c r="AE38" s="36">
        <f>IF(VLOOKUP(B38,[1]NAB!$B$5:$K$420,10,0)=Q38,VLOOKUP(B38,[1]NAB!$B$5:$K$517,10,0),"check")</f>
        <v>3.74</v>
      </c>
      <c r="AF38" s="36" t="b">
        <f t="shared" si="12"/>
        <v>1</v>
      </c>
    </row>
    <row r="39" spans="1:32" s="36" customFormat="1" ht="21" customHeight="1">
      <c r="A39" s="50">
        <v>25</v>
      </c>
      <c r="B39" s="41">
        <v>27203100727</v>
      </c>
      <c r="C39" s="42" t="s">
        <v>184</v>
      </c>
      <c r="D39" s="43" t="s">
        <v>53</v>
      </c>
      <c r="E39" s="60" t="s">
        <v>154</v>
      </c>
      <c r="F39" s="44">
        <v>37813</v>
      </c>
      <c r="G39" s="45" t="s">
        <v>42</v>
      </c>
      <c r="H39" s="45" t="s">
        <v>35</v>
      </c>
      <c r="I39" s="46">
        <v>8.23</v>
      </c>
      <c r="J39" s="46">
        <v>9.4</v>
      </c>
      <c r="K39" s="46">
        <v>8.4</v>
      </c>
      <c r="L39" s="46"/>
      <c r="M39" s="46"/>
      <c r="N39" s="46" t="s">
        <v>75</v>
      </c>
      <c r="O39" s="46">
        <v>8.8000000000000007</v>
      </c>
      <c r="P39" s="46">
        <v>8.25</v>
      </c>
      <c r="Q39" s="46">
        <v>3.58</v>
      </c>
      <c r="R39" s="47" t="s">
        <v>36</v>
      </c>
      <c r="S39" s="47" t="s">
        <v>36</v>
      </c>
      <c r="T39" s="47" t="s">
        <v>36</v>
      </c>
      <c r="U39" s="47" t="s">
        <v>36</v>
      </c>
      <c r="V39" s="47" t="s">
        <v>37</v>
      </c>
      <c r="W39" s="48" t="s">
        <v>38</v>
      </c>
      <c r="X39" s="49" t="str">
        <f t="shared" si="10"/>
        <v>CNTN</v>
      </c>
      <c r="AB39" s="36">
        <f>COUNTIF(B:B,B39)</f>
        <v>1</v>
      </c>
      <c r="AC39" s="36" t="s">
        <v>66</v>
      </c>
      <c r="AD39" s="36" t="b">
        <f t="shared" si="15"/>
        <v>1</v>
      </c>
      <c r="AE39" s="36">
        <f>IF(VLOOKUP(B39,[1]NAB!$B$5:$K$420,10,0)=Q39,VLOOKUP(B39,[1]NAB!$B$5:$K$517,10,0),"check")</f>
        <v>3.58</v>
      </c>
      <c r="AF39" s="36" t="b">
        <f t="shared" si="12"/>
        <v>1</v>
      </c>
    </row>
    <row r="40" spans="1:32" s="36" customFormat="1" ht="21" customHeight="1">
      <c r="A40" s="50">
        <v>26</v>
      </c>
      <c r="B40" s="41">
        <v>27203102949</v>
      </c>
      <c r="C40" s="42" t="s">
        <v>185</v>
      </c>
      <c r="D40" s="43" t="s">
        <v>100</v>
      </c>
      <c r="E40" s="60" t="s">
        <v>154</v>
      </c>
      <c r="F40" s="44">
        <v>37846</v>
      </c>
      <c r="G40" s="45" t="s">
        <v>39</v>
      </c>
      <c r="H40" s="45" t="s">
        <v>35</v>
      </c>
      <c r="I40" s="46">
        <v>8.5</v>
      </c>
      <c r="J40" s="46">
        <v>9</v>
      </c>
      <c r="K40" s="46">
        <v>8.8000000000000007</v>
      </c>
      <c r="L40" s="46"/>
      <c r="M40" s="46"/>
      <c r="N40" s="46" t="s">
        <v>75</v>
      </c>
      <c r="O40" s="46">
        <v>8.9</v>
      </c>
      <c r="P40" s="46">
        <v>8.51</v>
      </c>
      <c r="Q40" s="46">
        <v>3.76</v>
      </c>
      <c r="R40" s="47" t="s">
        <v>36</v>
      </c>
      <c r="S40" s="47" t="s">
        <v>36</v>
      </c>
      <c r="T40" s="47" t="s">
        <v>36</v>
      </c>
      <c r="U40" s="47" t="s">
        <v>36</v>
      </c>
      <c r="V40" s="47" t="s">
        <v>45</v>
      </c>
      <c r="W40" s="48" t="s">
        <v>38</v>
      </c>
      <c r="X40" s="49" t="str">
        <f t="shared" si="10"/>
        <v>CNTN</v>
      </c>
      <c r="AB40" s="36">
        <f>COUNTIF(B:B,B40)</f>
        <v>1</v>
      </c>
      <c r="AC40" s="36" t="s">
        <v>66</v>
      </c>
      <c r="AD40" s="36" t="b">
        <f t="shared" si="15"/>
        <v>1</v>
      </c>
      <c r="AE40" s="36">
        <f>IF(VLOOKUP(B40,[1]NAB!$B$5:$K$420,10,0)=Q40,VLOOKUP(B40,[1]NAB!$B$5:$K$517,10,0),"check")</f>
        <v>3.76</v>
      </c>
      <c r="AF40" s="36" t="b">
        <f t="shared" si="12"/>
        <v>1</v>
      </c>
    </row>
    <row r="41" spans="1:32" s="36" customFormat="1" ht="21" customHeight="1">
      <c r="A41" s="50">
        <v>27</v>
      </c>
      <c r="B41" s="41">
        <v>27213131820</v>
      </c>
      <c r="C41" s="42" t="s">
        <v>186</v>
      </c>
      <c r="D41" s="43" t="s">
        <v>100</v>
      </c>
      <c r="E41" s="60" t="s">
        <v>154</v>
      </c>
      <c r="F41" s="44">
        <v>37714</v>
      </c>
      <c r="G41" s="45" t="s">
        <v>90</v>
      </c>
      <c r="H41" s="45" t="s">
        <v>35</v>
      </c>
      <c r="I41" s="46">
        <v>8.08</v>
      </c>
      <c r="J41" s="46">
        <v>9.1999999999999993</v>
      </c>
      <c r="K41" s="46">
        <v>8.3000000000000007</v>
      </c>
      <c r="L41" s="46"/>
      <c r="M41" s="46"/>
      <c r="N41" s="46" t="s">
        <v>75</v>
      </c>
      <c r="O41" s="46">
        <v>8.6999999999999993</v>
      </c>
      <c r="P41" s="46">
        <v>8.1</v>
      </c>
      <c r="Q41" s="46">
        <v>3.5</v>
      </c>
      <c r="R41" s="47" t="s">
        <v>36</v>
      </c>
      <c r="S41" s="47" t="s">
        <v>36</v>
      </c>
      <c r="T41" s="47" t="s">
        <v>36</v>
      </c>
      <c r="U41" s="47" t="s">
        <v>36</v>
      </c>
      <c r="V41" s="47" t="s">
        <v>45</v>
      </c>
      <c r="W41" s="48" t="s">
        <v>38</v>
      </c>
      <c r="X41" s="49" t="str">
        <f t="shared" ref="X41:X72" si="16">IF(OR(MIN(J41:N41)&lt;5.5,J41="",MIN(K41:N41)=""),"HỎNG",IF(AND(J41&gt;=4,MAX(K41:N41)&gt;=5.5,AA41=0,Q41&gt;=2,R41="Đạt",S41="Đạt",T41="ĐẠT",U41="ĐẠT",V41&lt;&gt;0),"CNTN","HOÃN"))</f>
        <v>CNTN</v>
      </c>
      <c r="AB41" s="36">
        <f>COUNTIF(B:B,B41)</f>
        <v>1</v>
      </c>
      <c r="AC41" s="36" t="s">
        <v>66</v>
      </c>
      <c r="AD41" s="36" t="b">
        <f t="shared" ref="AD41:AD72" si="17">AC41=X41</f>
        <v>1</v>
      </c>
      <c r="AE41" s="36">
        <f>IF(VLOOKUP(B41,[1]NAB!$B$5:$K$420,10,0)=Q41,VLOOKUP(B41,[1]NAB!$B$5:$K$517,10,0),"check")</f>
        <v>3.5</v>
      </c>
      <c r="AF41" s="36" t="b">
        <f t="shared" ref="AF41:AF72" si="18">AE41=Q41</f>
        <v>1</v>
      </c>
    </row>
    <row r="42" spans="1:32" s="36" customFormat="1" ht="21" customHeight="1">
      <c r="A42" s="50">
        <v>28</v>
      </c>
      <c r="B42" s="41">
        <v>27203130457</v>
      </c>
      <c r="C42" s="42" t="s">
        <v>127</v>
      </c>
      <c r="D42" s="43" t="s">
        <v>105</v>
      </c>
      <c r="E42" s="60" t="s">
        <v>154</v>
      </c>
      <c r="F42" s="44">
        <v>37102</v>
      </c>
      <c r="G42" s="45" t="s">
        <v>58</v>
      </c>
      <c r="H42" s="45" t="s">
        <v>35</v>
      </c>
      <c r="I42" s="46">
        <v>7.87</v>
      </c>
      <c r="J42" s="46">
        <v>9.1999999999999993</v>
      </c>
      <c r="K42" s="46">
        <v>8.4</v>
      </c>
      <c r="L42" s="46"/>
      <c r="M42" s="46"/>
      <c r="N42" s="46" t="s">
        <v>75</v>
      </c>
      <c r="O42" s="46">
        <v>8.6999999999999993</v>
      </c>
      <c r="P42" s="46">
        <v>7.9</v>
      </c>
      <c r="Q42" s="46">
        <v>3.42</v>
      </c>
      <c r="R42" s="47" t="s">
        <v>36</v>
      </c>
      <c r="S42" s="47" t="s">
        <v>36</v>
      </c>
      <c r="T42" s="47" t="s">
        <v>36</v>
      </c>
      <c r="U42" s="47" t="s">
        <v>36</v>
      </c>
      <c r="V42" s="47" t="s">
        <v>41</v>
      </c>
      <c r="W42" s="48" t="s">
        <v>38</v>
      </c>
      <c r="X42" s="49" t="str">
        <f t="shared" si="16"/>
        <v>CNTN</v>
      </c>
      <c r="AB42" s="36">
        <f>COUNTIF(B:B,B42)</f>
        <v>1</v>
      </c>
      <c r="AC42" s="36" t="s">
        <v>66</v>
      </c>
      <c r="AD42" s="36" t="b">
        <f t="shared" si="17"/>
        <v>1</v>
      </c>
      <c r="AE42" s="36">
        <f>IF(VLOOKUP(B42,[1]NAB!$B$5:$K$420,10,0)=Q42,VLOOKUP(B42,[1]NAB!$B$5:$K$517,10,0),"check")</f>
        <v>3.42</v>
      </c>
      <c r="AF42" s="36" t="b">
        <f t="shared" si="18"/>
        <v>1</v>
      </c>
    </row>
    <row r="43" spans="1:32" s="36" customFormat="1" ht="21" customHeight="1">
      <c r="A43" s="50">
        <v>29</v>
      </c>
      <c r="B43" s="41">
        <v>27203102205</v>
      </c>
      <c r="C43" s="42" t="s">
        <v>187</v>
      </c>
      <c r="D43" s="43" t="s">
        <v>188</v>
      </c>
      <c r="E43" s="60" t="s">
        <v>154</v>
      </c>
      <c r="F43" s="44">
        <v>37622</v>
      </c>
      <c r="G43" s="45" t="s">
        <v>42</v>
      </c>
      <c r="H43" s="45" t="s">
        <v>35</v>
      </c>
      <c r="I43" s="46">
        <v>8.34</v>
      </c>
      <c r="J43" s="46">
        <v>9.3000000000000007</v>
      </c>
      <c r="K43" s="46">
        <v>8.9</v>
      </c>
      <c r="L43" s="46"/>
      <c r="M43" s="46"/>
      <c r="N43" s="46" t="s">
        <v>75</v>
      </c>
      <c r="O43" s="46">
        <v>9.1</v>
      </c>
      <c r="P43" s="46">
        <v>8.3699999999999992</v>
      </c>
      <c r="Q43" s="46">
        <v>3.67</v>
      </c>
      <c r="R43" s="47" t="s">
        <v>36</v>
      </c>
      <c r="S43" s="47" t="s">
        <v>36</v>
      </c>
      <c r="T43" s="47" t="s">
        <v>36</v>
      </c>
      <c r="U43" s="47" t="s">
        <v>36</v>
      </c>
      <c r="V43" s="47" t="s">
        <v>45</v>
      </c>
      <c r="W43" s="48" t="s">
        <v>38</v>
      </c>
      <c r="X43" s="49" t="str">
        <f t="shared" si="16"/>
        <v>CNTN</v>
      </c>
      <c r="AB43" s="36">
        <f>COUNTIF(B:B,B43)</f>
        <v>1</v>
      </c>
      <c r="AC43" s="36" t="s">
        <v>66</v>
      </c>
      <c r="AD43" s="36" t="b">
        <f t="shared" si="17"/>
        <v>1</v>
      </c>
      <c r="AE43" s="36">
        <f>IF(VLOOKUP(B43,[1]NAB!$B$5:$K$420,10,0)=Q43,VLOOKUP(B43,[1]NAB!$B$5:$K$517,10,0),"check")</f>
        <v>3.67</v>
      </c>
      <c r="AF43" s="36" t="b">
        <f t="shared" si="18"/>
        <v>1</v>
      </c>
    </row>
    <row r="44" spans="1:32" s="36" customFormat="1" ht="21" customHeight="1">
      <c r="A44" s="50">
        <v>30</v>
      </c>
      <c r="B44" s="41">
        <v>27203148929</v>
      </c>
      <c r="C44" s="42" t="s">
        <v>118</v>
      </c>
      <c r="D44" s="43" t="s">
        <v>188</v>
      </c>
      <c r="E44" s="60" t="s">
        <v>154</v>
      </c>
      <c r="F44" s="44">
        <v>37822</v>
      </c>
      <c r="G44" s="45" t="s">
        <v>42</v>
      </c>
      <c r="H44" s="45" t="s">
        <v>35</v>
      </c>
      <c r="I44" s="46">
        <v>8.14</v>
      </c>
      <c r="J44" s="46">
        <v>9.3000000000000007</v>
      </c>
      <c r="K44" s="46">
        <v>9.1999999999999993</v>
      </c>
      <c r="L44" s="46"/>
      <c r="M44" s="46"/>
      <c r="N44" s="46" t="s">
        <v>75</v>
      </c>
      <c r="O44" s="46">
        <v>9.1999999999999993</v>
      </c>
      <c r="P44" s="46">
        <v>8.18</v>
      </c>
      <c r="Q44" s="46">
        <v>3.58</v>
      </c>
      <c r="R44" s="47" t="s">
        <v>36</v>
      </c>
      <c r="S44" s="47" t="s">
        <v>36</v>
      </c>
      <c r="T44" s="47" t="s">
        <v>36</v>
      </c>
      <c r="U44" s="47" t="s">
        <v>36</v>
      </c>
      <c r="V44" s="47" t="s">
        <v>37</v>
      </c>
      <c r="W44" s="48" t="s">
        <v>38</v>
      </c>
      <c r="X44" s="49" t="str">
        <f t="shared" si="16"/>
        <v>CNTN</v>
      </c>
      <c r="AB44" s="36">
        <f>COUNTIF(B:B,B44)</f>
        <v>1</v>
      </c>
      <c r="AC44" s="36" t="s">
        <v>66</v>
      </c>
      <c r="AD44" s="36" t="b">
        <f t="shared" si="17"/>
        <v>1</v>
      </c>
      <c r="AE44" s="36">
        <f>IF(VLOOKUP(B44,[1]NAB!$B$5:$K$420,10,0)=Q44,VLOOKUP(B44,[1]NAB!$B$5:$K$517,10,0),"check")</f>
        <v>3.58</v>
      </c>
      <c r="AF44" s="36" t="b">
        <f t="shared" si="18"/>
        <v>1</v>
      </c>
    </row>
    <row r="45" spans="1:32" s="36" customFormat="1" ht="21" customHeight="1">
      <c r="A45" s="50">
        <v>31</v>
      </c>
      <c r="B45" s="41">
        <v>27213103006</v>
      </c>
      <c r="C45" s="42" t="s">
        <v>189</v>
      </c>
      <c r="D45" s="43" t="s">
        <v>135</v>
      </c>
      <c r="E45" s="60" t="s">
        <v>154</v>
      </c>
      <c r="F45" s="44">
        <v>37659</v>
      </c>
      <c r="G45" s="45" t="s">
        <v>60</v>
      </c>
      <c r="H45" s="45" t="s">
        <v>44</v>
      </c>
      <c r="I45" s="46">
        <v>8.2100000000000009</v>
      </c>
      <c r="J45" s="46">
        <v>9.1</v>
      </c>
      <c r="K45" s="46">
        <v>9.1</v>
      </c>
      <c r="L45" s="46"/>
      <c r="M45" s="46"/>
      <c r="N45" s="46" t="s">
        <v>75</v>
      </c>
      <c r="O45" s="46">
        <v>9.1</v>
      </c>
      <c r="P45" s="46">
        <v>8.25</v>
      </c>
      <c r="Q45" s="46">
        <v>3.54</v>
      </c>
      <c r="R45" s="47" t="s">
        <v>36</v>
      </c>
      <c r="S45" s="47" t="s">
        <v>36</v>
      </c>
      <c r="T45" s="47" t="s">
        <v>36</v>
      </c>
      <c r="U45" s="47" t="s">
        <v>36</v>
      </c>
      <c r="V45" s="47" t="s">
        <v>37</v>
      </c>
      <c r="W45" s="48" t="s">
        <v>38</v>
      </c>
      <c r="X45" s="49" t="str">
        <f t="shared" si="16"/>
        <v>CNTN</v>
      </c>
      <c r="AB45" s="36">
        <f>COUNTIF(B:B,B45)</f>
        <v>1</v>
      </c>
      <c r="AC45" s="36" t="s">
        <v>66</v>
      </c>
      <c r="AD45" s="36" t="b">
        <f t="shared" si="17"/>
        <v>1</v>
      </c>
      <c r="AE45" s="36">
        <f>IF(VLOOKUP(B45,[1]NAB!$B$5:$K$420,10,0)=Q45,VLOOKUP(B45,[1]NAB!$B$5:$K$517,10,0),"check")</f>
        <v>3.54</v>
      </c>
      <c r="AF45" s="36" t="b">
        <f t="shared" si="18"/>
        <v>1</v>
      </c>
    </row>
    <row r="46" spans="1:32" s="36" customFormat="1" ht="21" customHeight="1">
      <c r="A46" s="50">
        <v>32</v>
      </c>
      <c r="B46" s="41">
        <v>27213145080</v>
      </c>
      <c r="C46" s="42" t="s">
        <v>190</v>
      </c>
      <c r="D46" s="43" t="s">
        <v>135</v>
      </c>
      <c r="E46" s="60" t="s">
        <v>154</v>
      </c>
      <c r="F46" s="44">
        <v>36226</v>
      </c>
      <c r="G46" s="45" t="s">
        <v>46</v>
      </c>
      <c r="H46" s="45" t="s">
        <v>44</v>
      </c>
      <c r="I46" s="46">
        <v>8</v>
      </c>
      <c r="J46" s="46">
        <v>8.6</v>
      </c>
      <c r="K46" s="46">
        <v>9.1999999999999993</v>
      </c>
      <c r="L46" s="46"/>
      <c r="M46" s="46"/>
      <c r="N46" s="46" t="s">
        <v>75</v>
      </c>
      <c r="O46" s="46">
        <v>9</v>
      </c>
      <c r="P46" s="46">
        <v>8.0299999999999994</v>
      </c>
      <c r="Q46" s="46">
        <v>3.42</v>
      </c>
      <c r="R46" s="47" t="s">
        <v>36</v>
      </c>
      <c r="S46" s="47">
        <v>0</v>
      </c>
      <c r="T46" s="47" t="s">
        <v>36</v>
      </c>
      <c r="U46" s="47" t="s">
        <v>36</v>
      </c>
      <c r="V46" s="47" t="s">
        <v>45</v>
      </c>
      <c r="W46" s="48" t="s">
        <v>38</v>
      </c>
      <c r="X46" s="49" t="str">
        <f t="shared" si="16"/>
        <v>HOÃN</v>
      </c>
      <c r="AB46" s="36">
        <f>COUNTIF(B:B,B46)</f>
        <v>1</v>
      </c>
      <c r="AC46" s="36" t="s">
        <v>70</v>
      </c>
      <c r="AD46" s="36" t="b">
        <f t="shared" si="17"/>
        <v>1</v>
      </c>
      <c r="AE46" s="36" t="e">
        <f>IF(VLOOKUP(B46,[1]NAB!$B$5:$K$420,10,0)=Q46,VLOOKUP(B46,[1]NAB!$B$5:$K$517,10,0),"check")</f>
        <v>#N/A</v>
      </c>
      <c r="AF46" s="36" t="e">
        <f t="shared" si="18"/>
        <v>#N/A</v>
      </c>
    </row>
    <row r="47" spans="1:32" s="36" customFormat="1" ht="21" customHeight="1">
      <c r="A47" s="50">
        <v>33</v>
      </c>
      <c r="B47" s="41">
        <v>27203100561</v>
      </c>
      <c r="C47" s="42" t="s">
        <v>191</v>
      </c>
      <c r="D47" s="43" t="s">
        <v>133</v>
      </c>
      <c r="E47" s="60" t="s">
        <v>154</v>
      </c>
      <c r="F47" s="44">
        <v>37864</v>
      </c>
      <c r="G47" s="45" t="s">
        <v>77</v>
      </c>
      <c r="H47" s="45" t="s">
        <v>35</v>
      </c>
      <c r="I47" s="46">
        <v>8</v>
      </c>
      <c r="J47" s="46">
        <v>9.1</v>
      </c>
      <c r="K47" s="46">
        <v>9.1</v>
      </c>
      <c r="L47" s="46"/>
      <c r="M47" s="46"/>
      <c r="N47" s="46" t="s">
        <v>75</v>
      </c>
      <c r="O47" s="46">
        <v>9.1</v>
      </c>
      <c r="P47" s="46">
        <v>8.0399999999999991</v>
      </c>
      <c r="Q47" s="46">
        <v>3.45</v>
      </c>
      <c r="R47" s="47" t="s">
        <v>36</v>
      </c>
      <c r="S47" s="47" t="s">
        <v>36</v>
      </c>
      <c r="T47" s="47" t="s">
        <v>36</v>
      </c>
      <c r="U47" s="47" t="s">
        <v>36</v>
      </c>
      <c r="V47" s="47" t="s">
        <v>45</v>
      </c>
      <c r="W47" s="48" t="s">
        <v>38</v>
      </c>
      <c r="X47" s="49" t="str">
        <f t="shared" si="16"/>
        <v>CNTN</v>
      </c>
      <c r="AB47" s="36">
        <f>COUNTIF(B:B,B47)</f>
        <v>1</v>
      </c>
      <c r="AC47" s="36" t="s">
        <v>66</v>
      </c>
      <c r="AD47" s="36" t="b">
        <f t="shared" si="17"/>
        <v>1</v>
      </c>
      <c r="AE47" s="36">
        <f>IF(VLOOKUP(B47,[1]NAB!$B$5:$K$420,10,0)=Q47,VLOOKUP(B47,[1]NAB!$B$5:$K$517,10,0),"check")</f>
        <v>3.45</v>
      </c>
      <c r="AF47" s="36" t="b">
        <f t="shared" si="18"/>
        <v>1</v>
      </c>
    </row>
    <row r="48" spans="1:32" s="36" customFormat="1" ht="21" customHeight="1">
      <c r="A48" s="50">
        <v>34</v>
      </c>
      <c r="B48" s="41">
        <v>27203142755</v>
      </c>
      <c r="C48" s="42" t="s">
        <v>161</v>
      </c>
      <c r="D48" s="43" t="s">
        <v>89</v>
      </c>
      <c r="E48" s="60" t="s">
        <v>154</v>
      </c>
      <c r="F48" s="44">
        <v>37898</v>
      </c>
      <c r="G48" s="45" t="s">
        <v>76</v>
      </c>
      <c r="H48" s="45" t="s">
        <v>35</v>
      </c>
      <c r="I48" s="46">
        <v>8.06</v>
      </c>
      <c r="J48" s="46">
        <v>9.1999999999999993</v>
      </c>
      <c r="K48" s="46">
        <v>9.1999999999999993</v>
      </c>
      <c r="L48" s="46"/>
      <c r="M48" s="46"/>
      <c r="N48" s="46" t="s">
        <v>75</v>
      </c>
      <c r="O48" s="46">
        <v>9.1999999999999993</v>
      </c>
      <c r="P48" s="46">
        <v>8.11</v>
      </c>
      <c r="Q48" s="46">
        <v>3.48</v>
      </c>
      <c r="R48" s="47" t="s">
        <v>36</v>
      </c>
      <c r="S48" s="47" t="s">
        <v>36</v>
      </c>
      <c r="T48" s="47" t="s">
        <v>36</v>
      </c>
      <c r="U48" s="47" t="s">
        <v>36</v>
      </c>
      <c r="V48" s="47" t="s">
        <v>45</v>
      </c>
      <c r="W48" s="48" t="s">
        <v>38</v>
      </c>
      <c r="X48" s="49" t="str">
        <f t="shared" si="16"/>
        <v>CNTN</v>
      </c>
      <c r="AB48" s="36">
        <f>COUNTIF(B:B,B48)</f>
        <v>1</v>
      </c>
      <c r="AC48" s="36" t="s">
        <v>66</v>
      </c>
      <c r="AD48" s="36" t="b">
        <f t="shared" si="17"/>
        <v>1</v>
      </c>
      <c r="AE48" s="36">
        <f>IF(VLOOKUP(B48,[1]NAB!$B$5:$K$420,10,0)=Q48,VLOOKUP(B48,[1]NAB!$B$5:$K$517,10,0),"check")</f>
        <v>3.48</v>
      </c>
      <c r="AF48" s="36" t="b">
        <f t="shared" si="18"/>
        <v>1</v>
      </c>
    </row>
    <row r="49" spans="1:32" s="36" customFormat="1" ht="21" customHeight="1">
      <c r="A49" s="50">
        <v>35</v>
      </c>
      <c r="B49" s="41">
        <v>27202240960</v>
      </c>
      <c r="C49" s="42" t="s">
        <v>192</v>
      </c>
      <c r="D49" s="43" t="s">
        <v>193</v>
      </c>
      <c r="E49" s="60" t="s">
        <v>154</v>
      </c>
      <c r="F49" s="44">
        <v>37965</v>
      </c>
      <c r="G49" s="45" t="s">
        <v>42</v>
      </c>
      <c r="H49" s="45" t="s">
        <v>35</v>
      </c>
      <c r="I49" s="46">
        <v>7.58</v>
      </c>
      <c r="J49" s="46">
        <v>9</v>
      </c>
      <c r="K49" s="46">
        <v>8.3000000000000007</v>
      </c>
      <c r="L49" s="46"/>
      <c r="M49" s="46"/>
      <c r="N49" s="46" t="s">
        <v>75</v>
      </c>
      <c r="O49" s="46">
        <v>8.6</v>
      </c>
      <c r="P49" s="46">
        <v>7.62</v>
      </c>
      <c r="Q49" s="46">
        <v>3.23</v>
      </c>
      <c r="R49" s="47" t="s">
        <v>36</v>
      </c>
      <c r="S49" s="47" t="s">
        <v>36</v>
      </c>
      <c r="T49" s="47" t="s">
        <v>36</v>
      </c>
      <c r="U49" s="47" t="s">
        <v>36</v>
      </c>
      <c r="V49" s="47" t="s">
        <v>37</v>
      </c>
      <c r="W49" s="48" t="s">
        <v>38</v>
      </c>
      <c r="X49" s="49" t="str">
        <f t="shared" si="16"/>
        <v>CNTN</v>
      </c>
      <c r="AB49" s="36">
        <f>COUNTIF(B:B,B49)</f>
        <v>1</v>
      </c>
      <c r="AC49" s="36" t="s">
        <v>66</v>
      </c>
      <c r="AD49" s="36" t="b">
        <f t="shared" si="17"/>
        <v>1</v>
      </c>
      <c r="AE49" s="36">
        <f>IF(VLOOKUP(B49,[1]NAB!$B$5:$K$420,10,0)=Q49,VLOOKUP(B49,[1]NAB!$B$5:$K$517,10,0),"check")</f>
        <v>3.23</v>
      </c>
      <c r="AF49" s="36" t="b">
        <f t="shared" si="18"/>
        <v>1</v>
      </c>
    </row>
    <row r="50" spans="1:32" s="36" customFormat="1" ht="21" customHeight="1">
      <c r="A50" s="50">
        <v>36</v>
      </c>
      <c r="B50" s="41">
        <v>27203144149</v>
      </c>
      <c r="C50" s="42" t="s">
        <v>83</v>
      </c>
      <c r="D50" s="43" t="s">
        <v>194</v>
      </c>
      <c r="E50" s="60" t="s">
        <v>154</v>
      </c>
      <c r="F50" s="44">
        <v>37791</v>
      </c>
      <c r="G50" s="45" t="s">
        <v>39</v>
      </c>
      <c r="H50" s="45" t="s">
        <v>35</v>
      </c>
      <c r="I50" s="46">
        <v>7.65</v>
      </c>
      <c r="J50" s="46">
        <v>9.3000000000000007</v>
      </c>
      <c r="K50" s="46">
        <v>9.3000000000000007</v>
      </c>
      <c r="L50" s="46"/>
      <c r="M50" s="46"/>
      <c r="N50" s="46" t="s">
        <v>75</v>
      </c>
      <c r="O50" s="46">
        <v>9.3000000000000007</v>
      </c>
      <c r="P50" s="46">
        <v>7.71</v>
      </c>
      <c r="Q50" s="46">
        <v>3.24</v>
      </c>
      <c r="R50" s="47" t="s">
        <v>36</v>
      </c>
      <c r="S50" s="47" t="s">
        <v>36</v>
      </c>
      <c r="T50" s="47" t="s">
        <v>36</v>
      </c>
      <c r="U50" s="47" t="s">
        <v>36</v>
      </c>
      <c r="V50" s="47" t="s">
        <v>37</v>
      </c>
      <c r="W50" s="48" t="s">
        <v>38</v>
      </c>
      <c r="X50" s="49" t="str">
        <f t="shared" si="16"/>
        <v>CNTN</v>
      </c>
      <c r="AB50" s="36">
        <f>COUNTIF(B:B,B50)</f>
        <v>1</v>
      </c>
      <c r="AC50" s="36" t="s">
        <v>66</v>
      </c>
      <c r="AD50" s="36" t="b">
        <f t="shared" si="17"/>
        <v>1</v>
      </c>
      <c r="AE50" s="36">
        <f>IF(VLOOKUP(B50,[1]NAB!$B$5:$K$420,10,0)=Q50,VLOOKUP(B50,[1]NAB!$B$5:$K$517,10,0),"check")</f>
        <v>3.24</v>
      </c>
      <c r="AF50" s="36" t="b">
        <f t="shared" si="18"/>
        <v>1</v>
      </c>
    </row>
    <row r="51" spans="1:32" s="36" customFormat="1" ht="21" customHeight="1">
      <c r="A51" s="50">
        <v>37</v>
      </c>
      <c r="B51" s="41">
        <v>27203122263</v>
      </c>
      <c r="C51" s="42" t="s">
        <v>195</v>
      </c>
      <c r="D51" s="43" t="s">
        <v>196</v>
      </c>
      <c r="E51" s="60" t="s">
        <v>154</v>
      </c>
      <c r="F51" s="44">
        <v>37897</v>
      </c>
      <c r="G51" s="45" t="s">
        <v>43</v>
      </c>
      <c r="H51" s="45" t="s">
        <v>35</v>
      </c>
      <c r="I51" s="46">
        <v>7.89</v>
      </c>
      <c r="J51" s="46">
        <v>9.3000000000000007</v>
      </c>
      <c r="K51" s="46">
        <v>8.6999999999999993</v>
      </c>
      <c r="L51" s="46"/>
      <c r="M51" s="46"/>
      <c r="N51" s="46" t="s">
        <v>75</v>
      </c>
      <c r="O51" s="46">
        <v>8.9</v>
      </c>
      <c r="P51" s="46">
        <v>7.93</v>
      </c>
      <c r="Q51" s="46">
        <v>3.41</v>
      </c>
      <c r="R51" s="47" t="s">
        <v>36</v>
      </c>
      <c r="S51" s="47" t="s">
        <v>36</v>
      </c>
      <c r="T51" s="47" t="s">
        <v>36</v>
      </c>
      <c r="U51" s="47" t="s">
        <v>36</v>
      </c>
      <c r="V51" s="47" t="s">
        <v>45</v>
      </c>
      <c r="W51" s="48" t="s">
        <v>38</v>
      </c>
      <c r="X51" s="49" t="str">
        <f t="shared" si="16"/>
        <v>CNTN</v>
      </c>
      <c r="AB51" s="36">
        <f>COUNTIF(B:B,B51)</f>
        <v>1</v>
      </c>
      <c r="AC51" s="36" t="s">
        <v>66</v>
      </c>
      <c r="AD51" s="36" t="b">
        <f t="shared" si="17"/>
        <v>1</v>
      </c>
      <c r="AE51" s="36">
        <f>IF(VLOOKUP(B51,[1]NAB!$B$5:$K$420,10,0)=Q51,VLOOKUP(B51,[1]NAB!$B$5:$K$517,10,0),"check")</f>
        <v>3.41</v>
      </c>
      <c r="AF51" s="36" t="b">
        <f t="shared" si="18"/>
        <v>1</v>
      </c>
    </row>
    <row r="52" spans="1:32" s="36" customFormat="1" ht="21" customHeight="1">
      <c r="A52" s="50">
        <v>38</v>
      </c>
      <c r="B52" s="41">
        <v>27203149141</v>
      </c>
      <c r="C52" s="42" t="s">
        <v>184</v>
      </c>
      <c r="D52" s="43" t="s">
        <v>54</v>
      </c>
      <c r="E52" s="60" t="s">
        <v>154</v>
      </c>
      <c r="F52" s="44">
        <v>37891</v>
      </c>
      <c r="G52" s="45" t="s">
        <v>60</v>
      </c>
      <c r="H52" s="45" t="s">
        <v>35</v>
      </c>
      <c r="I52" s="46">
        <v>7.87</v>
      </c>
      <c r="J52" s="46">
        <v>9.3000000000000007</v>
      </c>
      <c r="K52" s="46">
        <v>9.1999999999999993</v>
      </c>
      <c r="L52" s="46"/>
      <c r="M52" s="46"/>
      <c r="N52" s="46" t="s">
        <v>75</v>
      </c>
      <c r="O52" s="46">
        <v>9.1999999999999993</v>
      </c>
      <c r="P52" s="46">
        <v>7.92</v>
      </c>
      <c r="Q52" s="46">
        <v>3.36</v>
      </c>
      <c r="R52" s="47" t="s">
        <v>36</v>
      </c>
      <c r="S52" s="47" t="s">
        <v>36</v>
      </c>
      <c r="T52" s="47">
        <v>0</v>
      </c>
      <c r="U52" s="47" t="s">
        <v>36</v>
      </c>
      <c r="V52" s="47" t="s">
        <v>37</v>
      </c>
      <c r="W52" s="48" t="s">
        <v>38</v>
      </c>
      <c r="X52" s="49" t="str">
        <f t="shared" si="16"/>
        <v>HOÃN</v>
      </c>
      <c r="AB52" s="36">
        <f>COUNTIF(B:B,B52)</f>
        <v>1</v>
      </c>
      <c r="AC52" s="36" t="s">
        <v>70</v>
      </c>
      <c r="AD52" s="36" t="b">
        <f t="shared" si="17"/>
        <v>1</v>
      </c>
      <c r="AE52" s="36" t="e">
        <f>IF(VLOOKUP(B52,[1]NAB!$B$5:$K$420,10,0)=Q52,VLOOKUP(B52,[1]NAB!$B$5:$K$517,10,0),"check")</f>
        <v>#N/A</v>
      </c>
      <c r="AF52" s="36" t="e">
        <f t="shared" si="18"/>
        <v>#N/A</v>
      </c>
    </row>
    <row r="53" spans="1:32" s="36" customFormat="1" ht="21" customHeight="1">
      <c r="A53" s="50">
        <v>39</v>
      </c>
      <c r="B53" s="41">
        <v>27202251645</v>
      </c>
      <c r="C53" s="42" t="s">
        <v>67</v>
      </c>
      <c r="D53" s="43" t="s">
        <v>81</v>
      </c>
      <c r="E53" s="60" t="s">
        <v>154</v>
      </c>
      <c r="F53" s="44">
        <v>37725</v>
      </c>
      <c r="G53" s="45" t="s">
        <v>42</v>
      </c>
      <c r="H53" s="45" t="s">
        <v>35</v>
      </c>
      <c r="I53" s="46">
        <v>8.2899999999999991</v>
      </c>
      <c r="J53" s="46">
        <v>9.4</v>
      </c>
      <c r="K53" s="46">
        <v>9.1999999999999993</v>
      </c>
      <c r="L53" s="46"/>
      <c r="M53" s="46"/>
      <c r="N53" s="46" t="s">
        <v>75</v>
      </c>
      <c r="O53" s="46">
        <v>9.3000000000000007</v>
      </c>
      <c r="P53" s="46">
        <v>8.33</v>
      </c>
      <c r="Q53" s="46">
        <v>3.63</v>
      </c>
      <c r="R53" s="47" t="s">
        <v>36</v>
      </c>
      <c r="S53" s="47" t="s">
        <v>36</v>
      </c>
      <c r="T53" s="47" t="s">
        <v>36</v>
      </c>
      <c r="U53" s="47" t="s">
        <v>36</v>
      </c>
      <c r="V53" s="47" t="s">
        <v>45</v>
      </c>
      <c r="W53" s="48" t="s">
        <v>38</v>
      </c>
      <c r="X53" s="49" t="str">
        <f t="shared" si="16"/>
        <v>CNTN</v>
      </c>
      <c r="AB53" s="36">
        <f>COUNTIF(B:B,B53)</f>
        <v>1</v>
      </c>
      <c r="AC53" s="36" t="s">
        <v>66</v>
      </c>
      <c r="AD53" s="36" t="b">
        <f t="shared" si="17"/>
        <v>1</v>
      </c>
      <c r="AE53" s="36">
        <f>IF(VLOOKUP(B53,[1]NAB!$B$5:$K$420,10,0)=Q53,VLOOKUP(B53,[1]NAB!$B$5:$K$517,10,0),"check")</f>
        <v>3.63</v>
      </c>
      <c r="AF53" s="36" t="b">
        <f t="shared" si="18"/>
        <v>1</v>
      </c>
    </row>
    <row r="54" spans="1:32" s="36" customFormat="1" ht="21" customHeight="1">
      <c r="A54" s="50">
        <v>40</v>
      </c>
      <c r="B54" s="41">
        <v>27203100032</v>
      </c>
      <c r="C54" s="42" t="s">
        <v>197</v>
      </c>
      <c r="D54" s="43" t="s">
        <v>81</v>
      </c>
      <c r="E54" s="60" t="s">
        <v>154</v>
      </c>
      <c r="F54" s="44">
        <v>37721</v>
      </c>
      <c r="G54" s="45" t="s">
        <v>46</v>
      </c>
      <c r="H54" s="45" t="s">
        <v>35</v>
      </c>
      <c r="I54" s="46">
        <v>8.39</v>
      </c>
      <c r="J54" s="46">
        <v>9</v>
      </c>
      <c r="K54" s="46">
        <v>9</v>
      </c>
      <c r="L54" s="46"/>
      <c r="M54" s="46"/>
      <c r="N54" s="46" t="s">
        <v>75</v>
      </c>
      <c r="O54" s="46">
        <v>9</v>
      </c>
      <c r="P54" s="46">
        <v>8.42</v>
      </c>
      <c r="Q54" s="46">
        <v>3.67</v>
      </c>
      <c r="R54" s="47" t="s">
        <v>36</v>
      </c>
      <c r="S54" s="47" t="s">
        <v>36</v>
      </c>
      <c r="T54" s="47" t="s">
        <v>36</v>
      </c>
      <c r="U54" s="47" t="s">
        <v>36</v>
      </c>
      <c r="V54" s="47" t="s">
        <v>41</v>
      </c>
      <c r="W54" s="48" t="s">
        <v>38</v>
      </c>
      <c r="X54" s="49" t="str">
        <f t="shared" si="16"/>
        <v>CNTN</v>
      </c>
      <c r="AB54" s="36">
        <f>COUNTIF(B:B,B54)</f>
        <v>1</v>
      </c>
      <c r="AC54" s="36" t="s">
        <v>66</v>
      </c>
      <c r="AD54" s="36" t="b">
        <f t="shared" si="17"/>
        <v>1</v>
      </c>
      <c r="AE54" s="36">
        <f>IF(VLOOKUP(B54,[1]NAB!$B$5:$K$420,10,0)=Q54,VLOOKUP(B54,[1]NAB!$B$5:$K$517,10,0),"check")</f>
        <v>3.67</v>
      </c>
      <c r="AF54" s="36" t="b">
        <f t="shared" si="18"/>
        <v>1</v>
      </c>
    </row>
    <row r="55" spans="1:32" s="36" customFormat="1" ht="21" customHeight="1">
      <c r="A55" s="50">
        <v>41</v>
      </c>
      <c r="B55" s="41">
        <v>27203124437</v>
      </c>
      <c r="C55" s="42" t="s">
        <v>67</v>
      </c>
      <c r="D55" s="43" t="s">
        <v>92</v>
      </c>
      <c r="E55" s="60" t="s">
        <v>154</v>
      </c>
      <c r="F55" s="44">
        <v>37761</v>
      </c>
      <c r="G55" s="45" t="s">
        <v>76</v>
      </c>
      <c r="H55" s="45" t="s">
        <v>35</v>
      </c>
      <c r="I55" s="46">
        <v>8.33</v>
      </c>
      <c r="J55" s="46">
        <v>8.5</v>
      </c>
      <c r="K55" s="46">
        <v>9.3000000000000007</v>
      </c>
      <c r="L55" s="46"/>
      <c r="M55" s="46"/>
      <c r="N55" s="46" t="s">
        <v>75</v>
      </c>
      <c r="O55" s="46">
        <v>9</v>
      </c>
      <c r="P55" s="46">
        <v>8.35</v>
      </c>
      <c r="Q55" s="46">
        <v>3.63</v>
      </c>
      <c r="R55" s="47" t="s">
        <v>36</v>
      </c>
      <c r="S55" s="47" t="s">
        <v>36</v>
      </c>
      <c r="T55" s="47" t="s">
        <v>36</v>
      </c>
      <c r="U55" s="47" t="s">
        <v>36</v>
      </c>
      <c r="V55" s="47" t="s">
        <v>37</v>
      </c>
      <c r="W55" s="48" t="s">
        <v>38</v>
      </c>
      <c r="X55" s="49" t="str">
        <f t="shared" si="16"/>
        <v>CNTN</v>
      </c>
      <c r="AB55" s="36">
        <f>COUNTIF(B:B,B55)</f>
        <v>1</v>
      </c>
      <c r="AC55" s="36" t="s">
        <v>66</v>
      </c>
      <c r="AD55" s="36" t="b">
        <f t="shared" si="17"/>
        <v>1</v>
      </c>
      <c r="AE55" s="36">
        <f>IF(VLOOKUP(B55,[1]NAB!$B$5:$K$420,10,0)=Q55,VLOOKUP(B55,[1]NAB!$B$5:$K$517,10,0),"check")</f>
        <v>3.63</v>
      </c>
      <c r="AF55" s="36" t="b">
        <f t="shared" si="18"/>
        <v>1</v>
      </c>
    </row>
    <row r="56" spans="1:32" s="36" customFormat="1" ht="21" customHeight="1">
      <c r="A56" s="50">
        <v>42</v>
      </c>
      <c r="B56" s="41">
        <v>27203102482</v>
      </c>
      <c r="C56" s="42" t="s">
        <v>127</v>
      </c>
      <c r="D56" s="43" t="s">
        <v>93</v>
      </c>
      <c r="E56" s="60" t="s">
        <v>154</v>
      </c>
      <c r="F56" s="44">
        <v>37689</v>
      </c>
      <c r="G56" s="45" t="s">
        <v>46</v>
      </c>
      <c r="H56" s="45" t="s">
        <v>35</v>
      </c>
      <c r="I56" s="46">
        <v>9.06</v>
      </c>
      <c r="J56" s="46">
        <v>9.1999999999999993</v>
      </c>
      <c r="K56" s="46">
        <v>9.1999999999999993</v>
      </c>
      <c r="L56" s="46"/>
      <c r="M56" s="46"/>
      <c r="N56" s="46" t="s">
        <v>75</v>
      </c>
      <c r="O56" s="46">
        <v>9.1999999999999993</v>
      </c>
      <c r="P56" s="46">
        <v>9.07</v>
      </c>
      <c r="Q56" s="46">
        <v>3.9</v>
      </c>
      <c r="R56" s="47" t="s">
        <v>36</v>
      </c>
      <c r="S56" s="47" t="s">
        <v>36</v>
      </c>
      <c r="T56" s="47" t="s">
        <v>36</v>
      </c>
      <c r="U56" s="47" t="s">
        <v>36</v>
      </c>
      <c r="V56" s="47" t="s">
        <v>45</v>
      </c>
      <c r="W56" s="48" t="s">
        <v>38</v>
      </c>
      <c r="X56" s="49" t="str">
        <f t="shared" si="16"/>
        <v>CNTN</v>
      </c>
      <c r="AB56" s="36">
        <f>COUNTIF(B:B,B56)</f>
        <v>1</v>
      </c>
      <c r="AC56" s="36" t="s">
        <v>66</v>
      </c>
      <c r="AD56" s="36" t="b">
        <f t="shared" si="17"/>
        <v>1</v>
      </c>
      <c r="AE56" s="36">
        <f>IF(VLOOKUP(B56,[1]NAB!$B$5:$K$420,10,0)=Q56,VLOOKUP(B56,[1]NAB!$B$5:$K$517,10,0),"check")</f>
        <v>3.9</v>
      </c>
      <c r="AF56" s="36" t="b">
        <f t="shared" si="18"/>
        <v>1</v>
      </c>
    </row>
    <row r="57" spans="1:32" s="36" customFormat="1" ht="21" customHeight="1">
      <c r="A57" s="50">
        <v>43</v>
      </c>
      <c r="B57" s="41">
        <v>27203102728</v>
      </c>
      <c r="C57" s="42" t="s">
        <v>198</v>
      </c>
      <c r="D57" s="43" t="s">
        <v>93</v>
      </c>
      <c r="E57" s="60" t="s">
        <v>154</v>
      </c>
      <c r="F57" s="44">
        <v>37826</v>
      </c>
      <c r="G57" s="45" t="s">
        <v>42</v>
      </c>
      <c r="H57" s="45" t="s">
        <v>35</v>
      </c>
      <c r="I57" s="46">
        <v>8.61</v>
      </c>
      <c r="J57" s="46">
        <v>9.4</v>
      </c>
      <c r="K57" s="46">
        <v>8.8000000000000007</v>
      </c>
      <c r="L57" s="46"/>
      <c r="M57" s="46"/>
      <c r="N57" s="46" t="s">
        <v>75</v>
      </c>
      <c r="O57" s="46">
        <v>9</v>
      </c>
      <c r="P57" s="46">
        <v>8.6300000000000008</v>
      </c>
      <c r="Q57" s="46">
        <v>3.78</v>
      </c>
      <c r="R57" s="47" t="s">
        <v>36</v>
      </c>
      <c r="S57" s="47" t="s">
        <v>36</v>
      </c>
      <c r="T57" s="47" t="s">
        <v>36</v>
      </c>
      <c r="U57" s="47" t="s">
        <v>36</v>
      </c>
      <c r="V57" s="47" t="s">
        <v>45</v>
      </c>
      <c r="W57" s="48" t="s">
        <v>38</v>
      </c>
      <c r="X57" s="49" t="str">
        <f t="shared" si="16"/>
        <v>CNTN</v>
      </c>
      <c r="AB57" s="36">
        <f>COUNTIF(B:B,B57)</f>
        <v>1</v>
      </c>
      <c r="AC57" s="36" t="s">
        <v>66</v>
      </c>
      <c r="AD57" s="36" t="b">
        <f t="shared" si="17"/>
        <v>1</v>
      </c>
      <c r="AE57" s="36">
        <f>IF(VLOOKUP(B57,[1]NAB!$B$5:$K$420,10,0)=Q57,VLOOKUP(B57,[1]NAB!$B$5:$K$517,10,0),"check")</f>
        <v>3.78</v>
      </c>
      <c r="AF57" s="36" t="b">
        <f t="shared" si="18"/>
        <v>1</v>
      </c>
    </row>
    <row r="58" spans="1:32" s="36" customFormat="1" ht="21" customHeight="1">
      <c r="A58" s="50">
        <v>44</v>
      </c>
      <c r="B58" s="41">
        <v>27203102888</v>
      </c>
      <c r="C58" s="42" t="s">
        <v>199</v>
      </c>
      <c r="D58" s="43" t="s">
        <v>62</v>
      </c>
      <c r="E58" s="60" t="s">
        <v>154</v>
      </c>
      <c r="F58" s="44">
        <v>37813</v>
      </c>
      <c r="G58" s="45" t="s">
        <v>46</v>
      </c>
      <c r="H58" s="45" t="s">
        <v>35</v>
      </c>
      <c r="I58" s="46">
        <v>8.07</v>
      </c>
      <c r="J58" s="46">
        <v>9.1999999999999993</v>
      </c>
      <c r="K58" s="46">
        <v>8.6999999999999993</v>
      </c>
      <c r="L58" s="46"/>
      <c r="M58" s="46"/>
      <c r="N58" s="46" t="s">
        <v>75</v>
      </c>
      <c r="O58" s="46">
        <v>8.9</v>
      </c>
      <c r="P58" s="46">
        <v>8.1</v>
      </c>
      <c r="Q58" s="46">
        <v>3.53</v>
      </c>
      <c r="R58" s="47" t="s">
        <v>36</v>
      </c>
      <c r="S58" s="47" t="s">
        <v>36</v>
      </c>
      <c r="T58" s="47" t="s">
        <v>36</v>
      </c>
      <c r="U58" s="47" t="s">
        <v>36</v>
      </c>
      <c r="V58" s="47" t="s">
        <v>37</v>
      </c>
      <c r="W58" s="48" t="s">
        <v>38</v>
      </c>
      <c r="X58" s="49" t="str">
        <f t="shared" si="16"/>
        <v>CNTN</v>
      </c>
      <c r="AB58" s="36">
        <f>COUNTIF(B:B,B58)</f>
        <v>1</v>
      </c>
      <c r="AC58" s="36" t="s">
        <v>66</v>
      </c>
      <c r="AD58" s="36" t="b">
        <f t="shared" si="17"/>
        <v>1</v>
      </c>
      <c r="AE58" s="36">
        <f>IF(VLOOKUP(B58,[1]NAB!$B$5:$K$420,10,0)=Q58,VLOOKUP(B58,[1]NAB!$B$5:$K$517,10,0),"check")</f>
        <v>3.53</v>
      </c>
      <c r="AF58" s="36" t="b">
        <f t="shared" si="18"/>
        <v>1</v>
      </c>
    </row>
    <row r="59" spans="1:32" s="36" customFormat="1" ht="21" customHeight="1">
      <c r="A59" s="50">
        <v>45</v>
      </c>
      <c r="B59" s="41">
        <v>25203117688</v>
      </c>
      <c r="C59" s="42" t="s">
        <v>200</v>
      </c>
      <c r="D59" s="43" t="s">
        <v>55</v>
      </c>
      <c r="E59" s="60" t="s">
        <v>154</v>
      </c>
      <c r="F59" s="44">
        <v>36393</v>
      </c>
      <c r="G59" s="45" t="s">
        <v>43</v>
      </c>
      <c r="H59" s="45" t="s">
        <v>35</v>
      </c>
      <c r="I59" s="46">
        <v>8.1999999999999993</v>
      </c>
      <c r="J59" s="46">
        <v>9</v>
      </c>
      <c r="K59" s="46">
        <v>8.9</v>
      </c>
      <c r="L59" s="46"/>
      <c r="M59" s="46"/>
      <c r="N59" s="46" t="s">
        <v>75</v>
      </c>
      <c r="O59" s="46">
        <v>8.9</v>
      </c>
      <c r="P59" s="46">
        <v>8.23</v>
      </c>
      <c r="Q59" s="46">
        <v>3.57</v>
      </c>
      <c r="R59" s="47" t="s">
        <v>36</v>
      </c>
      <c r="S59" s="47" t="s">
        <v>36</v>
      </c>
      <c r="T59" s="47" t="s">
        <v>36</v>
      </c>
      <c r="U59" s="47" t="s">
        <v>36</v>
      </c>
      <c r="V59" s="47" t="s">
        <v>41</v>
      </c>
      <c r="W59" s="48" t="s">
        <v>38</v>
      </c>
      <c r="X59" s="49" t="str">
        <f t="shared" si="16"/>
        <v>CNTN</v>
      </c>
      <c r="AB59" s="36">
        <f>COUNTIF(B:B,B59)</f>
        <v>1</v>
      </c>
      <c r="AC59" s="36" t="s">
        <v>66</v>
      </c>
      <c r="AD59" s="36" t="b">
        <f t="shared" si="17"/>
        <v>1</v>
      </c>
      <c r="AE59" s="36">
        <f>IF(VLOOKUP(B59,[1]NAB!$B$5:$K$420,10,0)=Q59,VLOOKUP(B59,[1]NAB!$B$5:$K$517,10,0),"check")</f>
        <v>3.57</v>
      </c>
      <c r="AF59" s="36" t="b">
        <f t="shared" si="18"/>
        <v>1</v>
      </c>
    </row>
    <row r="60" spans="1:32" s="36" customFormat="1" ht="21" customHeight="1">
      <c r="A60" s="50">
        <v>46</v>
      </c>
      <c r="B60" s="41">
        <v>27203102553</v>
      </c>
      <c r="C60" s="42" t="s">
        <v>201</v>
      </c>
      <c r="D60" s="43" t="s">
        <v>55</v>
      </c>
      <c r="E60" s="60" t="s">
        <v>154</v>
      </c>
      <c r="F60" s="44">
        <v>37721</v>
      </c>
      <c r="G60" s="45" t="s">
        <v>76</v>
      </c>
      <c r="H60" s="45" t="s">
        <v>35</v>
      </c>
      <c r="I60" s="46">
        <v>8.31</v>
      </c>
      <c r="J60" s="46">
        <v>8.9</v>
      </c>
      <c r="K60" s="46">
        <v>9.1</v>
      </c>
      <c r="L60" s="46"/>
      <c r="M60" s="46"/>
      <c r="N60" s="46" t="s">
        <v>75</v>
      </c>
      <c r="O60" s="46">
        <v>9</v>
      </c>
      <c r="P60" s="46">
        <v>8.34</v>
      </c>
      <c r="Q60" s="46">
        <v>3.66</v>
      </c>
      <c r="R60" s="47">
        <v>0</v>
      </c>
      <c r="S60" s="47" t="s">
        <v>36</v>
      </c>
      <c r="T60" s="47" t="s">
        <v>36</v>
      </c>
      <c r="U60" s="47" t="s">
        <v>36</v>
      </c>
      <c r="V60" s="47" t="s">
        <v>37</v>
      </c>
      <c r="W60" s="48" t="s">
        <v>38</v>
      </c>
      <c r="X60" s="49" t="str">
        <f t="shared" si="16"/>
        <v>HOÃN</v>
      </c>
      <c r="AB60" s="36">
        <f>COUNTIF(B:B,B60)</f>
        <v>1</v>
      </c>
      <c r="AC60" s="36" t="s">
        <v>70</v>
      </c>
      <c r="AD60" s="36" t="b">
        <f t="shared" si="17"/>
        <v>1</v>
      </c>
      <c r="AE60" s="36" t="e">
        <f>IF(VLOOKUP(B60,[1]NAB!$B$5:$K$420,10,0)=Q60,VLOOKUP(B60,[1]NAB!$B$5:$K$517,10,0),"check")</f>
        <v>#N/A</v>
      </c>
      <c r="AF60" s="36" t="e">
        <f t="shared" si="18"/>
        <v>#N/A</v>
      </c>
    </row>
    <row r="61" spans="1:32" s="36" customFormat="1" ht="21" customHeight="1">
      <c r="A61" s="50">
        <v>47</v>
      </c>
      <c r="B61" s="41">
        <v>27203102733</v>
      </c>
      <c r="C61" s="42" t="s">
        <v>202</v>
      </c>
      <c r="D61" s="43" t="s">
        <v>55</v>
      </c>
      <c r="E61" s="60" t="s">
        <v>154</v>
      </c>
      <c r="F61" s="44">
        <v>37916</v>
      </c>
      <c r="G61" s="45" t="s">
        <v>43</v>
      </c>
      <c r="H61" s="45" t="s">
        <v>35</v>
      </c>
      <c r="I61" s="46">
        <v>8</v>
      </c>
      <c r="J61" s="46">
        <v>9.1</v>
      </c>
      <c r="K61" s="46">
        <v>8.9</v>
      </c>
      <c r="L61" s="46"/>
      <c r="M61" s="46"/>
      <c r="N61" s="46" t="s">
        <v>75</v>
      </c>
      <c r="O61" s="46">
        <v>9</v>
      </c>
      <c r="P61" s="46">
        <v>8.0399999999999991</v>
      </c>
      <c r="Q61" s="46">
        <v>3.53</v>
      </c>
      <c r="R61" s="47" t="s">
        <v>36</v>
      </c>
      <c r="S61" s="47" t="s">
        <v>36</v>
      </c>
      <c r="T61" s="47" t="s">
        <v>36</v>
      </c>
      <c r="U61" s="47" t="s">
        <v>36</v>
      </c>
      <c r="V61" s="47" t="s">
        <v>45</v>
      </c>
      <c r="W61" s="48" t="s">
        <v>38</v>
      </c>
      <c r="X61" s="49" t="str">
        <f t="shared" si="16"/>
        <v>CNTN</v>
      </c>
      <c r="AB61" s="36">
        <f>COUNTIF(B:B,B61)</f>
        <v>1</v>
      </c>
      <c r="AC61" s="36" t="s">
        <v>66</v>
      </c>
      <c r="AD61" s="36" t="b">
        <f t="shared" si="17"/>
        <v>1</v>
      </c>
      <c r="AE61" s="36">
        <f>IF(VLOOKUP(B61,[1]NAB!$B$5:$K$420,10,0)=Q61,VLOOKUP(B61,[1]NAB!$B$5:$K$517,10,0),"check")</f>
        <v>3.53</v>
      </c>
      <c r="AF61" s="36" t="b">
        <f t="shared" si="18"/>
        <v>1</v>
      </c>
    </row>
    <row r="62" spans="1:32" s="36" customFormat="1" ht="21" customHeight="1">
      <c r="A62" s="50">
        <v>48</v>
      </c>
      <c r="B62" s="41">
        <v>27203133001</v>
      </c>
      <c r="C62" s="42" t="s">
        <v>203</v>
      </c>
      <c r="D62" s="43" t="s">
        <v>55</v>
      </c>
      <c r="E62" s="60" t="s">
        <v>154</v>
      </c>
      <c r="F62" s="44">
        <v>37673</v>
      </c>
      <c r="G62" s="45" t="s">
        <v>42</v>
      </c>
      <c r="H62" s="45" t="s">
        <v>35</v>
      </c>
      <c r="I62" s="46">
        <v>8.76</v>
      </c>
      <c r="J62" s="46">
        <v>8.9</v>
      </c>
      <c r="K62" s="46">
        <v>8.6</v>
      </c>
      <c r="L62" s="46"/>
      <c r="M62" s="46"/>
      <c r="N62" s="46" t="s">
        <v>75</v>
      </c>
      <c r="O62" s="46">
        <v>8.6999999999999993</v>
      </c>
      <c r="P62" s="46">
        <v>8.75</v>
      </c>
      <c r="Q62" s="46">
        <v>3.81</v>
      </c>
      <c r="R62" s="47" t="s">
        <v>36</v>
      </c>
      <c r="S62" s="47" t="s">
        <v>36</v>
      </c>
      <c r="T62" s="47" t="s">
        <v>36</v>
      </c>
      <c r="U62" s="47" t="s">
        <v>36</v>
      </c>
      <c r="V62" s="47" t="s">
        <v>45</v>
      </c>
      <c r="W62" s="48" t="s">
        <v>38</v>
      </c>
      <c r="X62" s="49" t="str">
        <f t="shared" si="16"/>
        <v>CNTN</v>
      </c>
      <c r="AB62" s="36">
        <f>COUNTIF(B:B,B62)</f>
        <v>1</v>
      </c>
      <c r="AC62" s="36" t="s">
        <v>66</v>
      </c>
      <c r="AD62" s="36" t="b">
        <f t="shared" si="17"/>
        <v>1</v>
      </c>
      <c r="AE62" s="36">
        <f>IF(VLOOKUP(B62,[1]NAB!$B$5:$K$420,10,0)=Q62,VLOOKUP(B62,[1]NAB!$B$5:$K$517,10,0),"check")</f>
        <v>3.81</v>
      </c>
      <c r="AF62" s="36" t="b">
        <f t="shared" si="18"/>
        <v>1</v>
      </c>
    </row>
    <row r="63" spans="1:32" s="36" customFormat="1" ht="21" customHeight="1">
      <c r="A63" s="50">
        <v>49</v>
      </c>
      <c r="B63" s="41">
        <v>24205214185</v>
      </c>
      <c r="C63" s="42" t="s">
        <v>204</v>
      </c>
      <c r="D63" s="43" t="s">
        <v>63</v>
      </c>
      <c r="E63" s="60" t="s">
        <v>154</v>
      </c>
      <c r="F63" s="44">
        <v>36832</v>
      </c>
      <c r="G63" s="45" t="s">
        <v>42</v>
      </c>
      <c r="H63" s="45" t="s">
        <v>35</v>
      </c>
      <c r="I63" s="46">
        <v>8.42</v>
      </c>
      <c r="J63" s="46">
        <v>8.9</v>
      </c>
      <c r="K63" s="46">
        <v>8.8000000000000007</v>
      </c>
      <c r="L63" s="46"/>
      <c r="M63" s="46"/>
      <c r="N63" s="46" t="s">
        <v>75</v>
      </c>
      <c r="O63" s="46">
        <v>8.8000000000000007</v>
      </c>
      <c r="P63" s="46">
        <v>8.44</v>
      </c>
      <c r="Q63" s="46">
        <v>3.67</v>
      </c>
      <c r="R63" s="47" t="s">
        <v>36</v>
      </c>
      <c r="S63" s="47" t="s">
        <v>36</v>
      </c>
      <c r="T63" s="47" t="s">
        <v>36</v>
      </c>
      <c r="U63" s="47" t="s">
        <v>36</v>
      </c>
      <c r="V63" s="47" t="s">
        <v>37</v>
      </c>
      <c r="W63" s="48" t="s">
        <v>38</v>
      </c>
      <c r="X63" s="49" t="str">
        <f t="shared" si="16"/>
        <v>CNTN</v>
      </c>
      <c r="AB63" s="36">
        <f>COUNTIF(B:B,B63)</f>
        <v>1</v>
      </c>
      <c r="AC63" s="36" t="s">
        <v>66</v>
      </c>
      <c r="AD63" s="36" t="b">
        <f t="shared" si="17"/>
        <v>1</v>
      </c>
      <c r="AE63" s="36">
        <f>IF(VLOOKUP(B63,[1]NAB!$B$5:$K$420,10,0)=Q63,VLOOKUP(B63,[1]NAB!$B$5:$K$517,10,0),"check")</f>
        <v>3.67</v>
      </c>
      <c r="AF63" s="36" t="b">
        <f t="shared" si="18"/>
        <v>1</v>
      </c>
    </row>
    <row r="64" spans="1:32" s="36" customFormat="1" ht="21" customHeight="1">
      <c r="A64" s="50">
        <v>50</v>
      </c>
      <c r="B64" s="41">
        <v>27203100693</v>
      </c>
      <c r="C64" s="42" t="s">
        <v>161</v>
      </c>
      <c r="D64" s="43" t="s">
        <v>63</v>
      </c>
      <c r="E64" s="60" t="s">
        <v>154</v>
      </c>
      <c r="F64" s="44">
        <v>37931</v>
      </c>
      <c r="G64" s="45" t="s">
        <v>42</v>
      </c>
      <c r="H64" s="45" t="s">
        <v>35</v>
      </c>
      <c r="I64" s="46">
        <v>7.79</v>
      </c>
      <c r="J64" s="46">
        <v>9.3000000000000007</v>
      </c>
      <c r="K64" s="46">
        <v>8</v>
      </c>
      <c r="L64" s="46"/>
      <c r="M64" s="46"/>
      <c r="N64" s="46" t="s">
        <v>75</v>
      </c>
      <c r="O64" s="46">
        <v>8.5</v>
      </c>
      <c r="P64" s="46">
        <v>7.82</v>
      </c>
      <c r="Q64" s="46">
        <v>3.35</v>
      </c>
      <c r="R64" s="47" t="s">
        <v>36</v>
      </c>
      <c r="S64" s="47" t="s">
        <v>36</v>
      </c>
      <c r="T64" s="47" t="s">
        <v>36</v>
      </c>
      <c r="U64" s="47" t="s">
        <v>36</v>
      </c>
      <c r="V64" s="47" t="s">
        <v>45</v>
      </c>
      <c r="W64" s="48" t="s">
        <v>38</v>
      </c>
      <c r="X64" s="49" t="str">
        <f t="shared" si="16"/>
        <v>CNTN</v>
      </c>
      <c r="AB64" s="36">
        <f>COUNTIF(B:B,B64)</f>
        <v>1</v>
      </c>
      <c r="AC64" s="36" t="s">
        <v>66</v>
      </c>
      <c r="AD64" s="36" t="b">
        <f t="shared" si="17"/>
        <v>1</v>
      </c>
      <c r="AE64" s="36">
        <f>IF(VLOOKUP(B64,[1]NAB!$B$5:$K$420,10,0)=Q64,VLOOKUP(B64,[1]NAB!$B$5:$K$517,10,0),"check")</f>
        <v>3.35</v>
      </c>
      <c r="AF64" s="36" t="b">
        <f t="shared" si="18"/>
        <v>1</v>
      </c>
    </row>
    <row r="65" spans="1:32" s="36" customFormat="1" ht="21" customHeight="1">
      <c r="A65" s="50">
        <v>51</v>
      </c>
      <c r="B65" s="41">
        <v>27203102854</v>
      </c>
      <c r="C65" s="42" t="s">
        <v>205</v>
      </c>
      <c r="D65" s="43" t="s">
        <v>63</v>
      </c>
      <c r="E65" s="60" t="s">
        <v>154</v>
      </c>
      <c r="F65" s="44">
        <v>37774</v>
      </c>
      <c r="G65" s="45" t="s">
        <v>48</v>
      </c>
      <c r="H65" s="45" t="s">
        <v>35</v>
      </c>
      <c r="I65" s="46">
        <v>8.2799999999999994</v>
      </c>
      <c r="J65" s="46">
        <v>9.3000000000000007</v>
      </c>
      <c r="K65" s="46">
        <v>8.4</v>
      </c>
      <c r="L65" s="46"/>
      <c r="M65" s="46"/>
      <c r="N65" s="46" t="s">
        <v>75</v>
      </c>
      <c r="O65" s="46">
        <v>8.8000000000000007</v>
      </c>
      <c r="P65" s="46">
        <v>8.3000000000000007</v>
      </c>
      <c r="Q65" s="46">
        <v>3.57</v>
      </c>
      <c r="R65" s="47">
        <v>0</v>
      </c>
      <c r="S65" s="47">
        <v>0</v>
      </c>
      <c r="T65" s="47" t="s">
        <v>36</v>
      </c>
      <c r="U65" s="47" t="s">
        <v>36</v>
      </c>
      <c r="V65" s="47" t="s">
        <v>45</v>
      </c>
      <c r="W65" s="48" t="s">
        <v>38</v>
      </c>
      <c r="X65" s="49" t="str">
        <f t="shared" si="16"/>
        <v>HOÃN</v>
      </c>
      <c r="AB65" s="36">
        <f>COUNTIF(B:B,B65)</f>
        <v>1</v>
      </c>
      <c r="AC65" s="36" t="s">
        <v>70</v>
      </c>
      <c r="AD65" s="36" t="b">
        <f t="shared" si="17"/>
        <v>1</v>
      </c>
      <c r="AE65" s="36" t="e">
        <f>IF(VLOOKUP(B65,[1]NAB!$B$5:$K$420,10,0)=Q65,VLOOKUP(B65,[1]NAB!$B$5:$K$517,10,0),"check")</f>
        <v>#N/A</v>
      </c>
      <c r="AF65" s="36" t="e">
        <f t="shared" si="18"/>
        <v>#N/A</v>
      </c>
    </row>
    <row r="66" spans="1:32" s="36" customFormat="1" ht="21" customHeight="1">
      <c r="A66" s="50">
        <v>52</v>
      </c>
      <c r="B66" s="41">
        <v>27203153210</v>
      </c>
      <c r="C66" s="42" t="s">
        <v>206</v>
      </c>
      <c r="D66" s="43" t="s">
        <v>63</v>
      </c>
      <c r="E66" s="60" t="s">
        <v>154</v>
      </c>
      <c r="F66" s="44">
        <v>37798</v>
      </c>
      <c r="G66" s="45" t="s">
        <v>46</v>
      </c>
      <c r="H66" s="45" t="s">
        <v>35</v>
      </c>
      <c r="I66" s="46">
        <v>8.3800000000000008</v>
      </c>
      <c r="J66" s="46">
        <v>9.5</v>
      </c>
      <c r="K66" s="46">
        <v>8.5</v>
      </c>
      <c r="L66" s="46"/>
      <c r="M66" s="46"/>
      <c r="N66" s="46" t="s">
        <v>75</v>
      </c>
      <c r="O66" s="46">
        <v>8.9</v>
      </c>
      <c r="P66" s="46">
        <v>8.4</v>
      </c>
      <c r="Q66" s="46">
        <v>3.69</v>
      </c>
      <c r="R66" s="47">
        <v>0</v>
      </c>
      <c r="S66" s="47" t="s">
        <v>36</v>
      </c>
      <c r="T66" s="47" t="s">
        <v>36</v>
      </c>
      <c r="U66" s="47" t="s">
        <v>36</v>
      </c>
      <c r="V66" s="47" t="s">
        <v>37</v>
      </c>
      <c r="W66" s="48" t="s">
        <v>38</v>
      </c>
      <c r="X66" s="49" t="str">
        <f t="shared" si="16"/>
        <v>HOÃN</v>
      </c>
      <c r="AB66" s="36">
        <f>COUNTIF(B:B,B66)</f>
        <v>1</v>
      </c>
      <c r="AC66" s="36" t="s">
        <v>70</v>
      </c>
      <c r="AD66" s="36" t="b">
        <f t="shared" si="17"/>
        <v>1</v>
      </c>
      <c r="AE66" s="36" t="e">
        <f>IF(VLOOKUP(B66,[1]NAB!$B$5:$K$420,10,0)=Q66,VLOOKUP(B66,[1]NAB!$B$5:$K$517,10,0),"check")</f>
        <v>#N/A</v>
      </c>
      <c r="AF66" s="36" t="e">
        <f t="shared" si="18"/>
        <v>#N/A</v>
      </c>
    </row>
    <row r="67" spans="1:32" s="36" customFormat="1" ht="21" customHeight="1">
      <c r="A67" s="50">
        <v>53</v>
      </c>
      <c r="B67" s="41">
        <v>27213101090</v>
      </c>
      <c r="C67" s="42" t="s">
        <v>207</v>
      </c>
      <c r="D67" s="43" t="s">
        <v>64</v>
      </c>
      <c r="E67" s="60" t="s">
        <v>154</v>
      </c>
      <c r="F67" s="44">
        <v>37850</v>
      </c>
      <c r="G67" s="45" t="s">
        <v>42</v>
      </c>
      <c r="H67" s="45" t="s">
        <v>35</v>
      </c>
      <c r="I67" s="46">
        <v>7.97</v>
      </c>
      <c r="J67" s="46">
        <v>9</v>
      </c>
      <c r="K67" s="46">
        <v>9.1</v>
      </c>
      <c r="L67" s="46"/>
      <c r="M67" s="46"/>
      <c r="N67" s="46" t="s">
        <v>75</v>
      </c>
      <c r="O67" s="46">
        <v>9.1</v>
      </c>
      <c r="P67" s="46">
        <v>8.02</v>
      </c>
      <c r="Q67" s="46">
        <v>3.44</v>
      </c>
      <c r="R67" s="47" t="s">
        <v>36</v>
      </c>
      <c r="S67" s="47" t="s">
        <v>36</v>
      </c>
      <c r="T67" s="47" t="s">
        <v>36</v>
      </c>
      <c r="U67" s="47" t="s">
        <v>36</v>
      </c>
      <c r="V67" s="47" t="s">
        <v>41</v>
      </c>
      <c r="W67" s="48" t="s">
        <v>38</v>
      </c>
      <c r="X67" s="49" t="str">
        <f t="shared" si="16"/>
        <v>CNTN</v>
      </c>
      <c r="AB67" s="36">
        <f>COUNTIF(B:B,B67)</f>
        <v>1</v>
      </c>
      <c r="AC67" s="36" t="s">
        <v>66</v>
      </c>
      <c r="AD67" s="36" t="b">
        <f t="shared" si="17"/>
        <v>1</v>
      </c>
      <c r="AE67" s="36">
        <f>IF(VLOOKUP(B67,[1]NAB!$B$5:$K$420,10,0)=Q67,VLOOKUP(B67,[1]NAB!$B$5:$K$517,10,0),"check")</f>
        <v>3.44</v>
      </c>
      <c r="AF67" s="36" t="b">
        <f t="shared" si="18"/>
        <v>1</v>
      </c>
    </row>
    <row r="68" spans="1:32" s="36" customFormat="1" ht="21" customHeight="1">
      <c r="A68" s="50">
        <v>54</v>
      </c>
      <c r="B68" s="41">
        <v>27203233526</v>
      </c>
      <c r="C68" s="42" t="s">
        <v>208</v>
      </c>
      <c r="D68" s="43" t="s">
        <v>64</v>
      </c>
      <c r="E68" s="60" t="s">
        <v>154</v>
      </c>
      <c r="F68" s="44">
        <v>37805</v>
      </c>
      <c r="G68" s="45" t="s">
        <v>42</v>
      </c>
      <c r="H68" s="45" t="s">
        <v>35</v>
      </c>
      <c r="I68" s="46">
        <v>9.1</v>
      </c>
      <c r="J68" s="46">
        <v>8.9</v>
      </c>
      <c r="K68" s="46">
        <v>9.1999999999999993</v>
      </c>
      <c r="L68" s="46"/>
      <c r="M68" s="46"/>
      <c r="N68" s="46" t="s">
        <v>75</v>
      </c>
      <c r="O68" s="46">
        <v>9.1</v>
      </c>
      <c r="P68" s="46">
        <v>9.1</v>
      </c>
      <c r="Q68" s="46">
        <v>3.92</v>
      </c>
      <c r="R68" s="47" t="s">
        <v>36</v>
      </c>
      <c r="S68" s="47" t="s">
        <v>36</v>
      </c>
      <c r="T68" s="47" t="s">
        <v>36</v>
      </c>
      <c r="U68" s="47" t="s">
        <v>36</v>
      </c>
      <c r="V68" s="47" t="s">
        <v>45</v>
      </c>
      <c r="W68" s="48" t="s">
        <v>38</v>
      </c>
      <c r="X68" s="49" t="str">
        <f t="shared" si="16"/>
        <v>CNTN</v>
      </c>
      <c r="AB68" s="36">
        <f>COUNTIF(B:B,B68)</f>
        <v>1</v>
      </c>
      <c r="AC68" s="36" t="s">
        <v>66</v>
      </c>
      <c r="AD68" s="36" t="b">
        <f t="shared" si="17"/>
        <v>1</v>
      </c>
      <c r="AE68" s="36">
        <f>IF(VLOOKUP(B68,[1]NAB!$B$5:$K$420,10,0)=Q68,VLOOKUP(B68,[1]NAB!$B$5:$K$517,10,0),"check")</f>
        <v>3.92</v>
      </c>
      <c r="AF68" s="36" t="b">
        <f t="shared" si="18"/>
        <v>1</v>
      </c>
    </row>
    <row r="69" spans="1:32" s="36" customFormat="1" ht="21" customHeight="1">
      <c r="A69" s="50">
        <v>55</v>
      </c>
      <c r="B69" s="41">
        <v>27203102297</v>
      </c>
      <c r="C69" s="42" t="s">
        <v>209</v>
      </c>
      <c r="D69" s="43" t="s">
        <v>104</v>
      </c>
      <c r="E69" s="60" t="s">
        <v>154</v>
      </c>
      <c r="F69" s="44">
        <v>37885</v>
      </c>
      <c r="G69" s="45" t="s">
        <v>46</v>
      </c>
      <c r="H69" s="45" t="s">
        <v>35</v>
      </c>
      <c r="I69" s="46">
        <v>8.68</v>
      </c>
      <c r="J69" s="46">
        <v>9.4</v>
      </c>
      <c r="K69" s="46">
        <v>9.1</v>
      </c>
      <c r="L69" s="46"/>
      <c r="M69" s="46"/>
      <c r="N69" s="46" t="s">
        <v>75</v>
      </c>
      <c r="O69" s="46">
        <v>9.1999999999999993</v>
      </c>
      <c r="P69" s="46">
        <v>8.6999999999999993</v>
      </c>
      <c r="Q69" s="46">
        <v>3.8</v>
      </c>
      <c r="R69" s="47" t="s">
        <v>36</v>
      </c>
      <c r="S69" s="47" t="s">
        <v>36</v>
      </c>
      <c r="T69" s="47" t="s">
        <v>36</v>
      </c>
      <c r="U69" s="47" t="s">
        <v>36</v>
      </c>
      <c r="V69" s="47" t="s">
        <v>37</v>
      </c>
      <c r="W69" s="48" t="s">
        <v>38</v>
      </c>
      <c r="X69" s="49" t="str">
        <f t="shared" si="16"/>
        <v>CNTN</v>
      </c>
      <c r="AB69" s="36">
        <f>COUNTIF(B:B,B69)</f>
        <v>1</v>
      </c>
      <c r="AC69" s="36" t="s">
        <v>66</v>
      </c>
      <c r="AD69" s="36" t="b">
        <f t="shared" si="17"/>
        <v>1</v>
      </c>
      <c r="AE69" s="36">
        <f>IF(VLOOKUP(B69,[1]NAB!$B$5:$K$420,10,0)=Q69,VLOOKUP(B69,[1]NAB!$B$5:$K$517,10,0),"check")</f>
        <v>3.8</v>
      </c>
      <c r="AF69" s="36" t="b">
        <f t="shared" si="18"/>
        <v>1</v>
      </c>
    </row>
    <row r="70" spans="1:32" s="36" customFormat="1" ht="21" customHeight="1">
      <c r="A70" s="50">
        <v>56</v>
      </c>
      <c r="B70" s="41">
        <v>27203142033</v>
      </c>
      <c r="C70" s="42" t="s">
        <v>210</v>
      </c>
      <c r="D70" s="43" t="s">
        <v>104</v>
      </c>
      <c r="E70" s="60" t="s">
        <v>154</v>
      </c>
      <c r="F70" s="44">
        <v>37622</v>
      </c>
      <c r="G70" s="45" t="s">
        <v>48</v>
      </c>
      <c r="H70" s="45" t="s">
        <v>35</v>
      </c>
      <c r="I70" s="46">
        <v>7.7</v>
      </c>
      <c r="J70" s="46">
        <v>9.3000000000000007</v>
      </c>
      <c r="K70" s="46">
        <v>8.6</v>
      </c>
      <c r="L70" s="46"/>
      <c r="M70" s="46"/>
      <c r="N70" s="46" t="s">
        <v>75</v>
      </c>
      <c r="O70" s="46">
        <v>8.9</v>
      </c>
      <c r="P70" s="46">
        <v>7.75</v>
      </c>
      <c r="Q70" s="46">
        <v>3.33</v>
      </c>
      <c r="R70" s="47" t="s">
        <v>36</v>
      </c>
      <c r="S70" s="47" t="s">
        <v>36</v>
      </c>
      <c r="T70" s="47" t="s">
        <v>36</v>
      </c>
      <c r="U70" s="47" t="s">
        <v>36</v>
      </c>
      <c r="V70" s="47" t="s">
        <v>45</v>
      </c>
      <c r="W70" s="48" t="s">
        <v>38</v>
      </c>
      <c r="X70" s="49" t="str">
        <f t="shared" si="16"/>
        <v>CNTN</v>
      </c>
      <c r="AB70" s="36">
        <f>COUNTIF(B:B,B70)</f>
        <v>1</v>
      </c>
      <c r="AC70" s="36" t="s">
        <v>66</v>
      </c>
      <c r="AD70" s="36" t="b">
        <f t="shared" si="17"/>
        <v>1</v>
      </c>
      <c r="AE70" s="36">
        <f>IF(VLOOKUP(B70,[1]NAB!$B$5:$K$420,10,0)=Q70,VLOOKUP(B70,[1]NAB!$B$5:$K$517,10,0),"check")</f>
        <v>3.33</v>
      </c>
      <c r="AF70" s="36" t="b">
        <f t="shared" si="18"/>
        <v>1</v>
      </c>
    </row>
    <row r="71" spans="1:32" s="36" customFormat="1" ht="21" customHeight="1">
      <c r="A71" s="50">
        <v>57</v>
      </c>
      <c r="B71" s="41">
        <v>27203149735</v>
      </c>
      <c r="C71" s="42" t="s">
        <v>211</v>
      </c>
      <c r="D71" s="43" t="s">
        <v>80</v>
      </c>
      <c r="E71" s="60" t="s">
        <v>154</v>
      </c>
      <c r="F71" s="44">
        <v>37792</v>
      </c>
      <c r="G71" s="45" t="s">
        <v>42</v>
      </c>
      <c r="H71" s="45" t="s">
        <v>35</v>
      </c>
      <c r="I71" s="46">
        <v>7.59</v>
      </c>
      <c r="J71" s="46">
        <v>9.3000000000000007</v>
      </c>
      <c r="K71" s="46">
        <v>9.1</v>
      </c>
      <c r="L71" s="46"/>
      <c r="M71" s="46"/>
      <c r="N71" s="46" t="s">
        <v>75</v>
      </c>
      <c r="O71" s="46">
        <v>9.1999999999999993</v>
      </c>
      <c r="P71" s="46">
        <v>7.65</v>
      </c>
      <c r="Q71" s="46">
        <v>3.26</v>
      </c>
      <c r="R71" s="47" t="s">
        <v>36</v>
      </c>
      <c r="S71" s="47" t="s">
        <v>36</v>
      </c>
      <c r="T71" s="47" t="s">
        <v>36</v>
      </c>
      <c r="U71" s="47" t="s">
        <v>36</v>
      </c>
      <c r="V71" s="47" t="s">
        <v>45</v>
      </c>
      <c r="W71" s="48" t="s">
        <v>38</v>
      </c>
      <c r="X71" s="49" t="str">
        <f t="shared" si="16"/>
        <v>CNTN</v>
      </c>
      <c r="AB71" s="36">
        <f>COUNTIF(B:B,B71)</f>
        <v>1</v>
      </c>
      <c r="AC71" s="36" t="s">
        <v>66</v>
      </c>
      <c r="AD71" s="36" t="b">
        <f t="shared" si="17"/>
        <v>1</v>
      </c>
      <c r="AE71" s="36">
        <f>IF(VLOOKUP(B71,[1]NAB!$B$5:$K$420,10,0)=Q71,VLOOKUP(B71,[1]NAB!$B$5:$K$517,10,0),"check")</f>
        <v>3.26</v>
      </c>
      <c r="AF71" s="36" t="b">
        <f t="shared" si="18"/>
        <v>1</v>
      </c>
    </row>
    <row r="72" spans="1:32" s="36" customFormat="1" ht="21" customHeight="1">
      <c r="A72" s="50">
        <v>58</v>
      </c>
      <c r="B72" s="41">
        <v>27213124153</v>
      </c>
      <c r="C72" s="42" t="s">
        <v>212</v>
      </c>
      <c r="D72" s="43" t="s">
        <v>65</v>
      </c>
      <c r="E72" s="60" t="s">
        <v>154</v>
      </c>
      <c r="F72" s="44">
        <v>37695</v>
      </c>
      <c r="G72" s="45" t="s">
        <v>51</v>
      </c>
      <c r="H72" s="45" t="s">
        <v>35</v>
      </c>
      <c r="I72" s="46">
        <v>8.33</v>
      </c>
      <c r="J72" s="46">
        <v>9.1999999999999993</v>
      </c>
      <c r="K72" s="46">
        <v>8.8000000000000007</v>
      </c>
      <c r="L72" s="46"/>
      <c r="M72" s="46"/>
      <c r="N72" s="46" t="s">
        <v>75</v>
      </c>
      <c r="O72" s="46">
        <v>9</v>
      </c>
      <c r="P72" s="46">
        <v>8.35</v>
      </c>
      <c r="Q72" s="46">
        <v>3.66</v>
      </c>
      <c r="R72" s="47" t="s">
        <v>36</v>
      </c>
      <c r="S72" s="47" t="s">
        <v>36</v>
      </c>
      <c r="T72" s="47" t="s">
        <v>36</v>
      </c>
      <c r="U72" s="47" t="s">
        <v>36</v>
      </c>
      <c r="V72" s="47" t="s">
        <v>37</v>
      </c>
      <c r="W72" s="48" t="s">
        <v>38</v>
      </c>
      <c r="X72" s="49" t="str">
        <f t="shared" si="16"/>
        <v>CNTN</v>
      </c>
      <c r="AB72" s="36">
        <f>COUNTIF(B:B,B72)</f>
        <v>1</v>
      </c>
      <c r="AC72" s="36" t="s">
        <v>66</v>
      </c>
      <c r="AD72" s="36" t="b">
        <f t="shared" si="17"/>
        <v>1</v>
      </c>
      <c r="AE72" s="36">
        <f>IF(VLOOKUP(B72,[1]NAB!$B$5:$K$420,10,0)=Q72,VLOOKUP(B72,[1]NAB!$B$5:$K$517,10,0),"check")</f>
        <v>3.66</v>
      </c>
      <c r="AF72" s="36" t="b">
        <f t="shared" si="18"/>
        <v>1</v>
      </c>
    </row>
    <row r="73" spans="1:32" s="36" customFormat="1" ht="21" customHeight="1">
      <c r="A73" s="50">
        <v>59</v>
      </c>
      <c r="B73" s="41">
        <v>26203134432</v>
      </c>
      <c r="C73" s="42" t="s">
        <v>374</v>
      </c>
      <c r="D73" s="43" t="s">
        <v>123</v>
      </c>
      <c r="E73" s="60" t="s">
        <v>337</v>
      </c>
      <c r="F73" s="44">
        <v>36695</v>
      </c>
      <c r="G73" s="45" t="s">
        <v>42</v>
      </c>
      <c r="H73" s="45" t="s">
        <v>35</v>
      </c>
      <c r="I73" s="46">
        <v>7.75</v>
      </c>
      <c r="J73" s="46">
        <v>8.9</v>
      </c>
      <c r="K73" s="46">
        <v>8.8000000000000007</v>
      </c>
      <c r="L73" s="46"/>
      <c r="M73" s="46"/>
      <c r="N73" s="46" t="s">
        <v>75</v>
      </c>
      <c r="O73" s="46">
        <v>8.8000000000000007</v>
      </c>
      <c r="P73" s="46">
        <v>7.8</v>
      </c>
      <c r="Q73" s="46">
        <v>3.38</v>
      </c>
      <c r="R73" s="47" t="s">
        <v>36</v>
      </c>
      <c r="S73" s="47" t="s">
        <v>36</v>
      </c>
      <c r="T73" s="47" t="s">
        <v>36</v>
      </c>
      <c r="U73" s="47" t="s">
        <v>36</v>
      </c>
      <c r="V73" s="47" t="s">
        <v>41</v>
      </c>
      <c r="W73" s="48" t="s">
        <v>38</v>
      </c>
      <c r="X73" s="49" t="str">
        <f t="shared" ref="X73:X75" si="19">IF(OR(MIN(J73:N73)&lt;5.5,J73="",MIN(K73:N73)=""),"HỎNG",IF(AND(J73&gt;=4,MAX(K73:N73)&gt;=5.5,AA73=0,Q73&gt;=2,R73="Đạt",S73="Đạt",T73="ĐẠT",U73="ĐẠT",V73&lt;&gt;0),"CNTN","HOÃN"))</f>
        <v>CNTN</v>
      </c>
      <c r="AB73" s="36">
        <f>COUNTIF(B:B,B73)</f>
        <v>1</v>
      </c>
      <c r="AC73" s="36" t="s">
        <v>66</v>
      </c>
      <c r="AD73" s="36" t="b">
        <f t="shared" ref="AD73:AD75" si="20">AC73=X73</f>
        <v>1</v>
      </c>
      <c r="AE73" s="36">
        <f>IF(VLOOKUP(B73,[1]NAB!$B$5:$K$420,10,0)=Q73,VLOOKUP(B73,[1]NAB!$B$5:$K$517,10,0),"check")</f>
        <v>3.38</v>
      </c>
      <c r="AF73" s="36" t="b">
        <f t="shared" ref="AF73:AF75" si="21">AE73=Q73</f>
        <v>1</v>
      </c>
    </row>
    <row r="74" spans="1:32" s="36" customFormat="1" ht="21" customHeight="1">
      <c r="A74" s="50">
        <v>60</v>
      </c>
      <c r="B74" s="41">
        <v>26203141790</v>
      </c>
      <c r="C74" s="42" t="s">
        <v>67</v>
      </c>
      <c r="D74" s="43" t="s">
        <v>338</v>
      </c>
      <c r="E74" s="60" t="s">
        <v>337</v>
      </c>
      <c r="F74" s="44">
        <v>37483</v>
      </c>
      <c r="G74" s="45" t="s">
        <v>46</v>
      </c>
      <c r="H74" s="45" t="s">
        <v>35</v>
      </c>
      <c r="I74" s="46">
        <v>7.76</v>
      </c>
      <c r="J74" s="46">
        <v>8.5</v>
      </c>
      <c r="K74" s="46">
        <v>8.6999999999999993</v>
      </c>
      <c r="L74" s="46"/>
      <c r="M74" s="46"/>
      <c r="N74" s="46" t="s">
        <v>75</v>
      </c>
      <c r="O74" s="46">
        <v>8.6</v>
      </c>
      <c r="P74" s="46">
        <v>7.8</v>
      </c>
      <c r="Q74" s="46">
        <v>3.34</v>
      </c>
      <c r="R74" s="47" t="s">
        <v>36</v>
      </c>
      <c r="S74" s="47" t="s">
        <v>36</v>
      </c>
      <c r="T74" s="47" t="s">
        <v>36</v>
      </c>
      <c r="U74" s="47" t="s">
        <v>36</v>
      </c>
      <c r="V74" s="47" t="s">
        <v>37</v>
      </c>
      <c r="W74" s="48" t="s">
        <v>38</v>
      </c>
      <c r="X74" s="49" t="str">
        <f t="shared" si="19"/>
        <v>CNTN</v>
      </c>
      <c r="AB74" s="36">
        <f>COUNTIF(B:B,B74)</f>
        <v>1</v>
      </c>
      <c r="AC74" s="36" t="s">
        <v>66</v>
      </c>
      <c r="AD74" s="36" t="b">
        <f t="shared" si="20"/>
        <v>1</v>
      </c>
      <c r="AE74" s="36">
        <f>IF(VLOOKUP(B74,[1]NAB!$B$5:$K$420,10,0)=Q74,VLOOKUP(B74,[1]NAB!$B$5:$K$517,10,0),"check")</f>
        <v>3.34</v>
      </c>
      <c r="AF74" s="36" t="b">
        <f t="shared" si="21"/>
        <v>1</v>
      </c>
    </row>
    <row r="75" spans="1:32" s="36" customFormat="1" ht="21" customHeight="1">
      <c r="A75" s="50">
        <v>61</v>
      </c>
      <c r="B75" s="41">
        <v>25203113351</v>
      </c>
      <c r="C75" s="42" t="s">
        <v>339</v>
      </c>
      <c r="D75" s="43" t="s">
        <v>53</v>
      </c>
      <c r="E75" s="60" t="s">
        <v>337</v>
      </c>
      <c r="F75" s="44">
        <v>36899</v>
      </c>
      <c r="G75" s="45" t="s">
        <v>46</v>
      </c>
      <c r="H75" s="45" t="s">
        <v>35</v>
      </c>
      <c r="I75" s="46">
        <v>7.95</v>
      </c>
      <c r="J75" s="46">
        <v>8.6999999999999993</v>
      </c>
      <c r="K75" s="46" t="s">
        <v>75</v>
      </c>
      <c r="L75" s="46"/>
      <c r="M75" s="46"/>
      <c r="N75" s="46">
        <v>8.4</v>
      </c>
      <c r="O75" s="46">
        <v>8.5</v>
      </c>
      <c r="P75" s="46">
        <v>7.98</v>
      </c>
      <c r="Q75" s="46">
        <v>3.42</v>
      </c>
      <c r="R75" s="47" t="s">
        <v>36</v>
      </c>
      <c r="S75" s="47" t="s">
        <v>36</v>
      </c>
      <c r="T75" s="47" t="s">
        <v>36</v>
      </c>
      <c r="U75" s="47" t="s">
        <v>36</v>
      </c>
      <c r="V75" s="47" t="s">
        <v>37</v>
      </c>
      <c r="W75" s="48" t="s">
        <v>38</v>
      </c>
      <c r="X75" s="49" t="str">
        <f t="shared" si="19"/>
        <v>CNTN</v>
      </c>
      <c r="AB75" s="36">
        <f>COUNTIF(B:B,B75)</f>
        <v>1</v>
      </c>
      <c r="AC75" s="36" t="s">
        <v>66</v>
      </c>
      <c r="AD75" s="36" t="b">
        <f t="shared" si="20"/>
        <v>1</v>
      </c>
      <c r="AE75" s="36">
        <f>IF(VLOOKUP(B75,[1]NAB!$B$5:$K$420,10,0)=Q75,VLOOKUP(B75,[1]NAB!$B$5:$K$517,10,0),"check")</f>
        <v>3.42</v>
      </c>
      <c r="AF75" s="36" t="b">
        <f t="shared" si="21"/>
        <v>1</v>
      </c>
    </row>
    <row r="76" spans="1:32" s="36" customFormat="1" ht="20.100000000000001" customHeight="1">
      <c r="A76" s="30" t="s">
        <v>72</v>
      </c>
      <c r="B76" s="30"/>
      <c r="C76" s="2"/>
      <c r="D76" s="3"/>
      <c r="E76" s="3"/>
      <c r="F76" s="4"/>
      <c r="G76" s="5"/>
      <c r="H76" s="5"/>
      <c r="I76" s="5"/>
      <c r="J76" s="5"/>
      <c r="K76" s="2"/>
      <c r="L76" s="2"/>
      <c r="M76" s="2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32" s="36" customFormat="1" ht="21" customHeight="1">
      <c r="A77" s="50">
        <v>1</v>
      </c>
      <c r="B77" s="41">
        <v>27203141928</v>
      </c>
      <c r="C77" s="42" t="s">
        <v>213</v>
      </c>
      <c r="D77" s="43" t="s">
        <v>138</v>
      </c>
      <c r="E77" s="60" t="s">
        <v>154</v>
      </c>
      <c r="F77" s="44">
        <v>37973</v>
      </c>
      <c r="G77" s="45" t="s">
        <v>46</v>
      </c>
      <c r="H77" s="45" t="s">
        <v>35</v>
      </c>
      <c r="I77" s="46">
        <v>7.36</v>
      </c>
      <c r="J77" s="46">
        <v>8.8000000000000007</v>
      </c>
      <c r="K77" s="46" t="s">
        <v>75</v>
      </c>
      <c r="L77" s="46"/>
      <c r="M77" s="46"/>
      <c r="N77" s="46">
        <v>6.4</v>
      </c>
      <c r="O77" s="46">
        <v>7.4</v>
      </c>
      <c r="P77" s="46">
        <v>7.36</v>
      </c>
      <c r="Q77" s="46">
        <v>3.09</v>
      </c>
      <c r="R77" s="47" t="s">
        <v>36</v>
      </c>
      <c r="S77" s="47">
        <v>0</v>
      </c>
      <c r="T77" s="47" t="s">
        <v>36</v>
      </c>
      <c r="U77" s="47" t="s">
        <v>36</v>
      </c>
      <c r="V77" s="47" t="s">
        <v>45</v>
      </c>
      <c r="W77" s="48" t="s">
        <v>38</v>
      </c>
      <c r="X77" s="49" t="str">
        <f t="shared" ref="X77:X104" si="22">IF(OR(MIN(J77:N77)&lt;5.5,J77="",MIN(K77:N77)=""),"HỎNG",IF(AND(J77&gt;=4,MAX(K77:N77)&gt;=5.5,AA77=0,Q77&gt;=2,R77="Đạt",S77="Đạt",T77="ĐẠT",U77="ĐẠT",V77&lt;&gt;0),"CNTN","HOÃN"))</f>
        <v>HOÃN</v>
      </c>
      <c r="AA77" s="36">
        <v>0</v>
      </c>
      <c r="AB77" s="36">
        <f>COUNTIF(B:B,B77)</f>
        <v>1</v>
      </c>
      <c r="AC77" s="36" t="s">
        <v>70</v>
      </c>
      <c r="AD77" s="36" t="b">
        <f t="shared" ref="AD77:AD89" si="23">AC77=X77</f>
        <v>1</v>
      </c>
      <c r="AE77" s="36" t="e">
        <f>IF(VLOOKUP(B77,[1]NAB!$B$5:$K$420,10,0)=Q77,VLOOKUP(B77,[1]NAB!$B$5:$K$517,10,0),"check")</f>
        <v>#N/A</v>
      </c>
      <c r="AF77" s="36" t="e">
        <f t="shared" si="12"/>
        <v>#N/A</v>
      </c>
    </row>
    <row r="78" spans="1:32" s="36" customFormat="1" ht="21" customHeight="1">
      <c r="A78" s="50">
        <v>2</v>
      </c>
      <c r="B78" s="41">
        <v>27213153706</v>
      </c>
      <c r="C78" s="42" t="s">
        <v>112</v>
      </c>
      <c r="D78" s="43" t="s">
        <v>114</v>
      </c>
      <c r="E78" s="60" t="s">
        <v>154</v>
      </c>
      <c r="F78" s="44">
        <v>37742</v>
      </c>
      <c r="G78" s="45" t="s">
        <v>43</v>
      </c>
      <c r="H78" s="45" t="s">
        <v>35</v>
      </c>
      <c r="I78" s="46">
        <v>7.52</v>
      </c>
      <c r="J78" s="46">
        <v>9</v>
      </c>
      <c r="K78" s="46" t="s">
        <v>75</v>
      </c>
      <c r="L78" s="46"/>
      <c r="M78" s="46"/>
      <c r="N78" s="46">
        <v>6.5</v>
      </c>
      <c r="O78" s="46">
        <v>7.5</v>
      </c>
      <c r="P78" s="46">
        <v>7.52</v>
      </c>
      <c r="Q78" s="46">
        <v>3.11</v>
      </c>
      <c r="R78" s="47" t="s">
        <v>36</v>
      </c>
      <c r="S78" s="47" t="s">
        <v>36</v>
      </c>
      <c r="T78" s="47" t="s">
        <v>36</v>
      </c>
      <c r="U78" s="47" t="s">
        <v>36</v>
      </c>
      <c r="V78" s="47" t="s">
        <v>45</v>
      </c>
      <c r="W78" s="48" t="s">
        <v>38</v>
      </c>
      <c r="X78" s="49" t="str">
        <f t="shared" si="22"/>
        <v>CNTN</v>
      </c>
      <c r="AA78" s="36">
        <v>0</v>
      </c>
      <c r="AB78" s="36">
        <f>COUNTIF(B:B,B78)</f>
        <v>1</v>
      </c>
      <c r="AC78" s="36" t="s">
        <v>66</v>
      </c>
      <c r="AD78" s="36" t="b">
        <f t="shared" si="23"/>
        <v>1</v>
      </c>
      <c r="AE78" s="36">
        <f>IF(VLOOKUP(B78,[1]NAB!$B$5:$K$420,10,0)=Q78,VLOOKUP(B78,[1]NAB!$B$5:$K$517,10,0),"check")</f>
        <v>3.11</v>
      </c>
      <c r="AF78" s="36" t="b">
        <f t="shared" si="12"/>
        <v>1</v>
      </c>
    </row>
    <row r="79" spans="1:32" s="36" customFormat="1" ht="21" customHeight="1">
      <c r="A79" s="50">
        <v>3</v>
      </c>
      <c r="B79" s="41">
        <v>27203239029</v>
      </c>
      <c r="C79" s="42" t="s">
        <v>95</v>
      </c>
      <c r="D79" s="43" t="s">
        <v>170</v>
      </c>
      <c r="E79" s="60" t="s">
        <v>154</v>
      </c>
      <c r="F79" s="44">
        <v>37812</v>
      </c>
      <c r="G79" s="45" t="s">
        <v>46</v>
      </c>
      <c r="H79" s="45" t="s">
        <v>35</v>
      </c>
      <c r="I79" s="46">
        <v>7.6</v>
      </c>
      <c r="J79" s="46">
        <v>8.1999999999999993</v>
      </c>
      <c r="K79" s="46" t="s">
        <v>75</v>
      </c>
      <c r="L79" s="46"/>
      <c r="M79" s="46"/>
      <c r="N79" s="46">
        <v>7.1</v>
      </c>
      <c r="O79" s="46">
        <v>7.5</v>
      </c>
      <c r="P79" s="46">
        <v>7.59</v>
      </c>
      <c r="Q79" s="46">
        <v>3.2</v>
      </c>
      <c r="R79" s="47" t="s">
        <v>36</v>
      </c>
      <c r="S79" s="47" t="s">
        <v>36</v>
      </c>
      <c r="T79" s="47" t="s">
        <v>36</v>
      </c>
      <c r="U79" s="47" t="s">
        <v>36</v>
      </c>
      <c r="V79" s="47" t="s">
        <v>37</v>
      </c>
      <c r="W79" s="48" t="s">
        <v>38</v>
      </c>
      <c r="X79" s="49" t="str">
        <f t="shared" si="22"/>
        <v>CNTN</v>
      </c>
      <c r="AA79" s="36">
        <v>0</v>
      </c>
      <c r="AB79" s="36">
        <f>COUNTIF(B:B,B79)</f>
        <v>1</v>
      </c>
      <c r="AC79" s="36" t="s">
        <v>66</v>
      </c>
      <c r="AD79" s="36" t="b">
        <f t="shared" si="23"/>
        <v>1</v>
      </c>
      <c r="AE79" s="36">
        <f>IF(VLOOKUP(B79,[1]NAB!$B$5:$K$420,10,0)=Q79,VLOOKUP(B79,[1]NAB!$B$5:$K$517,10,0),"check")</f>
        <v>3.2</v>
      </c>
      <c r="AF79" s="36" t="b">
        <f t="shared" si="12"/>
        <v>1</v>
      </c>
    </row>
    <row r="80" spans="1:32" s="36" customFormat="1" ht="21" customHeight="1">
      <c r="A80" s="50">
        <v>4</v>
      </c>
      <c r="B80" s="41">
        <v>27203138571</v>
      </c>
      <c r="C80" s="42" t="s">
        <v>150</v>
      </c>
      <c r="D80" s="43" t="s">
        <v>86</v>
      </c>
      <c r="E80" s="60" t="s">
        <v>154</v>
      </c>
      <c r="F80" s="44">
        <v>37713</v>
      </c>
      <c r="G80" s="45" t="s">
        <v>39</v>
      </c>
      <c r="H80" s="45" t="s">
        <v>35</v>
      </c>
      <c r="I80" s="46">
        <v>7.5</v>
      </c>
      <c r="J80" s="46">
        <v>8.6</v>
      </c>
      <c r="K80" s="46" t="s">
        <v>75</v>
      </c>
      <c r="L80" s="46"/>
      <c r="M80" s="46"/>
      <c r="N80" s="46">
        <v>5.5</v>
      </c>
      <c r="O80" s="46">
        <v>6.7</v>
      </c>
      <c r="P80" s="46">
        <v>7.47</v>
      </c>
      <c r="Q80" s="46">
        <v>3.12</v>
      </c>
      <c r="R80" s="47" t="s">
        <v>36</v>
      </c>
      <c r="S80" s="47">
        <v>0</v>
      </c>
      <c r="T80" s="47" t="s">
        <v>36</v>
      </c>
      <c r="U80" s="47" t="s">
        <v>36</v>
      </c>
      <c r="V80" s="47" t="s">
        <v>37</v>
      </c>
      <c r="W80" s="48" t="s">
        <v>38</v>
      </c>
      <c r="X80" s="49" t="str">
        <f t="shared" si="22"/>
        <v>HOÃN</v>
      </c>
      <c r="AA80" s="36">
        <v>0</v>
      </c>
      <c r="AB80" s="36">
        <f>COUNTIF(B:B,B80)</f>
        <v>1</v>
      </c>
      <c r="AC80" s="36" t="s">
        <v>70</v>
      </c>
      <c r="AD80" s="36" t="b">
        <f t="shared" si="23"/>
        <v>1</v>
      </c>
      <c r="AE80" s="36" t="e">
        <f>IF(VLOOKUP(B80,[1]NAB!$B$5:$K$420,10,0)=Q80,VLOOKUP(B80,[1]NAB!$B$5:$K$517,10,0),"check")</f>
        <v>#N/A</v>
      </c>
      <c r="AF80" s="36" t="e">
        <f t="shared" si="12"/>
        <v>#N/A</v>
      </c>
    </row>
    <row r="81" spans="1:32" s="36" customFormat="1" ht="21" customHeight="1">
      <c r="A81" s="50">
        <v>5</v>
      </c>
      <c r="B81" s="41">
        <v>27203145421</v>
      </c>
      <c r="C81" s="42" t="s">
        <v>214</v>
      </c>
      <c r="D81" s="43" t="s">
        <v>86</v>
      </c>
      <c r="E81" s="60" t="s">
        <v>154</v>
      </c>
      <c r="F81" s="44">
        <v>37856</v>
      </c>
      <c r="G81" s="45" t="s">
        <v>76</v>
      </c>
      <c r="H81" s="45" t="s">
        <v>35</v>
      </c>
      <c r="I81" s="46">
        <v>7.56</v>
      </c>
      <c r="J81" s="46">
        <v>9.6</v>
      </c>
      <c r="K81" s="46" t="s">
        <v>75</v>
      </c>
      <c r="L81" s="46"/>
      <c r="M81" s="46"/>
      <c r="N81" s="46">
        <v>7.1</v>
      </c>
      <c r="O81" s="46">
        <v>8.1</v>
      </c>
      <c r="P81" s="46">
        <v>7.58</v>
      </c>
      <c r="Q81" s="46">
        <v>3.2</v>
      </c>
      <c r="R81" s="47" t="s">
        <v>36</v>
      </c>
      <c r="S81" s="47">
        <v>0</v>
      </c>
      <c r="T81" s="47" t="s">
        <v>36</v>
      </c>
      <c r="U81" s="47" t="s">
        <v>36</v>
      </c>
      <c r="V81" s="47" t="s">
        <v>45</v>
      </c>
      <c r="W81" s="48" t="s">
        <v>38</v>
      </c>
      <c r="X81" s="49" t="str">
        <f t="shared" si="22"/>
        <v>HOÃN</v>
      </c>
      <c r="AA81" s="36">
        <v>0</v>
      </c>
      <c r="AB81" s="36">
        <f>COUNTIF(B:B,B81)</f>
        <v>1</v>
      </c>
      <c r="AC81" s="36" t="s">
        <v>70</v>
      </c>
      <c r="AD81" s="36" t="b">
        <f t="shared" si="23"/>
        <v>1</v>
      </c>
      <c r="AE81" s="36" t="e">
        <f>IF(VLOOKUP(B81,[1]NAB!$B$5:$K$420,10,0)=Q81,VLOOKUP(B81,[1]NAB!$B$5:$K$517,10,0),"check")</f>
        <v>#N/A</v>
      </c>
      <c r="AF81" s="36" t="e">
        <f t="shared" si="12"/>
        <v>#N/A</v>
      </c>
    </row>
    <row r="82" spans="1:32" s="36" customFormat="1" ht="21" customHeight="1">
      <c r="A82" s="50">
        <v>6</v>
      </c>
      <c r="B82" s="41">
        <v>27203149343</v>
      </c>
      <c r="C82" s="42" t="s">
        <v>215</v>
      </c>
      <c r="D82" s="43" t="s">
        <v>86</v>
      </c>
      <c r="E82" s="60" t="s">
        <v>154</v>
      </c>
      <c r="F82" s="44">
        <v>37956</v>
      </c>
      <c r="G82" s="45" t="s">
        <v>47</v>
      </c>
      <c r="H82" s="45" t="s">
        <v>35</v>
      </c>
      <c r="I82" s="46">
        <v>7.42</v>
      </c>
      <c r="J82" s="46">
        <v>9</v>
      </c>
      <c r="K82" s="46" t="s">
        <v>75</v>
      </c>
      <c r="L82" s="46"/>
      <c r="M82" s="46"/>
      <c r="N82" s="46">
        <v>6.8</v>
      </c>
      <c r="O82" s="46">
        <v>7.7</v>
      </c>
      <c r="P82" s="46">
        <v>7.43</v>
      </c>
      <c r="Q82" s="46">
        <v>3.12</v>
      </c>
      <c r="R82" s="47">
        <v>0</v>
      </c>
      <c r="S82" s="47" t="s">
        <v>36</v>
      </c>
      <c r="T82" s="47" t="s">
        <v>36</v>
      </c>
      <c r="U82" s="47" t="s">
        <v>36</v>
      </c>
      <c r="V82" s="47" t="s">
        <v>37</v>
      </c>
      <c r="W82" s="48" t="s">
        <v>38</v>
      </c>
      <c r="X82" s="49" t="str">
        <f t="shared" si="22"/>
        <v>HOÃN</v>
      </c>
      <c r="AA82" s="36">
        <v>0</v>
      </c>
      <c r="AB82" s="36">
        <f>COUNTIF(B:B,B82)</f>
        <v>1</v>
      </c>
      <c r="AC82" s="36" t="s">
        <v>70</v>
      </c>
      <c r="AD82" s="36" t="b">
        <f t="shared" si="23"/>
        <v>1</v>
      </c>
      <c r="AE82" s="36" t="e">
        <f>IF(VLOOKUP(B82,[1]NAB!$B$5:$K$420,10,0)=Q82,VLOOKUP(B82,[1]NAB!$B$5:$K$517,10,0),"check")</f>
        <v>#N/A</v>
      </c>
      <c r="AF82" s="36" t="e">
        <f t="shared" si="12"/>
        <v>#N/A</v>
      </c>
    </row>
    <row r="83" spans="1:32" s="36" customFormat="1" ht="21" customHeight="1">
      <c r="A83" s="50">
        <v>7</v>
      </c>
      <c r="B83" s="41">
        <v>27203334213</v>
      </c>
      <c r="C83" s="42" t="s">
        <v>129</v>
      </c>
      <c r="D83" s="43" t="s">
        <v>97</v>
      </c>
      <c r="E83" s="60" t="s">
        <v>154</v>
      </c>
      <c r="F83" s="44">
        <v>37973</v>
      </c>
      <c r="G83" s="45" t="s">
        <v>42</v>
      </c>
      <c r="H83" s="45" t="s">
        <v>35</v>
      </c>
      <c r="I83" s="46">
        <v>7.44</v>
      </c>
      <c r="J83" s="46">
        <v>9.1</v>
      </c>
      <c r="K83" s="46" t="s">
        <v>75</v>
      </c>
      <c r="L83" s="46"/>
      <c r="M83" s="46"/>
      <c r="N83" s="46">
        <v>7.1</v>
      </c>
      <c r="O83" s="46">
        <v>7.9</v>
      </c>
      <c r="P83" s="46">
        <v>7.46</v>
      </c>
      <c r="Q83" s="46">
        <v>3.13</v>
      </c>
      <c r="R83" s="47" t="s">
        <v>36</v>
      </c>
      <c r="S83" s="47" t="s">
        <v>36</v>
      </c>
      <c r="T83" s="47" t="s">
        <v>36</v>
      </c>
      <c r="U83" s="47" t="s">
        <v>36</v>
      </c>
      <c r="V83" s="47" t="s">
        <v>37</v>
      </c>
      <c r="W83" s="48" t="s">
        <v>38</v>
      </c>
      <c r="X83" s="49" t="str">
        <f t="shared" si="22"/>
        <v>CNTN</v>
      </c>
      <c r="AA83" s="36">
        <v>0</v>
      </c>
      <c r="AB83" s="36">
        <f>COUNTIF(B:B,B83)</f>
        <v>1</v>
      </c>
      <c r="AC83" s="36" t="s">
        <v>66</v>
      </c>
      <c r="AD83" s="36" t="b">
        <f t="shared" si="23"/>
        <v>1</v>
      </c>
      <c r="AE83" s="36">
        <f>IF(VLOOKUP(B83,[1]NAB!$B$5:$K$420,10,0)=Q83,VLOOKUP(B83,[1]NAB!$B$5:$K$517,10,0),"check")</f>
        <v>3.13</v>
      </c>
      <c r="AF83" s="36" t="b">
        <f t="shared" si="12"/>
        <v>1</v>
      </c>
    </row>
    <row r="84" spans="1:32" s="36" customFormat="1" ht="21" customHeight="1">
      <c r="A84" s="50">
        <v>8</v>
      </c>
      <c r="B84" s="41">
        <v>27213101955</v>
      </c>
      <c r="C84" s="42" t="s">
        <v>216</v>
      </c>
      <c r="D84" s="43" t="s">
        <v>50</v>
      </c>
      <c r="E84" s="60" t="s">
        <v>154</v>
      </c>
      <c r="F84" s="44">
        <v>37894</v>
      </c>
      <c r="G84" s="45" t="s">
        <v>46</v>
      </c>
      <c r="H84" s="45" t="s">
        <v>35</v>
      </c>
      <c r="I84" s="46">
        <v>7.37</v>
      </c>
      <c r="J84" s="46">
        <v>8.6999999999999993</v>
      </c>
      <c r="K84" s="46" t="s">
        <v>75</v>
      </c>
      <c r="L84" s="46"/>
      <c r="M84" s="46"/>
      <c r="N84" s="46">
        <v>6</v>
      </c>
      <c r="O84" s="46">
        <v>7.1</v>
      </c>
      <c r="P84" s="46">
        <v>7.35</v>
      </c>
      <c r="Q84" s="46">
        <v>3.05</v>
      </c>
      <c r="R84" s="47" t="s">
        <v>36</v>
      </c>
      <c r="S84" s="47" t="s">
        <v>36</v>
      </c>
      <c r="T84" s="47" t="s">
        <v>36</v>
      </c>
      <c r="U84" s="47" t="s">
        <v>36</v>
      </c>
      <c r="V84" s="47" t="s">
        <v>45</v>
      </c>
      <c r="W84" s="48" t="s">
        <v>38</v>
      </c>
      <c r="X84" s="49" t="str">
        <f t="shared" si="22"/>
        <v>CNTN</v>
      </c>
      <c r="AA84" s="36">
        <v>0</v>
      </c>
      <c r="AB84" s="36">
        <f>COUNTIF(B:B,B84)</f>
        <v>1</v>
      </c>
      <c r="AC84" s="36" t="s">
        <v>66</v>
      </c>
      <c r="AD84" s="36" t="b">
        <f t="shared" si="23"/>
        <v>1</v>
      </c>
      <c r="AE84" s="36">
        <f>IF(VLOOKUP(B84,[1]NAB!$B$5:$K$420,10,0)=Q84,VLOOKUP(B84,[1]NAB!$B$5:$K$517,10,0),"check")</f>
        <v>3.05</v>
      </c>
      <c r="AF84" s="36" t="b">
        <f t="shared" si="12"/>
        <v>1</v>
      </c>
    </row>
    <row r="85" spans="1:32" s="36" customFormat="1" ht="21" customHeight="1">
      <c r="A85" s="50">
        <v>9</v>
      </c>
      <c r="B85" s="41">
        <v>27213153416</v>
      </c>
      <c r="C85" s="42" t="s">
        <v>217</v>
      </c>
      <c r="D85" s="43" t="s">
        <v>107</v>
      </c>
      <c r="E85" s="60" t="s">
        <v>154</v>
      </c>
      <c r="F85" s="44">
        <v>37776</v>
      </c>
      <c r="G85" s="45" t="s">
        <v>90</v>
      </c>
      <c r="H85" s="45" t="s">
        <v>35</v>
      </c>
      <c r="I85" s="46">
        <v>7.33</v>
      </c>
      <c r="J85" s="46">
        <v>8.5</v>
      </c>
      <c r="K85" s="46" t="s">
        <v>75</v>
      </c>
      <c r="L85" s="46"/>
      <c r="M85" s="46"/>
      <c r="N85" s="46">
        <v>8</v>
      </c>
      <c r="O85" s="46">
        <v>8.1999999999999993</v>
      </c>
      <c r="P85" s="46">
        <v>7.36</v>
      </c>
      <c r="Q85" s="46">
        <v>3.1</v>
      </c>
      <c r="R85" s="47" t="s">
        <v>36</v>
      </c>
      <c r="S85" s="47" t="s">
        <v>36</v>
      </c>
      <c r="T85" s="47" t="s">
        <v>36</v>
      </c>
      <c r="U85" s="47" t="s">
        <v>36</v>
      </c>
      <c r="V85" s="47" t="s">
        <v>37</v>
      </c>
      <c r="W85" s="48" t="s">
        <v>38</v>
      </c>
      <c r="X85" s="49" t="str">
        <f t="shared" si="22"/>
        <v>CNTN</v>
      </c>
      <c r="AA85" s="36">
        <v>0</v>
      </c>
      <c r="AB85" s="36">
        <f>COUNTIF(B:B,B85)</f>
        <v>1</v>
      </c>
      <c r="AC85" s="36" t="s">
        <v>66</v>
      </c>
      <c r="AD85" s="36" t="b">
        <f t="shared" si="23"/>
        <v>1</v>
      </c>
      <c r="AE85" s="36">
        <f>IF(VLOOKUP(B85,[1]NAB!$B$5:$K$420,10,0)=Q85,VLOOKUP(B85,[1]NAB!$B$5:$K$517,10,0),"check")</f>
        <v>3.1</v>
      </c>
      <c r="AF85" s="36" t="b">
        <f t="shared" si="12"/>
        <v>1</v>
      </c>
    </row>
    <row r="86" spans="1:32" s="36" customFormat="1" ht="21" customHeight="1">
      <c r="A86" s="50">
        <v>10</v>
      </c>
      <c r="B86" s="41">
        <v>27213202487</v>
      </c>
      <c r="C86" s="42" t="s">
        <v>218</v>
      </c>
      <c r="D86" s="43" t="s">
        <v>61</v>
      </c>
      <c r="E86" s="60" t="s">
        <v>154</v>
      </c>
      <c r="F86" s="44">
        <v>37775</v>
      </c>
      <c r="G86" s="45" t="s">
        <v>42</v>
      </c>
      <c r="H86" s="45" t="s">
        <v>35</v>
      </c>
      <c r="I86" s="46">
        <v>7.51</v>
      </c>
      <c r="J86" s="46">
        <v>9.1</v>
      </c>
      <c r="K86" s="46" t="s">
        <v>75</v>
      </c>
      <c r="L86" s="46"/>
      <c r="M86" s="46"/>
      <c r="N86" s="46">
        <v>6.9</v>
      </c>
      <c r="O86" s="46">
        <v>7.8</v>
      </c>
      <c r="P86" s="46">
        <v>7.52</v>
      </c>
      <c r="Q86" s="46">
        <v>3.17</v>
      </c>
      <c r="R86" s="47">
        <v>0</v>
      </c>
      <c r="S86" s="47">
        <v>0</v>
      </c>
      <c r="T86" s="47" t="s">
        <v>36</v>
      </c>
      <c r="U86" s="47" t="s">
        <v>36</v>
      </c>
      <c r="V86" s="47" t="s">
        <v>37</v>
      </c>
      <c r="W86" s="48" t="s">
        <v>38</v>
      </c>
      <c r="X86" s="49" t="str">
        <f t="shared" si="22"/>
        <v>HOÃN</v>
      </c>
      <c r="AA86" s="36">
        <v>0</v>
      </c>
      <c r="AB86" s="36">
        <f>COUNTIF(B:B,B86)</f>
        <v>1</v>
      </c>
      <c r="AC86" s="36" t="s">
        <v>70</v>
      </c>
      <c r="AD86" s="36" t="b">
        <f t="shared" si="23"/>
        <v>1</v>
      </c>
      <c r="AE86" s="36" t="e">
        <f>IF(VLOOKUP(B86,[1]NAB!$B$5:$K$420,10,0)=Q86,VLOOKUP(B86,[1]NAB!$B$5:$K$517,10,0),"check")</f>
        <v>#N/A</v>
      </c>
      <c r="AF86" s="36" t="e">
        <f t="shared" si="12"/>
        <v>#N/A</v>
      </c>
    </row>
    <row r="87" spans="1:32" s="36" customFormat="1" ht="21" customHeight="1">
      <c r="A87" s="50">
        <v>11</v>
      </c>
      <c r="B87" s="41">
        <v>27208735800</v>
      </c>
      <c r="C87" s="42" t="s">
        <v>219</v>
      </c>
      <c r="D87" s="43" t="s">
        <v>131</v>
      </c>
      <c r="E87" s="60" t="s">
        <v>154</v>
      </c>
      <c r="F87" s="44">
        <v>37919</v>
      </c>
      <c r="G87" s="45" t="s">
        <v>76</v>
      </c>
      <c r="H87" s="45" t="s">
        <v>35</v>
      </c>
      <c r="I87" s="46">
        <v>7.42</v>
      </c>
      <c r="J87" s="46">
        <v>9.4</v>
      </c>
      <c r="K87" s="46" t="s">
        <v>75</v>
      </c>
      <c r="L87" s="46"/>
      <c r="M87" s="46"/>
      <c r="N87" s="46">
        <v>7.4</v>
      </c>
      <c r="O87" s="46">
        <v>8.1999999999999993</v>
      </c>
      <c r="P87" s="46">
        <v>7.45</v>
      </c>
      <c r="Q87" s="46">
        <v>3.1</v>
      </c>
      <c r="R87" s="47" t="s">
        <v>36</v>
      </c>
      <c r="S87" s="47" t="s">
        <v>36</v>
      </c>
      <c r="T87" s="47" t="s">
        <v>36</v>
      </c>
      <c r="U87" s="47" t="s">
        <v>36</v>
      </c>
      <c r="V87" s="47" t="s">
        <v>37</v>
      </c>
      <c r="W87" s="48" t="s">
        <v>38</v>
      </c>
      <c r="X87" s="49" t="str">
        <f t="shared" si="22"/>
        <v>CNTN</v>
      </c>
      <c r="AA87" s="36">
        <v>0</v>
      </c>
      <c r="AB87" s="36">
        <f>COUNTIF(B:B,B87)</f>
        <v>1</v>
      </c>
      <c r="AC87" s="36" t="s">
        <v>66</v>
      </c>
      <c r="AD87" s="36" t="b">
        <f t="shared" si="23"/>
        <v>1</v>
      </c>
      <c r="AE87" s="36">
        <f>IF(VLOOKUP(B87,[1]NAB!$B$5:$K$420,10,0)=Q87,VLOOKUP(B87,[1]NAB!$B$5:$K$517,10,0),"check")</f>
        <v>3.1</v>
      </c>
      <c r="AF87" s="36" t="b">
        <f t="shared" si="12"/>
        <v>1</v>
      </c>
    </row>
    <row r="88" spans="1:32" s="36" customFormat="1" ht="21" customHeight="1">
      <c r="A88" s="50">
        <v>12</v>
      </c>
      <c r="B88" s="41">
        <v>27203101283</v>
      </c>
      <c r="C88" s="42" t="s">
        <v>220</v>
      </c>
      <c r="D88" s="43" t="s">
        <v>62</v>
      </c>
      <c r="E88" s="60" t="s">
        <v>154</v>
      </c>
      <c r="F88" s="44">
        <v>37860</v>
      </c>
      <c r="G88" s="45" t="s">
        <v>42</v>
      </c>
      <c r="H88" s="45" t="s">
        <v>35</v>
      </c>
      <c r="I88" s="46">
        <v>7.47</v>
      </c>
      <c r="J88" s="46">
        <v>9</v>
      </c>
      <c r="K88" s="46" t="s">
        <v>75</v>
      </c>
      <c r="L88" s="46"/>
      <c r="M88" s="46"/>
      <c r="N88" s="46">
        <v>7.5</v>
      </c>
      <c r="O88" s="46">
        <v>8.1</v>
      </c>
      <c r="P88" s="46">
        <v>7.5</v>
      </c>
      <c r="Q88" s="46">
        <v>3.17</v>
      </c>
      <c r="R88" s="47" t="s">
        <v>36</v>
      </c>
      <c r="S88" s="47" t="s">
        <v>36</v>
      </c>
      <c r="T88" s="47" t="s">
        <v>36</v>
      </c>
      <c r="U88" s="47" t="s">
        <v>36</v>
      </c>
      <c r="V88" s="47" t="s">
        <v>41</v>
      </c>
      <c r="W88" s="48" t="s">
        <v>38</v>
      </c>
      <c r="X88" s="49" t="str">
        <f t="shared" si="22"/>
        <v>CNTN</v>
      </c>
      <c r="AA88" s="36">
        <v>0</v>
      </c>
      <c r="AB88" s="36">
        <f>COUNTIF(B:B,B88)</f>
        <v>1</v>
      </c>
      <c r="AC88" s="36" t="s">
        <v>66</v>
      </c>
      <c r="AD88" s="36" t="b">
        <f t="shared" si="23"/>
        <v>1</v>
      </c>
      <c r="AE88" s="36">
        <f>IF(VLOOKUP(B88,[1]NAB!$B$5:$K$420,10,0)=Q88,VLOOKUP(B88,[1]NAB!$B$5:$K$517,10,0),"check")</f>
        <v>3.17</v>
      </c>
      <c r="AF88" s="36" t="b">
        <f t="shared" si="12"/>
        <v>1</v>
      </c>
    </row>
    <row r="89" spans="1:32" s="36" customFormat="1" ht="21" customHeight="1">
      <c r="A89" s="50">
        <v>13</v>
      </c>
      <c r="B89" s="41">
        <v>27207127056</v>
      </c>
      <c r="C89" s="42" t="s">
        <v>221</v>
      </c>
      <c r="D89" s="43" t="s">
        <v>222</v>
      </c>
      <c r="E89" s="60" t="s">
        <v>154</v>
      </c>
      <c r="F89" s="44">
        <v>37785</v>
      </c>
      <c r="G89" s="45" t="s">
        <v>46</v>
      </c>
      <c r="H89" s="45" t="s">
        <v>35</v>
      </c>
      <c r="I89" s="46">
        <v>7.56</v>
      </c>
      <c r="J89" s="46">
        <v>8.5</v>
      </c>
      <c r="K89" s="46" t="s">
        <v>75</v>
      </c>
      <c r="L89" s="46"/>
      <c r="M89" s="46"/>
      <c r="N89" s="46">
        <v>7.1</v>
      </c>
      <c r="O89" s="46">
        <v>7.7</v>
      </c>
      <c r="P89" s="46">
        <v>7.56</v>
      </c>
      <c r="Q89" s="46">
        <v>3.18</v>
      </c>
      <c r="R89" s="47" t="s">
        <v>36</v>
      </c>
      <c r="S89" s="47" t="s">
        <v>36</v>
      </c>
      <c r="T89" s="47" t="s">
        <v>36</v>
      </c>
      <c r="U89" s="47" t="s">
        <v>36</v>
      </c>
      <c r="V89" s="47" t="s">
        <v>37</v>
      </c>
      <c r="W89" s="48" t="s">
        <v>38</v>
      </c>
      <c r="X89" s="49" t="str">
        <f t="shared" si="22"/>
        <v>CNTN</v>
      </c>
      <c r="AA89" s="36">
        <v>0</v>
      </c>
      <c r="AB89" s="36">
        <f>COUNTIF(B:B,B89)</f>
        <v>1</v>
      </c>
      <c r="AC89" s="36" t="s">
        <v>66</v>
      </c>
      <c r="AD89" s="36" t="b">
        <f t="shared" si="23"/>
        <v>1</v>
      </c>
      <c r="AE89" s="36">
        <f>IF(VLOOKUP(B89,[1]NAB!$B$5:$K$420,10,0)=Q89,VLOOKUP(B89,[1]NAB!$B$5:$K$517,10,0),"check")</f>
        <v>3.18</v>
      </c>
      <c r="AF89" s="36" t="b">
        <f t="shared" si="12"/>
        <v>1</v>
      </c>
    </row>
    <row r="90" spans="1:32" s="36" customFormat="1" ht="21" customHeight="1">
      <c r="A90" s="50">
        <v>14</v>
      </c>
      <c r="B90" s="41">
        <v>27203102022</v>
      </c>
      <c r="C90" s="42" t="s">
        <v>223</v>
      </c>
      <c r="D90" s="43" t="s">
        <v>63</v>
      </c>
      <c r="E90" s="60" t="s">
        <v>154</v>
      </c>
      <c r="F90" s="44">
        <v>37626</v>
      </c>
      <c r="G90" s="45" t="s">
        <v>42</v>
      </c>
      <c r="H90" s="45" t="s">
        <v>35</v>
      </c>
      <c r="I90" s="46">
        <v>7.31</v>
      </c>
      <c r="J90" s="46">
        <v>9.3000000000000007</v>
      </c>
      <c r="K90" s="46" t="s">
        <v>75</v>
      </c>
      <c r="L90" s="46"/>
      <c r="M90" s="46"/>
      <c r="N90" s="46">
        <v>7.4</v>
      </c>
      <c r="O90" s="46">
        <v>8.1999999999999993</v>
      </c>
      <c r="P90" s="46">
        <v>7.35</v>
      </c>
      <c r="Q90" s="46">
        <v>3.09</v>
      </c>
      <c r="R90" s="47" t="s">
        <v>36</v>
      </c>
      <c r="S90" s="47" t="s">
        <v>36</v>
      </c>
      <c r="T90" s="47" t="s">
        <v>36</v>
      </c>
      <c r="U90" s="47" t="s">
        <v>36</v>
      </c>
      <c r="V90" s="47" t="s">
        <v>37</v>
      </c>
      <c r="W90" s="48" t="s">
        <v>38</v>
      </c>
      <c r="X90" s="49" t="str">
        <f t="shared" si="22"/>
        <v>CNTN</v>
      </c>
      <c r="AA90" s="36">
        <v>0</v>
      </c>
      <c r="AB90" s="36">
        <f>COUNTIF(B:B,B90)</f>
        <v>1</v>
      </c>
      <c r="AC90" s="36" t="s">
        <v>66</v>
      </c>
      <c r="AD90" s="36" t="b">
        <f t="shared" ref="AD90:AD104" si="24">AC90=X90</f>
        <v>1</v>
      </c>
      <c r="AE90" s="36">
        <f>IF(VLOOKUP(B90,[1]NAB!$B$5:$K$420,10,0)=Q90,VLOOKUP(B90,[1]NAB!$B$5:$K$517,10,0),"check")</f>
        <v>3.09</v>
      </c>
      <c r="AF90" s="36" t="b">
        <f t="shared" si="12"/>
        <v>1</v>
      </c>
    </row>
    <row r="91" spans="1:32" s="36" customFormat="1" ht="21" customHeight="1">
      <c r="A91" s="50">
        <v>15</v>
      </c>
      <c r="B91" s="41">
        <v>27203101356</v>
      </c>
      <c r="C91" s="42" t="s">
        <v>224</v>
      </c>
      <c r="D91" s="43" t="s">
        <v>80</v>
      </c>
      <c r="E91" s="60" t="s">
        <v>154</v>
      </c>
      <c r="F91" s="44">
        <v>37739</v>
      </c>
      <c r="G91" s="45" t="s">
        <v>40</v>
      </c>
      <c r="H91" s="45" t="s">
        <v>35</v>
      </c>
      <c r="I91" s="46">
        <v>7.5</v>
      </c>
      <c r="J91" s="46">
        <v>9.3000000000000007</v>
      </c>
      <c r="K91" s="46" t="s">
        <v>75</v>
      </c>
      <c r="L91" s="46"/>
      <c r="M91" s="46"/>
      <c r="N91" s="46">
        <v>7.8</v>
      </c>
      <c r="O91" s="46">
        <v>8.4</v>
      </c>
      <c r="P91" s="46">
        <v>7.54</v>
      </c>
      <c r="Q91" s="46">
        <v>3.15</v>
      </c>
      <c r="R91" s="47" t="s">
        <v>36</v>
      </c>
      <c r="S91" s="47" t="s">
        <v>36</v>
      </c>
      <c r="T91" s="47" t="s">
        <v>36</v>
      </c>
      <c r="U91" s="47" t="s">
        <v>36</v>
      </c>
      <c r="V91" s="47" t="s">
        <v>37</v>
      </c>
      <c r="W91" s="48" t="s">
        <v>38</v>
      </c>
      <c r="X91" s="49" t="str">
        <f t="shared" si="22"/>
        <v>CNTN</v>
      </c>
      <c r="AA91" s="36">
        <v>0</v>
      </c>
      <c r="AB91" s="36">
        <f>COUNTIF(B:B,B91)</f>
        <v>1</v>
      </c>
      <c r="AC91" s="36" t="s">
        <v>66</v>
      </c>
      <c r="AD91" s="36" t="b">
        <f t="shared" si="24"/>
        <v>1</v>
      </c>
      <c r="AE91" s="36">
        <f>IF(VLOOKUP(B91,[1]NAB!$B$5:$K$420,10,0)=Q91,VLOOKUP(B91,[1]NAB!$B$5:$K$517,10,0),"check")</f>
        <v>3.15</v>
      </c>
      <c r="AF91" s="36" t="b">
        <f t="shared" si="12"/>
        <v>1</v>
      </c>
    </row>
    <row r="92" spans="1:32" s="36" customFormat="1" ht="21" customHeight="1">
      <c r="A92" s="50">
        <v>16</v>
      </c>
      <c r="B92" s="41">
        <v>27203139362</v>
      </c>
      <c r="C92" s="42" t="s">
        <v>213</v>
      </c>
      <c r="D92" s="43" t="s">
        <v>138</v>
      </c>
      <c r="E92" s="60" t="s">
        <v>154</v>
      </c>
      <c r="F92" s="44">
        <v>37708</v>
      </c>
      <c r="G92" s="45" t="s">
        <v>90</v>
      </c>
      <c r="H92" s="45" t="s">
        <v>35</v>
      </c>
      <c r="I92" s="46">
        <v>7.11</v>
      </c>
      <c r="J92" s="46">
        <v>8.9</v>
      </c>
      <c r="K92" s="46" t="s">
        <v>75</v>
      </c>
      <c r="L92" s="46"/>
      <c r="M92" s="46"/>
      <c r="N92" s="46">
        <v>6</v>
      </c>
      <c r="O92" s="46">
        <v>7.2</v>
      </c>
      <c r="P92" s="46">
        <v>7.11</v>
      </c>
      <c r="Q92" s="46">
        <v>2.9</v>
      </c>
      <c r="R92" s="47" t="s">
        <v>36</v>
      </c>
      <c r="S92" s="47" t="s">
        <v>36</v>
      </c>
      <c r="T92" s="47" t="s">
        <v>36</v>
      </c>
      <c r="U92" s="47" t="s">
        <v>36</v>
      </c>
      <c r="V92" s="47" t="s">
        <v>37</v>
      </c>
      <c r="W92" s="48" t="s">
        <v>38</v>
      </c>
      <c r="X92" s="49" t="str">
        <f t="shared" si="22"/>
        <v>CNTN</v>
      </c>
      <c r="AA92" s="36">
        <v>0</v>
      </c>
      <c r="AB92" s="36">
        <f>COUNTIF(B:B,B92)</f>
        <v>1</v>
      </c>
      <c r="AC92" s="36" t="s">
        <v>66</v>
      </c>
      <c r="AD92" s="36" t="b">
        <f t="shared" si="24"/>
        <v>1</v>
      </c>
      <c r="AE92" s="36">
        <f>IF(VLOOKUP(B92,[1]NAB!$B$5:$K$420,10,0)=Q92,VLOOKUP(B92,[1]NAB!$B$5:$K$517,10,0),"check")</f>
        <v>2.9</v>
      </c>
      <c r="AF92" s="36" t="b">
        <f t="shared" si="12"/>
        <v>1</v>
      </c>
    </row>
    <row r="93" spans="1:32" s="36" customFormat="1" ht="21" customHeight="1">
      <c r="A93" s="50">
        <v>17</v>
      </c>
      <c r="B93" s="41">
        <v>27203142401</v>
      </c>
      <c r="C93" s="42" t="s">
        <v>225</v>
      </c>
      <c r="D93" s="43" t="s">
        <v>226</v>
      </c>
      <c r="E93" s="60" t="s">
        <v>154</v>
      </c>
      <c r="F93" s="44">
        <v>37686</v>
      </c>
      <c r="G93" s="45" t="s">
        <v>43</v>
      </c>
      <c r="H93" s="45" t="s">
        <v>35</v>
      </c>
      <c r="I93" s="46">
        <v>6.15</v>
      </c>
      <c r="J93" s="46">
        <v>9.4</v>
      </c>
      <c r="K93" s="46" t="s">
        <v>75</v>
      </c>
      <c r="L93" s="46"/>
      <c r="M93" s="46"/>
      <c r="N93" s="46">
        <v>5.5</v>
      </c>
      <c r="O93" s="46">
        <v>7.1</v>
      </c>
      <c r="P93" s="46">
        <v>6.18</v>
      </c>
      <c r="Q93" s="46">
        <v>2.3199999999999998</v>
      </c>
      <c r="R93" s="47" t="s">
        <v>36</v>
      </c>
      <c r="S93" s="47">
        <v>0</v>
      </c>
      <c r="T93" s="47" t="s">
        <v>36</v>
      </c>
      <c r="U93" s="47" t="s">
        <v>36</v>
      </c>
      <c r="V93" s="47" t="s">
        <v>37</v>
      </c>
      <c r="W93" s="48" t="s">
        <v>38</v>
      </c>
      <c r="X93" s="49" t="str">
        <f t="shared" si="22"/>
        <v>HOÃN</v>
      </c>
      <c r="AA93" s="36">
        <v>0</v>
      </c>
      <c r="AB93" s="36">
        <f>COUNTIF(B:B,B93)</f>
        <v>1</v>
      </c>
      <c r="AC93" s="36" t="s">
        <v>70</v>
      </c>
      <c r="AD93" s="36" t="b">
        <f t="shared" si="24"/>
        <v>1</v>
      </c>
      <c r="AE93" s="36" t="e">
        <f>IF(VLOOKUP(B93,[1]NAB!$B$5:$K$420,10,0)=Q93,VLOOKUP(B93,[1]NAB!$B$5:$K$517,10,0),"check")</f>
        <v>#N/A</v>
      </c>
      <c r="AF93" s="36" t="e">
        <f t="shared" si="12"/>
        <v>#N/A</v>
      </c>
    </row>
    <row r="94" spans="1:32" s="36" customFormat="1" ht="21" customHeight="1">
      <c r="A94" s="50">
        <v>18</v>
      </c>
      <c r="B94" s="41">
        <v>27203153498</v>
      </c>
      <c r="C94" s="42" t="s">
        <v>145</v>
      </c>
      <c r="D94" s="43" t="s">
        <v>227</v>
      </c>
      <c r="E94" s="60" t="s">
        <v>154</v>
      </c>
      <c r="F94" s="44">
        <v>37891</v>
      </c>
      <c r="G94" s="45" t="s">
        <v>40</v>
      </c>
      <c r="H94" s="45" t="s">
        <v>35</v>
      </c>
      <c r="I94" s="46">
        <v>7.24</v>
      </c>
      <c r="J94" s="46">
        <v>9.1999999999999993</v>
      </c>
      <c r="K94" s="46" t="s">
        <v>75</v>
      </c>
      <c r="L94" s="46"/>
      <c r="M94" s="46"/>
      <c r="N94" s="46">
        <v>8.1</v>
      </c>
      <c r="O94" s="46">
        <v>8.5</v>
      </c>
      <c r="P94" s="46">
        <v>7.29</v>
      </c>
      <c r="Q94" s="46">
        <v>2.99</v>
      </c>
      <c r="R94" s="47">
        <v>0</v>
      </c>
      <c r="S94" s="47" t="s">
        <v>36</v>
      </c>
      <c r="T94" s="47" t="s">
        <v>36</v>
      </c>
      <c r="U94" s="47" t="s">
        <v>36</v>
      </c>
      <c r="V94" s="47" t="s">
        <v>37</v>
      </c>
      <c r="W94" s="48" t="s">
        <v>38</v>
      </c>
      <c r="X94" s="49" t="str">
        <f t="shared" si="22"/>
        <v>HOÃN</v>
      </c>
      <c r="AA94" s="36">
        <v>0</v>
      </c>
      <c r="AB94" s="36">
        <f>COUNTIF(B:B,B94)</f>
        <v>1</v>
      </c>
      <c r="AC94" s="36" t="s">
        <v>70</v>
      </c>
      <c r="AD94" s="36" t="b">
        <f t="shared" si="24"/>
        <v>1</v>
      </c>
      <c r="AE94" s="36" t="e">
        <f>IF(VLOOKUP(B94,[1]NAB!$B$5:$K$420,10,0)=Q94,VLOOKUP(B94,[1]NAB!$B$5:$K$517,10,0),"check")</f>
        <v>#N/A</v>
      </c>
      <c r="AF94" s="36" t="e">
        <f t="shared" si="12"/>
        <v>#N/A</v>
      </c>
    </row>
    <row r="95" spans="1:32" s="36" customFormat="1" ht="21" customHeight="1">
      <c r="A95" s="50">
        <v>19</v>
      </c>
      <c r="B95" s="41">
        <v>27208602384</v>
      </c>
      <c r="C95" s="42" t="s">
        <v>120</v>
      </c>
      <c r="D95" s="43" t="s">
        <v>85</v>
      </c>
      <c r="E95" s="60" t="s">
        <v>154</v>
      </c>
      <c r="F95" s="44">
        <v>37767</v>
      </c>
      <c r="G95" s="45" t="s">
        <v>39</v>
      </c>
      <c r="H95" s="45" t="s">
        <v>35</v>
      </c>
      <c r="I95" s="46">
        <v>7.14</v>
      </c>
      <c r="J95" s="46">
        <v>8.9</v>
      </c>
      <c r="K95" s="46" t="s">
        <v>75</v>
      </c>
      <c r="L95" s="46"/>
      <c r="M95" s="46"/>
      <c r="N95" s="46">
        <v>5.7</v>
      </c>
      <c r="O95" s="46">
        <v>7</v>
      </c>
      <c r="P95" s="46">
        <v>7.13</v>
      </c>
      <c r="Q95" s="46">
        <v>2.94</v>
      </c>
      <c r="R95" s="47">
        <v>0</v>
      </c>
      <c r="S95" s="47">
        <v>0</v>
      </c>
      <c r="T95" s="47" t="s">
        <v>36</v>
      </c>
      <c r="U95" s="47" t="s">
        <v>36</v>
      </c>
      <c r="V95" s="47" t="s">
        <v>45</v>
      </c>
      <c r="W95" s="48" t="s">
        <v>38</v>
      </c>
      <c r="X95" s="49" t="str">
        <f t="shared" si="22"/>
        <v>HOÃN</v>
      </c>
      <c r="AA95" s="36">
        <v>0</v>
      </c>
      <c r="AB95" s="36">
        <f>COUNTIF(B:B,B95)</f>
        <v>1</v>
      </c>
      <c r="AC95" s="36" t="s">
        <v>70</v>
      </c>
      <c r="AD95" s="36" t="b">
        <f t="shared" si="24"/>
        <v>1</v>
      </c>
      <c r="AE95" s="36" t="e">
        <f>IF(VLOOKUP(B95,[1]NAB!$B$5:$K$420,10,0)=Q95,VLOOKUP(B95,[1]NAB!$B$5:$K$517,10,0),"check")</f>
        <v>#N/A</v>
      </c>
      <c r="AF95" s="36" t="e">
        <f t="shared" si="12"/>
        <v>#N/A</v>
      </c>
    </row>
    <row r="96" spans="1:32" s="36" customFormat="1" ht="21" customHeight="1">
      <c r="A96" s="50">
        <v>20</v>
      </c>
      <c r="B96" s="41">
        <v>27203242207</v>
      </c>
      <c r="C96" s="42" t="s">
        <v>228</v>
      </c>
      <c r="D96" s="43" t="s">
        <v>229</v>
      </c>
      <c r="E96" s="60" t="s">
        <v>154</v>
      </c>
      <c r="F96" s="44">
        <v>37778</v>
      </c>
      <c r="G96" s="45" t="s">
        <v>39</v>
      </c>
      <c r="H96" s="45" t="s">
        <v>35</v>
      </c>
      <c r="I96" s="46">
        <v>7.09</v>
      </c>
      <c r="J96" s="46">
        <v>9</v>
      </c>
      <c r="K96" s="46" t="s">
        <v>75</v>
      </c>
      <c r="L96" s="46"/>
      <c r="M96" s="46"/>
      <c r="N96" s="46">
        <v>6.2</v>
      </c>
      <c r="O96" s="46">
        <v>7.3</v>
      </c>
      <c r="P96" s="46">
        <v>7.1</v>
      </c>
      <c r="Q96" s="46">
        <v>2.91</v>
      </c>
      <c r="R96" s="47" t="s">
        <v>36</v>
      </c>
      <c r="S96" s="47" t="s">
        <v>36</v>
      </c>
      <c r="T96" s="47" t="s">
        <v>36</v>
      </c>
      <c r="U96" s="47" t="s">
        <v>36</v>
      </c>
      <c r="V96" s="47" t="s">
        <v>45</v>
      </c>
      <c r="W96" s="48" t="s">
        <v>38</v>
      </c>
      <c r="X96" s="49" t="str">
        <f t="shared" si="22"/>
        <v>CNTN</v>
      </c>
      <c r="AA96" s="36">
        <v>0</v>
      </c>
      <c r="AB96" s="36">
        <f>COUNTIF(B:B,B96)</f>
        <v>1</v>
      </c>
      <c r="AC96" s="36" t="s">
        <v>66</v>
      </c>
      <c r="AD96" s="36" t="b">
        <f t="shared" si="24"/>
        <v>1</v>
      </c>
      <c r="AE96" s="36">
        <f>IF(VLOOKUP(B96,[1]NAB!$B$5:$K$420,10,0)=Q96,VLOOKUP(B96,[1]NAB!$B$5:$K$517,10,0),"check")</f>
        <v>2.91</v>
      </c>
      <c r="AF96" s="36" t="b">
        <f t="shared" si="12"/>
        <v>1</v>
      </c>
    </row>
    <row r="97" spans="1:32" s="36" customFormat="1" ht="21" customHeight="1">
      <c r="A97" s="50">
        <v>21</v>
      </c>
      <c r="B97" s="41">
        <v>27203145361</v>
      </c>
      <c r="C97" s="42" t="s">
        <v>230</v>
      </c>
      <c r="D97" s="43" t="s">
        <v>113</v>
      </c>
      <c r="E97" s="60" t="s">
        <v>154</v>
      </c>
      <c r="F97" s="44">
        <v>37734</v>
      </c>
      <c r="G97" s="45" t="s">
        <v>40</v>
      </c>
      <c r="H97" s="45" t="s">
        <v>35</v>
      </c>
      <c r="I97" s="46">
        <v>7.14</v>
      </c>
      <c r="J97" s="46">
        <v>8.6</v>
      </c>
      <c r="K97" s="46" t="s">
        <v>75</v>
      </c>
      <c r="L97" s="46"/>
      <c r="M97" s="46"/>
      <c r="N97" s="46">
        <v>6.7</v>
      </c>
      <c r="O97" s="46">
        <v>7.5</v>
      </c>
      <c r="P97" s="46">
        <v>7.15</v>
      </c>
      <c r="Q97" s="46">
        <v>2.96</v>
      </c>
      <c r="R97" s="47">
        <v>0</v>
      </c>
      <c r="S97" s="47" t="s">
        <v>36</v>
      </c>
      <c r="T97" s="47" t="s">
        <v>36</v>
      </c>
      <c r="U97" s="47" t="s">
        <v>36</v>
      </c>
      <c r="V97" s="47" t="s">
        <v>37</v>
      </c>
      <c r="W97" s="48" t="s">
        <v>38</v>
      </c>
      <c r="X97" s="49" t="str">
        <f t="shared" si="22"/>
        <v>HOÃN</v>
      </c>
      <c r="AA97" s="36">
        <v>0</v>
      </c>
      <c r="AB97" s="36">
        <f>COUNTIF(B:B,B97)</f>
        <v>1</v>
      </c>
      <c r="AC97" s="36" t="s">
        <v>70</v>
      </c>
      <c r="AD97" s="36" t="b">
        <f t="shared" si="24"/>
        <v>1</v>
      </c>
      <c r="AE97" s="36" t="e">
        <f>IF(VLOOKUP(B97,[1]NAB!$B$5:$K$420,10,0)=Q97,VLOOKUP(B97,[1]NAB!$B$5:$K$517,10,0),"check")</f>
        <v>#N/A</v>
      </c>
      <c r="AF97" s="36" t="e">
        <f t="shared" si="12"/>
        <v>#N/A</v>
      </c>
    </row>
    <row r="98" spans="1:32" s="36" customFormat="1" ht="21" customHeight="1">
      <c r="A98" s="50">
        <v>22</v>
      </c>
      <c r="B98" s="41">
        <v>27203153949</v>
      </c>
      <c r="C98" s="42" t="s">
        <v>231</v>
      </c>
      <c r="D98" s="43" t="s">
        <v>86</v>
      </c>
      <c r="E98" s="60" t="s">
        <v>154</v>
      </c>
      <c r="F98" s="44">
        <v>37975</v>
      </c>
      <c r="G98" s="45" t="s">
        <v>43</v>
      </c>
      <c r="H98" s="45" t="s">
        <v>35</v>
      </c>
      <c r="I98" s="46">
        <v>7.36</v>
      </c>
      <c r="J98" s="46">
        <v>9.3000000000000007</v>
      </c>
      <c r="K98" s="46" t="s">
        <v>75</v>
      </c>
      <c r="L98" s="46"/>
      <c r="M98" s="46"/>
      <c r="N98" s="46">
        <v>6.2</v>
      </c>
      <c r="O98" s="46">
        <v>7.4</v>
      </c>
      <c r="P98" s="46">
        <v>7.36</v>
      </c>
      <c r="Q98" s="46">
        <v>3.06</v>
      </c>
      <c r="R98" s="47" t="s">
        <v>36</v>
      </c>
      <c r="S98" s="47" t="s">
        <v>36</v>
      </c>
      <c r="T98" s="47">
        <v>0</v>
      </c>
      <c r="U98" s="47" t="s">
        <v>36</v>
      </c>
      <c r="V98" s="47" t="s">
        <v>37</v>
      </c>
      <c r="W98" s="48" t="s">
        <v>38</v>
      </c>
      <c r="X98" s="49" t="str">
        <f t="shared" si="22"/>
        <v>HOÃN</v>
      </c>
      <c r="AA98" s="36">
        <v>0</v>
      </c>
      <c r="AB98" s="36">
        <f>COUNTIF(B:B,B98)</f>
        <v>1</v>
      </c>
      <c r="AC98" s="36" t="s">
        <v>70</v>
      </c>
      <c r="AD98" s="36" t="b">
        <f t="shared" si="24"/>
        <v>1</v>
      </c>
      <c r="AE98" s="36" t="e">
        <f>IF(VLOOKUP(B98,[1]NAB!$B$5:$K$420,10,0)=Q98,VLOOKUP(B98,[1]NAB!$B$5:$K$517,10,0),"check")</f>
        <v>#N/A</v>
      </c>
      <c r="AF98" s="36" t="e">
        <f t="shared" si="12"/>
        <v>#N/A</v>
      </c>
    </row>
    <row r="99" spans="1:32" s="36" customFormat="1" ht="21" customHeight="1">
      <c r="A99" s="50">
        <v>23</v>
      </c>
      <c r="B99" s="41">
        <v>27213154192</v>
      </c>
      <c r="C99" s="42" t="s">
        <v>232</v>
      </c>
      <c r="D99" s="43" t="s">
        <v>86</v>
      </c>
      <c r="E99" s="60" t="s">
        <v>154</v>
      </c>
      <c r="F99" s="44">
        <v>37735</v>
      </c>
      <c r="G99" s="45" t="s">
        <v>39</v>
      </c>
      <c r="H99" s="45" t="s">
        <v>35</v>
      </c>
      <c r="I99" s="46">
        <v>7.08</v>
      </c>
      <c r="J99" s="46">
        <v>8.5</v>
      </c>
      <c r="K99" s="46" t="s">
        <v>75</v>
      </c>
      <c r="L99" s="46"/>
      <c r="M99" s="46"/>
      <c r="N99" s="46">
        <v>6.6</v>
      </c>
      <c r="O99" s="46">
        <v>7.4</v>
      </c>
      <c r="P99" s="46">
        <v>7.09</v>
      </c>
      <c r="Q99" s="46">
        <v>2.9</v>
      </c>
      <c r="R99" s="47" t="s">
        <v>36</v>
      </c>
      <c r="S99" s="47">
        <v>0</v>
      </c>
      <c r="T99" s="47" t="s">
        <v>36</v>
      </c>
      <c r="U99" s="47" t="s">
        <v>36</v>
      </c>
      <c r="V99" s="47">
        <v>0</v>
      </c>
      <c r="W99" s="48" t="s">
        <v>38</v>
      </c>
      <c r="X99" s="49" t="str">
        <f t="shared" si="22"/>
        <v>HOÃN</v>
      </c>
      <c r="AA99" s="36">
        <v>0</v>
      </c>
      <c r="AB99" s="36">
        <f>COUNTIF(B:B,B99)</f>
        <v>1</v>
      </c>
      <c r="AC99" s="36" t="s">
        <v>70</v>
      </c>
      <c r="AD99" s="36" t="b">
        <f t="shared" si="24"/>
        <v>1</v>
      </c>
      <c r="AE99" s="36" t="e">
        <f>IF(VLOOKUP(B99,[1]NAB!$B$5:$K$420,10,0)=Q99,VLOOKUP(B99,[1]NAB!$B$5:$K$517,10,0),"check")</f>
        <v>#N/A</v>
      </c>
      <c r="AF99" s="36" t="e">
        <f t="shared" si="12"/>
        <v>#N/A</v>
      </c>
    </row>
    <row r="100" spans="1:32" s="36" customFormat="1" ht="21" customHeight="1">
      <c r="A100" s="50">
        <v>24</v>
      </c>
      <c r="B100" s="41">
        <v>27203142868</v>
      </c>
      <c r="C100" s="42" t="s">
        <v>233</v>
      </c>
      <c r="D100" s="43" t="s">
        <v>234</v>
      </c>
      <c r="E100" s="60" t="s">
        <v>154</v>
      </c>
      <c r="F100" s="44">
        <v>37874</v>
      </c>
      <c r="G100" s="45" t="s">
        <v>43</v>
      </c>
      <c r="H100" s="45" t="s">
        <v>35</v>
      </c>
      <c r="I100" s="46">
        <v>7.2</v>
      </c>
      <c r="J100" s="46">
        <v>9</v>
      </c>
      <c r="K100" s="46" t="s">
        <v>75</v>
      </c>
      <c r="L100" s="46"/>
      <c r="M100" s="46"/>
      <c r="N100" s="46">
        <v>7.7</v>
      </c>
      <c r="O100" s="46">
        <v>8.1999999999999993</v>
      </c>
      <c r="P100" s="46">
        <v>7.24</v>
      </c>
      <c r="Q100" s="46">
        <v>2.99</v>
      </c>
      <c r="R100" s="47">
        <v>0</v>
      </c>
      <c r="S100" s="47" t="s">
        <v>36</v>
      </c>
      <c r="T100" s="47" t="s">
        <v>36</v>
      </c>
      <c r="U100" s="47" t="s">
        <v>36</v>
      </c>
      <c r="V100" s="47" t="s">
        <v>45</v>
      </c>
      <c r="W100" s="48" t="s">
        <v>38</v>
      </c>
      <c r="X100" s="49" t="str">
        <f t="shared" si="22"/>
        <v>HOÃN</v>
      </c>
      <c r="AA100" s="36">
        <v>0</v>
      </c>
      <c r="AB100" s="36">
        <f>COUNTIF(B:B,B100)</f>
        <v>1</v>
      </c>
      <c r="AC100" s="36" t="s">
        <v>70</v>
      </c>
      <c r="AD100" s="36" t="b">
        <f t="shared" si="24"/>
        <v>1</v>
      </c>
      <c r="AE100" s="36" t="e">
        <f>IF(VLOOKUP(B100,[1]NAB!$B$5:$K$420,10,0)=Q100,VLOOKUP(B100,[1]NAB!$B$5:$K$517,10,0),"check")</f>
        <v>#N/A</v>
      </c>
      <c r="AF100" s="36" t="e">
        <f t="shared" si="12"/>
        <v>#N/A</v>
      </c>
    </row>
    <row r="101" spans="1:32" s="36" customFormat="1" ht="21" customHeight="1">
      <c r="A101" s="50">
        <v>25</v>
      </c>
      <c r="B101" s="41">
        <v>27207136772</v>
      </c>
      <c r="C101" s="42" t="s">
        <v>235</v>
      </c>
      <c r="D101" s="43" t="s">
        <v>151</v>
      </c>
      <c r="E101" s="60" t="s">
        <v>154</v>
      </c>
      <c r="F101" s="44">
        <v>37955</v>
      </c>
      <c r="G101" s="45" t="s">
        <v>76</v>
      </c>
      <c r="H101" s="45" t="s">
        <v>35</v>
      </c>
      <c r="I101" s="46">
        <v>7.17</v>
      </c>
      <c r="J101" s="46">
        <v>9.4</v>
      </c>
      <c r="K101" s="46" t="s">
        <v>75</v>
      </c>
      <c r="L101" s="46"/>
      <c r="M101" s="46"/>
      <c r="N101" s="46">
        <v>6.8</v>
      </c>
      <c r="O101" s="46">
        <v>7.8</v>
      </c>
      <c r="P101" s="46">
        <v>7.2</v>
      </c>
      <c r="Q101" s="46">
        <v>2.97</v>
      </c>
      <c r="R101" s="47" t="s">
        <v>36</v>
      </c>
      <c r="S101" s="47" t="s">
        <v>36</v>
      </c>
      <c r="T101" s="47" t="s">
        <v>36</v>
      </c>
      <c r="U101" s="47" t="s">
        <v>36</v>
      </c>
      <c r="V101" s="47" t="s">
        <v>37</v>
      </c>
      <c r="W101" s="48" t="s">
        <v>38</v>
      </c>
      <c r="X101" s="49" t="str">
        <f t="shared" si="22"/>
        <v>CNTN</v>
      </c>
      <c r="AA101" s="36">
        <v>0</v>
      </c>
      <c r="AB101" s="36">
        <f>COUNTIF(B:B,B101)</f>
        <v>1</v>
      </c>
      <c r="AC101" s="36" t="s">
        <v>66</v>
      </c>
      <c r="AD101" s="36" t="b">
        <f t="shared" si="24"/>
        <v>1</v>
      </c>
      <c r="AE101" s="36">
        <f>IF(VLOOKUP(B101,[1]NAB!$B$5:$K$420,10,0)=Q101,VLOOKUP(B101,[1]NAB!$B$5:$K$517,10,0),"check")</f>
        <v>2.97</v>
      </c>
      <c r="AF101" s="36" t="b">
        <f t="shared" si="12"/>
        <v>1</v>
      </c>
    </row>
    <row r="102" spans="1:32" s="36" customFormat="1" ht="21" customHeight="1">
      <c r="A102" s="50">
        <v>26</v>
      </c>
      <c r="B102" s="41">
        <v>27213127544</v>
      </c>
      <c r="C102" s="42" t="s">
        <v>236</v>
      </c>
      <c r="D102" s="43" t="s">
        <v>53</v>
      </c>
      <c r="E102" s="60" t="s">
        <v>154</v>
      </c>
      <c r="F102" s="44">
        <v>37671</v>
      </c>
      <c r="G102" s="45" t="s">
        <v>94</v>
      </c>
      <c r="H102" s="45" t="s">
        <v>35</v>
      </c>
      <c r="I102" s="46">
        <v>7.1</v>
      </c>
      <c r="J102" s="46">
        <v>9.3000000000000007</v>
      </c>
      <c r="K102" s="46" t="s">
        <v>75</v>
      </c>
      <c r="L102" s="46"/>
      <c r="M102" s="46"/>
      <c r="N102" s="46">
        <v>7.4</v>
      </c>
      <c r="O102" s="46">
        <v>8.1999999999999993</v>
      </c>
      <c r="P102" s="46">
        <v>7.14</v>
      </c>
      <c r="Q102" s="46">
        <v>2.94</v>
      </c>
      <c r="R102" s="47">
        <v>0</v>
      </c>
      <c r="S102" s="47">
        <v>0</v>
      </c>
      <c r="T102" s="47" t="s">
        <v>36</v>
      </c>
      <c r="U102" s="47" t="s">
        <v>36</v>
      </c>
      <c r="V102" s="47" t="s">
        <v>37</v>
      </c>
      <c r="W102" s="48" t="s">
        <v>38</v>
      </c>
      <c r="X102" s="49" t="str">
        <f t="shared" si="22"/>
        <v>HOÃN</v>
      </c>
      <c r="AA102" s="36">
        <v>0</v>
      </c>
      <c r="AB102" s="36">
        <f>COUNTIF(B:B,B102)</f>
        <v>1</v>
      </c>
      <c r="AC102" s="36" t="s">
        <v>70</v>
      </c>
      <c r="AD102" s="36" t="b">
        <f t="shared" si="24"/>
        <v>1</v>
      </c>
      <c r="AE102" s="36" t="e">
        <f>IF(VLOOKUP(B102,[1]NAB!$B$5:$K$420,10,0)=Q102,VLOOKUP(B102,[1]NAB!$B$5:$K$517,10,0),"check")</f>
        <v>#N/A</v>
      </c>
      <c r="AF102" s="36" t="e">
        <f t="shared" si="12"/>
        <v>#N/A</v>
      </c>
    </row>
    <row r="103" spans="1:32" s="36" customFormat="1" ht="21" customHeight="1">
      <c r="A103" s="50">
        <v>27</v>
      </c>
      <c r="B103" s="41">
        <v>27213133920</v>
      </c>
      <c r="C103" s="42" t="s">
        <v>49</v>
      </c>
      <c r="D103" s="43" t="s">
        <v>88</v>
      </c>
      <c r="E103" s="60" t="s">
        <v>154</v>
      </c>
      <c r="F103" s="44">
        <v>37674</v>
      </c>
      <c r="G103" s="45" t="s">
        <v>43</v>
      </c>
      <c r="H103" s="45" t="s">
        <v>35</v>
      </c>
      <c r="I103" s="46">
        <v>7.07</v>
      </c>
      <c r="J103" s="46">
        <v>9.3000000000000007</v>
      </c>
      <c r="K103" s="46" t="s">
        <v>75</v>
      </c>
      <c r="L103" s="46"/>
      <c r="M103" s="46"/>
      <c r="N103" s="46">
        <v>6.6</v>
      </c>
      <c r="O103" s="46">
        <v>7.7</v>
      </c>
      <c r="P103" s="46">
        <v>7.09</v>
      </c>
      <c r="Q103" s="46">
        <v>2.87</v>
      </c>
      <c r="R103" s="47" t="s">
        <v>36</v>
      </c>
      <c r="S103" s="47" t="s">
        <v>36</v>
      </c>
      <c r="T103" s="47" t="s">
        <v>36</v>
      </c>
      <c r="U103" s="47" t="s">
        <v>36</v>
      </c>
      <c r="V103" s="47" t="s">
        <v>41</v>
      </c>
      <c r="W103" s="48" t="s">
        <v>38</v>
      </c>
      <c r="X103" s="49" t="str">
        <f t="shared" si="22"/>
        <v>CNTN</v>
      </c>
      <c r="AA103" s="36">
        <v>0</v>
      </c>
      <c r="AB103" s="36">
        <f>COUNTIF(B:B,B103)</f>
        <v>1</v>
      </c>
      <c r="AC103" s="36" t="s">
        <v>66</v>
      </c>
      <c r="AD103" s="36" t="b">
        <f t="shared" si="24"/>
        <v>1</v>
      </c>
      <c r="AE103" s="36">
        <f>IF(VLOOKUP(B103,[1]NAB!$B$5:$K$420,10,0)=Q103,VLOOKUP(B103,[1]NAB!$B$5:$K$517,10,0),"check")</f>
        <v>2.87</v>
      </c>
      <c r="AF103" s="36" t="b">
        <f t="shared" si="12"/>
        <v>1</v>
      </c>
    </row>
    <row r="104" spans="1:32" s="36" customFormat="1" ht="21" customHeight="1">
      <c r="A104" s="50">
        <v>28</v>
      </c>
      <c r="B104" s="41">
        <v>27203101205</v>
      </c>
      <c r="C104" s="42" t="s">
        <v>129</v>
      </c>
      <c r="D104" s="43" t="s">
        <v>61</v>
      </c>
      <c r="E104" s="60" t="s">
        <v>154</v>
      </c>
      <c r="F104" s="44">
        <v>37944</v>
      </c>
      <c r="G104" s="45" t="s">
        <v>46</v>
      </c>
      <c r="H104" s="45" t="s">
        <v>35</v>
      </c>
      <c r="I104" s="46">
        <v>7.17</v>
      </c>
      <c r="J104" s="46">
        <v>9.1</v>
      </c>
      <c r="K104" s="46" t="s">
        <v>75</v>
      </c>
      <c r="L104" s="46"/>
      <c r="M104" s="46"/>
      <c r="N104" s="46">
        <v>6.9</v>
      </c>
      <c r="O104" s="46">
        <v>7.8</v>
      </c>
      <c r="P104" s="46">
        <v>7.19</v>
      </c>
      <c r="Q104" s="46">
        <v>2.95</v>
      </c>
      <c r="R104" s="47" t="s">
        <v>36</v>
      </c>
      <c r="S104" s="47" t="s">
        <v>36</v>
      </c>
      <c r="T104" s="47" t="s">
        <v>36</v>
      </c>
      <c r="U104" s="47" t="s">
        <v>36</v>
      </c>
      <c r="V104" s="47" t="s">
        <v>37</v>
      </c>
      <c r="W104" s="48" t="s">
        <v>38</v>
      </c>
      <c r="X104" s="49" t="str">
        <f t="shared" si="22"/>
        <v>CNTN</v>
      </c>
      <c r="AA104" s="36">
        <v>0</v>
      </c>
      <c r="AB104" s="36">
        <f>COUNTIF(B:B,B104)</f>
        <v>1</v>
      </c>
      <c r="AC104" s="36" t="s">
        <v>66</v>
      </c>
      <c r="AD104" s="36" t="b">
        <f t="shared" si="24"/>
        <v>1</v>
      </c>
      <c r="AE104" s="36">
        <f>IF(VLOOKUP(B104,[1]NAB!$B$5:$K$420,10,0)=Q104,VLOOKUP(B104,[1]NAB!$B$5:$K$517,10,0),"check")</f>
        <v>2.95</v>
      </c>
      <c r="AF104" s="36" t="b">
        <f t="shared" si="12"/>
        <v>1</v>
      </c>
    </row>
    <row r="105" spans="1:32" s="36" customFormat="1" ht="21" customHeight="1">
      <c r="A105" s="50">
        <v>29</v>
      </c>
      <c r="B105" s="41">
        <v>27203142893</v>
      </c>
      <c r="C105" s="42" t="s">
        <v>237</v>
      </c>
      <c r="D105" s="43" t="s">
        <v>61</v>
      </c>
      <c r="E105" s="60" t="s">
        <v>154</v>
      </c>
      <c r="F105" s="44">
        <v>37691</v>
      </c>
      <c r="G105" s="45" t="s">
        <v>48</v>
      </c>
      <c r="H105" s="45" t="s">
        <v>35</v>
      </c>
      <c r="I105" s="46">
        <v>7.06</v>
      </c>
      <c r="J105" s="46">
        <v>0</v>
      </c>
      <c r="K105" s="46" t="s">
        <v>75</v>
      </c>
      <c r="L105" s="46"/>
      <c r="M105" s="46"/>
      <c r="N105" s="46">
        <v>6.6</v>
      </c>
      <c r="O105" s="46">
        <v>0</v>
      </c>
      <c r="P105" s="46">
        <v>6.94</v>
      </c>
      <c r="Q105" s="46">
        <v>2.84</v>
      </c>
      <c r="R105" s="47">
        <v>0</v>
      </c>
      <c r="S105" s="47" t="s">
        <v>36</v>
      </c>
      <c r="T105" s="47" t="s">
        <v>36</v>
      </c>
      <c r="U105" s="47" t="s">
        <v>36</v>
      </c>
      <c r="V105" s="47" t="s">
        <v>37</v>
      </c>
      <c r="W105" s="48" t="s">
        <v>38</v>
      </c>
      <c r="X105" s="49" t="str">
        <f t="shared" ref="X105:X110" si="25">IF(OR(MIN(J105:N105)&lt;5.5,J105="",MIN(K105:N105)=""),"HỎNG",IF(AND(J105&gt;=4,MAX(K105:N105)&gt;=5.5,AA105=0,Q105&gt;=2,R105="Đạt",S105="Đạt",T105="ĐẠT",U105="ĐẠT",V105&lt;&gt;0),"CNTN","HOÃN"))</f>
        <v>HỎNG</v>
      </c>
      <c r="AA105" s="36">
        <v>0</v>
      </c>
      <c r="AB105" s="36">
        <f>COUNTIF(B:B,B105)</f>
        <v>1</v>
      </c>
      <c r="AC105" s="36" t="s">
        <v>78</v>
      </c>
      <c r="AD105" s="36" t="b">
        <f t="shared" ref="AD105:AD110" si="26">AC105=X105</f>
        <v>1</v>
      </c>
      <c r="AE105" s="36" t="e">
        <f>IF(VLOOKUP(B105,[1]NAB!$B$5:$K$420,10,0)=Q105,VLOOKUP(B105,[1]NAB!$B$5:$K$517,10,0),"check")</f>
        <v>#N/A</v>
      </c>
      <c r="AF105" s="36" t="e">
        <f t="shared" ref="AF105:AF110" si="27">AE105=Q105</f>
        <v>#N/A</v>
      </c>
    </row>
    <row r="106" spans="1:32" s="36" customFormat="1" ht="21" customHeight="1">
      <c r="A106" s="50">
        <v>30</v>
      </c>
      <c r="B106" s="41">
        <v>27203328931</v>
      </c>
      <c r="C106" s="42" t="s">
        <v>161</v>
      </c>
      <c r="D106" s="43" t="s">
        <v>89</v>
      </c>
      <c r="E106" s="60" t="s">
        <v>154</v>
      </c>
      <c r="F106" s="44">
        <v>37625</v>
      </c>
      <c r="G106" s="45" t="s">
        <v>47</v>
      </c>
      <c r="H106" s="45" t="s">
        <v>35</v>
      </c>
      <c r="I106" s="46">
        <v>7.06</v>
      </c>
      <c r="J106" s="46">
        <v>9.3000000000000007</v>
      </c>
      <c r="K106" s="46" t="s">
        <v>75</v>
      </c>
      <c r="L106" s="46"/>
      <c r="M106" s="46"/>
      <c r="N106" s="46">
        <v>6.7</v>
      </c>
      <c r="O106" s="46">
        <v>7.7</v>
      </c>
      <c r="P106" s="46">
        <v>7.09</v>
      </c>
      <c r="Q106" s="46">
        <v>2.89</v>
      </c>
      <c r="R106" s="47" t="s">
        <v>36</v>
      </c>
      <c r="S106" s="47" t="s">
        <v>36</v>
      </c>
      <c r="T106" s="47" t="s">
        <v>36</v>
      </c>
      <c r="U106" s="47" t="s">
        <v>36</v>
      </c>
      <c r="V106" s="47" t="s">
        <v>37</v>
      </c>
      <c r="W106" s="48" t="s">
        <v>38</v>
      </c>
      <c r="X106" s="49" t="str">
        <f t="shared" si="25"/>
        <v>CNTN</v>
      </c>
      <c r="AA106" s="36">
        <v>0</v>
      </c>
      <c r="AB106" s="36">
        <f>COUNTIF(B:B,B106)</f>
        <v>1</v>
      </c>
      <c r="AC106" s="36" t="s">
        <v>66</v>
      </c>
      <c r="AD106" s="36" t="b">
        <f t="shared" si="26"/>
        <v>1</v>
      </c>
      <c r="AE106" s="36">
        <f>IF(VLOOKUP(B106,[1]NAB!$B$5:$K$420,10,0)=Q106,VLOOKUP(B106,[1]NAB!$B$5:$K$517,10,0),"check")</f>
        <v>2.89</v>
      </c>
      <c r="AF106" s="36" t="b">
        <f t="shared" si="27"/>
        <v>1</v>
      </c>
    </row>
    <row r="107" spans="1:32" s="36" customFormat="1" ht="21" customHeight="1">
      <c r="A107" s="50">
        <v>31</v>
      </c>
      <c r="B107" s="41">
        <v>27213345816</v>
      </c>
      <c r="C107" s="42" t="s">
        <v>238</v>
      </c>
      <c r="D107" s="43" t="s">
        <v>193</v>
      </c>
      <c r="E107" s="60" t="s">
        <v>154</v>
      </c>
      <c r="F107" s="44">
        <v>37684</v>
      </c>
      <c r="G107" s="45" t="s">
        <v>46</v>
      </c>
      <c r="H107" s="45" t="s">
        <v>35</v>
      </c>
      <c r="I107" s="46">
        <v>7.29</v>
      </c>
      <c r="J107" s="46">
        <v>8.8000000000000007</v>
      </c>
      <c r="K107" s="46" t="s">
        <v>75</v>
      </c>
      <c r="L107" s="46"/>
      <c r="M107" s="46"/>
      <c r="N107" s="46">
        <v>6.8</v>
      </c>
      <c r="O107" s="46">
        <v>7.6</v>
      </c>
      <c r="P107" s="46">
        <v>7.3</v>
      </c>
      <c r="Q107" s="46">
        <v>3.02</v>
      </c>
      <c r="R107" s="47">
        <v>0</v>
      </c>
      <c r="S107" s="47">
        <v>0</v>
      </c>
      <c r="T107" s="47" t="s">
        <v>36</v>
      </c>
      <c r="U107" s="47" t="s">
        <v>36</v>
      </c>
      <c r="V107" s="47" t="s">
        <v>37</v>
      </c>
      <c r="W107" s="48" t="s">
        <v>38</v>
      </c>
      <c r="X107" s="49" t="str">
        <f t="shared" si="25"/>
        <v>HOÃN</v>
      </c>
      <c r="AA107" s="36">
        <v>0</v>
      </c>
      <c r="AB107" s="36">
        <f>COUNTIF(B:B,B107)</f>
        <v>1</v>
      </c>
      <c r="AC107" s="36" t="s">
        <v>70</v>
      </c>
      <c r="AD107" s="36" t="b">
        <f t="shared" si="26"/>
        <v>1</v>
      </c>
      <c r="AE107" s="36" t="e">
        <f>IF(VLOOKUP(B107,[1]NAB!$B$5:$K$420,10,0)=Q107,VLOOKUP(B107,[1]NAB!$B$5:$K$517,10,0),"check")</f>
        <v>#N/A</v>
      </c>
      <c r="AF107" s="36" t="e">
        <f t="shared" si="27"/>
        <v>#N/A</v>
      </c>
    </row>
    <row r="108" spans="1:32" s="36" customFormat="1" ht="21" customHeight="1">
      <c r="A108" s="50">
        <v>32</v>
      </c>
      <c r="B108" s="41">
        <v>27203131269</v>
      </c>
      <c r="C108" s="42" t="s">
        <v>127</v>
      </c>
      <c r="D108" s="43" t="s">
        <v>93</v>
      </c>
      <c r="E108" s="60" t="s">
        <v>154</v>
      </c>
      <c r="F108" s="44">
        <v>37652</v>
      </c>
      <c r="G108" s="45" t="s">
        <v>47</v>
      </c>
      <c r="H108" s="45" t="s">
        <v>35</v>
      </c>
      <c r="I108" s="46">
        <v>7.12</v>
      </c>
      <c r="J108" s="46">
        <v>9</v>
      </c>
      <c r="K108" s="46" t="s">
        <v>75</v>
      </c>
      <c r="L108" s="46"/>
      <c r="M108" s="46"/>
      <c r="N108" s="46">
        <v>6.9</v>
      </c>
      <c r="O108" s="46">
        <v>7.7</v>
      </c>
      <c r="P108" s="46">
        <v>7.15</v>
      </c>
      <c r="Q108" s="46">
        <v>2.91</v>
      </c>
      <c r="R108" s="47" t="s">
        <v>36</v>
      </c>
      <c r="S108" s="47" t="s">
        <v>36</v>
      </c>
      <c r="T108" s="47" t="s">
        <v>36</v>
      </c>
      <c r="U108" s="47" t="s">
        <v>36</v>
      </c>
      <c r="V108" s="47" t="s">
        <v>37</v>
      </c>
      <c r="W108" s="48" t="s">
        <v>38</v>
      </c>
      <c r="X108" s="49" t="str">
        <f t="shared" si="25"/>
        <v>CNTN</v>
      </c>
      <c r="AA108" s="36">
        <v>0</v>
      </c>
      <c r="AB108" s="36">
        <f>COUNTIF(B:B,B108)</f>
        <v>1</v>
      </c>
      <c r="AC108" s="36" t="s">
        <v>66</v>
      </c>
      <c r="AD108" s="36" t="b">
        <f t="shared" si="26"/>
        <v>1</v>
      </c>
      <c r="AE108" s="36">
        <f>IF(VLOOKUP(B108,[1]NAB!$B$5:$K$420,10,0)=Q108,VLOOKUP(B108,[1]NAB!$B$5:$K$517,10,0),"check")</f>
        <v>2.91</v>
      </c>
      <c r="AF108" s="36" t="b">
        <f t="shared" si="27"/>
        <v>1</v>
      </c>
    </row>
    <row r="109" spans="1:32" s="36" customFormat="1" ht="21" customHeight="1">
      <c r="A109" s="50">
        <v>33</v>
      </c>
      <c r="B109" s="41">
        <v>27203137252</v>
      </c>
      <c r="C109" s="42" t="s">
        <v>152</v>
      </c>
      <c r="D109" s="43" t="s">
        <v>91</v>
      </c>
      <c r="E109" s="60" t="s">
        <v>154</v>
      </c>
      <c r="F109" s="44">
        <v>37913</v>
      </c>
      <c r="G109" s="45" t="s">
        <v>48</v>
      </c>
      <c r="H109" s="45" t="s">
        <v>35</v>
      </c>
      <c r="I109" s="46">
        <v>7.03</v>
      </c>
      <c r="J109" s="46">
        <v>9.8000000000000007</v>
      </c>
      <c r="K109" s="46" t="s">
        <v>75</v>
      </c>
      <c r="L109" s="46"/>
      <c r="M109" s="46"/>
      <c r="N109" s="46">
        <v>7</v>
      </c>
      <c r="O109" s="46">
        <v>8.1</v>
      </c>
      <c r="P109" s="46">
        <v>7.07</v>
      </c>
      <c r="Q109" s="46">
        <v>2.9</v>
      </c>
      <c r="R109" s="47" t="s">
        <v>36</v>
      </c>
      <c r="S109" s="47" t="s">
        <v>36</v>
      </c>
      <c r="T109" s="47" t="s">
        <v>36</v>
      </c>
      <c r="U109" s="47" t="s">
        <v>36</v>
      </c>
      <c r="V109" s="47" t="s">
        <v>37</v>
      </c>
      <c r="W109" s="48" t="s">
        <v>38</v>
      </c>
      <c r="X109" s="49" t="str">
        <f t="shared" si="25"/>
        <v>CNTN</v>
      </c>
      <c r="AA109" s="36">
        <v>0</v>
      </c>
      <c r="AB109" s="36">
        <f>COUNTIF(B:B,B109)</f>
        <v>1</v>
      </c>
      <c r="AC109" s="36" t="s">
        <v>66</v>
      </c>
      <c r="AD109" s="36" t="b">
        <f t="shared" si="26"/>
        <v>1</v>
      </c>
      <c r="AE109" s="36">
        <f>IF(VLOOKUP(B109,[1]NAB!$B$5:$K$420,10,0)=Q109,VLOOKUP(B109,[1]NAB!$B$5:$K$517,10,0),"check")</f>
        <v>2.9</v>
      </c>
      <c r="AF109" s="36" t="b">
        <f t="shared" si="27"/>
        <v>1</v>
      </c>
    </row>
    <row r="110" spans="1:32" s="36" customFormat="1" ht="21" customHeight="1">
      <c r="A110" s="50">
        <v>34</v>
      </c>
      <c r="B110" s="41">
        <v>27203100155</v>
      </c>
      <c r="C110" s="42" t="s">
        <v>239</v>
      </c>
      <c r="D110" s="43" t="s">
        <v>122</v>
      </c>
      <c r="E110" s="60" t="s">
        <v>154</v>
      </c>
      <c r="F110" s="44">
        <v>37680</v>
      </c>
      <c r="G110" s="45" t="s">
        <v>90</v>
      </c>
      <c r="H110" s="45" t="s">
        <v>35</v>
      </c>
      <c r="I110" s="46">
        <v>6.99</v>
      </c>
      <c r="J110" s="46">
        <v>9</v>
      </c>
      <c r="K110" s="46" t="s">
        <v>75</v>
      </c>
      <c r="L110" s="46"/>
      <c r="M110" s="46"/>
      <c r="N110" s="46">
        <v>7.6</v>
      </c>
      <c r="O110" s="46">
        <v>8.1999999999999993</v>
      </c>
      <c r="P110" s="46">
        <v>7.04</v>
      </c>
      <c r="Q110" s="46">
        <v>2.87</v>
      </c>
      <c r="R110" s="47" t="s">
        <v>36</v>
      </c>
      <c r="S110" s="47" t="s">
        <v>36</v>
      </c>
      <c r="T110" s="47" t="s">
        <v>36</v>
      </c>
      <c r="U110" s="47" t="s">
        <v>36</v>
      </c>
      <c r="V110" s="47" t="s">
        <v>37</v>
      </c>
      <c r="W110" s="48" t="s">
        <v>38</v>
      </c>
      <c r="X110" s="49" t="str">
        <f t="shared" si="25"/>
        <v>CNTN</v>
      </c>
      <c r="AA110" s="36">
        <v>0</v>
      </c>
      <c r="AB110" s="36">
        <f>COUNTIF(B:B,B110)</f>
        <v>1</v>
      </c>
      <c r="AC110" s="36" t="s">
        <v>66</v>
      </c>
      <c r="AD110" s="36" t="b">
        <f t="shared" si="26"/>
        <v>1</v>
      </c>
      <c r="AE110" s="36">
        <f>IF(VLOOKUP(B110,[1]NAB!$B$5:$K$420,10,0)=Q110,VLOOKUP(B110,[1]NAB!$B$5:$K$517,10,0),"check")</f>
        <v>2.87</v>
      </c>
      <c r="AF110" s="36" t="b">
        <f t="shared" si="27"/>
        <v>1</v>
      </c>
    </row>
    <row r="111" spans="1:32" s="36" customFormat="1" ht="21" customHeight="1">
      <c r="A111" s="50">
        <v>35</v>
      </c>
      <c r="B111" s="41">
        <v>26203135410</v>
      </c>
      <c r="C111" s="42" t="s">
        <v>375</v>
      </c>
      <c r="D111" s="43" t="s">
        <v>55</v>
      </c>
      <c r="E111" s="60" t="s">
        <v>337</v>
      </c>
      <c r="F111" s="44">
        <v>37612</v>
      </c>
      <c r="G111" s="45" t="s">
        <v>42</v>
      </c>
      <c r="H111" s="45" t="s">
        <v>35</v>
      </c>
      <c r="I111" s="46">
        <v>7.36</v>
      </c>
      <c r="J111" s="46">
        <v>9.1</v>
      </c>
      <c r="K111" s="46" t="s">
        <v>75</v>
      </c>
      <c r="L111" s="46"/>
      <c r="M111" s="46"/>
      <c r="N111" s="46">
        <v>6.2</v>
      </c>
      <c r="O111" s="46">
        <v>7.4</v>
      </c>
      <c r="P111" s="46">
        <v>7.36</v>
      </c>
      <c r="Q111" s="46">
        <v>3.06</v>
      </c>
      <c r="R111" s="47" t="s">
        <v>36</v>
      </c>
      <c r="S111" s="47" t="s">
        <v>36</v>
      </c>
      <c r="T111" s="47" t="s">
        <v>36</v>
      </c>
      <c r="U111" s="47" t="s">
        <v>36</v>
      </c>
      <c r="V111" s="47" t="s">
        <v>37</v>
      </c>
      <c r="W111" s="48" t="s">
        <v>38</v>
      </c>
      <c r="X111" s="49" t="str">
        <f t="shared" ref="X111" si="28">IF(OR(MIN(J111:N111)&lt;5.5,J111="",MIN(K111:N111)=""),"HỎNG",IF(AND(J111&gt;=4,MAX(K111:N111)&gt;=5.5,AA111=0,Q111&gt;=2,R111="Đạt",S111="Đạt",T111="ĐẠT",U111="ĐẠT",V111&lt;&gt;0),"CNTN","HOÃN"))</f>
        <v>CNTN</v>
      </c>
      <c r="AA111" s="36">
        <v>0</v>
      </c>
      <c r="AB111" s="36">
        <f>COUNTIF(B:B,B111)</f>
        <v>1</v>
      </c>
      <c r="AC111" s="36" t="s">
        <v>66</v>
      </c>
      <c r="AD111" s="36" t="b">
        <f t="shared" ref="AD111" si="29">AC111=X111</f>
        <v>1</v>
      </c>
      <c r="AE111" s="36">
        <f>IF(VLOOKUP(B111,[1]NAB!$B$5:$K$420,10,0)=Q111,VLOOKUP(B111,[1]NAB!$B$5:$K$517,10,0),"check")</f>
        <v>3.06</v>
      </c>
      <c r="AF111" s="36" t="b">
        <f t="shared" ref="AF111" si="30">AE111=Q111</f>
        <v>1</v>
      </c>
    </row>
    <row r="112" spans="1:32" s="36" customFormat="1" ht="20.100000000000001" customHeight="1">
      <c r="A112" s="30" t="s">
        <v>73</v>
      </c>
      <c r="B112" s="30"/>
      <c r="C112" s="2"/>
      <c r="D112" s="3"/>
      <c r="E112" s="3"/>
      <c r="F112" s="4"/>
      <c r="G112" s="5"/>
      <c r="H112" s="5"/>
      <c r="I112" s="5"/>
      <c r="J112" s="5"/>
      <c r="K112" s="2"/>
      <c r="L112" s="2"/>
      <c r="M112" s="2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32" s="36" customFormat="1" ht="20.25" customHeight="1">
      <c r="A113" s="50">
        <v>1</v>
      </c>
      <c r="B113" s="41">
        <v>27203120423</v>
      </c>
      <c r="C113" s="42" t="s">
        <v>125</v>
      </c>
      <c r="D113" s="43" t="s">
        <v>34</v>
      </c>
      <c r="E113" s="60" t="s">
        <v>154</v>
      </c>
      <c r="F113" s="44">
        <v>37863</v>
      </c>
      <c r="G113" s="45" t="s">
        <v>40</v>
      </c>
      <c r="H113" s="45" t="s">
        <v>35</v>
      </c>
      <c r="I113" s="46">
        <v>8.69</v>
      </c>
      <c r="J113" s="46" t="s">
        <v>75</v>
      </c>
      <c r="K113" s="46" t="s">
        <v>75</v>
      </c>
      <c r="L113" s="46"/>
      <c r="M113" s="46"/>
      <c r="N113" s="46">
        <v>8.1999999999999993</v>
      </c>
      <c r="O113" s="46">
        <v>0</v>
      </c>
      <c r="P113" s="46">
        <v>8.5399999999999991</v>
      </c>
      <c r="Q113" s="46">
        <v>3.74</v>
      </c>
      <c r="R113" s="47">
        <v>0</v>
      </c>
      <c r="S113" s="47">
        <v>0</v>
      </c>
      <c r="T113" s="47" t="s">
        <v>36</v>
      </c>
      <c r="U113" s="47" t="s">
        <v>36</v>
      </c>
      <c r="V113" s="47" t="s">
        <v>37</v>
      </c>
      <c r="W113" s="48" t="s">
        <v>38</v>
      </c>
      <c r="X113" s="49" t="str">
        <f t="shared" ref="X113:X144" si="31">IF(OR(MIN(J113:N113)&lt;5.5,J113="",MIN(K113:N113)=""),"HỎNG",IF(AND(J113&gt;=4,MAX(K113:N113)&gt;=5.5,AA113=0,Q113&gt;=2,R113="Đạt",S113="Đạt",T113="ĐẠT",U113="ĐẠT",V113&lt;&gt;0),"CNTN","HOÃN"))</f>
        <v>HỎNG</v>
      </c>
      <c r="Z113" s="63"/>
      <c r="AA113" s="36">
        <v>0</v>
      </c>
      <c r="AB113" s="36">
        <v>0</v>
      </c>
      <c r="AC113" s="36" t="s">
        <v>78</v>
      </c>
      <c r="AD113" s="36" t="b">
        <f t="shared" ref="AD113:AD126" si="32">AC113=X113</f>
        <v>1</v>
      </c>
      <c r="AE113" s="36" t="e">
        <f>IF(VLOOKUP(B113,[1]NAB!$B$5:$K$420,10,0)=Q113,VLOOKUP(B113,[1]NAB!$B$5:$K$517,10,0),"check")</f>
        <v>#N/A</v>
      </c>
      <c r="AF113" s="36" t="e">
        <f t="shared" si="12"/>
        <v>#N/A</v>
      </c>
    </row>
    <row r="114" spans="1:32" s="36" customFormat="1" ht="20.25" customHeight="1">
      <c r="A114" s="50">
        <v>2</v>
      </c>
      <c r="B114" s="41">
        <v>27203135839</v>
      </c>
      <c r="C114" s="42" t="s">
        <v>129</v>
      </c>
      <c r="D114" s="43" t="s">
        <v>34</v>
      </c>
      <c r="E114" s="60" t="s">
        <v>154</v>
      </c>
      <c r="F114" s="44">
        <v>37296</v>
      </c>
      <c r="G114" s="45" t="s">
        <v>94</v>
      </c>
      <c r="H114" s="45" t="s">
        <v>35</v>
      </c>
      <c r="I114" s="46">
        <v>7.4</v>
      </c>
      <c r="J114" s="46">
        <v>9.3000000000000007</v>
      </c>
      <c r="K114" s="46" t="s">
        <v>75</v>
      </c>
      <c r="L114" s="46"/>
      <c r="M114" s="46"/>
      <c r="N114" s="46">
        <v>8.4</v>
      </c>
      <c r="O114" s="46">
        <v>8.8000000000000007</v>
      </c>
      <c r="P114" s="46">
        <v>7.45</v>
      </c>
      <c r="Q114" s="46">
        <v>3.2</v>
      </c>
      <c r="R114" s="47" t="s">
        <v>36</v>
      </c>
      <c r="S114" s="47">
        <v>0</v>
      </c>
      <c r="T114" s="47" t="s">
        <v>36</v>
      </c>
      <c r="U114" s="47" t="s">
        <v>36</v>
      </c>
      <c r="V114" s="47" t="s">
        <v>37</v>
      </c>
      <c r="W114" s="48" t="s">
        <v>68</v>
      </c>
      <c r="X114" s="49" t="str">
        <f t="shared" si="31"/>
        <v>HOÃN</v>
      </c>
      <c r="Z114" s="63"/>
      <c r="AA114" s="36">
        <v>4</v>
      </c>
      <c r="AB114" s="36">
        <v>4</v>
      </c>
      <c r="AC114" s="36" t="s">
        <v>70</v>
      </c>
      <c r="AD114" s="36" t="b">
        <f t="shared" si="32"/>
        <v>1</v>
      </c>
      <c r="AE114" s="36" t="e">
        <f>IF(VLOOKUP(B114,[1]NAB!$B$5:$K$420,10,0)=Q114,VLOOKUP(B114,[1]NAB!$B$5:$K$517,10,0),"check")</f>
        <v>#N/A</v>
      </c>
      <c r="AF114" s="36" t="e">
        <f t="shared" si="12"/>
        <v>#N/A</v>
      </c>
    </row>
    <row r="115" spans="1:32" s="36" customFormat="1" ht="20.25" customHeight="1">
      <c r="A115" s="50">
        <v>3</v>
      </c>
      <c r="B115" s="41">
        <v>27213102402</v>
      </c>
      <c r="C115" s="42" t="s">
        <v>240</v>
      </c>
      <c r="D115" s="43" t="s">
        <v>34</v>
      </c>
      <c r="E115" s="60" t="s">
        <v>154</v>
      </c>
      <c r="F115" s="44">
        <v>37894</v>
      </c>
      <c r="G115" s="45" t="s">
        <v>46</v>
      </c>
      <c r="H115" s="45" t="s">
        <v>35</v>
      </c>
      <c r="I115" s="46">
        <v>7.67</v>
      </c>
      <c r="J115" s="46" t="s">
        <v>75</v>
      </c>
      <c r="K115" s="46" t="s">
        <v>75</v>
      </c>
      <c r="L115" s="46"/>
      <c r="M115" s="46"/>
      <c r="N115" s="46">
        <v>8.3000000000000007</v>
      </c>
      <c r="O115" s="46">
        <v>0</v>
      </c>
      <c r="P115" s="46">
        <v>7.56</v>
      </c>
      <c r="Q115" s="46">
        <v>3.25</v>
      </c>
      <c r="R115" s="47">
        <v>0</v>
      </c>
      <c r="S115" s="47">
        <v>0</v>
      </c>
      <c r="T115" s="47" t="s">
        <v>36</v>
      </c>
      <c r="U115" s="47" t="s">
        <v>36</v>
      </c>
      <c r="V115" s="47" t="s">
        <v>45</v>
      </c>
      <c r="W115" s="48" t="s">
        <v>126</v>
      </c>
      <c r="X115" s="49" t="str">
        <f t="shared" si="31"/>
        <v>HỎNG</v>
      </c>
      <c r="AA115" s="36">
        <v>6</v>
      </c>
      <c r="AB115" s="36">
        <v>6</v>
      </c>
      <c r="AC115" s="36" t="s">
        <v>78</v>
      </c>
      <c r="AD115" s="36" t="b">
        <f t="shared" si="32"/>
        <v>1</v>
      </c>
      <c r="AE115" s="36" t="e">
        <f>IF(VLOOKUP(B115,[1]NAB!$B$5:$K$420,10,0)=Q115,VLOOKUP(B115,[1]NAB!$B$5:$K$517,10,0),"check")</f>
        <v>#N/A</v>
      </c>
      <c r="AF115" s="36" t="e">
        <f t="shared" si="12"/>
        <v>#N/A</v>
      </c>
    </row>
    <row r="116" spans="1:32" s="36" customFormat="1" ht="20.25" customHeight="1">
      <c r="A116" s="50">
        <v>4</v>
      </c>
      <c r="B116" s="41">
        <v>27213144121</v>
      </c>
      <c r="C116" s="42" t="s">
        <v>241</v>
      </c>
      <c r="D116" s="43" t="s">
        <v>34</v>
      </c>
      <c r="E116" s="60" t="s">
        <v>154</v>
      </c>
      <c r="F116" s="44">
        <v>37818</v>
      </c>
      <c r="G116" s="45" t="s">
        <v>43</v>
      </c>
      <c r="H116" s="45" t="s">
        <v>35</v>
      </c>
      <c r="I116" s="46">
        <v>6.97</v>
      </c>
      <c r="J116" s="46">
        <v>9.3000000000000007</v>
      </c>
      <c r="K116" s="46" t="s">
        <v>75</v>
      </c>
      <c r="L116" s="46"/>
      <c r="M116" s="46"/>
      <c r="N116" s="46">
        <v>6.9</v>
      </c>
      <c r="O116" s="46">
        <v>7.9</v>
      </c>
      <c r="P116" s="46">
        <v>7</v>
      </c>
      <c r="Q116" s="46">
        <v>2.87</v>
      </c>
      <c r="R116" s="47" t="s">
        <v>36</v>
      </c>
      <c r="S116" s="47">
        <v>0</v>
      </c>
      <c r="T116" s="47" t="s">
        <v>36</v>
      </c>
      <c r="U116" s="47" t="s">
        <v>36</v>
      </c>
      <c r="V116" s="47" t="s">
        <v>37</v>
      </c>
      <c r="W116" s="48" t="s">
        <v>68</v>
      </c>
      <c r="X116" s="49" t="str">
        <f t="shared" si="31"/>
        <v>HOÃN</v>
      </c>
      <c r="Z116" s="63"/>
      <c r="AA116" s="36">
        <v>4</v>
      </c>
      <c r="AB116" s="36">
        <v>4</v>
      </c>
      <c r="AC116" s="36" t="s">
        <v>70</v>
      </c>
      <c r="AD116" s="36" t="b">
        <f t="shared" si="32"/>
        <v>1</v>
      </c>
      <c r="AE116" s="36" t="e">
        <f>IF(VLOOKUP(B116,[1]NAB!$B$5:$K$420,10,0)=Q116,VLOOKUP(B116,[1]NAB!$B$5:$K$517,10,0),"check")</f>
        <v>#N/A</v>
      </c>
      <c r="AF116" s="36" t="e">
        <f t="shared" si="12"/>
        <v>#N/A</v>
      </c>
    </row>
    <row r="117" spans="1:32" s="36" customFormat="1" ht="20.25" customHeight="1">
      <c r="A117" s="50">
        <v>5</v>
      </c>
      <c r="B117" s="41">
        <v>27203148922</v>
      </c>
      <c r="C117" s="42" t="s">
        <v>242</v>
      </c>
      <c r="D117" s="43" t="s">
        <v>123</v>
      </c>
      <c r="E117" s="60" t="s">
        <v>154</v>
      </c>
      <c r="F117" s="44">
        <v>37656</v>
      </c>
      <c r="G117" s="45" t="s">
        <v>43</v>
      </c>
      <c r="H117" s="45" t="s">
        <v>35</v>
      </c>
      <c r="I117" s="46">
        <v>6.9</v>
      </c>
      <c r="J117" s="46">
        <v>9.3000000000000007</v>
      </c>
      <c r="K117" s="46" t="s">
        <v>75</v>
      </c>
      <c r="L117" s="46"/>
      <c r="M117" s="46"/>
      <c r="N117" s="46">
        <v>7</v>
      </c>
      <c r="O117" s="46">
        <v>7.9</v>
      </c>
      <c r="P117" s="46">
        <v>6.94</v>
      </c>
      <c r="Q117" s="46">
        <v>2.81</v>
      </c>
      <c r="R117" s="47" t="s">
        <v>36</v>
      </c>
      <c r="S117" s="47">
        <v>0</v>
      </c>
      <c r="T117" s="47" t="s">
        <v>36</v>
      </c>
      <c r="U117" s="47" t="s">
        <v>36</v>
      </c>
      <c r="V117" s="47" t="s">
        <v>37</v>
      </c>
      <c r="W117" s="48" t="s">
        <v>38</v>
      </c>
      <c r="X117" s="49" t="str">
        <f t="shared" si="31"/>
        <v>HOÃN</v>
      </c>
      <c r="Z117" s="63"/>
      <c r="AA117" s="36">
        <v>0</v>
      </c>
      <c r="AB117" s="36">
        <v>0</v>
      </c>
      <c r="AC117" s="36" t="s">
        <v>70</v>
      </c>
      <c r="AD117" s="36" t="b">
        <f t="shared" si="32"/>
        <v>1</v>
      </c>
      <c r="AE117" s="36" t="e">
        <f>IF(VLOOKUP(B117,[1]NAB!$B$5:$K$420,10,0)=Q117,VLOOKUP(B117,[1]NAB!$B$5:$K$517,10,0),"check")</f>
        <v>#N/A</v>
      </c>
      <c r="AF117" s="36" t="e">
        <f t="shared" si="12"/>
        <v>#N/A</v>
      </c>
    </row>
    <row r="118" spans="1:32" s="36" customFormat="1" ht="20.25" customHeight="1">
      <c r="A118" s="50">
        <v>6</v>
      </c>
      <c r="B118" s="41">
        <v>27203143319</v>
      </c>
      <c r="C118" s="42" t="s">
        <v>95</v>
      </c>
      <c r="D118" s="43" t="s">
        <v>111</v>
      </c>
      <c r="E118" s="60" t="s">
        <v>154</v>
      </c>
      <c r="F118" s="44">
        <v>37905</v>
      </c>
      <c r="G118" s="45" t="s">
        <v>46</v>
      </c>
      <c r="H118" s="45" t="s">
        <v>35</v>
      </c>
      <c r="I118" s="46">
        <v>6.51</v>
      </c>
      <c r="J118" s="46">
        <v>9.1999999999999993</v>
      </c>
      <c r="K118" s="46" t="s">
        <v>75</v>
      </c>
      <c r="L118" s="46"/>
      <c r="M118" s="46"/>
      <c r="N118" s="46">
        <v>6.7</v>
      </c>
      <c r="O118" s="46">
        <v>7.7</v>
      </c>
      <c r="P118" s="46">
        <v>6.55</v>
      </c>
      <c r="Q118" s="46">
        <v>2.58</v>
      </c>
      <c r="R118" s="47">
        <v>0</v>
      </c>
      <c r="S118" s="47" t="s">
        <v>36</v>
      </c>
      <c r="T118" s="47" t="s">
        <v>36</v>
      </c>
      <c r="U118" s="47" t="s">
        <v>36</v>
      </c>
      <c r="V118" s="47" t="s">
        <v>37</v>
      </c>
      <c r="W118" s="48" t="s">
        <v>57</v>
      </c>
      <c r="X118" s="49" t="str">
        <f t="shared" si="31"/>
        <v>HOÃN</v>
      </c>
      <c r="Z118" s="63"/>
      <c r="AA118" s="36">
        <v>2</v>
      </c>
      <c r="AB118" s="36">
        <v>2</v>
      </c>
      <c r="AC118" s="36" t="s">
        <v>70</v>
      </c>
      <c r="AD118" s="36" t="b">
        <f t="shared" si="32"/>
        <v>1</v>
      </c>
      <c r="AE118" s="36" t="e">
        <f>IF(VLOOKUP(B118,[1]NAB!$B$5:$K$420,10,0)=Q118,VLOOKUP(B118,[1]NAB!$B$5:$K$517,10,0),"check")</f>
        <v>#N/A</v>
      </c>
      <c r="AF118" s="36" t="e">
        <f t="shared" si="12"/>
        <v>#N/A</v>
      </c>
    </row>
    <row r="119" spans="1:32" s="36" customFormat="1" ht="20.25" customHeight="1">
      <c r="A119" s="50">
        <v>7</v>
      </c>
      <c r="B119" s="41">
        <v>27203148993</v>
      </c>
      <c r="C119" s="42" t="s">
        <v>191</v>
      </c>
      <c r="D119" s="43" t="s">
        <v>111</v>
      </c>
      <c r="E119" s="60" t="s">
        <v>154</v>
      </c>
      <c r="F119" s="44">
        <v>37671</v>
      </c>
      <c r="G119" s="45" t="s">
        <v>42</v>
      </c>
      <c r="H119" s="45" t="s">
        <v>35</v>
      </c>
      <c r="I119" s="46">
        <v>7.1</v>
      </c>
      <c r="J119" s="46" t="s">
        <v>75</v>
      </c>
      <c r="K119" s="46" t="s">
        <v>75</v>
      </c>
      <c r="L119" s="46"/>
      <c r="M119" s="46"/>
      <c r="N119" s="46">
        <v>7.6</v>
      </c>
      <c r="O119" s="46">
        <v>0</v>
      </c>
      <c r="P119" s="46">
        <v>7</v>
      </c>
      <c r="Q119" s="46">
        <v>2.93</v>
      </c>
      <c r="R119" s="47">
        <v>0</v>
      </c>
      <c r="S119" s="47" t="s">
        <v>36</v>
      </c>
      <c r="T119" s="47" t="s">
        <v>36</v>
      </c>
      <c r="U119" s="47" t="s">
        <v>36</v>
      </c>
      <c r="V119" s="47" t="s">
        <v>37</v>
      </c>
      <c r="W119" s="48" t="s">
        <v>126</v>
      </c>
      <c r="X119" s="49" t="str">
        <f t="shared" si="31"/>
        <v>HỎNG</v>
      </c>
      <c r="Z119" s="63"/>
      <c r="AA119" s="36">
        <v>6</v>
      </c>
      <c r="AB119" s="36">
        <v>6</v>
      </c>
      <c r="AC119" s="36" t="s">
        <v>78</v>
      </c>
      <c r="AD119" s="36" t="b">
        <f t="shared" si="32"/>
        <v>1</v>
      </c>
      <c r="AE119" s="36" t="e">
        <f>IF(VLOOKUP(B119,[1]NAB!$B$5:$K$420,10,0)=Q119,VLOOKUP(B119,[1]NAB!$B$5:$K$517,10,0),"check")</f>
        <v>#N/A</v>
      </c>
      <c r="AF119" s="36" t="e">
        <f t="shared" si="12"/>
        <v>#N/A</v>
      </c>
    </row>
    <row r="120" spans="1:32" s="36" customFormat="1" ht="20.25" customHeight="1">
      <c r="A120" s="50">
        <v>8</v>
      </c>
      <c r="B120" s="41">
        <v>27203103019</v>
      </c>
      <c r="C120" s="42" t="s">
        <v>83</v>
      </c>
      <c r="D120" s="43" t="s">
        <v>130</v>
      </c>
      <c r="E120" s="60" t="s">
        <v>154</v>
      </c>
      <c r="F120" s="44">
        <v>37930</v>
      </c>
      <c r="G120" s="45" t="s">
        <v>60</v>
      </c>
      <c r="H120" s="45" t="s">
        <v>35</v>
      </c>
      <c r="I120" s="46">
        <v>6.87</v>
      </c>
      <c r="J120" s="46">
        <v>9.3000000000000007</v>
      </c>
      <c r="K120" s="46" t="s">
        <v>75</v>
      </c>
      <c r="L120" s="46"/>
      <c r="M120" s="46"/>
      <c r="N120" s="46">
        <v>7.1</v>
      </c>
      <c r="O120" s="46">
        <v>8</v>
      </c>
      <c r="P120" s="46">
        <v>6.91</v>
      </c>
      <c r="Q120" s="46">
        <v>2.85</v>
      </c>
      <c r="R120" s="47">
        <v>0</v>
      </c>
      <c r="S120" s="47">
        <v>0</v>
      </c>
      <c r="T120" s="47" t="s">
        <v>36</v>
      </c>
      <c r="U120" s="47" t="s">
        <v>36</v>
      </c>
      <c r="V120" s="47" t="s">
        <v>37</v>
      </c>
      <c r="W120" s="48" t="s">
        <v>126</v>
      </c>
      <c r="X120" s="49" t="str">
        <f t="shared" si="31"/>
        <v>HOÃN</v>
      </c>
      <c r="Z120" s="63"/>
      <c r="AA120" s="36">
        <v>6</v>
      </c>
      <c r="AB120" s="36">
        <v>6</v>
      </c>
      <c r="AC120" s="36" t="s">
        <v>70</v>
      </c>
      <c r="AD120" s="36" t="b">
        <f t="shared" si="32"/>
        <v>1</v>
      </c>
      <c r="AE120" s="36" t="e">
        <f>IF(VLOOKUP(B120,[1]NAB!$B$5:$K$420,10,0)=Q120,VLOOKUP(B120,[1]NAB!$B$5:$K$517,10,0),"check")</f>
        <v>#N/A</v>
      </c>
      <c r="AF120" s="36" t="e">
        <f t="shared" ref="AF120:AF163" si="33">AE120=Q120</f>
        <v>#N/A</v>
      </c>
    </row>
    <row r="121" spans="1:32" s="36" customFormat="1" ht="20.25" customHeight="1">
      <c r="A121" s="50">
        <v>9</v>
      </c>
      <c r="B121" s="41">
        <v>27203149032</v>
      </c>
      <c r="C121" s="42" t="s">
        <v>243</v>
      </c>
      <c r="D121" s="43" t="s">
        <v>137</v>
      </c>
      <c r="E121" s="60" t="s">
        <v>154</v>
      </c>
      <c r="F121" s="44">
        <v>37890</v>
      </c>
      <c r="G121" s="45" t="s">
        <v>43</v>
      </c>
      <c r="H121" s="45" t="s">
        <v>35</v>
      </c>
      <c r="I121" s="46">
        <v>8.08</v>
      </c>
      <c r="J121" s="46">
        <v>9.1999999999999993</v>
      </c>
      <c r="K121" s="46" t="s">
        <v>75</v>
      </c>
      <c r="L121" s="46"/>
      <c r="M121" s="46"/>
      <c r="N121" s="46">
        <v>8.4</v>
      </c>
      <c r="O121" s="46">
        <v>8.6999999999999993</v>
      </c>
      <c r="P121" s="46">
        <v>8.11</v>
      </c>
      <c r="Q121" s="46">
        <v>3.46</v>
      </c>
      <c r="R121" s="47" t="s">
        <v>36</v>
      </c>
      <c r="S121" s="47" t="s">
        <v>36</v>
      </c>
      <c r="T121" s="47" t="s">
        <v>36</v>
      </c>
      <c r="U121" s="47" t="s">
        <v>36</v>
      </c>
      <c r="V121" s="47" t="s">
        <v>37</v>
      </c>
      <c r="W121" s="48" t="s">
        <v>38</v>
      </c>
      <c r="X121" s="49" t="str">
        <f t="shared" si="31"/>
        <v>CNTN</v>
      </c>
      <c r="Z121" s="63"/>
      <c r="AA121" s="36">
        <v>0</v>
      </c>
      <c r="AB121" s="36">
        <v>0</v>
      </c>
      <c r="AC121" s="36" t="s">
        <v>66</v>
      </c>
      <c r="AD121" s="36" t="b">
        <f t="shared" si="32"/>
        <v>1</v>
      </c>
      <c r="AE121" s="36">
        <f>IF(VLOOKUP(B121,[1]NAB!$B$5:$K$420,10,0)=Q121,VLOOKUP(B121,[1]NAB!$B$5:$K$517,10,0),"check")</f>
        <v>3.46</v>
      </c>
      <c r="AF121" s="36" t="b">
        <f t="shared" si="33"/>
        <v>1</v>
      </c>
    </row>
    <row r="122" spans="1:32" s="36" customFormat="1" ht="20.25" customHeight="1">
      <c r="A122" s="50">
        <v>10</v>
      </c>
      <c r="B122" s="41">
        <v>27211238112</v>
      </c>
      <c r="C122" s="42" t="s">
        <v>244</v>
      </c>
      <c r="D122" s="43" t="s">
        <v>36</v>
      </c>
      <c r="E122" s="60" t="s">
        <v>154</v>
      </c>
      <c r="F122" s="44">
        <v>37698</v>
      </c>
      <c r="G122" s="45" t="s">
        <v>51</v>
      </c>
      <c r="H122" s="45" t="s">
        <v>44</v>
      </c>
      <c r="I122" s="46">
        <v>7.6</v>
      </c>
      <c r="J122" s="46" t="s">
        <v>75</v>
      </c>
      <c r="K122" s="46" t="s">
        <v>75</v>
      </c>
      <c r="L122" s="46"/>
      <c r="M122" s="46"/>
      <c r="N122" s="46">
        <v>6.5</v>
      </c>
      <c r="O122" s="46">
        <v>0</v>
      </c>
      <c r="P122" s="46">
        <v>7.45</v>
      </c>
      <c r="Q122" s="46">
        <v>3.17</v>
      </c>
      <c r="R122" s="47">
        <v>0</v>
      </c>
      <c r="S122" s="47">
        <v>0</v>
      </c>
      <c r="T122" s="47" t="s">
        <v>36</v>
      </c>
      <c r="U122" s="47" t="s">
        <v>36</v>
      </c>
      <c r="V122" s="47" t="s">
        <v>41</v>
      </c>
      <c r="W122" s="48" t="s">
        <v>56</v>
      </c>
      <c r="X122" s="49" t="str">
        <f t="shared" si="31"/>
        <v>HỎNG</v>
      </c>
      <c r="AA122" s="36">
        <v>3</v>
      </c>
      <c r="AB122" s="36">
        <v>3</v>
      </c>
      <c r="AC122" s="36" t="s">
        <v>78</v>
      </c>
      <c r="AD122" s="36" t="b">
        <f t="shared" si="32"/>
        <v>1</v>
      </c>
      <c r="AE122" s="36" t="e">
        <f>IF(VLOOKUP(B122,[1]NAB!$B$5:$K$420,10,0)=Q122,VLOOKUP(B122,[1]NAB!$B$5:$K$517,10,0),"check")</f>
        <v>#N/A</v>
      </c>
      <c r="AF122" s="36" t="e">
        <f t="shared" si="33"/>
        <v>#N/A</v>
      </c>
    </row>
    <row r="123" spans="1:32" s="36" customFormat="1" ht="20.25" customHeight="1">
      <c r="A123" s="50">
        <v>11</v>
      </c>
      <c r="B123" s="41">
        <v>27203149177</v>
      </c>
      <c r="C123" s="42" t="s">
        <v>49</v>
      </c>
      <c r="D123" s="43" t="s">
        <v>167</v>
      </c>
      <c r="E123" s="60" t="s">
        <v>154</v>
      </c>
      <c r="F123" s="44">
        <v>37974</v>
      </c>
      <c r="G123" s="45" t="s">
        <v>39</v>
      </c>
      <c r="H123" s="45" t="s">
        <v>35</v>
      </c>
      <c r="I123" s="46">
        <v>6.91</v>
      </c>
      <c r="J123" s="46">
        <v>9</v>
      </c>
      <c r="K123" s="46" t="s">
        <v>75</v>
      </c>
      <c r="L123" s="46"/>
      <c r="M123" s="46"/>
      <c r="N123" s="46">
        <v>6.8</v>
      </c>
      <c r="O123" s="46">
        <v>7.7</v>
      </c>
      <c r="P123" s="46">
        <v>6.94</v>
      </c>
      <c r="Q123" s="46">
        <v>2.82</v>
      </c>
      <c r="R123" s="47">
        <v>0</v>
      </c>
      <c r="S123" s="47" t="s">
        <v>36</v>
      </c>
      <c r="T123" s="47" t="s">
        <v>36</v>
      </c>
      <c r="U123" s="47" t="s">
        <v>36</v>
      </c>
      <c r="V123" s="47" t="s">
        <v>37</v>
      </c>
      <c r="W123" s="48" t="s">
        <v>57</v>
      </c>
      <c r="X123" s="49" t="str">
        <f t="shared" si="31"/>
        <v>HOÃN</v>
      </c>
      <c r="Z123" s="63"/>
      <c r="AA123" s="36">
        <v>2</v>
      </c>
      <c r="AB123" s="36">
        <v>2</v>
      </c>
      <c r="AC123" s="36" t="s">
        <v>70</v>
      </c>
      <c r="AD123" s="36" t="b">
        <f t="shared" si="32"/>
        <v>1</v>
      </c>
      <c r="AE123" s="36" t="e">
        <f>IF(VLOOKUP(B123,[1]NAB!$B$5:$K$420,10,0)=Q123,VLOOKUP(B123,[1]NAB!$B$5:$K$517,10,0),"check")</f>
        <v>#N/A</v>
      </c>
      <c r="AF123" s="36" t="e">
        <f t="shared" si="33"/>
        <v>#N/A</v>
      </c>
    </row>
    <row r="124" spans="1:32" s="36" customFormat="1" ht="20.25" customHeight="1">
      <c r="A124" s="50">
        <v>12</v>
      </c>
      <c r="B124" s="41">
        <v>27202202233</v>
      </c>
      <c r="C124" s="42" t="s">
        <v>95</v>
      </c>
      <c r="D124" s="43" t="s">
        <v>109</v>
      </c>
      <c r="E124" s="60" t="s">
        <v>154</v>
      </c>
      <c r="F124" s="44">
        <v>37815</v>
      </c>
      <c r="G124" s="45" t="s">
        <v>76</v>
      </c>
      <c r="H124" s="45" t="s">
        <v>35</v>
      </c>
      <c r="I124" s="46">
        <v>6.64</v>
      </c>
      <c r="J124" s="46">
        <v>9.1</v>
      </c>
      <c r="K124" s="46" t="s">
        <v>75</v>
      </c>
      <c r="L124" s="46"/>
      <c r="M124" s="46"/>
      <c r="N124" s="46">
        <v>6.8</v>
      </c>
      <c r="O124" s="46">
        <v>7.7</v>
      </c>
      <c r="P124" s="46">
        <v>6.68</v>
      </c>
      <c r="Q124" s="46">
        <v>2.71</v>
      </c>
      <c r="R124" s="47" t="s">
        <v>36</v>
      </c>
      <c r="S124" s="47">
        <v>0</v>
      </c>
      <c r="T124" s="47" t="s">
        <v>36</v>
      </c>
      <c r="U124" s="47" t="s">
        <v>36</v>
      </c>
      <c r="V124" s="47" t="s">
        <v>45</v>
      </c>
      <c r="W124" s="48" t="s">
        <v>126</v>
      </c>
      <c r="X124" s="49" t="str">
        <f t="shared" si="31"/>
        <v>HOÃN</v>
      </c>
      <c r="Z124" s="63"/>
      <c r="AA124" s="36">
        <v>6</v>
      </c>
      <c r="AB124" s="36">
        <v>6</v>
      </c>
      <c r="AC124" s="36" t="s">
        <v>70</v>
      </c>
      <c r="AD124" s="36" t="b">
        <f t="shared" si="32"/>
        <v>1</v>
      </c>
      <c r="AE124" s="36" t="e">
        <f>IF(VLOOKUP(B124,[1]NAB!$B$5:$K$420,10,0)=Q124,VLOOKUP(B124,[1]NAB!$B$5:$K$517,10,0),"check")</f>
        <v>#N/A</v>
      </c>
      <c r="AF124" s="36" t="e">
        <f t="shared" si="33"/>
        <v>#N/A</v>
      </c>
    </row>
    <row r="125" spans="1:32" s="36" customFormat="1" ht="20.25" customHeight="1">
      <c r="A125" s="50">
        <v>13</v>
      </c>
      <c r="B125" s="41">
        <v>27203138574</v>
      </c>
      <c r="C125" s="42" t="s">
        <v>125</v>
      </c>
      <c r="D125" s="43" t="s">
        <v>109</v>
      </c>
      <c r="E125" s="60" t="s">
        <v>154</v>
      </c>
      <c r="F125" s="44">
        <v>37814</v>
      </c>
      <c r="G125" s="45" t="s">
        <v>39</v>
      </c>
      <c r="H125" s="45" t="s">
        <v>35</v>
      </c>
      <c r="I125" s="46">
        <v>6.67</v>
      </c>
      <c r="J125" s="46">
        <v>8.9</v>
      </c>
      <c r="K125" s="46" t="s">
        <v>75</v>
      </c>
      <c r="L125" s="46"/>
      <c r="M125" s="46"/>
      <c r="N125" s="46">
        <v>6.5</v>
      </c>
      <c r="O125" s="46">
        <v>7.5</v>
      </c>
      <c r="P125" s="46">
        <v>6.7</v>
      </c>
      <c r="Q125" s="46">
        <v>2.73</v>
      </c>
      <c r="R125" s="47">
        <v>0</v>
      </c>
      <c r="S125" s="47">
        <v>0</v>
      </c>
      <c r="T125" s="47" t="s">
        <v>36</v>
      </c>
      <c r="U125" s="47" t="s">
        <v>36</v>
      </c>
      <c r="V125" s="47" t="s">
        <v>37</v>
      </c>
      <c r="W125" s="48" t="s">
        <v>126</v>
      </c>
      <c r="X125" s="49" t="str">
        <f t="shared" si="31"/>
        <v>HOÃN</v>
      </c>
      <c r="Z125" s="63"/>
      <c r="AA125" s="36">
        <v>6</v>
      </c>
      <c r="AB125" s="36">
        <v>6</v>
      </c>
      <c r="AC125" s="36" t="s">
        <v>70</v>
      </c>
      <c r="AD125" s="36" t="b">
        <f t="shared" si="32"/>
        <v>1</v>
      </c>
      <c r="AE125" s="36" t="e">
        <f>IF(VLOOKUP(B125,[1]NAB!$B$5:$K$420,10,0)=Q125,VLOOKUP(B125,[1]NAB!$B$5:$K$517,10,0),"check")</f>
        <v>#N/A</v>
      </c>
      <c r="AF125" s="36" t="e">
        <f t="shared" si="33"/>
        <v>#N/A</v>
      </c>
    </row>
    <row r="126" spans="1:32" s="36" customFormat="1" ht="20.25" customHeight="1">
      <c r="A126" s="50">
        <v>14</v>
      </c>
      <c r="B126" s="41">
        <v>27213149233</v>
      </c>
      <c r="C126" s="42" t="s">
        <v>245</v>
      </c>
      <c r="D126" s="43" t="s">
        <v>128</v>
      </c>
      <c r="E126" s="60" t="s">
        <v>154</v>
      </c>
      <c r="F126" s="44">
        <v>37875</v>
      </c>
      <c r="G126" s="45" t="s">
        <v>43</v>
      </c>
      <c r="H126" s="45" t="s">
        <v>44</v>
      </c>
      <c r="I126" s="46">
        <v>7.83</v>
      </c>
      <c r="J126" s="46">
        <v>8.9</v>
      </c>
      <c r="K126" s="46" t="s">
        <v>75</v>
      </c>
      <c r="L126" s="46"/>
      <c r="M126" s="46"/>
      <c r="N126" s="46">
        <v>7.2</v>
      </c>
      <c r="O126" s="46">
        <v>7.9</v>
      </c>
      <c r="P126" s="46">
        <v>7.83</v>
      </c>
      <c r="Q126" s="46">
        <v>3.32</v>
      </c>
      <c r="R126" s="47">
        <v>0</v>
      </c>
      <c r="S126" s="47" t="s">
        <v>36</v>
      </c>
      <c r="T126" s="47" t="s">
        <v>36</v>
      </c>
      <c r="U126" s="47" t="s">
        <v>36</v>
      </c>
      <c r="V126" s="47" t="s">
        <v>45</v>
      </c>
      <c r="W126" s="48" t="s">
        <v>79</v>
      </c>
      <c r="X126" s="49" t="str">
        <f t="shared" si="31"/>
        <v>HOÃN</v>
      </c>
      <c r="Z126" s="63"/>
      <c r="AA126" s="36">
        <v>1</v>
      </c>
      <c r="AB126" s="36">
        <v>1</v>
      </c>
      <c r="AC126" s="36" t="s">
        <v>70</v>
      </c>
      <c r="AD126" s="36" t="b">
        <f t="shared" si="32"/>
        <v>1</v>
      </c>
      <c r="AE126" s="36" t="e">
        <f>IF(VLOOKUP(B126,[1]NAB!$B$5:$K$420,10,0)=Q126,VLOOKUP(B126,[1]NAB!$B$5:$K$517,10,0),"check")</f>
        <v>#N/A</v>
      </c>
      <c r="AF126" s="36" t="e">
        <f t="shared" si="33"/>
        <v>#N/A</v>
      </c>
    </row>
    <row r="127" spans="1:32" s="36" customFormat="1" ht="20.25" customHeight="1">
      <c r="A127" s="50">
        <v>15</v>
      </c>
      <c r="B127" s="41">
        <v>27203149275</v>
      </c>
      <c r="C127" s="42" t="s">
        <v>246</v>
      </c>
      <c r="D127" s="43" t="s">
        <v>247</v>
      </c>
      <c r="E127" s="60" t="s">
        <v>154</v>
      </c>
      <c r="F127" s="44">
        <v>37809</v>
      </c>
      <c r="G127" s="45" t="s">
        <v>40</v>
      </c>
      <c r="H127" s="45" t="s">
        <v>35</v>
      </c>
      <c r="I127" s="46">
        <v>6.6</v>
      </c>
      <c r="J127" s="46">
        <v>9</v>
      </c>
      <c r="K127" s="46" t="s">
        <v>75</v>
      </c>
      <c r="L127" s="46"/>
      <c r="M127" s="46"/>
      <c r="N127" s="46">
        <v>5.9</v>
      </c>
      <c r="O127" s="46">
        <v>7.1</v>
      </c>
      <c r="P127" s="46">
        <v>6.62</v>
      </c>
      <c r="Q127" s="46">
        <v>2.59</v>
      </c>
      <c r="R127" s="47" t="s">
        <v>36</v>
      </c>
      <c r="S127" s="47" t="s">
        <v>36</v>
      </c>
      <c r="T127" s="47" t="s">
        <v>36</v>
      </c>
      <c r="U127" s="47" t="s">
        <v>36</v>
      </c>
      <c r="V127" s="47" t="s">
        <v>37</v>
      </c>
      <c r="W127" s="48" t="s">
        <v>38</v>
      </c>
      <c r="X127" s="49" t="str">
        <f t="shared" si="31"/>
        <v>CNTN</v>
      </c>
      <c r="Z127" s="63"/>
      <c r="AA127" s="36">
        <v>0</v>
      </c>
      <c r="AB127" s="36">
        <v>0</v>
      </c>
      <c r="AC127" s="36" t="s">
        <v>66</v>
      </c>
      <c r="AD127" s="36" t="b">
        <f t="shared" ref="AD127:AD163" si="34">AC127=X127</f>
        <v>1</v>
      </c>
      <c r="AE127" s="36">
        <f>IF(VLOOKUP(B127,[1]NAB!$B$5:$K$420,10,0)=Q127,VLOOKUP(B127,[1]NAB!$B$5:$K$517,10,0),"check")</f>
        <v>2.59</v>
      </c>
      <c r="AF127" s="36" t="b">
        <f t="shared" si="33"/>
        <v>1</v>
      </c>
    </row>
    <row r="128" spans="1:32" s="36" customFormat="1" ht="20.25" customHeight="1">
      <c r="A128" s="50">
        <v>16</v>
      </c>
      <c r="B128" s="41">
        <v>27213149276</v>
      </c>
      <c r="C128" s="42" t="s">
        <v>248</v>
      </c>
      <c r="D128" s="43" t="s">
        <v>82</v>
      </c>
      <c r="E128" s="60" t="s">
        <v>154</v>
      </c>
      <c r="F128" s="44">
        <v>37835</v>
      </c>
      <c r="G128" s="45" t="s">
        <v>42</v>
      </c>
      <c r="H128" s="45" t="s">
        <v>44</v>
      </c>
      <c r="I128" s="46">
        <v>7.12</v>
      </c>
      <c r="J128" s="46">
        <v>8</v>
      </c>
      <c r="K128" s="46" t="s">
        <v>75</v>
      </c>
      <c r="L128" s="46"/>
      <c r="M128" s="46"/>
      <c r="N128" s="46">
        <v>6.2</v>
      </c>
      <c r="O128" s="46">
        <v>6.9</v>
      </c>
      <c r="P128" s="46">
        <v>7.11</v>
      </c>
      <c r="Q128" s="46">
        <v>2.96</v>
      </c>
      <c r="R128" s="47">
        <v>0</v>
      </c>
      <c r="S128" s="47" t="s">
        <v>36</v>
      </c>
      <c r="T128" s="47">
        <v>0</v>
      </c>
      <c r="U128" s="47" t="s">
        <v>36</v>
      </c>
      <c r="V128" s="47" t="s">
        <v>45</v>
      </c>
      <c r="W128" s="48" t="s">
        <v>57</v>
      </c>
      <c r="X128" s="49" t="str">
        <f t="shared" si="31"/>
        <v>HOÃN</v>
      </c>
      <c r="Z128" s="63"/>
      <c r="AA128" s="36">
        <v>2</v>
      </c>
      <c r="AB128" s="36">
        <v>2</v>
      </c>
      <c r="AC128" s="36" t="s">
        <v>70</v>
      </c>
      <c r="AD128" s="36" t="b">
        <f t="shared" si="34"/>
        <v>1</v>
      </c>
      <c r="AE128" s="36" t="e">
        <f>IF(VLOOKUP(B128,[1]NAB!$B$5:$K$420,10,0)=Q128,VLOOKUP(B128,[1]NAB!$B$5:$K$517,10,0),"check")</f>
        <v>#N/A</v>
      </c>
      <c r="AF128" s="36" t="e">
        <f t="shared" si="33"/>
        <v>#N/A</v>
      </c>
    </row>
    <row r="129" spans="1:32" s="36" customFormat="1" ht="20.25" customHeight="1">
      <c r="A129" s="50">
        <v>17</v>
      </c>
      <c r="B129" s="41">
        <v>27213121384</v>
      </c>
      <c r="C129" s="42" t="s">
        <v>249</v>
      </c>
      <c r="D129" s="43" t="s">
        <v>102</v>
      </c>
      <c r="E129" s="60" t="s">
        <v>154</v>
      </c>
      <c r="F129" s="44">
        <v>37632</v>
      </c>
      <c r="G129" s="45" t="s">
        <v>76</v>
      </c>
      <c r="H129" s="45" t="s">
        <v>44</v>
      </c>
      <c r="I129" s="46">
        <v>7.78</v>
      </c>
      <c r="J129" s="46" t="s">
        <v>75</v>
      </c>
      <c r="K129" s="46" t="s">
        <v>75</v>
      </c>
      <c r="L129" s="46"/>
      <c r="M129" s="46"/>
      <c r="N129" s="46">
        <v>7.9</v>
      </c>
      <c r="O129" s="46">
        <v>0</v>
      </c>
      <c r="P129" s="46">
        <v>7.66</v>
      </c>
      <c r="Q129" s="46">
        <v>3.28</v>
      </c>
      <c r="R129" s="47">
        <v>0</v>
      </c>
      <c r="S129" s="47">
        <v>0</v>
      </c>
      <c r="T129" s="47" t="s">
        <v>36</v>
      </c>
      <c r="U129" s="47" t="s">
        <v>36</v>
      </c>
      <c r="V129" s="47" t="s">
        <v>37</v>
      </c>
      <c r="W129" s="48" t="s">
        <v>56</v>
      </c>
      <c r="X129" s="49" t="str">
        <f t="shared" si="31"/>
        <v>HỎNG</v>
      </c>
      <c r="Z129" s="63"/>
      <c r="AA129" s="36">
        <v>3</v>
      </c>
      <c r="AB129" s="36">
        <v>3</v>
      </c>
      <c r="AC129" s="36" t="s">
        <v>78</v>
      </c>
      <c r="AD129" s="36" t="b">
        <f t="shared" si="34"/>
        <v>1</v>
      </c>
      <c r="AE129" s="36" t="e">
        <f>IF(VLOOKUP(B129,[1]NAB!$B$5:$K$420,10,0)=Q129,VLOOKUP(B129,[1]NAB!$B$5:$K$517,10,0),"check")</f>
        <v>#N/A</v>
      </c>
      <c r="AF129" s="36" t="e">
        <f t="shared" si="33"/>
        <v>#N/A</v>
      </c>
    </row>
    <row r="130" spans="1:32" s="36" customFormat="1" ht="20.25" customHeight="1">
      <c r="A130" s="50">
        <v>18</v>
      </c>
      <c r="B130" s="41">
        <v>27213133532</v>
      </c>
      <c r="C130" s="42" t="s">
        <v>250</v>
      </c>
      <c r="D130" s="43" t="s">
        <v>102</v>
      </c>
      <c r="E130" s="60" t="s">
        <v>154</v>
      </c>
      <c r="F130" s="44">
        <v>37896</v>
      </c>
      <c r="G130" s="45" t="s">
        <v>94</v>
      </c>
      <c r="H130" s="45" t="s">
        <v>44</v>
      </c>
      <c r="I130" s="46">
        <v>7.85</v>
      </c>
      <c r="J130" s="46" t="s">
        <v>75</v>
      </c>
      <c r="K130" s="46" t="s">
        <v>75</v>
      </c>
      <c r="L130" s="46"/>
      <c r="M130" s="46"/>
      <c r="N130" s="46">
        <v>7.3</v>
      </c>
      <c r="O130" s="46">
        <v>0</v>
      </c>
      <c r="P130" s="46">
        <v>7.72</v>
      </c>
      <c r="Q130" s="46">
        <v>3.34</v>
      </c>
      <c r="R130" s="47">
        <v>0</v>
      </c>
      <c r="S130" s="47">
        <v>0</v>
      </c>
      <c r="T130" s="47">
        <v>0</v>
      </c>
      <c r="U130" s="47" t="s">
        <v>36</v>
      </c>
      <c r="V130" s="47" t="s">
        <v>45</v>
      </c>
      <c r="W130" s="48" t="s">
        <v>57</v>
      </c>
      <c r="X130" s="49" t="str">
        <f t="shared" si="31"/>
        <v>HỎNG</v>
      </c>
      <c r="Z130" s="63"/>
      <c r="AA130" s="36">
        <v>2</v>
      </c>
      <c r="AB130" s="36">
        <v>2</v>
      </c>
      <c r="AC130" s="36" t="s">
        <v>78</v>
      </c>
      <c r="AD130" s="36" t="b">
        <f t="shared" si="34"/>
        <v>1</v>
      </c>
      <c r="AE130" s="36" t="e">
        <f>IF(VLOOKUP(B130,[1]NAB!$B$5:$K$420,10,0)=Q130,VLOOKUP(B130,[1]NAB!$B$5:$K$517,10,0),"check")</f>
        <v>#N/A</v>
      </c>
      <c r="AF130" s="36" t="e">
        <f t="shared" si="33"/>
        <v>#N/A</v>
      </c>
    </row>
    <row r="131" spans="1:32" s="36" customFormat="1" ht="20.25" customHeight="1">
      <c r="A131" s="50">
        <v>19</v>
      </c>
      <c r="B131" s="41">
        <v>27203141486</v>
      </c>
      <c r="C131" s="42" t="s">
        <v>251</v>
      </c>
      <c r="D131" s="43" t="s">
        <v>114</v>
      </c>
      <c r="E131" s="60" t="s">
        <v>154</v>
      </c>
      <c r="F131" s="44">
        <v>37628</v>
      </c>
      <c r="G131" s="45" t="s">
        <v>46</v>
      </c>
      <c r="H131" s="45" t="s">
        <v>35</v>
      </c>
      <c r="I131" s="46">
        <v>7.37</v>
      </c>
      <c r="J131" s="46">
        <v>9.1</v>
      </c>
      <c r="K131" s="46" t="s">
        <v>75</v>
      </c>
      <c r="L131" s="46"/>
      <c r="M131" s="46"/>
      <c r="N131" s="46">
        <v>8</v>
      </c>
      <c r="O131" s="46">
        <v>8.4</v>
      </c>
      <c r="P131" s="46">
        <v>7.41</v>
      </c>
      <c r="Q131" s="46">
        <v>3.1</v>
      </c>
      <c r="R131" s="47">
        <v>0</v>
      </c>
      <c r="S131" s="47" t="s">
        <v>36</v>
      </c>
      <c r="T131" s="47">
        <v>0</v>
      </c>
      <c r="U131" s="47">
        <v>0</v>
      </c>
      <c r="V131" s="47" t="s">
        <v>45</v>
      </c>
      <c r="W131" s="48" t="s">
        <v>56</v>
      </c>
      <c r="X131" s="49" t="str">
        <f t="shared" si="31"/>
        <v>HOÃN</v>
      </c>
      <c r="Z131" s="63"/>
      <c r="AA131" s="36">
        <v>3</v>
      </c>
      <c r="AB131" s="36">
        <v>3</v>
      </c>
      <c r="AC131" s="36" t="s">
        <v>70</v>
      </c>
      <c r="AD131" s="36" t="b">
        <f t="shared" si="34"/>
        <v>1</v>
      </c>
      <c r="AE131" s="36" t="e">
        <f>IF(VLOOKUP(B131,[1]NAB!$B$5:$K$420,10,0)=Q131,VLOOKUP(B131,[1]NAB!$B$5:$K$517,10,0),"check")</f>
        <v>#N/A</v>
      </c>
      <c r="AF131" s="36" t="e">
        <f t="shared" si="33"/>
        <v>#N/A</v>
      </c>
    </row>
    <row r="132" spans="1:32" s="36" customFormat="1" ht="20.25" customHeight="1">
      <c r="A132" s="50">
        <v>20</v>
      </c>
      <c r="B132" s="41">
        <v>27213801337</v>
      </c>
      <c r="C132" s="42" t="s">
        <v>252</v>
      </c>
      <c r="D132" s="43" t="s">
        <v>114</v>
      </c>
      <c r="E132" s="60" t="s">
        <v>154</v>
      </c>
      <c r="F132" s="44">
        <v>37697</v>
      </c>
      <c r="G132" s="45" t="s">
        <v>46</v>
      </c>
      <c r="H132" s="45" t="s">
        <v>35</v>
      </c>
      <c r="I132" s="46">
        <v>7.29</v>
      </c>
      <c r="J132" s="46">
        <v>8.5</v>
      </c>
      <c r="K132" s="46" t="s">
        <v>75</v>
      </c>
      <c r="L132" s="46"/>
      <c r="M132" s="46"/>
      <c r="N132" s="46">
        <v>6.5</v>
      </c>
      <c r="O132" s="46">
        <v>7.3</v>
      </c>
      <c r="P132" s="46">
        <v>7.29</v>
      </c>
      <c r="Q132" s="46">
        <v>3.05</v>
      </c>
      <c r="R132" s="47">
        <v>0</v>
      </c>
      <c r="S132" s="47" t="s">
        <v>36</v>
      </c>
      <c r="T132" s="47" t="s">
        <v>36</v>
      </c>
      <c r="U132" s="47" t="s">
        <v>36</v>
      </c>
      <c r="V132" s="47" t="s">
        <v>37</v>
      </c>
      <c r="W132" s="48" t="s">
        <v>38</v>
      </c>
      <c r="X132" s="49" t="str">
        <f t="shared" si="31"/>
        <v>HOÃN</v>
      </c>
      <c r="Z132" s="63"/>
      <c r="AA132" s="36">
        <v>0</v>
      </c>
      <c r="AB132" s="36">
        <v>0</v>
      </c>
      <c r="AC132" s="36" t="s">
        <v>70</v>
      </c>
      <c r="AD132" s="36" t="b">
        <f t="shared" si="34"/>
        <v>1</v>
      </c>
      <c r="AE132" s="36" t="e">
        <f>IF(VLOOKUP(B132,[1]NAB!$B$5:$K$420,10,0)=Q132,VLOOKUP(B132,[1]NAB!$B$5:$K$517,10,0),"check")</f>
        <v>#N/A</v>
      </c>
      <c r="AF132" s="36" t="e">
        <f t="shared" si="33"/>
        <v>#N/A</v>
      </c>
    </row>
    <row r="133" spans="1:32" s="36" customFormat="1" ht="20.25" customHeight="1">
      <c r="A133" s="50">
        <v>21</v>
      </c>
      <c r="B133" s="41">
        <v>27203101891</v>
      </c>
      <c r="C133" s="42" t="s">
        <v>144</v>
      </c>
      <c r="D133" s="43" t="s">
        <v>134</v>
      </c>
      <c r="E133" s="60" t="s">
        <v>154</v>
      </c>
      <c r="F133" s="44">
        <v>37698</v>
      </c>
      <c r="G133" s="45" t="s">
        <v>76</v>
      </c>
      <c r="H133" s="45" t="s">
        <v>35</v>
      </c>
      <c r="I133" s="46">
        <v>8.5299999999999994</v>
      </c>
      <c r="J133" s="46">
        <v>9</v>
      </c>
      <c r="K133" s="46" t="s">
        <v>75</v>
      </c>
      <c r="L133" s="46"/>
      <c r="M133" s="46"/>
      <c r="N133" s="46">
        <v>8.5</v>
      </c>
      <c r="O133" s="46">
        <v>8.6999999999999993</v>
      </c>
      <c r="P133" s="46">
        <v>8.5399999999999991</v>
      </c>
      <c r="Q133" s="46">
        <v>3.72</v>
      </c>
      <c r="R133" s="47" t="s">
        <v>36</v>
      </c>
      <c r="S133" s="47" t="s">
        <v>36</v>
      </c>
      <c r="T133" s="47" t="s">
        <v>36</v>
      </c>
      <c r="U133" s="47" t="s">
        <v>36</v>
      </c>
      <c r="V133" s="47" t="s">
        <v>45</v>
      </c>
      <c r="W133" s="48" t="s">
        <v>38</v>
      </c>
      <c r="X133" s="49" t="str">
        <f t="shared" si="31"/>
        <v>CNTN</v>
      </c>
      <c r="Z133" s="63"/>
      <c r="AA133" s="36">
        <v>0</v>
      </c>
      <c r="AB133" s="36">
        <v>0</v>
      </c>
      <c r="AC133" s="36" t="s">
        <v>66</v>
      </c>
      <c r="AD133" s="36" t="b">
        <f t="shared" si="34"/>
        <v>1</v>
      </c>
      <c r="AE133" s="36">
        <f>IF(VLOOKUP(B133,[1]NAB!$B$5:$K$420,10,0)=Q133,VLOOKUP(B133,[1]NAB!$B$5:$K$517,10,0),"check")</f>
        <v>3.72</v>
      </c>
      <c r="AF133" s="36" t="b">
        <f t="shared" si="33"/>
        <v>1</v>
      </c>
    </row>
    <row r="134" spans="1:32" s="36" customFormat="1" ht="20.25" customHeight="1">
      <c r="A134" s="50">
        <v>22</v>
      </c>
      <c r="B134" s="41">
        <v>27203125748</v>
      </c>
      <c r="C134" s="42" t="s">
        <v>253</v>
      </c>
      <c r="D134" s="43" t="s">
        <v>86</v>
      </c>
      <c r="E134" s="60" t="s">
        <v>154</v>
      </c>
      <c r="F134" s="44">
        <v>37798</v>
      </c>
      <c r="G134" s="45" t="s">
        <v>46</v>
      </c>
      <c r="H134" s="45" t="s">
        <v>35</v>
      </c>
      <c r="I134" s="46">
        <v>6.88</v>
      </c>
      <c r="J134" s="46">
        <v>8.6</v>
      </c>
      <c r="K134" s="46" t="s">
        <v>75</v>
      </c>
      <c r="L134" s="46"/>
      <c r="M134" s="46"/>
      <c r="N134" s="46">
        <v>7.2</v>
      </c>
      <c r="O134" s="46">
        <v>7.8</v>
      </c>
      <c r="P134" s="46">
        <v>6.92</v>
      </c>
      <c r="Q134" s="46">
        <v>2.82</v>
      </c>
      <c r="R134" s="47">
        <v>0</v>
      </c>
      <c r="S134" s="47" t="s">
        <v>36</v>
      </c>
      <c r="T134" s="47" t="s">
        <v>36</v>
      </c>
      <c r="U134" s="47" t="s">
        <v>36</v>
      </c>
      <c r="V134" s="47" t="s">
        <v>41</v>
      </c>
      <c r="W134" s="48" t="s">
        <v>57</v>
      </c>
      <c r="X134" s="49" t="str">
        <f t="shared" si="31"/>
        <v>HOÃN</v>
      </c>
      <c r="Z134" s="63"/>
      <c r="AA134" s="36">
        <v>2</v>
      </c>
      <c r="AB134" s="36">
        <v>2</v>
      </c>
      <c r="AC134" s="36" t="s">
        <v>70</v>
      </c>
      <c r="AD134" s="36" t="b">
        <f t="shared" si="34"/>
        <v>1</v>
      </c>
      <c r="AE134" s="36" t="e">
        <f>IF(VLOOKUP(B134,[1]NAB!$B$5:$K$420,10,0)=Q134,VLOOKUP(B134,[1]NAB!$B$5:$K$517,10,0),"check")</f>
        <v>#N/A</v>
      </c>
      <c r="AF134" s="36" t="e">
        <f t="shared" si="33"/>
        <v>#N/A</v>
      </c>
    </row>
    <row r="135" spans="1:32" s="36" customFormat="1" ht="20.25" customHeight="1">
      <c r="A135" s="50">
        <v>23</v>
      </c>
      <c r="B135" s="41">
        <v>27203130259</v>
      </c>
      <c r="C135" s="42" t="s">
        <v>254</v>
      </c>
      <c r="D135" s="43" t="s">
        <v>86</v>
      </c>
      <c r="E135" s="60" t="s">
        <v>154</v>
      </c>
      <c r="F135" s="44">
        <v>37915</v>
      </c>
      <c r="G135" s="45" t="s">
        <v>383</v>
      </c>
      <c r="H135" s="45" t="s">
        <v>35</v>
      </c>
      <c r="I135" s="46">
        <v>7.57</v>
      </c>
      <c r="J135" s="46">
        <v>8.6999999999999993</v>
      </c>
      <c r="K135" s="46" t="s">
        <v>75</v>
      </c>
      <c r="L135" s="46"/>
      <c r="M135" s="46"/>
      <c r="N135" s="46">
        <v>8.6</v>
      </c>
      <c r="O135" s="46">
        <v>8.6</v>
      </c>
      <c r="P135" s="46">
        <v>7.61</v>
      </c>
      <c r="Q135" s="46">
        <v>3.23</v>
      </c>
      <c r="R135" s="47">
        <v>0</v>
      </c>
      <c r="S135" s="47">
        <v>0</v>
      </c>
      <c r="T135" s="47" t="s">
        <v>36</v>
      </c>
      <c r="U135" s="47" t="s">
        <v>36</v>
      </c>
      <c r="V135" s="47" t="s">
        <v>37</v>
      </c>
      <c r="W135" s="48" t="s">
        <v>57</v>
      </c>
      <c r="X135" s="49" t="str">
        <f t="shared" si="31"/>
        <v>HOÃN</v>
      </c>
      <c r="Z135" s="63"/>
      <c r="AA135" s="36">
        <v>2</v>
      </c>
      <c r="AB135" s="36">
        <v>2</v>
      </c>
      <c r="AC135" s="36" t="s">
        <v>70</v>
      </c>
      <c r="AD135" s="36" t="b">
        <f t="shared" si="34"/>
        <v>1</v>
      </c>
      <c r="AE135" s="36" t="e">
        <f>IF(VLOOKUP(B135,[1]NAB!$B$5:$K$420,10,0)=Q135,VLOOKUP(B135,[1]NAB!$B$5:$K$517,10,0),"check")</f>
        <v>#N/A</v>
      </c>
      <c r="AF135" s="36" t="e">
        <f t="shared" si="33"/>
        <v>#N/A</v>
      </c>
    </row>
    <row r="136" spans="1:32" s="36" customFormat="1" ht="20.25" customHeight="1">
      <c r="A136" s="50">
        <v>24</v>
      </c>
      <c r="B136" s="41">
        <v>27203141284</v>
      </c>
      <c r="C136" s="42" t="s">
        <v>255</v>
      </c>
      <c r="D136" s="43" t="s">
        <v>86</v>
      </c>
      <c r="E136" s="60" t="s">
        <v>154</v>
      </c>
      <c r="F136" s="44">
        <v>37887</v>
      </c>
      <c r="G136" s="45" t="s">
        <v>76</v>
      </c>
      <c r="H136" s="45" t="s">
        <v>35</v>
      </c>
      <c r="I136" s="46">
        <v>8.0299999999999994</v>
      </c>
      <c r="J136" s="46" t="s">
        <v>75</v>
      </c>
      <c r="K136" s="46" t="s">
        <v>75</v>
      </c>
      <c r="L136" s="46"/>
      <c r="M136" s="46"/>
      <c r="N136" s="46">
        <v>8.1</v>
      </c>
      <c r="O136" s="46">
        <v>0</v>
      </c>
      <c r="P136" s="46">
        <v>7.91</v>
      </c>
      <c r="Q136" s="46">
        <v>3.37</v>
      </c>
      <c r="R136" s="47" t="s">
        <v>36</v>
      </c>
      <c r="S136" s="47">
        <v>0</v>
      </c>
      <c r="T136" s="47" t="s">
        <v>36</v>
      </c>
      <c r="U136" s="47" t="s">
        <v>36</v>
      </c>
      <c r="V136" s="47" t="s">
        <v>37</v>
      </c>
      <c r="W136" s="48" t="s">
        <v>38</v>
      </c>
      <c r="X136" s="49" t="str">
        <f t="shared" si="31"/>
        <v>HỎNG</v>
      </c>
      <c r="AA136" s="36">
        <v>0</v>
      </c>
      <c r="AB136" s="36">
        <v>0</v>
      </c>
      <c r="AC136" s="36" t="s">
        <v>78</v>
      </c>
      <c r="AD136" s="36" t="b">
        <f t="shared" si="34"/>
        <v>1</v>
      </c>
      <c r="AE136" s="36" t="e">
        <f>IF(VLOOKUP(B136,[1]NAB!$B$5:$K$420,10,0)=Q136,VLOOKUP(B136,[1]NAB!$B$5:$K$517,10,0),"check")</f>
        <v>#N/A</v>
      </c>
      <c r="AF136" s="36" t="e">
        <f t="shared" si="33"/>
        <v>#N/A</v>
      </c>
    </row>
    <row r="137" spans="1:32" s="36" customFormat="1" ht="20.25" customHeight="1">
      <c r="A137" s="50">
        <v>25</v>
      </c>
      <c r="B137" s="41">
        <v>27202902425</v>
      </c>
      <c r="C137" s="42" t="s">
        <v>256</v>
      </c>
      <c r="D137" s="43" t="s">
        <v>50</v>
      </c>
      <c r="E137" s="60" t="s">
        <v>154</v>
      </c>
      <c r="F137" s="44">
        <v>37760</v>
      </c>
      <c r="G137" s="45" t="s">
        <v>40</v>
      </c>
      <c r="H137" s="45" t="s">
        <v>35</v>
      </c>
      <c r="I137" s="46">
        <v>7.17</v>
      </c>
      <c r="J137" s="46">
        <v>8.5</v>
      </c>
      <c r="K137" s="46" t="s">
        <v>75</v>
      </c>
      <c r="L137" s="46"/>
      <c r="M137" s="46"/>
      <c r="N137" s="46">
        <v>6.1</v>
      </c>
      <c r="O137" s="46">
        <v>7.1</v>
      </c>
      <c r="P137" s="46">
        <v>7.17</v>
      </c>
      <c r="Q137" s="46">
        <v>2.94</v>
      </c>
      <c r="R137" s="47" t="s">
        <v>36</v>
      </c>
      <c r="S137" s="47" t="s">
        <v>36</v>
      </c>
      <c r="T137" s="47" t="s">
        <v>36</v>
      </c>
      <c r="U137" s="47" t="s">
        <v>36</v>
      </c>
      <c r="V137" s="47" t="s">
        <v>41</v>
      </c>
      <c r="W137" s="48" t="s">
        <v>57</v>
      </c>
      <c r="X137" s="49" t="str">
        <f t="shared" si="31"/>
        <v>HOÃN</v>
      </c>
      <c r="Z137" s="63"/>
      <c r="AA137" s="36">
        <v>2</v>
      </c>
      <c r="AB137" s="36">
        <v>2</v>
      </c>
      <c r="AC137" s="36" t="s">
        <v>70</v>
      </c>
      <c r="AD137" s="36" t="b">
        <f t="shared" si="34"/>
        <v>1</v>
      </c>
      <c r="AE137" s="36" t="e">
        <f>IF(VLOOKUP(B137,[1]NAB!$B$5:$K$420,10,0)=Q137,VLOOKUP(B137,[1]NAB!$B$5:$K$517,10,0),"check")</f>
        <v>#N/A</v>
      </c>
      <c r="AF137" s="36" t="e">
        <f t="shared" si="33"/>
        <v>#N/A</v>
      </c>
    </row>
    <row r="138" spans="1:32" s="36" customFormat="1" ht="20.25" customHeight="1">
      <c r="A138" s="50">
        <v>26</v>
      </c>
      <c r="B138" s="41">
        <v>27203152981</v>
      </c>
      <c r="C138" s="42" t="s">
        <v>257</v>
      </c>
      <c r="D138" s="43" t="s">
        <v>50</v>
      </c>
      <c r="E138" s="60" t="s">
        <v>154</v>
      </c>
      <c r="F138" s="44">
        <v>37743</v>
      </c>
      <c r="G138" s="45" t="s">
        <v>77</v>
      </c>
      <c r="H138" s="45" t="s">
        <v>35</v>
      </c>
      <c r="I138" s="46">
        <v>6.83</v>
      </c>
      <c r="J138" s="46">
        <v>9.1999999999999993</v>
      </c>
      <c r="K138" s="46" t="s">
        <v>75</v>
      </c>
      <c r="L138" s="46"/>
      <c r="M138" s="46"/>
      <c r="N138" s="46">
        <v>6.1</v>
      </c>
      <c r="O138" s="46">
        <v>7.3</v>
      </c>
      <c r="P138" s="46">
        <v>6.85</v>
      </c>
      <c r="Q138" s="46">
        <v>2.82</v>
      </c>
      <c r="R138" s="47">
        <v>0</v>
      </c>
      <c r="S138" s="47" t="s">
        <v>36</v>
      </c>
      <c r="T138" s="47" t="s">
        <v>36</v>
      </c>
      <c r="U138" s="47" t="s">
        <v>36</v>
      </c>
      <c r="V138" s="47" t="s">
        <v>37</v>
      </c>
      <c r="W138" s="48" t="s">
        <v>68</v>
      </c>
      <c r="X138" s="49" t="str">
        <f t="shared" si="31"/>
        <v>HOÃN</v>
      </c>
      <c r="Z138" s="63"/>
      <c r="AA138" s="36">
        <v>4</v>
      </c>
      <c r="AB138" s="36">
        <v>4</v>
      </c>
      <c r="AC138" s="36" t="s">
        <v>70</v>
      </c>
      <c r="AD138" s="36" t="b">
        <f t="shared" si="34"/>
        <v>1</v>
      </c>
      <c r="AE138" s="36" t="e">
        <f>IF(VLOOKUP(B138,[1]NAB!$B$5:$K$420,10,0)=Q138,VLOOKUP(B138,[1]NAB!$B$5:$K$517,10,0),"check")</f>
        <v>#N/A</v>
      </c>
      <c r="AF138" s="36" t="e">
        <f t="shared" si="33"/>
        <v>#N/A</v>
      </c>
    </row>
    <row r="139" spans="1:32" s="36" customFormat="1" ht="20.25" customHeight="1">
      <c r="A139" s="50">
        <v>27</v>
      </c>
      <c r="B139" s="41">
        <v>27202234686</v>
      </c>
      <c r="C139" s="42" t="s">
        <v>258</v>
      </c>
      <c r="D139" s="43" t="s">
        <v>259</v>
      </c>
      <c r="E139" s="60" t="s">
        <v>154</v>
      </c>
      <c r="F139" s="44">
        <v>37754</v>
      </c>
      <c r="G139" s="45" t="s">
        <v>101</v>
      </c>
      <c r="H139" s="45" t="s">
        <v>35</v>
      </c>
      <c r="I139" s="46">
        <v>8.2100000000000009</v>
      </c>
      <c r="J139" s="46">
        <v>9.1</v>
      </c>
      <c r="K139" s="46" t="s">
        <v>75</v>
      </c>
      <c r="L139" s="46"/>
      <c r="M139" s="46"/>
      <c r="N139" s="46">
        <v>9.1999999999999993</v>
      </c>
      <c r="O139" s="46">
        <v>9.1999999999999993</v>
      </c>
      <c r="P139" s="46">
        <v>8.25</v>
      </c>
      <c r="Q139" s="46">
        <v>3.55</v>
      </c>
      <c r="R139" s="47" t="s">
        <v>36</v>
      </c>
      <c r="S139" s="47" t="s">
        <v>36</v>
      </c>
      <c r="T139" s="47" t="s">
        <v>36</v>
      </c>
      <c r="U139" s="47" t="s">
        <v>36</v>
      </c>
      <c r="V139" s="47" t="s">
        <v>37</v>
      </c>
      <c r="W139" s="48" t="s">
        <v>38</v>
      </c>
      <c r="X139" s="49" t="str">
        <f t="shared" si="31"/>
        <v>CNTN</v>
      </c>
      <c r="Z139" s="63"/>
      <c r="AA139" s="36">
        <v>0</v>
      </c>
      <c r="AB139" s="36">
        <v>0</v>
      </c>
      <c r="AC139" s="36" t="s">
        <v>66</v>
      </c>
      <c r="AD139" s="36" t="b">
        <f t="shared" si="34"/>
        <v>1</v>
      </c>
      <c r="AE139" s="36">
        <f>IF(VLOOKUP(B139,[1]NAB!$B$5:$K$420,10,0)=Q139,VLOOKUP(B139,[1]NAB!$B$5:$K$517,10,0),"check")</f>
        <v>3.55</v>
      </c>
      <c r="AF139" s="36" t="b">
        <f t="shared" si="33"/>
        <v>1</v>
      </c>
    </row>
    <row r="140" spans="1:32" s="36" customFormat="1" ht="20.25" customHeight="1">
      <c r="A140" s="50">
        <v>28</v>
      </c>
      <c r="B140" s="41">
        <v>27213153850</v>
      </c>
      <c r="C140" s="42" t="s">
        <v>260</v>
      </c>
      <c r="D140" s="43" t="s">
        <v>261</v>
      </c>
      <c r="E140" s="60" t="s">
        <v>154</v>
      </c>
      <c r="F140" s="44">
        <v>37697</v>
      </c>
      <c r="G140" s="45" t="s">
        <v>60</v>
      </c>
      <c r="H140" s="45" t="s">
        <v>44</v>
      </c>
      <c r="I140" s="46">
        <v>6.54</v>
      </c>
      <c r="J140" s="46">
        <v>9.1999999999999993</v>
      </c>
      <c r="K140" s="46" t="s">
        <v>75</v>
      </c>
      <c r="L140" s="46"/>
      <c r="M140" s="46"/>
      <c r="N140" s="46">
        <v>5.6</v>
      </c>
      <c r="O140" s="46">
        <v>7</v>
      </c>
      <c r="P140" s="46">
        <v>6.56</v>
      </c>
      <c r="Q140" s="46">
        <v>2.57</v>
      </c>
      <c r="R140" s="47">
        <v>0</v>
      </c>
      <c r="S140" s="47" t="s">
        <v>36</v>
      </c>
      <c r="T140" s="47" t="s">
        <v>36</v>
      </c>
      <c r="U140" s="47" t="s">
        <v>36</v>
      </c>
      <c r="V140" s="47" t="s">
        <v>37</v>
      </c>
      <c r="W140" s="48" t="s">
        <v>38</v>
      </c>
      <c r="X140" s="49" t="str">
        <f t="shared" si="31"/>
        <v>HOÃN</v>
      </c>
      <c r="Z140" s="63"/>
      <c r="AA140" s="36">
        <v>0</v>
      </c>
      <c r="AB140" s="36">
        <v>0</v>
      </c>
      <c r="AC140" s="36" t="s">
        <v>70</v>
      </c>
      <c r="AD140" s="36" t="b">
        <f t="shared" si="34"/>
        <v>1</v>
      </c>
      <c r="AE140" s="36" t="e">
        <f>IF(VLOOKUP(B140,[1]NAB!$B$5:$K$420,10,0)=Q140,VLOOKUP(B140,[1]NAB!$B$5:$K$517,10,0),"check")</f>
        <v>#N/A</v>
      </c>
      <c r="AF140" s="36" t="e">
        <f t="shared" si="33"/>
        <v>#N/A</v>
      </c>
    </row>
    <row r="141" spans="1:32" s="36" customFormat="1" ht="20.25" customHeight="1">
      <c r="A141" s="50">
        <v>29</v>
      </c>
      <c r="B141" s="41">
        <v>27203124773</v>
      </c>
      <c r="C141" s="42" t="s">
        <v>262</v>
      </c>
      <c r="D141" s="43" t="s">
        <v>52</v>
      </c>
      <c r="E141" s="60" t="s">
        <v>154</v>
      </c>
      <c r="F141" s="44">
        <v>37638</v>
      </c>
      <c r="G141" s="45" t="s">
        <v>39</v>
      </c>
      <c r="H141" s="45" t="s">
        <v>35</v>
      </c>
      <c r="I141" s="46">
        <v>6.09</v>
      </c>
      <c r="J141" s="46">
        <v>8.6999999999999993</v>
      </c>
      <c r="K141" s="46" t="s">
        <v>75</v>
      </c>
      <c r="L141" s="46"/>
      <c r="M141" s="46"/>
      <c r="N141" s="46">
        <v>5.5</v>
      </c>
      <c r="O141" s="46">
        <v>6.8</v>
      </c>
      <c r="P141" s="46">
        <v>6.12</v>
      </c>
      <c r="Q141" s="46">
        <v>2.3199999999999998</v>
      </c>
      <c r="R141" s="47">
        <v>0</v>
      </c>
      <c r="S141" s="47">
        <v>0</v>
      </c>
      <c r="T141" s="47" t="s">
        <v>36</v>
      </c>
      <c r="U141" s="47" t="s">
        <v>36</v>
      </c>
      <c r="V141" s="47" t="s">
        <v>37</v>
      </c>
      <c r="W141" s="48" t="s">
        <v>57</v>
      </c>
      <c r="X141" s="49" t="str">
        <f t="shared" si="31"/>
        <v>HOÃN</v>
      </c>
      <c r="Z141" s="63"/>
      <c r="AA141" s="36">
        <v>2</v>
      </c>
      <c r="AB141" s="36">
        <v>2</v>
      </c>
      <c r="AC141" s="36" t="s">
        <v>70</v>
      </c>
      <c r="AD141" s="36" t="b">
        <f t="shared" si="34"/>
        <v>1</v>
      </c>
      <c r="AE141" s="36" t="e">
        <f>IF(VLOOKUP(B141,[1]NAB!$B$5:$K$420,10,0)=Q141,VLOOKUP(B141,[1]NAB!$B$5:$K$517,10,0),"check")</f>
        <v>#N/A</v>
      </c>
      <c r="AF141" s="36" t="e">
        <f t="shared" si="33"/>
        <v>#N/A</v>
      </c>
    </row>
    <row r="142" spans="1:32" s="36" customFormat="1" ht="20.25" customHeight="1">
      <c r="A142" s="50">
        <v>30</v>
      </c>
      <c r="B142" s="41">
        <v>27203139523</v>
      </c>
      <c r="C142" s="42" t="s">
        <v>263</v>
      </c>
      <c r="D142" s="43" t="s">
        <v>52</v>
      </c>
      <c r="E142" s="60" t="s">
        <v>154</v>
      </c>
      <c r="F142" s="44">
        <v>37787</v>
      </c>
      <c r="G142" s="45" t="s">
        <v>39</v>
      </c>
      <c r="H142" s="45" t="s">
        <v>35</v>
      </c>
      <c r="I142" s="46">
        <v>7.31</v>
      </c>
      <c r="J142" s="46" t="s">
        <v>75</v>
      </c>
      <c r="K142" s="46" t="s">
        <v>75</v>
      </c>
      <c r="L142" s="46"/>
      <c r="M142" s="46"/>
      <c r="N142" s="46">
        <v>7</v>
      </c>
      <c r="O142" s="46">
        <v>0</v>
      </c>
      <c r="P142" s="46">
        <v>7.19</v>
      </c>
      <c r="Q142" s="46">
        <v>3.01</v>
      </c>
      <c r="R142" s="47">
        <v>0</v>
      </c>
      <c r="S142" s="47" t="s">
        <v>36</v>
      </c>
      <c r="T142" s="47" t="s">
        <v>36</v>
      </c>
      <c r="U142" s="47" t="s">
        <v>36</v>
      </c>
      <c r="V142" s="47" t="s">
        <v>37</v>
      </c>
      <c r="W142" s="48" t="s">
        <v>57</v>
      </c>
      <c r="X142" s="49" t="str">
        <f t="shared" si="31"/>
        <v>HỎNG</v>
      </c>
      <c r="AA142" s="36">
        <v>2</v>
      </c>
      <c r="AB142" s="36">
        <v>2</v>
      </c>
      <c r="AC142" s="36" t="s">
        <v>78</v>
      </c>
      <c r="AD142" s="36" t="b">
        <f t="shared" si="34"/>
        <v>1</v>
      </c>
      <c r="AE142" s="36" t="e">
        <f>IF(VLOOKUP(B142,[1]NAB!$B$5:$K$420,10,0)=Q142,VLOOKUP(B142,[1]NAB!$B$5:$K$517,10,0),"check")</f>
        <v>#N/A</v>
      </c>
      <c r="AF142" s="36" t="e">
        <f t="shared" si="33"/>
        <v>#N/A</v>
      </c>
    </row>
    <row r="143" spans="1:32" s="36" customFormat="1" ht="20.25" customHeight="1">
      <c r="A143" s="50">
        <v>31</v>
      </c>
      <c r="B143" s="41">
        <v>27213152817</v>
      </c>
      <c r="C143" s="42" t="s">
        <v>264</v>
      </c>
      <c r="D143" s="43" t="s">
        <v>44</v>
      </c>
      <c r="E143" s="60" t="s">
        <v>154</v>
      </c>
      <c r="F143" s="44">
        <v>37860</v>
      </c>
      <c r="G143" s="45" t="s">
        <v>42</v>
      </c>
      <c r="H143" s="45" t="s">
        <v>44</v>
      </c>
      <c r="I143" s="46">
        <v>7.55</v>
      </c>
      <c r="J143" s="46">
        <v>9</v>
      </c>
      <c r="K143" s="46" t="s">
        <v>75</v>
      </c>
      <c r="L143" s="46"/>
      <c r="M143" s="46"/>
      <c r="N143" s="46">
        <v>6.6</v>
      </c>
      <c r="O143" s="46">
        <v>7.6</v>
      </c>
      <c r="P143" s="46">
        <v>7.55</v>
      </c>
      <c r="Q143" s="46">
        <v>3.23</v>
      </c>
      <c r="R143" s="47" t="s">
        <v>36</v>
      </c>
      <c r="S143" s="47" t="s">
        <v>36</v>
      </c>
      <c r="T143" s="47" t="s">
        <v>36</v>
      </c>
      <c r="U143" s="47" t="s">
        <v>36</v>
      </c>
      <c r="V143" s="47" t="s">
        <v>45</v>
      </c>
      <c r="W143" s="48" t="s">
        <v>126</v>
      </c>
      <c r="X143" s="49" t="str">
        <f t="shared" si="31"/>
        <v>HOÃN</v>
      </c>
      <c r="Z143" s="63"/>
      <c r="AA143" s="36">
        <v>6</v>
      </c>
      <c r="AB143" s="36">
        <v>6</v>
      </c>
      <c r="AC143" s="36" t="s">
        <v>70</v>
      </c>
      <c r="AD143" s="36" t="b">
        <f t="shared" si="34"/>
        <v>1</v>
      </c>
      <c r="AE143" s="36" t="e">
        <f>IF(VLOOKUP(B143,[1]NAB!$B$5:$K$420,10,0)=Q143,VLOOKUP(B143,[1]NAB!$B$5:$K$517,10,0),"check")</f>
        <v>#N/A</v>
      </c>
      <c r="AF143" s="36" t="e">
        <f t="shared" si="33"/>
        <v>#N/A</v>
      </c>
    </row>
    <row r="144" spans="1:32" s="36" customFormat="1" ht="20.25" customHeight="1">
      <c r="A144" s="50">
        <v>32</v>
      </c>
      <c r="B144" s="41">
        <v>27203102223</v>
      </c>
      <c r="C144" s="42" t="s">
        <v>265</v>
      </c>
      <c r="D144" s="43" t="s">
        <v>99</v>
      </c>
      <c r="E144" s="60" t="s">
        <v>154</v>
      </c>
      <c r="F144" s="44">
        <v>37797</v>
      </c>
      <c r="G144" s="45" t="s">
        <v>42</v>
      </c>
      <c r="H144" s="45" t="s">
        <v>35</v>
      </c>
      <c r="I144" s="46">
        <v>7.22</v>
      </c>
      <c r="J144" s="46">
        <v>9</v>
      </c>
      <c r="K144" s="46" t="s">
        <v>75</v>
      </c>
      <c r="L144" s="46"/>
      <c r="M144" s="46"/>
      <c r="N144" s="46">
        <v>6.3</v>
      </c>
      <c r="O144" s="46">
        <v>7.4</v>
      </c>
      <c r="P144" s="46">
        <v>7.23</v>
      </c>
      <c r="Q144" s="46">
        <v>2.98</v>
      </c>
      <c r="R144" s="47">
        <v>0</v>
      </c>
      <c r="S144" s="47" t="s">
        <v>36</v>
      </c>
      <c r="T144" s="47" t="s">
        <v>36</v>
      </c>
      <c r="U144" s="47" t="s">
        <v>36</v>
      </c>
      <c r="V144" s="47" t="s">
        <v>37</v>
      </c>
      <c r="W144" s="48" t="s">
        <v>38</v>
      </c>
      <c r="X144" s="49" t="str">
        <f t="shared" si="31"/>
        <v>HOÃN</v>
      </c>
      <c r="Z144" s="63"/>
      <c r="AA144" s="36">
        <v>0</v>
      </c>
      <c r="AB144" s="36">
        <v>0</v>
      </c>
      <c r="AC144" s="36" t="s">
        <v>70</v>
      </c>
      <c r="AD144" s="36" t="b">
        <f t="shared" si="34"/>
        <v>1</v>
      </c>
      <c r="AE144" s="36" t="e">
        <f>IF(VLOOKUP(B144,[1]NAB!$B$5:$K$420,10,0)=Q144,VLOOKUP(B144,[1]NAB!$B$5:$K$517,10,0),"check")</f>
        <v>#N/A</v>
      </c>
      <c r="AF144" s="36" t="e">
        <f t="shared" si="33"/>
        <v>#N/A</v>
      </c>
    </row>
    <row r="145" spans="1:32" s="36" customFormat="1" ht="20.25" customHeight="1">
      <c r="A145" s="50">
        <v>33</v>
      </c>
      <c r="B145" s="41">
        <v>27203133197</v>
      </c>
      <c r="C145" s="42" t="s">
        <v>266</v>
      </c>
      <c r="D145" s="43" t="s">
        <v>99</v>
      </c>
      <c r="E145" s="60" t="s">
        <v>154</v>
      </c>
      <c r="F145" s="44">
        <v>37860</v>
      </c>
      <c r="G145" s="45" t="s">
        <v>76</v>
      </c>
      <c r="H145" s="45" t="s">
        <v>35</v>
      </c>
      <c r="I145" s="46">
        <v>7.92</v>
      </c>
      <c r="J145" s="46">
        <v>9.1</v>
      </c>
      <c r="K145" s="46" t="s">
        <v>75</v>
      </c>
      <c r="L145" s="46"/>
      <c r="M145" s="46"/>
      <c r="N145" s="46">
        <v>8.5</v>
      </c>
      <c r="O145" s="46">
        <v>8.6999999999999993</v>
      </c>
      <c r="P145" s="46">
        <v>7.95</v>
      </c>
      <c r="Q145" s="46">
        <v>3.44</v>
      </c>
      <c r="R145" s="47" t="s">
        <v>36</v>
      </c>
      <c r="S145" s="47">
        <v>0</v>
      </c>
      <c r="T145" s="47" t="s">
        <v>36</v>
      </c>
      <c r="U145" s="47" t="s">
        <v>36</v>
      </c>
      <c r="V145" s="47" t="s">
        <v>41</v>
      </c>
      <c r="W145" s="48" t="s">
        <v>56</v>
      </c>
      <c r="X145" s="49" t="str">
        <f t="shared" ref="X145:X163" si="35">IF(OR(MIN(J145:N145)&lt;5.5,J145="",MIN(K145:N145)=""),"HỎNG",IF(AND(J145&gt;=4,MAX(K145:N145)&gt;=5.5,AA145=0,Q145&gt;=2,R145="Đạt",S145="Đạt",T145="ĐẠT",U145="ĐẠT",V145&lt;&gt;0),"CNTN","HOÃN"))</f>
        <v>HOÃN</v>
      </c>
      <c r="Z145" s="63"/>
      <c r="AA145" s="36">
        <v>3</v>
      </c>
      <c r="AB145" s="36">
        <v>3</v>
      </c>
      <c r="AC145" s="36" t="s">
        <v>70</v>
      </c>
      <c r="AD145" s="36" t="b">
        <f t="shared" si="34"/>
        <v>1</v>
      </c>
      <c r="AE145" s="36" t="e">
        <f>IF(VLOOKUP(B145,[1]NAB!$B$5:$K$420,10,0)=Q145,VLOOKUP(B145,[1]NAB!$B$5:$K$517,10,0),"check")</f>
        <v>#N/A</v>
      </c>
      <c r="AF145" s="36" t="e">
        <f t="shared" si="33"/>
        <v>#N/A</v>
      </c>
    </row>
    <row r="146" spans="1:32" s="36" customFormat="1" ht="20.25" customHeight="1">
      <c r="A146" s="50">
        <v>34</v>
      </c>
      <c r="B146" s="41">
        <v>27203141006</v>
      </c>
      <c r="C146" s="42" t="s">
        <v>129</v>
      </c>
      <c r="D146" s="43" t="s">
        <v>99</v>
      </c>
      <c r="E146" s="60" t="s">
        <v>154</v>
      </c>
      <c r="F146" s="44">
        <v>37682</v>
      </c>
      <c r="G146" s="45" t="s">
        <v>46</v>
      </c>
      <c r="H146" s="45" t="s">
        <v>35</v>
      </c>
      <c r="I146" s="46">
        <v>6.08</v>
      </c>
      <c r="J146" s="46">
        <v>8.5</v>
      </c>
      <c r="K146" s="46" t="s">
        <v>75</v>
      </c>
      <c r="L146" s="46"/>
      <c r="M146" s="46"/>
      <c r="N146" s="46">
        <v>5.5</v>
      </c>
      <c r="O146" s="46">
        <v>6.7</v>
      </c>
      <c r="P146" s="46">
        <v>6.1</v>
      </c>
      <c r="Q146" s="46">
        <v>2.34</v>
      </c>
      <c r="R146" s="47">
        <v>0</v>
      </c>
      <c r="S146" s="47" t="s">
        <v>36</v>
      </c>
      <c r="T146" s="47" t="s">
        <v>36</v>
      </c>
      <c r="U146" s="47" t="s">
        <v>36</v>
      </c>
      <c r="V146" s="47" t="s">
        <v>37</v>
      </c>
      <c r="W146" s="48" t="s">
        <v>68</v>
      </c>
      <c r="X146" s="49" t="str">
        <f t="shared" si="35"/>
        <v>HOÃN</v>
      </c>
      <c r="Z146" s="63"/>
      <c r="AA146" s="36">
        <v>4</v>
      </c>
      <c r="AB146" s="36">
        <v>4</v>
      </c>
      <c r="AC146" s="36" t="s">
        <v>70</v>
      </c>
      <c r="AD146" s="36" t="b">
        <f t="shared" si="34"/>
        <v>1</v>
      </c>
      <c r="AE146" s="36" t="e">
        <f>IF(VLOOKUP(B146,[1]NAB!$B$5:$K$420,10,0)=Q146,VLOOKUP(B146,[1]NAB!$B$5:$K$517,10,0),"check")</f>
        <v>#N/A</v>
      </c>
      <c r="AF146" s="36" t="e">
        <f t="shared" si="33"/>
        <v>#N/A</v>
      </c>
    </row>
    <row r="147" spans="1:32" s="36" customFormat="1" ht="20.25" customHeight="1">
      <c r="A147" s="50">
        <v>35</v>
      </c>
      <c r="B147" s="41">
        <v>27203140872</v>
      </c>
      <c r="C147" s="42" t="s">
        <v>267</v>
      </c>
      <c r="D147" s="43" t="s">
        <v>87</v>
      </c>
      <c r="E147" s="60" t="s">
        <v>154</v>
      </c>
      <c r="F147" s="44">
        <v>37737</v>
      </c>
      <c r="G147" s="45" t="s">
        <v>76</v>
      </c>
      <c r="H147" s="45" t="s">
        <v>35</v>
      </c>
      <c r="I147" s="46">
        <v>7.6</v>
      </c>
      <c r="J147" s="46" t="s">
        <v>75</v>
      </c>
      <c r="K147" s="46" t="s">
        <v>75</v>
      </c>
      <c r="L147" s="46"/>
      <c r="M147" s="46"/>
      <c r="N147" s="46">
        <v>7.3</v>
      </c>
      <c r="O147" s="46">
        <v>0</v>
      </c>
      <c r="P147" s="46">
        <v>7.48</v>
      </c>
      <c r="Q147" s="46">
        <v>3.16</v>
      </c>
      <c r="R147" s="47">
        <v>0</v>
      </c>
      <c r="S147" s="47">
        <v>0</v>
      </c>
      <c r="T147" s="47" t="s">
        <v>36</v>
      </c>
      <c r="U147" s="47" t="s">
        <v>36</v>
      </c>
      <c r="V147" s="47" t="s">
        <v>41</v>
      </c>
      <c r="W147" s="48" t="s">
        <v>38</v>
      </c>
      <c r="X147" s="49" t="str">
        <f t="shared" si="35"/>
        <v>HỎNG</v>
      </c>
      <c r="Z147" s="63"/>
      <c r="AA147" s="36">
        <v>0</v>
      </c>
      <c r="AB147" s="36">
        <v>0</v>
      </c>
      <c r="AC147" s="36" t="s">
        <v>78</v>
      </c>
      <c r="AD147" s="36" t="b">
        <f t="shared" si="34"/>
        <v>1</v>
      </c>
      <c r="AE147" s="36" t="e">
        <f>IF(VLOOKUP(B147,[1]NAB!$B$5:$K$420,10,0)=Q147,VLOOKUP(B147,[1]NAB!$B$5:$K$517,10,0),"check")</f>
        <v>#N/A</v>
      </c>
      <c r="AF147" s="36" t="e">
        <f t="shared" si="33"/>
        <v>#N/A</v>
      </c>
    </row>
    <row r="148" spans="1:32" s="36" customFormat="1" ht="20.25" customHeight="1">
      <c r="A148" s="50">
        <v>36</v>
      </c>
      <c r="B148" s="41">
        <v>27203149627</v>
      </c>
      <c r="C148" s="42" t="s">
        <v>268</v>
      </c>
      <c r="D148" s="43" t="s">
        <v>53</v>
      </c>
      <c r="E148" s="60" t="s">
        <v>154</v>
      </c>
      <c r="F148" s="44">
        <v>37848</v>
      </c>
      <c r="G148" s="45" t="s">
        <v>51</v>
      </c>
      <c r="H148" s="45" t="s">
        <v>35</v>
      </c>
      <c r="I148" s="46">
        <v>7.23</v>
      </c>
      <c r="J148" s="46">
        <v>9.3000000000000007</v>
      </c>
      <c r="K148" s="46" t="s">
        <v>75</v>
      </c>
      <c r="L148" s="46"/>
      <c r="M148" s="46"/>
      <c r="N148" s="46">
        <v>6.3</v>
      </c>
      <c r="O148" s="46">
        <v>7.5</v>
      </c>
      <c r="P148" s="46">
        <v>7.24</v>
      </c>
      <c r="Q148" s="46">
        <v>3.01</v>
      </c>
      <c r="R148" s="47">
        <v>0</v>
      </c>
      <c r="S148" s="47">
        <v>0</v>
      </c>
      <c r="T148" s="47" t="s">
        <v>36</v>
      </c>
      <c r="U148" s="47" t="s">
        <v>36</v>
      </c>
      <c r="V148" s="47" t="s">
        <v>37</v>
      </c>
      <c r="W148" s="48" t="s">
        <v>57</v>
      </c>
      <c r="X148" s="49" t="str">
        <f t="shared" si="35"/>
        <v>HOÃN</v>
      </c>
      <c r="Z148" s="63"/>
      <c r="AA148" s="36">
        <v>2</v>
      </c>
      <c r="AB148" s="36">
        <v>2</v>
      </c>
      <c r="AC148" s="36" t="s">
        <v>70</v>
      </c>
      <c r="AD148" s="36" t="b">
        <f t="shared" si="34"/>
        <v>1</v>
      </c>
      <c r="AE148" s="36" t="e">
        <f>IF(VLOOKUP(B148,[1]NAB!$B$5:$K$420,10,0)=Q148,VLOOKUP(B148,[1]NAB!$B$5:$K$517,10,0),"check")</f>
        <v>#N/A</v>
      </c>
      <c r="AF148" s="36" t="e">
        <f t="shared" si="33"/>
        <v>#N/A</v>
      </c>
    </row>
    <row r="149" spans="1:32" s="36" customFormat="1" ht="20.25" customHeight="1">
      <c r="A149" s="50">
        <v>37</v>
      </c>
      <c r="B149" s="41">
        <v>26203133554</v>
      </c>
      <c r="C149" s="42" t="s">
        <v>110</v>
      </c>
      <c r="D149" s="43" t="s">
        <v>100</v>
      </c>
      <c r="E149" s="60" t="s">
        <v>154</v>
      </c>
      <c r="F149" s="44">
        <v>37501</v>
      </c>
      <c r="G149" s="45" t="s">
        <v>77</v>
      </c>
      <c r="H149" s="45" t="s">
        <v>35</v>
      </c>
      <c r="I149" s="46">
        <v>7.83</v>
      </c>
      <c r="J149" s="46">
        <v>8.5</v>
      </c>
      <c r="K149" s="46" t="s">
        <v>75</v>
      </c>
      <c r="L149" s="46"/>
      <c r="M149" s="46"/>
      <c r="N149" s="46">
        <v>7.2</v>
      </c>
      <c r="O149" s="46">
        <v>7.7</v>
      </c>
      <c r="P149" s="46">
        <v>7.83</v>
      </c>
      <c r="Q149" s="46">
        <v>3.36</v>
      </c>
      <c r="R149" s="47">
        <v>0</v>
      </c>
      <c r="S149" s="47" t="s">
        <v>36</v>
      </c>
      <c r="T149" s="47" t="s">
        <v>36</v>
      </c>
      <c r="U149" s="47" t="s">
        <v>36</v>
      </c>
      <c r="V149" s="47" t="s">
        <v>37</v>
      </c>
      <c r="W149" s="48" t="s">
        <v>38</v>
      </c>
      <c r="X149" s="49" t="str">
        <f t="shared" si="35"/>
        <v>HOÃN</v>
      </c>
      <c r="Z149" s="63"/>
      <c r="AA149" s="36">
        <v>0</v>
      </c>
      <c r="AB149" s="36">
        <v>0</v>
      </c>
      <c r="AC149" s="36" t="s">
        <v>70</v>
      </c>
      <c r="AD149" s="36" t="b">
        <f t="shared" si="34"/>
        <v>1</v>
      </c>
      <c r="AE149" s="36" t="e">
        <f>IF(VLOOKUP(B149,[1]NAB!$B$5:$K$420,10,0)=Q149,VLOOKUP(B149,[1]NAB!$B$5:$K$517,10,0),"check")</f>
        <v>#N/A</v>
      </c>
      <c r="AF149" s="36" t="e">
        <f t="shared" si="33"/>
        <v>#N/A</v>
      </c>
    </row>
    <row r="150" spans="1:32" s="36" customFormat="1" ht="20.25" customHeight="1">
      <c r="A150" s="50">
        <v>38</v>
      </c>
      <c r="B150" s="41">
        <v>27203141413</v>
      </c>
      <c r="C150" s="42" t="s">
        <v>269</v>
      </c>
      <c r="D150" s="43" t="s">
        <v>100</v>
      </c>
      <c r="E150" s="60" t="s">
        <v>154</v>
      </c>
      <c r="F150" s="44">
        <v>37716</v>
      </c>
      <c r="G150" s="45" t="s">
        <v>90</v>
      </c>
      <c r="H150" s="45" t="s">
        <v>35</v>
      </c>
      <c r="I150" s="46">
        <v>6.65</v>
      </c>
      <c r="J150" s="46">
        <v>9.1999999999999993</v>
      </c>
      <c r="K150" s="46" t="s">
        <v>75</v>
      </c>
      <c r="L150" s="46"/>
      <c r="M150" s="46"/>
      <c r="N150" s="46">
        <v>5.5</v>
      </c>
      <c r="O150" s="46">
        <v>7</v>
      </c>
      <c r="P150" s="46">
        <v>6.66</v>
      </c>
      <c r="Q150" s="46">
        <v>2.64</v>
      </c>
      <c r="R150" s="47" t="s">
        <v>36</v>
      </c>
      <c r="S150" s="47">
        <v>0</v>
      </c>
      <c r="T150" s="47" t="s">
        <v>36</v>
      </c>
      <c r="U150" s="47" t="s">
        <v>36</v>
      </c>
      <c r="V150" s="47" t="s">
        <v>37</v>
      </c>
      <c r="W150" s="48" t="s">
        <v>57</v>
      </c>
      <c r="X150" s="49" t="str">
        <f t="shared" si="35"/>
        <v>HOÃN</v>
      </c>
      <c r="Z150" s="63"/>
      <c r="AA150" s="36">
        <v>2</v>
      </c>
      <c r="AB150" s="36">
        <v>2</v>
      </c>
      <c r="AC150" s="36" t="s">
        <v>70</v>
      </c>
      <c r="AD150" s="36" t="b">
        <f t="shared" si="34"/>
        <v>1</v>
      </c>
      <c r="AE150" s="36" t="e">
        <f>IF(VLOOKUP(B150,[1]NAB!$B$5:$K$420,10,0)=Q150,VLOOKUP(B150,[1]NAB!$B$5:$K$517,10,0),"check")</f>
        <v>#N/A</v>
      </c>
      <c r="AF150" s="36" t="e">
        <f t="shared" si="33"/>
        <v>#N/A</v>
      </c>
    </row>
    <row r="151" spans="1:32" s="36" customFormat="1" ht="20.25" customHeight="1">
      <c r="A151" s="50">
        <v>39</v>
      </c>
      <c r="B151" s="41">
        <v>27203240615</v>
      </c>
      <c r="C151" s="42" t="s">
        <v>120</v>
      </c>
      <c r="D151" s="43" t="s">
        <v>100</v>
      </c>
      <c r="E151" s="60" t="s">
        <v>154</v>
      </c>
      <c r="F151" s="44">
        <v>37868</v>
      </c>
      <c r="G151" s="45" t="s">
        <v>42</v>
      </c>
      <c r="H151" s="45" t="s">
        <v>35</v>
      </c>
      <c r="I151" s="46">
        <v>7.18</v>
      </c>
      <c r="J151" s="46">
        <v>9.3000000000000007</v>
      </c>
      <c r="K151" s="46" t="s">
        <v>75</v>
      </c>
      <c r="L151" s="46"/>
      <c r="M151" s="46"/>
      <c r="N151" s="46">
        <v>6.2</v>
      </c>
      <c r="O151" s="46">
        <v>7.4</v>
      </c>
      <c r="P151" s="46">
        <v>7.19</v>
      </c>
      <c r="Q151" s="46">
        <v>2.99</v>
      </c>
      <c r="R151" s="47" t="s">
        <v>36</v>
      </c>
      <c r="S151" s="47" t="s">
        <v>36</v>
      </c>
      <c r="T151" s="47" t="s">
        <v>36</v>
      </c>
      <c r="U151" s="47" t="s">
        <v>36</v>
      </c>
      <c r="V151" s="47" t="s">
        <v>37</v>
      </c>
      <c r="W151" s="48" t="s">
        <v>56</v>
      </c>
      <c r="X151" s="49" t="str">
        <f t="shared" si="35"/>
        <v>HOÃN</v>
      </c>
      <c r="Z151" s="63"/>
      <c r="AA151" s="36">
        <v>3</v>
      </c>
      <c r="AB151" s="36">
        <v>3</v>
      </c>
      <c r="AC151" s="36" t="s">
        <v>70</v>
      </c>
      <c r="AD151" s="36" t="b">
        <f t="shared" si="34"/>
        <v>1</v>
      </c>
      <c r="AE151" s="36" t="e">
        <f>IF(VLOOKUP(B151,[1]NAB!$B$5:$K$420,10,0)=Q151,VLOOKUP(B151,[1]NAB!$B$5:$K$517,10,0),"check")</f>
        <v>#N/A</v>
      </c>
      <c r="AF151" s="36" t="e">
        <f t="shared" si="33"/>
        <v>#N/A</v>
      </c>
    </row>
    <row r="152" spans="1:32" s="36" customFormat="1" ht="20.25" customHeight="1">
      <c r="A152" s="50">
        <v>40</v>
      </c>
      <c r="B152" s="41">
        <v>27203149702</v>
      </c>
      <c r="C152" s="42" t="s">
        <v>270</v>
      </c>
      <c r="D152" s="43" t="s">
        <v>105</v>
      </c>
      <c r="E152" s="60" t="s">
        <v>154</v>
      </c>
      <c r="F152" s="44">
        <v>37931</v>
      </c>
      <c r="G152" s="45" t="s">
        <v>39</v>
      </c>
      <c r="H152" s="45" t="s">
        <v>35</v>
      </c>
      <c r="I152" s="46">
        <v>8.31</v>
      </c>
      <c r="J152" s="46">
        <v>8.9</v>
      </c>
      <c r="K152" s="46" t="s">
        <v>75</v>
      </c>
      <c r="L152" s="46"/>
      <c r="M152" s="46"/>
      <c r="N152" s="46">
        <v>8.1</v>
      </c>
      <c r="O152" s="46">
        <v>8.4</v>
      </c>
      <c r="P152" s="46">
        <v>8.32</v>
      </c>
      <c r="Q152" s="46">
        <v>3.64</v>
      </c>
      <c r="R152" s="47">
        <v>0</v>
      </c>
      <c r="S152" s="47">
        <v>0</v>
      </c>
      <c r="T152" s="47" t="s">
        <v>36</v>
      </c>
      <c r="U152" s="47" t="s">
        <v>36</v>
      </c>
      <c r="V152" s="47" t="s">
        <v>37</v>
      </c>
      <c r="W152" s="48" t="s">
        <v>57</v>
      </c>
      <c r="X152" s="49" t="str">
        <f t="shared" si="35"/>
        <v>HOÃN</v>
      </c>
      <c r="Z152" s="63"/>
      <c r="AA152" s="36">
        <v>2</v>
      </c>
      <c r="AB152" s="36">
        <v>2</v>
      </c>
      <c r="AC152" s="36" t="s">
        <v>70</v>
      </c>
      <c r="AD152" s="36" t="b">
        <f t="shared" si="34"/>
        <v>1</v>
      </c>
      <c r="AE152" s="36" t="e">
        <f>IF(VLOOKUP(B152,[1]NAB!$B$5:$K$420,10,0)=Q152,VLOOKUP(B152,[1]NAB!$B$5:$K$517,10,0),"check")</f>
        <v>#N/A</v>
      </c>
      <c r="AF152" s="36" t="e">
        <f t="shared" si="33"/>
        <v>#N/A</v>
      </c>
    </row>
    <row r="153" spans="1:32" s="36" customFormat="1" ht="20.25" customHeight="1">
      <c r="A153" s="50">
        <v>41</v>
      </c>
      <c r="B153" s="41">
        <v>27213153185</v>
      </c>
      <c r="C153" s="42" t="s">
        <v>248</v>
      </c>
      <c r="D153" s="43" t="s">
        <v>271</v>
      </c>
      <c r="E153" s="60" t="s">
        <v>154</v>
      </c>
      <c r="F153" s="44">
        <v>37875</v>
      </c>
      <c r="G153" s="45" t="s">
        <v>46</v>
      </c>
      <c r="H153" s="45" t="s">
        <v>44</v>
      </c>
      <c r="I153" s="46">
        <v>8.5500000000000007</v>
      </c>
      <c r="J153" s="46">
        <v>9.6</v>
      </c>
      <c r="K153" s="46" t="s">
        <v>75</v>
      </c>
      <c r="L153" s="46"/>
      <c r="M153" s="46"/>
      <c r="N153" s="46">
        <v>8.1999999999999993</v>
      </c>
      <c r="O153" s="46">
        <v>8.8000000000000007</v>
      </c>
      <c r="P153" s="46">
        <v>8.56</v>
      </c>
      <c r="Q153" s="46">
        <v>3.69</v>
      </c>
      <c r="R153" s="47" t="s">
        <v>36</v>
      </c>
      <c r="S153" s="47">
        <v>0</v>
      </c>
      <c r="T153" s="47" t="s">
        <v>36</v>
      </c>
      <c r="U153" s="47" t="s">
        <v>36</v>
      </c>
      <c r="V153" s="47" t="s">
        <v>37</v>
      </c>
      <c r="W153" s="48" t="s">
        <v>38</v>
      </c>
      <c r="X153" s="49" t="str">
        <f t="shared" si="35"/>
        <v>HOÃN</v>
      </c>
      <c r="Z153" s="63"/>
      <c r="AA153" s="36">
        <v>0</v>
      </c>
      <c r="AB153" s="36">
        <v>0</v>
      </c>
      <c r="AC153" s="36" t="s">
        <v>70</v>
      </c>
      <c r="AD153" s="36" t="b">
        <f t="shared" si="34"/>
        <v>1</v>
      </c>
      <c r="AE153" s="36" t="e">
        <f>IF(VLOOKUP(B153,[1]NAB!$B$5:$K$420,10,0)=Q153,VLOOKUP(B153,[1]NAB!$B$5:$K$517,10,0),"check")</f>
        <v>#N/A</v>
      </c>
      <c r="AF153" s="36" t="e">
        <f t="shared" si="33"/>
        <v>#N/A</v>
      </c>
    </row>
    <row r="154" spans="1:32" s="36" customFormat="1" ht="20.25" customHeight="1">
      <c r="A154" s="50">
        <v>42</v>
      </c>
      <c r="B154" s="41">
        <v>27213140729</v>
      </c>
      <c r="C154" s="42" t="s">
        <v>272</v>
      </c>
      <c r="D154" s="43" t="s">
        <v>96</v>
      </c>
      <c r="E154" s="60" t="s">
        <v>154</v>
      </c>
      <c r="F154" s="44">
        <v>37970</v>
      </c>
      <c r="G154" s="45" t="s">
        <v>46</v>
      </c>
      <c r="H154" s="45" t="s">
        <v>44</v>
      </c>
      <c r="I154" s="46">
        <v>7.33</v>
      </c>
      <c r="J154" s="46" t="s">
        <v>75</v>
      </c>
      <c r="K154" s="46" t="s">
        <v>75</v>
      </c>
      <c r="L154" s="46"/>
      <c r="M154" s="46"/>
      <c r="N154" s="46">
        <v>7.6</v>
      </c>
      <c r="O154" s="46">
        <v>0</v>
      </c>
      <c r="P154" s="46">
        <v>7.22</v>
      </c>
      <c r="Q154" s="46">
        <v>3.03</v>
      </c>
      <c r="R154" s="47" t="s">
        <v>36</v>
      </c>
      <c r="S154" s="47" t="s">
        <v>36</v>
      </c>
      <c r="T154" s="47" t="s">
        <v>36</v>
      </c>
      <c r="U154" s="47" t="s">
        <v>36</v>
      </c>
      <c r="V154" s="47" t="s">
        <v>45</v>
      </c>
      <c r="W154" s="48" t="s">
        <v>273</v>
      </c>
      <c r="X154" s="49" t="str">
        <f t="shared" si="35"/>
        <v>HỎNG</v>
      </c>
      <c r="Z154" s="63"/>
      <c r="AA154" s="36">
        <v>5</v>
      </c>
      <c r="AB154" s="36">
        <v>5</v>
      </c>
      <c r="AC154" s="36" t="s">
        <v>78</v>
      </c>
      <c r="AD154" s="36" t="b">
        <f t="shared" si="34"/>
        <v>1</v>
      </c>
      <c r="AE154" s="36" t="e">
        <f>IF(VLOOKUP(B154,[1]NAB!$B$5:$K$420,10,0)=Q154,VLOOKUP(B154,[1]NAB!$B$5:$K$517,10,0),"check")</f>
        <v>#N/A</v>
      </c>
      <c r="AF154" s="36" t="e">
        <f t="shared" si="33"/>
        <v>#N/A</v>
      </c>
    </row>
    <row r="155" spans="1:32" s="36" customFormat="1" ht="20.25" customHeight="1">
      <c r="A155" s="50">
        <v>43</v>
      </c>
      <c r="B155" s="41">
        <v>27203130142</v>
      </c>
      <c r="C155" s="42" t="s">
        <v>274</v>
      </c>
      <c r="D155" s="43" t="s">
        <v>88</v>
      </c>
      <c r="E155" s="60" t="s">
        <v>154</v>
      </c>
      <c r="F155" s="44">
        <v>37810</v>
      </c>
      <c r="G155" s="45" t="s">
        <v>48</v>
      </c>
      <c r="H155" s="45" t="s">
        <v>35</v>
      </c>
      <c r="I155" s="46">
        <v>7.15</v>
      </c>
      <c r="J155" s="46">
        <v>9.1</v>
      </c>
      <c r="K155" s="46" t="s">
        <v>75</v>
      </c>
      <c r="L155" s="46"/>
      <c r="M155" s="46"/>
      <c r="N155" s="46">
        <v>0</v>
      </c>
      <c r="O155" s="46">
        <v>0</v>
      </c>
      <c r="P155" s="46">
        <v>7.01</v>
      </c>
      <c r="Q155" s="46">
        <v>2.94</v>
      </c>
      <c r="R155" s="47" t="s">
        <v>36</v>
      </c>
      <c r="S155" s="47" t="s">
        <v>36</v>
      </c>
      <c r="T155" s="47" t="s">
        <v>36</v>
      </c>
      <c r="U155" s="47" t="s">
        <v>36</v>
      </c>
      <c r="V155" s="47" t="s">
        <v>41</v>
      </c>
      <c r="W155" s="48" t="s">
        <v>68</v>
      </c>
      <c r="X155" s="49" t="str">
        <f t="shared" si="35"/>
        <v>HỎNG</v>
      </c>
      <c r="Z155" s="63"/>
      <c r="AA155" s="36">
        <v>4</v>
      </c>
      <c r="AB155" s="36">
        <v>4</v>
      </c>
      <c r="AC155" s="36" t="s">
        <v>78</v>
      </c>
      <c r="AD155" s="36" t="b">
        <f t="shared" si="34"/>
        <v>1</v>
      </c>
      <c r="AE155" s="36" t="e">
        <f>IF(VLOOKUP(B155,[1]NAB!$B$5:$K$420,10,0)=Q155,VLOOKUP(B155,[1]NAB!$B$5:$K$517,10,0),"check")</f>
        <v>#N/A</v>
      </c>
      <c r="AF155" s="36" t="e">
        <f t="shared" si="33"/>
        <v>#N/A</v>
      </c>
    </row>
    <row r="156" spans="1:32" s="36" customFormat="1" ht="20.25" customHeight="1">
      <c r="A156" s="50">
        <v>44</v>
      </c>
      <c r="B156" s="41">
        <v>27213102287</v>
      </c>
      <c r="C156" s="42" t="s">
        <v>275</v>
      </c>
      <c r="D156" s="43" t="s">
        <v>276</v>
      </c>
      <c r="E156" s="60" t="s">
        <v>154</v>
      </c>
      <c r="F156" s="44">
        <v>37977</v>
      </c>
      <c r="G156" s="45" t="s">
        <v>384</v>
      </c>
      <c r="H156" s="45" t="s">
        <v>44</v>
      </c>
      <c r="I156" s="46">
        <v>7.36</v>
      </c>
      <c r="J156" s="46">
        <v>8.6</v>
      </c>
      <c r="K156" s="46" t="s">
        <v>75</v>
      </c>
      <c r="L156" s="46"/>
      <c r="M156" s="46"/>
      <c r="N156" s="46">
        <v>0</v>
      </c>
      <c r="O156" s="46">
        <v>0</v>
      </c>
      <c r="P156" s="46">
        <v>7.2</v>
      </c>
      <c r="Q156" s="46">
        <v>3</v>
      </c>
      <c r="R156" s="47">
        <v>0</v>
      </c>
      <c r="S156" s="47">
        <v>0</v>
      </c>
      <c r="T156" s="47" t="s">
        <v>36</v>
      </c>
      <c r="U156" s="47" t="s">
        <v>36</v>
      </c>
      <c r="V156" s="47" t="s">
        <v>45</v>
      </c>
      <c r="W156" s="48" t="s">
        <v>56</v>
      </c>
      <c r="X156" s="49" t="str">
        <f t="shared" si="35"/>
        <v>HỎNG</v>
      </c>
      <c r="Z156" s="63"/>
      <c r="AA156" s="36">
        <v>3</v>
      </c>
      <c r="AB156" s="36">
        <v>3</v>
      </c>
      <c r="AC156" s="36" t="s">
        <v>78</v>
      </c>
      <c r="AD156" s="36" t="b">
        <f t="shared" si="34"/>
        <v>1</v>
      </c>
      <c r="AE156" s="36" t="e">
        <f>IF(VLOOKUP(B156,[1]NAB!$B$5:$K$420,10,0)=Q156,VLOOKUP(B156,[1]NAB!$B$5:$K$517,10,0),"check")</f>
        <v>#N/A</v>
      </c>
      <c r="AF156" s="36" t="e">
        <f t="shared" si="33"/>
        <v>#N/A</v>
      </c>
    </row>
    <row r="157" spans="1:32" s="36" customFormat="1" ht="20.25" customHeight="1">
      <c r="A157" s="50">
        <v>45</v>
      </c>
      <c r="B157" s="41">
        <v>27213102261</v>
      </c>
      <c r="C157" s="42" t="s">
        <v>277</v>
      </c>
      <c r="D157" s="43" t="s">
        <v>133</v>
      </c>
      <c r="E157" s="60" t="s">
        <v>154</v>
      </c>
      <c r="F157" s="44">
        <v>37817</v>
      </c>
      <c r="G157" s="45" t="s">
        <v>39</v>
      </c>
      <c r="H157" s="45" t="s">
        <v>44</v>
      </c>
      <c r="I157" s="46">
        <v>7.51</v>
      </c>
      <c r="J157" s="46">
        <v>8.8000000000000007</v>
      </c>
      <c r="K157" s="46" t="s">
        <v>75</v>
      </c>
      <c r="L157" s="46"/>
      <c r="M157" s="46"/>
      <c r="N157" s="46">
        <v>7.1</v>
      </c>
      <c r="O157" s="46">
        <v>7.8</v>
      </c>
      <c r="P157" s="46">
        <v>7.53</v>
      </c>
      <c r="Q157" s="46">
        <v>3.2</v>
      </c>
      <c r="R157" s="47">
        <v>0</v>
      </c>
      <c r="S157" s="47">
        <v>0</v>
      </c>
      <c r="T157" s="47" t="s">
        <v>36</v>
      </c>
      <c r="U157" s="47" t="s">
        <v>36</v>
      </c>
      <c r="V157" s="47" t="s">
        <v>45</v>
      </c>
      <c r="W157" s="48" t="s">
        <v>38</v>
      </c>
      <c r="X157" s="49" t="str">
        <f t="shared" si="35"/>
        <v>HOÃN</v>
      </c>
      <c r="Z157" s="63"/>
      <c r="AA157" s="36">
        <v>0</v>
      </c>
      <c r="AB157" s="36">
        <v>0</v>
      </c>
      <c r="AC157" s="36" t="s">
        <v>70</v>
      </c>
      <c r="AD157" s="36" t="b">
        <f t="shared" si="34"/>
        <v>1</v>
      </c>
      <c r="AE157" s="36" t="e">
        <f>IF(VLOOKUP(B157,[1]NAB!$B$5:$K$420,10,0)=Q157,VLOOKUP(B157,[1]NAB!$B$5:$K$517,10,0),"check")</f>
        <v>#N/A</v>
      </c>
      <c r="AF157" s="36" t="e">
        <f t="shared" si="33"/>
        <v>#N/A</v>
      </c>
    </row>
    <row r="158" spans="1:32" s="36" customFormat="1" ht="20.25" customHeight="1">
      <c r="A158" s="50">
        <v>46</v>
      </c>
      <c r="B158" s="41">
        <v>27203200176</v>
      </c>
      <c r="C158" s="42" t="s">
        <v>278</v>
      </c>
      <c r="D158" s="43" t="s">
        <v>107</v>
      </c>
      <c r="E158" s="60" t="s">
        <v>154</v>
      </c>
      <c r="F158" s="44">
        <v>37953</v>
      </c>
      <c r="G158" s="45" t="s">
        <v>90</v>
      </c>
      <c r="H158" s="45" t="s">
        <v>35</v>
      </c>
      <c r="I158" s="46">
        <v>8.0299999999999994</v>
      </c>
      <c r="J158" s="46">
        <v>8.8000000000000007</v>
      </c>
      <c r="K158" s="46" t="s">
        <v>75</v>
      </c>
      <c r="L158" s="46"/>
      <c r="M158" s="46"/>
      <c r="N158" s="46">
        <v>8.5</v>
      </c>
      <c r="O158" s="46">
        <v>8.6</v>
      </c>
      <c r="P158" s="46">
        <v>8.0500000000000007</v>
      </c>
      <c r="Q158" s="46">
        <v>3.5</v>
      </c>
      <c r="R158" s="47" t="s">
        <v>36</v>
      </c>
      <c r="S158" s="47" t="s">
        <v>36</v>
      </c>
      <c r="T158" s="47" t="s">
        <v>36</v>
      </c>
      <c r="U158" s="47" t="s">
        <v>36</v>
      </c>
      <c r="V158" s="47" t="s">
        <v>37</v>
      </c>
      <c r="W158" s="48" t="s">
        <v>38</v>
      </c>
      <c r="X158" s="49" t="str">
        <f t="shared" si="35"/>
        <v>CNTN</v>
      </c>
      <c r="Z158" s="63"/>
      <c r="AA158" s="36">
        <v>0</v>
      </c>
      <c r="AB158" s="36">
        <v>0</v>
      </c>
      <c r="AC158" s="36" t="s">
        <v>66</v>
      </c>
      <c r="AD158" s="36" t="b">
        <f t="shared" si="34"/>
        <v>1</v>
      </c>
      <c r="AE158" s="36">
        <f>IF(VLOOKUP(B158,[1]NAB!$B$5:$K$420,10,0)=Q158,VLOOKUP(B158,[1]NAB!$B$5:$K$517,10,0),"check")</f>
        <v>3.5</v>
      </c>
      <c r="AF158" s="36" t="b">
        <f t="shared" si="33"/>
        <v>1</v>
      </c>
    </row>
    <row r="159" spans="1:32" s="36" customFormat="1" ht="20.25" customHeight="1">
      <c r="A159" s="50">
        <v>47</v>
      </c>
      <c r="B159" s="41">
        <v>27203144013</v>
      </c>
      <c r="C159" s="42" t="s">
        <v>108</v>
      </c>
      <c r="D159" s="43" t="s">
        <v>61</v>
      </c>
      <c r="E159" s="60" t="s">
        <v>154</v>
      </c>
      <c r="F159" s="44">
        <v>37503</v>
      </c>
      <c r="G159" s="45" t="s">
        <v>42</v>
      </c>
      <c r="H159" s="45" t="s">
        <v>35</v>
      </c>
      <c r="I159" s="46">
        <v>7.42</v>
      </c>
      <c r="J159" s="46" t="s">
        <v>75</v>
      </c>
      <c r="K159" s="46" t="s">
        <v>75</v>
      </c>
      <c r="L159" s="46"/>
      <c r="M159" s="46"/>
      <c r="N159" s="46">
        <v>6.8</v>
      </c>
      <c r="O159" s="46">
        <v>0</v>
      </c>
      <c r="P159" s="46">
        <v>7.29</v>
      </c>
      <c r="Q159" s="46">
        <v>3.08</v>
      </c>
      <c r="R159" s="47">
        <v>0</v>
      </c>
      <c r="S159" s="47">
        <v>0</v>
      </c>
      <c r="T159" s="47" t="s">
        <v>36</v>
      </c>
      <c r="U159" s="47" t="s">
        <v>36</v>
      </c>
      <c r="V159" s="47" t="s">
        <v>41</v>
      </c>
      <c r="W159" s="48" t="s">
        <v>56</v>
      </c>
      <c r="X159" s="49" t="str">
        <f t="shared" si="35"/>
        <v>HỎNG</v>
      </c>
      <c r="Z159" s="63"/>
      <c r="AA159" s="36">
        <v>3</v>
      </c>
      <c r="AB159" s="36">
        <v>3</v>
      </c>
      <c r="AC159" s="36" t="s">
        <v>78</v>
      </c>
      <c r="AD159" s="36" t="b">
        <f t="shared" si="34"/>
        <v>1</v>
      </c>
      <c r="AE159" s="36" t="e">
        <f>IF(VLOOKUP(B159,[1]NAB!$B$5:$K$420,10,0)=Q159,VLOOKUP(B159,[1]NAB!$B$5:$K$517,10,0),"check")</f>
        <v>#N/A</v>
      </c>
      <c r="AF159" s="36" t="e">
        <f t="shared" si="33"/>
        <v>#N/A</v>
      </c>
    </row>
    <row r="160" spans="1:32" s="36" customFormat="1" ht="20.25" customHeight="1">
      <c r="A160" s="50">
        <v>48</v>
      </c>
      <c r="B160" s="41">
        <v>27203101659</v>
      </c>
      <c r="C160" s="42" t="s">
        <v>127</v>
      </c>
      <c r="D160" s="43" t="s">
        <v>89</v>
      </c>
      <c r="E160" s="60" t="s">
        <v>154</v>
      </c>
      <c r="F160" s="44">
        <v>37880</v>
      </c>
      <c r="G160" s="45" t="s">
        <v>42</v>
      </c>
      <c r="H160" s="45" t="s">
        <v>35</v>
      </c>
      <c r="I160" s="46">
        <v>7.03</v>
      </c>
      <c r="J160" s="46">
        <v>8.9</v>
      </c>
      <c r="K160" s="46" t="s">
        <v>75</v>
      </c>
      <c r="L160" s="46"/>
      <c r="M160" s="46"/>
      <c r="N160" s="46">
        <v>6.3</v>
      </c>
      <c r="O160" s="46">
        <v>7.3</v>
      </c>
      <c r="P160" s="46">
        <v>7.05</v>
      </c>
      <c r="Q160" s="46">
        <v>2.89</v>
      </c>
      <c r="R160" s="47">
        <v>0</v>
      </c>
      <c r="S160" s="47">
        <v>0</v>
      </c>
      <c r="T160" s="47" t="s">
        <v>36</v>
      </c>
      <c r="U160" s="47" t="s">
        <v>36</v>
      </c>
      <c r="V160" s="47" t="s">
        <v>37</v>
      </c>
      <c r="W160" s="48" t="s">
        <v>57</v>
      </c>
      <c r="X160" s="49" t="str">
        <f t="shared" si="35"/>
        <v>HOÃN</v>
      </c>
      <c r="AA160" s="36">
        <v>2</v>
      </c>
      <c r="AB160" s="36">
        <v>2</v>
      </c>
      <c r="AC160" s="36" t="s">
        <v>70</v>
      </c>
      <c r="AD160" s="36" t="b">
        <f t="shared" si="34"/>
        <v>1</v>
      </c>
      <c r="AE160" s="36" t="e">
        <f>IF(VLOOKUP(B160,[1]NAB!$B$5:$K$420,10,0)=Q160,VLOOKUP(B160,[1]NAB!$B$5:$K$517,10,0),"check")</f>
        <v>#N/A</v>
      </c>
      <c r="AF160" s="36" t="e">
        <f t="shared" si="33"/>
        <v>#N/A</v>
      </c>
    </row>
    <row r="161" spans="1:32" s="36" customFormat="1" ht="20.25" customHeight="1">
      <c r="A161" s="50">
        <v>49</v>
      </c>
      <c r="B161" s="41">
        <v>27211202417</v>
      </c>
      <c r="C161" s="42" t="s">
        <v>279</v>
      </c>
      <c r="D161" s="43" t="s">
        <v>280</v>
      </c>
      <c r="E161" s="60" t="s">
        <v>154</v>
      </c>
      <c r="F161" s="44">
        <v>37442</v>
      </c>
      <c r="G161" s="45" t="s">
        <v>46</v>
      </c>
      <c r="H161" s="45" t="s">
        <v>44</v>
      </c>
      <c r="I161" s="46">
        <v>8.2100000000000009</v>
      </c>
      <c r="J161" s="46" t="s">
        <v>75</v>
      </c>
      <c r="K161" s="46" t="s">
        <v>75</v>
      </c>
      <c r="L161" s="46"/>
      <c r="M161" s="46"/>
      <c r="N161" s="46">
        <v>7.8</v>
      </c>
      <c r="O161" s="46">
        <v>0</v>
      </c>
      <c r="P161" s="46">
        <v>8.07</v>
      </c>
      <c r="Q161" s="46">
        <v>3.52</v>
      </c>
      <c r="R161" s="47">
        <v>0</v>
      </c>
      <c r="S161" s="47">
        <v>0</v>
      </c>
      <c r="T161" s="47" t="s">
        <v>36</v>
      </c>
      <c r="U161" s="47" t="s">
        <v>36</v>
      </c>
      <c r="V161" s="47" t="s">
        <v>41</v>
      </c>
      <c r="W161" s="48" t="s">
        <v>56</v>
      </c>
      <c r="X161" s="49" t="str">
        <f t="shared" si="35"/>
        <v>HỎNG</v>
      </c>
      <c r="Z161" s="63"/>
      <c r="AA161" s="36">
        <v>3</v>
      </c>
      <c r="AB161" s="36">
        <v>3</v>
      </c>
      <c r="AC161" s="36" t="s">
        <v>78</v>
      </c>
      <c r="AD161" s="36" t="b">
        <f t="shared" si="34"/>
        <v>1</v>
      </c>
      <c r="AE161" s="36" t="e">
        <f>IF(VLOOKUP(B161,[1]NAB!$B$5:$K$420,10,0)=Q161,VLOOKUP(B161,[1]NAB!$B$5:$K$517,10,0),"check")</f>
        <v>#N/A</v>
      </c>
      <c r="AF161" s="36" t="e">
        <f t="shared" si="33"/>
        <v>#N/A</v>
      </c>
    </row>
    <row r="162" spans="1:32" s="36" customFormat="1" ht="20.25" customHeight="1">
      <c r="A162" s="50">
        <v>50</v>
      </c>
      <c r="B162" s="41">
        <v>27213138418</v>
      </c>
      <c r="C162" s="42" t="s">
        <v>281</v>
      </c>
      <c r="D162" s="43" t="s">
        <v>282</v>
      </c>
      <c r="E162" s="60" t="s">
        <v>154</v>
      </c>
      <c r="F162" s="44">
        <v>37384</v>
      </c>
      <c r="G162" s="45" t="s">
        <v>42</v>
      </c>
      <c r="H162" s="45" t="s">
        <v>44</v>
      </c>
      <c r="I162" s="46">
        <v>6.78</v>
      </c>
      <c r="J162" s="46">
        <v>9</v>
      </c>
      <c r="K162" s="46" t="s">
        <v>75</v>
      </c>
      <c r="L162" s="46"/>
      <c r="M162" s="46"/>
      <c r="N162" s="46">
        <v>0</v>
      </c>
      <c r="O162" s="46">
        <v>0</v>
      </c>
      <c r="P162" s="46">
        <v>6.66</v>
      </c>
      <c r="Q162" s="46">
        <v>2.67</v>
      </c>
      <c r="R162" s="47">
        <v>0</v>
      </c>
      <c r="S162" s="47">
        <v>0</v>
      </c>
      <c r="T162" s="47" t="s">
        <v>36</v>
      </c>
      <c r="U162" s="47" t="s">
        <v>36</v>
      </c>
      <c r="V162" s="47" t="s">
        <v>37</v>
      </c>
      <c r="W162" s="48" t="s">
        <v>57</v>
      </c>
      <c r="X162" s="49" t="str">
        <f t="shared" si="35"/>
        <v>HỎNG</v>
      </c>
      <c r="Z162" s="63"/>
      <c r="AA162" s="36">
        <v>2</v>
      </c>
      <c r="AB162" s="36">
        <v>2</v>
      </c>
      <c r="AC162" s="36" t="s">
        <v>78</v>
      </c>
      <c r="AD162" s="36" t="b">
        <f t="shared" si="34"/>
        <v>1</v>
      </c>
      <c r="AE162" s="36" t="e">
        <f>IF(VLOOKUP(B162,[1]NAB!$B$5:$K$420,10,0)=Q162,VLOOKUP(B162,[1]NAB!$B$5:$K$517,10,0),"check")</f>
        <v>#N/A</v>
      </c>
      <c r="AF162" s="36" t="e">
        <f t="shared" si="33"/>
        <v>#N/A</v>
      </c>
    </row>
    <row r="163" spans="1:32" s="36" customFormat="1" ht="20.25" customHeight="1">
      <c r="A163" s="50">
        <v>51</v>
      </c>
      <c r="B163" s="41">
        <v>27213137405</v>
      </c>
      <c r="C163" s="42" t="s">
        <v>283</v>
      </c>
      <c r="D163" s="43" t="s">
        <v>284</v>
      </c>
      <c r="E163" s="60" t="s">
        <v>154</v>
      </c>
      <c r="F163" s="44">
        <v>37810</v>
      </c>
      <c r="G163" s="45" t="s">
        <v>46</v>
      </c>
      <c r="H163" s="45" t="s">
        <v>44</v>
      </c>
      <c r="I163" s="46">
        <v>7.26</v>
      </c>
      <c r="J163" s="46">
        <v>9.4</v>
      </c>
      <c r="K163" s="46" t="s">
        <v>75</v>
      </c>
      <c r="L163" s="46"/>
      <c r="M163" s="46"/>
      <c r="N163" s="46">
        <v>6.8</v>
      </c>
      <c r="O163" s="46">
        <v>7.8</v>
      </c>
      <c r="P163" s="46">
        <v>7.28</v>
      </c>
      <c r="Q163" s="46">
        <v>3.05</v>
      </c>
      <c r="R163" s="47">
        <v>0</v>
      </c>
      <c r="S163" s="47" t="s">
        <v>36</v>
      </c>
      <c r="T163" s="47" t="s">
        <v>36</v>
      </c>
      <c r="U163" s="47" t="s">
        <v>36</v>
      </c>
      <c r="V163" s="47" t="s">
        <v>41</v>
      </c>
      <c r="W163" s="48" t="s">
        <v>57</v>
      </c>
      <c r="X163" s="49" t="str">
        <f t="shared" si="35"/>
        <v>HOÃN</v>
      </c>
      <c r="Z163" s="63"/>
      <c r="AA163" s="36">
        <v>2</v>
      </c>
      <c r="AB163" s="36">
        <v>2</v>
      </c>
      <c r="AC163" s="36" t="s">
        <v>70</v>
      </c>
      <c r="AD163" s="36" t="b">
        <f t="shared" si="34"/>
        <v>1</v>
      </c>
      <c r="AE163" s="36" t="e">
        <f>IF(VLOOKUP(B163,[1]NAB!$B$5:$K$420,10,0)=Q163,VLOOKUP(B163,[1]NAB!$B$5:$K$517,10,0),"check")</f>
        <v>#N/A</v>
      </c>
      <c r="AF163" s="36" t="e">
        <f t="shared" si="33"/>
        <v>#N/A</v>
      </c>
    </row>
    <row r="164" spans="1:32" s="36" customFormat="1" ht="20.25" customHeight="1">
      <c r="A164" s="50">
        <v>52</v>
      </c>
      <c r="B164" s="41">
        <v>27203121276</v>
      </c>
      <c r="C164" s="42" t="s">
        <v>95</v>
      </c>
      <c r="D164" s="43" t="s">
        <v>285</v>
      </c>
      <c r="E164" s="60" t="s">
        <v>154</v>
      </c>
      <c r="F164" s="44">
        <v>37909</v>
      </c>
      <c r="G164" s="45" t="s">
        <v>39</v>
      </c>
      <c r="H164" s="45" t="s">
        <v>35</v>
      </c>
      <c r="I164" s="46">
        <v>6.94</v>
      </c>
      <c r="J164" s="46">
        <v>8.8000000000000007</v>
      </c>
      <c r="K164" s="46" t="s">
        <v>75</v>
      </c>
      <c r="L164" s="46"/>
      <c r="M164" s="46"/>
      <c r="N164" s="46">
        <v>6.7</v>
      </c>
      <c r="O164" s="46">
        <v>7.5</v>
      </c>
      <c r="P164" s="46">
        <v>6.96</v>
      </c>
      <c r="Q164" s="46">
        <v>2.84</v>
      </c>
      <c r="R164" s="47">
        <v>0</v>
      </c>
      <c r="S164" s="47">
        <v>0</v>
      </c>
      <c r="T164" s="47" t="s">
        <v>36</v>
      </c>
      <c r="U164" s="47" t="s">
        <v>36</v>
      </c>
      <c r="V164" s="47" t="s">
        <v>37</v>
      </c>
      <c r="W164" s="48" t="s">
        <v>38</v>
      </c>
      <c r="X164" s="49" t="str">
        <f t="shared" ref="X164:X186" si="36">IF(OR(MIN(J164:N164)&lt;5.5,J164="",MIN(K164:N164)=""),"HỎNG",IF(AND(J164&gt;=4,MAX(K164:N164)&gt;=5.5,AA164=0,Q164&gt;=2,R164="Đạt",S164="Đạt",T164="ĐẠT",U164="ĐẠT",V164&lt;&gt;0),"CNTN","HOÃN"))</f>
        <v>HOÃN</v>
      </c>
      <c r="Z164" s="63"/>
      <c r="AA164" s="36">
        <v>0</v>
      </c>
      <c r="AB164" s="36">
        <v>0</v>
      </c>
      <c r="AC164" s="36" t="s">
        <v>70</v>
      </c>
      <c r="AD164" s="36" t="b">
        <f t="shared" ref="AD164:AD186" si="37">AC164=X164</f>
        <v>1</v>
      </c>
      <c r="AE164" s="36" t="e">
        <f>IF(VLOOKUP(B164,[1]NAB!$B$5:$K$420,10,0)=Q164,VLOOKUP(B164,[1]NAB!$B$5:$K$517,10,0),"check")</f>
        <v>#N/A</v>
      </c>
      <c r="AF164" s="36" t="e">
        <f t="shared" ref="AF164:AF186" si="38">AE164=Q164</f>
        <v>#N/A</v>
      </c>
    </row>
    <row r="165" spans="1:32" s="36" customFormat="1" ht="20.25" customHeight="1">
      <c r="A165" s="50">
        <v>53</v>
      </c>
      <c r="B165" s="41">
        <v>27203123037</v>
      </c>
      <c r="C165" s="42" t="s">
        <v>286</v>
      </c>
      <c r="D165" s="43" t="s">
        <v>287</v>
      </c>
      <c r="E165" s="60" t="s">
        <v>154</v>
      </c>
      <c r="F165" s="44">
        <v>37830</v>
      </c>
      <c r="G165" s="45" t="s">
        <v>42</v>
      </c>
      <c r="H165" s="45" t="s">
        <v>35</v>
      </c>
      <c r="I165" s="46">
        <v>6.3</v>
      </c>
      <c r="J165" s="46">
        <v>8.8000000000000007</v>
      </c>
      <c r="K165" s="46" t="s">
        <v>75</v>
      </c>
      <c r="L165" s="46"/>
      <c r="M165" s="46"/>
      <c r="N165" s="46">
        <v>6.4</v>
      </c>
      <c r="O165" s="46">
        <v>7.4</v>
      </c>
      <c r="P165" s="46">
        <v>6.34</v>
      </c>
      <c r="Q165" s="46">
        <v>2.5</v>
      </c>
      <c r="R165" s="47">
        <v>0</v>
      </c>
      <c r="S165" s="47" t="s">
        <v>36</v>
      </c>
      <c r="T165" s="47" t="s">
        <v>36</v>
      </c>
      <c r="U165" s="47" t="s">
        <v>36</v>
      </c>
      <c r="V165" s="47" t="s">
        <v>37</v>
      </c>
      <c r="W165" s="48" t="s">
        <v>126</v>
      </c>
      <c r="X165" s="49" t="str">
        <f t="shared" si="36"/>
        <v>HOÃN</v>
      </c>
      <c r="Z165" s="63"/>
      <c r="AA165" s="36">
        <v>6</v>
      </c>
      <c r="AB165" s="36">
        <v>6</v>
      </c>
      <c r="AC165" s="36" t="s">
        <v>70</v>
      </c>
      <c r="AD165" s="36" t="b">
        <f t="shared" si="37"/>
        <v>1</v>
      </c>
      <c r="AE165" s="36" t="e">
        <f>IF(VLOOKUP(B165,[1]NAB!$B$5:$K$420,10,0)=Q165,VLOOKUP(B165,[1]NAB!$B$5:$K$517,10,0),"check")</f>
        <v>#N/A</v>
      </c>
      <c r="AF165" s="36" t="e">
        <f t="shared" si="38"/>
        <v>#N/A</v>
      </c>
    </row>
    <row r="166" spans="1:32" s="36" customFormat="1" ht="20.25" customHeight="1">
      <c r="A166" s="50">
        <v>54</v>
      </c>
      <c r="B166" s="41">
        <v>27203130251</v>
      </c>
      <c r="C166" s="42" t="s">
        <v>288</v>
      </c>
      <c r="D166" s="43" t="s">
        <v>93</v>
      </c>
      <c r="E166" s="60" t="s">
        <v>154</v>
      </c>
      <c r="F166" s="44">
        <v>37951</v>
      </c>
      <c r="G166" s="45" t="s">
        <v>46</v>
      </c>
      <c r="H166" s="45" t="s">
        <v>35</v>
      </c>
      <c r="I166" s="46">
        <v>6.74</v>
      </c>
      <c r="J166" s="46">
        <v>9</v>
      </c>
      <c r="K166" s="46" t="s">
        <v>75</v>
      </c>
      <c r="L166" s="46"/>
      <c r="M166" s="46"/>
      <c r="N166" s="46">
        <v>6.3</v>
      </c>
      <c r="O166" s="46">
        <v>7.4</v>
      </c>
      <c r="P166" s="46">
        <v>6.77</v>
      </c>
      <c r="Q166" s="46">
        <v>2.76</v>
      </c>
      <c r="R166" s="47">
        <v>0</v>
      </c>
      <c r="S166" s="47" t="s">
        <v>36</v>
      </c>
      <c r="T166" s="47" t="s">
        <v>36</v>
      </c>
      <c r="U166" s="47" t="s">
        <v>36</v>
      </c>
      <c r="V166" s="47" t="s">
        <v>41</v>
      </c>
      <c r="W166" s="48" t="s">
        <v>68</v>
      </c>
      <c r="X166" s="49" t="str">
        <f t="shared" si="36"/>
        <v>HOÃN</v>
      </c>
      <c r="Z166" s="63"/>
      <c r="AA166" s="36">
        <v>4</v>
      </c>
      <c r="AB166" s="36">
        <v>4</v>
      </c>
      <c r="AC166" s="36" t="s">
        <v>70</v>
      </c>
      <c r="AD166" s="36" t="b">
        <f t="shared" si="37"/>
        <v>1</v>
      </c>
      <c r="AE166" s="36" t="e">
        <f>IF(VLOOKUP(B166,[1]NAB!$B$5:$K$420,10,0)=Q166,VLOOKUP(B166,[1]NAB!$B$5:$K$517,10,0),"check")</f>
        <v>#N/A</v>
      </c>
      <c r="AF166" s="36" t="e">
        <f t="shared" si="38"/>
        <v>#N/A</v>
      </c>
    </row>
    <row r="167" spans="1:32" s="36" customFormat="1" ht="20.25" customHeight="1">
      <c r="A167" s="50">
        <v>55</v>
      </c>
      <c r="B167" s="41">
        <v>27213143701</v>
      </c>
      <c r="C167" s="42" t="s">
        <v>289</v>
      </c>
      <c r="D167" s="43" t="s">
        <v>93</v>
      </c>
      <c r="E167" s="60" t="s">
        <v>154</v>
      </c>
      <c r="F167" s="44">
        <v>37757</v>
      </c>
      <c r="G167" s="45" t="s">
        <v>46</v>
      </c>
      <c r="H167" s="45" t="s">
        <v>35</v>
      </c>
      <c r="I167" s="46">
        <v>7.08</v>
      </c>
      <c r="J167" s="46">
        <v>9.1</v>
      </c>
      <c r="K167" s="46" t="s">
        <v>75</v>
      </c>
      <c r="L167" s="46"/>
      <c r="M167" s="46"/>
      <c r="N167" s="46">
        <v>7.7</v>
      </c>
      <c r="O167" s="46">
        <v>8.3000000000000007</v>
      </c>
      <c r="P167" s="46">
        <v>7.13</v>
      </c>
      <c r="Q167" s="46">
        <v>2.93</v>
      </c>
      <c r="R167" s="47">
        <v>0</v>
      </c>
      <c r="S167" s="47" t="s">
        <v>36</v>
      </c>
      <c r="T167" s="47" t="s">
        <v>36</v>
      </c>
      <c r="U167" s="47" t="s">
        <v>36</v>
      </c>
      <c r="V167" s="47" t="s">
        <v>37</v>
      </c>
      <c r="W167" s="48" t="s">
        <v>57</v>
      </c>
      <c r="X167" s="49" t="str">
        <f t="shared" si="36"/>
        <v>HOÃN</v>
      </c>
      <c r="Z167" s="63"/>
      <c r="AA167" s="36">
        <v>2</v>
      </c>
      <c r="AB167" s="36">
        <v>2</v>
      </c>
      <c r="AC167" s="36" t="s">
        <v>70</v>
      </c>
      <c r="AD167" s="36" t="b">
        <f t="shared" si="37"/>
        <v>1</v>
      </c>
      <c r="AE167" s="36" t="e">
        <f>IF(VLOOKUP(B167,[1]NAB!$B$5:$K$420,10,0)=Q167,VLOOKUP(B167,[1]NAB!$B$5:$K$517,10,0),"check")</f>
        <v>#N/A</v>
      </c>
      <c r="AF167" s="36" t="e">
        <f t="shared" si="38"/>
        <v>#N/A</v>
      </c>
    </row>
    <row r="168" spans="1:32" s="36" customFormat="1" ht="20.25" customHeight="1">
      <c r="A168" s="50">
        <v>56</v>
      </c>
      <c r="B168" s="41">
        <v>27213153233</v>
      </c>
      <c r="C168" s="42" t="s">
        <v>290</v>
      </c>
      <c r="D168" s="43" t="s">
        <v>93</v>
      </c>
      <c r="E168" s="60" t="s">
        <v>154</v>
      </c>
      <c r="F168" s="44">
        <v>37971</v>
      </c>
      <c r="G168" s="45" t="s">
        <v>143</v>
      </c>
      <c r="H168" s="45" t="s">
        <v>35</v>
      </c>
      <c r="I168" s="46">
        <v>7.4</v>
      </c>
      <c r="J168" s="46" t="s">
        <v>75</v>
      </c>
      <c r="K168" s="46" t="s">
        <v>75</v>
      </c>
      <c r="L168" s="46"/>
      <c r="M168" s="46"/>
      <c r="N168" s="46">
        <v>7.9</v>
      </c>
      <c r="O168" s="46">
        <v>0</v>
      </c>
      <c r="P168" s="46">
        <v>7.3</v>
      </c>
      <c r="Q168" s="46">
        <v>3.11</v>
      </c>
      <c r="R168" s="47">
        <v>0</v>
      </c>
      <c r="S168" s="47">
        <v>0</v>
      </c>
      <c r="T168" s="47" t="s">
        <v>36</v>
      </c>
      <c r="U168" s="47" t="s">
        <v>36</v>
      </c>
      <c r="V168" s="47" t="s">
        <v>37</v>
      </c>
      <c r="W168" s="48" t="s">
        <v>68</v>
      </c>
      <c r="X168" s="49" t="str">
        <f t="shared" si="36"/>
        <v>HỎNG</v>
      </c>
      <c r="Z168" s="63"/>
      <c r="AA168" s="36">
        <v>4</v>
      </c>
      <c r="AB168" s="36">
        <v>4</v>
      </c>
      <c r="AC168" s="36" t="s">
        <v>78</v>
      </c>
      <c r="AD168" s="36" t="b">
        <f t="shared" si="37"/>
        <v>1</v>
      </c>
      <c r="AE168" s="36" t="e">
        <f>IF(VLOOKUP(B168,[1]NAB!$B$5:$K$420,10,0)=Q168,VLOOKUP(B168,[1]NAB!$B$5:$K$517,10,0),"check")</f>
        <v>#N/A</v>
      </c>
      <c r="AF168" s="36" t="e">
        <f t="shared" si="38"/>
        <v>#N/A</v>
      </c>
    </row>
    <row r="169" spans="1:32" s="36" customFormat="1" ht="20.25" customHeight="1">
      <c r="A169" s="50">
        <v>57</v>
      </c>
      <c r="B169" s="41">
        <v>27203129710</v>
      </c>
      <c r="C169" s="42" t="s">
        <v>291</v>
      </c>
      <c r="D169" s="43" t="s">
        <v>62</v>
      </c>
      <c r="E169" s="60" t="s">
        <v>154</v>
      </c>
      <c r="F169" s="44">
        <v>37699</v>
      </c>
      <c r="G169" s="45" t="s">
        <v>148</v>
      </c>
      <c r="H169" s="45" t="s">
        <v>35</v>
      </c>
      <c r="I169" s="46">
        <v>6.05</v>
      </c>
      <c r="J169" s="46">
        <v>9.5</v>
      </c>
      <c r="K169" s="46" t="s">
        <v>75</v>
      </c>
      <c r="L169" s="46"/>
      <c r="M169" s="46"/>
      <c r="N169" s="46">
        <v>6.2</v>
      </c>
      <c r="O169" s="46">
        <v>7.5</v>
      </c>
      <c r="P169" s="46">
        <v>6.11</v>
      </c>
      <c r="Q169" s="46">
        <v>2.33</v>
      </c>
      <c r="R169" s="47">
        <v>0</v>
      </c>
      <c r="S169" s="47">
        <v>0</v>
      </c>
      <c r="T169" s="47" t="s">
        <v>36</v>
      </c>
      <c r="U169" s="47" t="s">
        <v>36</v>
      </c>
      <c r="V169" s="47" t="s">
        <v>37</v>
      </c>
      <c r="W169" s="48" t="s">
        <v>126</v>
      </c>
      <c r="X169" s="49" t="str">
        <f t="shared" si="36"/>
        <v>HOÃN</v>
      </c>
      <c r="Z169" s="63"/>
      <c r="AA169" s="36">
        <v>6</v>
      </c>
      <c r="AB169" s="36">
        <v>6</v>
      </c>
      <c r="AC169" s="36" t="s">
        <v>70</v>
      </c>
      <c r="AD169" s="36" t="b">
        <f t="shared" si="37"/>
        <v>1</v>
      </c>
      <c r="AE169" s="36" t="e">
        <f>IF(VLOOKUP(B169,[1]NAB!$B$5:$K$420,10,0)=Q169,VLOOKUP(B169,[1]NAB!$B$5:$K$517,10,0),"check")</f>
        <v>#N/A</v>
      </c>
      <c r="AF169" s="36" t="e">
        <f t="shared" si="38"/>
        <v>#N/A</v>
      </c>
    </row>
    <row r="170" spans="1:32" s="36" customFormat="1" ht="20.25" customHeight="1">
      <c r="A170" s="50">
        <v>58</v>
      </c>
      <c r="B170" s="41">
        <v>27203102705</v>
      </c>
      <c r="C170" s="42" t="s">
        <v>292</v>
      </c>
      <c r="D170" s="43" t="s">
        <v>293</v>
      </c>
      <c r="E170" s="60" t="s">
        <v>154</v>
      </c>
      <c r="F170" s="44">
        <v>37907</v>
      </c>
      <c r="G170" s="45" t="s">
        <v>40</v>
      </c>
      <c r="H170" s="45" t="s">
        <v>35</v>
      </c>
      <c r="I170" s="46">
        <v>8.0500000000000007</v>
      </c>
      <c r="J170" s="46">
        <v>8.9</v>
      </c>
      <c r="K170" s="46" t="s">
        <v>75</v>
      </c>
      <c r="L170" s="46"/>
      <c r="M170" s="46"/>
      <c r="N170" s="46">
        <v>8</v>
      </c>
      <c r="O170" s="46">
        <v>8.4</v>
      </c>
      <c r="P170" s="46">
        <v>8.07</v>
      </c>
      <c r="Q170" s="46">
        <v>3.51</v>
      </c>
      <c r="R170" s="47" t="s">
        <v>36</v>
      </c>
      <c r="S170" s="47" t="s">
        <v>36</v>
      </c>
      <c r="T170" s="47" t="s">
        <v>36</v>
      </c>
      <c r="U170" s="47" t="s">
        <v>36</v>
      </c>
      <c r="V170" s="47" t="s">
        <v>37</v>
      </c>
      <c r="W170" s="48" t="s">
        <v>57</v>
      </c>
      <c r="X170" s="49" t="str">
        <f t="shared" si="36"/>
        <v>HOÃN</v>
      </c>
      <c r="Z170" s="63"/>
      <c r="AA170" s="36">
        <v>2</v>
      </c>
      <c r="AB170" s="36">
        <v>2</v>
      </c>
      <c r="AC170" s="36" t="s">
        <v>70</v>
      </c>
      <c r="AD170" s="36" t="b">
        <f t="shared" si="37"/>
        <v>1</v>
      </c>
      <c r="AE170" s="36" t="e">
        <f>IF(VLOOKUP(B170,[1]NAB!$B$5:$K$420,10,0)=Q170,VLOOKUP(B170,[1]NAB!$B$5:$K$517,10,0),"check")</f>
        <v>#N/A</v>
      </c>
      <c r="AF170" s="36" t="e">
        <f t="shared" si="38"/>
        <v>#N/A</v>
      </c>
    </row>
    <row r="171" spans="1:32" s="36" customFormat="1" ht="20.25" customHeight="1">
      <c r="A171" s="50">
        <v>59</v>
      </c>
      <c r="B171" s="41">
        <v>27203324473</v>
      </c>
      <c r="C171" s="42" t="s">
        <v>294</v>
      </c>
      <c r="D171" s="43" t="s">
        <v>55</v>
      </c>
      <c r="E171" s="60" t="s">
        <v>154</v>
      </c>
      <c r="F171" s="44">
        <v>37920</v>
      </c>
      <c r="G171" s="45" t="s">
        <v>76</v>
      </c>
      <c r="H171" s="45" t="s">
        <v>35</v>
      </c>
      <c r="I171" s="46">
        <v>8.43</v>
      </c>
      <c r="J171" s="46">
        <v>9</v>
      </c>
      <c r="K171" s="46" t="s">
        <v>75</v>
      </c>
      <c r="L171" s="46"/>
      <c r="M171" s="46"/>
      <c r="N171" s="46">
        <v>8.1</v>
      </c>
      <c r="O171" s="46">
        <v>8.5</v>
      </c>
      <c r="P171" s="46">
        <v>8.43</v>
      </c>
      <c r="Q171" s="46">
        <v>3.7</v>
      </c>
      <c r="R171" s="47" t="s">
        <v>36</v>
      </c>
      <c r="S171" s="47" t="s">
        <v>36</v>
      </c>
      <c r="T171" s="47" t="s">
        <v>36</v>
      </c>
      <c r="U171" s="47" t="s">
        <v>36</v>
      </c>
      <c r="V171" s="47" t="s">
        <v>37</v>
      </c>
      <c r="W171" s="48" t="s">
        <v>38</v>
      </c>
      <c r="X171" s="49" t="str">
        <f t="shared" si="36"/>
        <v>CNTN</v>
      </c>
      <c r="Z171" s="63"/>
      <c r="AA171" s="36">
        <v>0</v>
      </c>
      <c r="AB171" s="36">
        <v>0</v>
      </c>
      <c r="AC171" s="36" t="s">
        <v>66</v>
      </c>
      <c r="AD171" s="36" t="b">
        <f t="shared" si="37"/>
        <v>1</v>
      </c>
      <c r="AE171" s="36">
        <f>IF(VLOOKUP(B171,[1]NAB!$B$5:$K$420,10,0)=Q171,VLOOKUP(B171,[1]NAB!$B$5:$K$517,10,0),"check")</f>
        <v>3.7</v>
      </c>
      <c r="AF171" s="36" t="b">
        <f t="shared" si="38"/>
        <v>1</v>
      </c>
    </row>
    <row r="172" spans="1:32" s="36" customFormat="1" ht="20.25" customHeight="1">
      <c r="A172" s="50">
        <v>60</v>
      </c>
      <c r="B172" s="41">
        <v>27203130031</v>
      </c>
      <c r="C172" s="42" t="s">
        <v>295</v>
      </c>
      <c r="D172" s="43" t="s">
        <v>147</v>
      </c>
      <c r="E172" s="60" t="s">
        <v>154</v>
      </c>
      <c r="F172" s="44">
        <v>37973</v>
      </c>
      <c r="G172" s="45" t="s">
        <v>39</v>
      </c>
      <c r="H172" s="45" t="s">
        <v>35</v>
      </c>
      <c r="I172" s="46">
        <v>6.65</v>
      </c>
      <c r="J172" s="46" t="s">
        <v>75</v>
      </c>
      <c r="K172" s="46" t="s">
        <v>75</v>
      </c>
      <c r="L172" s="46"/>
      <c r="M172" s="46"/>
      <c r="N172" s="46">
        <v>5.9</v>
      </c>
      <c r="O172" s="46">
        <v>0</v>
      </c>
      <c r="P172" s="46">
        <v>6.53</v>
      </c>
      <c r="Q172" s="46">
        <v>2.58</v>
      </c>
      <c r="R172" s="47">
        <v>0</v>
      </c>
      <c r="S172" s="47">
        <v>0</v>
      </c>
      <c r="T172" s="47" t="s">
        <v>36</v>
      </c>
      <c r="U172" s="47" t="s">
        <v>36</v>
      </c>
      <c r="V172" s="47" t="s">
        <v>37</v>
      </c>
      <c r="W172" s="48" t="s">
        <v>57</v>
      </c>
      <c r="X172" s="49" t="str">
        <f t="shared" si="36"/>
        <v>HỎNG</v>
      </c>
      <c r="Z172" s="63"/>
      <c r="AA172" s="36">
        <v>2</v>
      </c>
      <c r="AB172" s="36">
        <v>2</v>
      </c>
      <c r="AC172" s="36" t="s">
        <v>78</v>
      </c>
      <c r="AD172" s="36" t="b">
        <f t="shared" si="37"/>
        <v>1</v>
      </c>
      <c r="AE172" s="36" t="e">
        <f>IF(VLOOKUP(B172,[1]NAB!$B$5:$K$420,10,0)=Q172,VLOOKUP(B172,[1]NAB!$B$5:$K$517,10,0),"check")</f>
        <v>#N/A</v>
      </c>
      <c r="AF172" s="36" t="e">
        <f t="shared" si="38"/>
        <v>#N/A</v>
      </c>
    </row>
    <row r="173" spans="1:32" s="36" customFormat="1" ht="20.25" customHeight="1">
      <c r="A173" s="50">
        <v>61</v>
      </c>
      <c r="B173" s="41">
        <v>27203136156</v>
      </c>
      <c r="C173" s="42" t="s">
        <v>140</v>
      </c>
      <c r="D173" s="43" t="s">
        <v>147</v>
      </c>
      <c r="E173" s="60" t="s">
        <v>154</v>
      </c>
      <c r="F173" s="44">
        <v>37310</v>
      </c>
      <c r="G173" s="45" t="s">
        <v>48</v>
      </c>
      <c r="H173" s="45" t="s">
        <v>35</v>
      </c>
      <c r="I173" s="46">
        <v>6.57</v>
      </c>
      <c r="J173" s="46">
        <v>8.5</v>
      </c>
      <c r="K173" s="46" t="s">
        <v>75</v>
      </c>
      <c r="L173" s="46"/>
      <c r="M173" s="46"/>
      <c r="N173" s="46">
        <v>5.8</v>
      </c>
      <c r="O173" s="46">
        <v>6.9</v>
      </c>
      <c r="P173" s="46">
        <v>6.58</v>
      </c>
      <c r="Q173" s="46">
        <v>2.58</v>
      </c>
      <c r="R173" s="47">
        <v>0</v>
      </c>
      <c r="S173" s="47">
        <v>0</v>
      </c>
      <c r="T173" s="47">
        <v>0</v>
      </c>
      <c r="U173" s="47" t="s">
        <v>36</v>
      </c>
      <c r="V173" s="47" t="s">
        <v>41</v>
      </c>
      <c r="W173" s="48" t="s">
        <v>57</v>
      </c>
      <c r="X173" s="49" t="str">
        <f t="shared" si="36"/>
        <v>HOÃN</v>
      </c>
      <c r="Z173" s="63"/>
      <c r="AA173" s="36">
        <v>2</v>
      </c>
      <c r="AB173" s="36">
        <v>2</v>
      </c>
      <c r="AC173" s="36" t="s">
        <v>70</v>
      </c>
      <c r="AD173" s="36" t="b">
        <f t="shared" si="37"/>
        <v>1</v>
      </c>
      <c r="AE173" s="36" t="e">
        <f>IF(VLOOKUP(B173,[1]NAB!$B$5:$K$420,10,0)=Q173,VLOOKUP(B173,[1]NAB!$B$5:$K$517,10,0),"check")</f>
        <v>#N/A</v>
      </c>
      <c r="AF173" s="36" t="e">
        <f t="shared" si="38"/>
        <v>#N/A</v>
      </c>
    </row>
    <row r="174" spans="1:32" s="36" customFormat="1" ht="20.25" customHeight="1">
      <c r="A174" s="50">
        <v>62</v>
      </c>
      <c r="B174" s="41">
        <v>27203149437</v>
      </c>
      <c r="C174" s="42" t="s">
        <v>296</v>
      </c>
      <c r="D174" s="43" t="s">
        <v>147</v>
      </c>
      <c r="E174" s="60" t="s">
        <v>154</v>
      </c>
      <c r="F174" s="44">
        <v>37912</v>
      </c>
      <c r="G174" s="45" t="s">
        <v>46</v>
      </c>
      <c r="H174" s="45" t="s">
        <v>35</v>
      </c>
      <c r="I174" s="46">
        <v>7.73</v>
      </c>
      <c r="J174" s="46">
        <v>9</v>
      </c>
      <c r="K174" s="46" t="s">
        <v>75</v>
      </c>
      <c r="L174" s="46"/>
      <c r="M174" s="46"/>
      <c r="N174" s="46">
        <v>7.1</v>
      </c>
      <c r="O174" s="46">
        <v>7.9</v>
      </c>
      <c r="P174" s="46">
        <v>7.74</v>
      </c>
      <c r="Q174" s="46">
        <v>3.3</v>
      </c>
      <c r="R174" s="47">
        <v>0</v>
      </c>
      <c r="S174" s="47">
        <v>0</v>
      </c>
      <c r="T174" s="47" t="s">
        <v>36</v>
      </c>
      <c r="U174" s="47" t="s">
        <v>36</v>
      </c>
      <c r="V174" s="47" t="s">
        <v>37</v>
      </c>
      <c r="W174" s="48" t="s">
        <v>38</v>
      </c>
      <c r="X174" s="49" t="str">
        <f t="shared" si="36"/>
        <v>HOÃN</v>
      </c>
      <c r="Z174" s="63"/>
      <c r="AA174" s="36">
        <v>0</v>
      </c>
      <c r="AB174" s="36">
        <v>0</v>
      </c>
      <c r="AC174" s="36" t="s">
        <v>70</v>
      </c>
      <c r="AD174" s="36" t="b">
        <f t="shared" si="37"/>
        <v>1</v>
      </c>
      <c r="AE174" s="36" t="e">
        <f>IF(VLOOKUP(B174,[1]NAB!$B$5:$K$420,10,0)=Q174,VLOOKUP(B174,[1]NAB!$B$5:$K$517,10,0),"check")</f>
        <v>#N/A</v>
      </c>
      <c r="AF174" s="36" t="e">
        <f t="shared" si="38"/>
        <v>#N/A</v>
      </c>
    </row>
    <row r="175" spans="1:32" s="36" customFormat="1" ht="20.25" customHeight="1">
      <c r="A175" s="50">
        <v>63</v>
      </c>
      <c r="B175" s="41">
        <v>27203149492</v>
      </c>
      <c r="C175" s="42" t="s">
        <v>297</v>
      </c>
      <c r="D175" s="43" t="s">
        <v>147</v>
      </c>
      <c r="E175" s="60" t="s">
        <v>154</v>
      </c>
      <c r="F175" s="44">
        <v>37733</v>
      </c>
      <c r="G175" s="45" t="s">
        <v>40</v>
      </c>
      <c r="H175" s="45" t="s">
        <v>35</v>
      </c>
      <c r="I175" s="46">
        <v>6.02</v>
      </c>
      <c r="J175" s="46">
        <v>9.4</v>
      </c>
      <c r="K175" s="46" t="s">
        <v>75</v>
      </c>
      <c r="L175" s="46"/>
      <c r="M175" s="46"/>
      <c r="N175" s="46">
        <v>5.9</v>
      </c>
      <c r="O175" s="46">
        <v>7.3</v>
      </c>
      <c r="P175" s="46">
        <v>6.07</v>
      </c>
      <c r="Q175" s="46">
        <v>2.33</v>
      </c>
      <c r="R175" s="47" t="s">
        <v>36</v>
      </c>
      <c r="S175" s="47" t="s">
        <v>36</v>
      </c>
      <c r="T175" s="47" t="s">
        <v>36</v>
      </c>
      <c r="U175" s="47" t="s">
        <v>36</v>
      </c>
      <c r="V175" s="47" t="s">
        <v>37</v>
      </c>
      <c r="W175" s="48" t="s">
        <v>126</v>
      </c>
      <c r="X175" s="49" t="str">
        <f t="shared" si="36"/>
        <v>HOÃN</v>
      </c>
      <c r="Z175" s="63"/>
      <c r="AA175" s="36">
        <v>6</v>
      </c>
      <c r="AB175" s="36">
        <v>6</v>
      </c>
      <c r="AC175" s="36" t="s">
        <v>70</v>
      </c>
      <c r="AD175" s="36" t="b">
        <f t="shared" si="37"/>
        <v>1</v>
      </c>
      <c r="AE175" s="36" t="e">
        <f>IF(VLOOKUP(B175,[1]NAB!$B$5:$K$420,10,0)=Q175,VLOOKUP(B175,[1]NAB!$B$5:$K$517,10,0),"check")</f>
        <v>#N/A</v>
      </c>
      <c r="AF175" s="36" t="e">
        <f t="shared" si="38"/>
        <v>#N/A</v>
      </c>
    </row>
    <row r="176" spans="1:32" s="36" customFormat="1" ht="20.25" customHeight="1">
      <c r="A176" s="50">
        <v>64</v>
      </c>
      <c r="B176" s="41">
        <v>27213100772</v>
      </c>
      <c r="C176" s="42" t="s">
        <v>264</v>
      </c>
      <c r="D176" s="43" t="s">
        <v>98</v>
      </c>
      <c r="E176" s="60" t="s">
        <v>154</v>
      </c>
      <c r="F176" s="44">
        <v>37215</v>
      </c>
      <c r="G176" s="45" t="s">
        <v>46</v>
      </c>
      <c r="H176" s="45" t="s">
        <v>44</v>
      </c>
      <c r="I176" s="46">
        <v>7.91</v>
      </c>
      <c r="J176" s="46">
        <v>8.5</v>
      </c>
      <c r="K176" s="46" t="s">
        <v>75</v>
      </c>
      <c r="L176" s="46"/>
      <c r="M176" s="46"/>
      <c r="N176" s="46">
        <v>6.8</v>
      </c>
      <c r="O176" s="46">
        <v>7.5</v>
      </c>
      <c r="P176" s="46">
        <v>7.9</v>
      </c>
      <c r="Q176" s="46">
        <v>3.42</v>
      </c>
      <c r="R176" s="47">
        <v>0</v>
      </c>
      <c r="S176" s="47" t="s">
        <v>36</v>
      </c>
      <c r="T176" s="47" t="s">
        <v>36</v>
      </c>
      <c r="U176" s="47" t="s">
        <v>36</v>
      </c>
      <c r="V176" s="47" t="s">
        <v>37</v>
      </c>
      <c r="W176" s="48" t="s">
        <v>57</v>
      </c>
      <c r="X176" s="49" t="str">
        <f t="shared" si="36"/>
        <v>HOÃN</v>
      </c>
      <c r="Z176" s="63"/>
      <c r="AA176" s="36">
        <v>2</v>
      </c>
      <c r="AB176" s="36">
        <v>2</v>
      </c>
      <c r="AC176" s="36" t="s">
        <v>70</v>
      </c>
      <c r="AD176" s="36" t="b">
        <f t="shared" si="37"/>
        <v>1</v>
      </c>
      <c r="AE176" s="36" t="e">
        <f>IF(VLOOKUP(B176,[1]NAB!$B$5:$K$420,10,0)=Q176,VLOOKUP(B176,[1]NAB!$B$5:$K$517,10,0),"check")</f>
        <v>#N/A</v>
      </c>
      <c r="AF176" s="36" t="e">
        <f t="shared" si="38"/>
        <v>#N/A</v>
      </c>
    </row>
    <row r="177" spans="1:32" s="36" customFormat="1" ht="20.25" customHeight="1">
      <c r="A177" s="50">
        <v>65</v>
      </c>
      <c r="B177" s="41">
        <v>27203149596</v>
      </c>
      <c r="C177" s="42" t="s">
        <v>124</v>
      </c>
      <c r="D177" s="43" t="s">
        <v>64</v>
      </c>
      <c r="E177" s="60" t="s">
        <v>154</v>
      </c>
      <c r="F177" s="44">
        <v>37914</v>
      </c>
      <c r="G177" s="45" t="s">
        <v>46</v>
      </c>
      <c r="H177" s="45" t="s">
        <v>35</v>
      </c>
      <c r="I177" s="46">
        <v>7.61</v>
      </c>
      <c r="J177" s="46" t="s">
        <v>75</v>
      </c>
      <c r="K177" s="46" t="s">
        <v>75</v>
      </c>
      <c r="L177" s="46"/>
      <c r="M177" s="46"/>
      <c r="N177" s="46">
        <v>5.5</v>
      </c>
      <c r="O177" s="46">
        <v>0</v>
      </c>
      <c r="P177" s="46">
        <v>7.44</v>
      </c>
      <c r="Q177" s="46">
        <v>3.17</v>
      </c>
      <c r="R177" s="47">
        <v>0</v>
      </c>
      <c r="S177" s="47">
        <v>0</v>
      </c>
      <c r="T177" s="47" t="s">
        <v>36</v>
      </c>
      <c r="U177" s="47" t="s">
        <v>36</v>
      </c>
      <c r="V177" s="47" t="s">
        <v>37</v>
      </c>
      <c r="W177" s="48" t="s">
        <v>57</v>
      </c>
      <c r="X177" s="49" t="str">
        <f t="shared" si="36"/>
        <v>HỎNG</v>
      </c>
      <c r="Z177" s="63"/>
      <c r="AA177" s="36">
        <v>2</v>
      </c>
      <c r="AB177" s="36">
        <v>2</v>
      </c>
      <c r="AC177" s="36" t="s">
        <v>78</v>
      </c>
      <c r="AD177" s="36" t="b">
        <f t="shared" si="37"/>
        <v>1</v>
      </c>
      <c r="AE177" s="36" t="e">
        <f>IF(VLOOKUP(B177,[1]NAB!$B$5:$K$420,10,0)=Q177,VLOOKUP(B177,[1]NAB!$B$5:$K$517,10,0),"check")</f>
        <v>#N/A</v>
      </c>
      <c r="AF177" s="36" t="e">
        <f t="shared" si="38"/>
        <v>#N/A</v>
      </c>
    </row>
    <row r="178" spans="1:32" s="36" customFormat="1" ht="20.25" customHeight="1">
      <c r="A178" s="50">
        <v>66</v>
      </c>
      <c r="B178" s="41">
        <v>27203149597</v>
      </c>
      <c r="C178" s="42" t="s">
        <v>298</v>
      </c>
      <c r="D178" s="43" t="s">
        <v>64</v>
      </c>
      <c r="E178" s="60" t="s">
        <v>154</v>
      </c>
      <c r="F178" s="44">
        <v>37927</v>
      </c>
      <c r="G178" s="45" t="s">
        <v>48</v>
      </c>
      <c r="H178" s="45" t="s">
        <v>35</v>
      </c>
      <c r="I178" s="46">
        <v>8.26</v>
      </c>
      <c r="J178" s="46">
        <v>8.8000000000000007</v>
      </c>
      <c r="K178" s="46" t="s">
        <v>75</v>
      </c>
      <c r="L178" s="46"/>
      <c r="M178" s="46"/>
      <c r="N178" s="46">
        <v>7.5</v>
      </c>
      <c r="O178" s="46">
        <v>8</v>
      </c>
      <c r="P178" s="46">
        <v>8.25</v>
      </c>
      <c r="Q178" s="46">
        <v>3.6</v>
      </c>
      <c r="R178" s="47">
        <v>0</v>
      </c>
      <c r="S178" s="47">
        <v>0</v>
      </c>
      <c r="T178" s="47" t="s">
        <v>36</v>
      </c>
      <c r="U178" s="47" t="s">
        <v>36</v>
      </c>
      <c r="V178" s="47" t="s">
        <v>37</v>
      </c>
      <c r="W178" s="48" t="s">
        <v>57</v>
      </c>
      <c r="X178" s="49" t="str">
        <f t="shared" si="36"/>
        <v>HOÃN</v>
      </c>
      <c r="Z178" s="63"/>
      <c r="AA178" s="36">
        <v>2</v>
      </c>
      <c r="AB178" s="36">
        <v>2</v>
      </c>
      <c r="AC178" s="36" t="s">
        <v>70</v>
      </c>
      <c r="AD178" s="36" t="b">
        <f t="shared" si="37"/>
        <v>1</v>
      </c>
      <c r="AE178" s="36" t="e">
        <f>IF(VLOOKUP(B178,[1]NAB!$B$5:$K$420,10,0)=Q178,VLOOKUP(B178,[1]NAB!$B$5:$K$517,10,0),"check")</f>
        <v>#N/A</v>
      </c>
      <c r="AF178" s="36" t="e">
        <f t="shared" si="38"/>
        <v>#N/A</v>
      </c>
    </row>
    <row r="179" spans="1:32" s="36" customFormat="1" ht="20.25" customHeight="1">
      <c r="A179" s="50">
        <v>67</v>
      </c>
      <c r="B179" s="41">
        <v>27213528535</v>
      </c>
      <c r="C179" s="42" t="s">
        <v>299</v>
      </c>
      <c r="D179" s="43" t="s">
        <v>300</v>
      </c>
      <c r="E179" s="60" t="s">
        <v>154</v>
      </c>
      <c r="F179" s="44">
        <v>37739</v>
      </c>
      <c r="G179" s="45" t="s">
        <v>76</v>
      </c>
      <c r="H179" s="45" t="s">
        <v>44</v>
      </c>
      <c r="I179" s="46">
        <v>6.57</v>
      </c>
      <c r="J179" s="46" t="s">
        <v>75</v>
      </c>
      <c r="K179" s="46" t="s">
        <v>75</v>
      </c>
      <c r="L179" s="46"/>
      <c r="M179" s="46"/>
      <c r="N179" s="46">
        <v>0</v>
      </c>
      <c r="O179" s="46">
        <v>0</v>
      </c>
      <c r="P179" s="46">
        <v>6.31</v>
      </c>
      <c r="Q179" s="46">
        <v>2.5299999999999998</v>
      </c>
      <c r="R179" s="47">
        <v>0</v>
      </c>
      <c r="S179" s="47" t="s">
        <v>36</v>
      </c>
      <c r="T179" s="47" t="s">
        <v>36</v>
      </c>
      <c r="U179" s="47" t="s">
        <v>36</v>
      </c>
      <c r="V179" s="47" t="s">
        <v>45</v>
      </c>
      <c r="W179" s="48" t="s">
        <v>68</v>
      </c>
      <c r="X179" s="49" t="str">
        <f t="shared" si="36"/>
        <v>HỎNG</v>
      </c>
      <c r="Z179" s="63"/>
      <c r="AA179" s="36">
        <v>4</v>
      </c>
      <c r="AB179" s="36">
        <v>4</v>
      </c>
      <c r="AC179" s="36" t="s">
        <v>78</v>
      </c>
      <c r="AD179" s="36" t="b">
        <f t="shared" si="37"/>
        <v>1</v>
      </c>
      <c r="AE179" s="36" t="e">
        <f>IF(VLOOKUP(B179,[1]NAB!$B$5:$K$420,10,0)=Q179,VLOOKUP(B179,[1]NAB!$B$5:$K$517,10,0),"check")</f>
        <v>#N/A</v>
      </c>
      <c r="AF179" s="36" t="e">
        <f t="shared" si="38"/>
        <v>#N/A</v>
      </c>
    </row>
    <row r="180" spans="1:32" s="36" customFormat="1" ht="20.25" customHeight="1">
      <c r="A180" s="50">
        <v>68</v>
      </c>
      <c r="B180" s="41">
        <v>27203141633</v>
      </c>
      <c r="C180" s="42" t="s">
        <v>301</v>
      </c>
      <c r="D180" s="43" t="s">
        <v>80</v>
      </c>
      <c r="E180" s="60" t="s">
        <v>154</v>
      </c>
      <c r="F180" s="44">
        <v>37701</v>
      </c>
      <c r="G180" s="45" t="s">
        <v>42</v>
      </c>
      <c r="H180" s="45" t="s">
        <v>35</v>
      </c>
      <c r="I180" s="46">
        <v>7.13</v>
      </c>
      <c r="J180" s="46">
        <v>9.1999999999999993</v>
      </c>
      <c r="K180" s="46" t="s">
        <v>75</v>
      </c>
      <c r="L180" s="46"/>
      <c r="M180" s="46"/>
      <c r="N180" s="46">
        <v>6.6</v>
      </c>
      <c r="O180" s="46">
        <v>7.6</v>
      </c>
      <c r="P180" s="46">
        <v>7.15</v>
      </c>
      <c r="Q180" s="46">
        <v>2.99</v>
      </c>
      <c r="R180" s="47" t="s">
        <v>36</v>
      </c>
      <c r="S180" s="47">
        <v>0</v>
      </c>
      <c r="T180" s="47" t="s">
        <v>36</v>
      </c>
      <c r="U180" s="47" t="s">
        <v>36</v>
      </c>
      <c r="V180" s="47" t="s">
        <v>45</v>
      </c>
      <c r="W180" s="48" t="s">
        <v>273</v>
      </c>
      <c r="X180" s="49" t="str">
        <f t="shared" si="36"/>
        <v>HOÃN</v>
      </c>
      <c r="Z180" s="63"/>
      <c r="AA180" s="36">
        <v>5</v>
      </c>
      <c r="AB180" s="36">
        <v>5</v>
      </c>
      <c r="AC180" s="36" t="s">
        <v>70</v>
      </c>
      <c r="AD180" s="36" t="b">
        <f t="shared" si="37"/>
        <v>1</v>
      </c>
      <c r="AE180" s="36" t="e">
        <f>IF(VLOOKUP(B180,[1]NAB!$B$5:$K$420,10,0)=Q180,VLOOKUP(B180,[1]NAB!$B$5:$K$517,10,0),"check")</f>
        <v>#N/A</v>
      </c>
      <c r="AF180" s="36" t="e">
        <f t="shared" si="38"/>
        <v>#N/A</v>
      </c>
    </row>
    <row r="181" spans="1:32" s="36" customFormat="1" ht="20.25" customHeight="1">
      <c r="A181" s="50">
        <v>69</v>
      </c>
      <c r="B181" s="41">
        <v>27203240453</v>
      </c>
      <c r="C181" s="42" t="s">
        <v>224</v>
      </c>
      <c r="D181" s="43" t="s">
        <v>80</v>
      </c>
      <c r="E181" s="60" t="s">
        <v>154</v>
      </c>
      <c r="F181" s="44">
        <v>37949</v>
      </c>
      <c r="G181" s="45" t="s">
        <v>42</v>
      </c>
      <c r="H181" s="45" t="s">
        <v>35</v>
      </c>
      <c r="I181" s="46">
        <v>6.35</v>
      </c>
      <c r="J181" s="46">
        <v>8.9</v>
      </c>
      <c r="K181" s="46" t="s">
        <v>75</v>
      </c>
      <c r="L181" s="46"/>
      <c r="M181" s="46"/>
      <c r="N181" s="46">
        <v>6.2</v>
      </c>
      <c r="O181" s="46">
        <v>7.3</v>
      </c>
      <c r="P181" s="46">
        <v>6.39</v>
      </c>
      <c r="Q181" s="46">
        <v>2.46</v>
      </c>
      <c r="R181" s="47" t="s">
        <v>36</v>
      </c>
      <c r="S181" s="47">
        <v>0</v>
      </c>
      <c r="T181" s="47" t="s">
        <v>36</v>
      </c>
      <c r="U181" s="47" t="s">
        <v>36</v>
      </c>
      <c r="V181" s="47" t="s">
        <v>37</v>
      </c>
      <c r="W181" s="48" t="s">
        <v>57</v>
      </c>
      <c r="X181" s="49" t="str">
        <f t="shared" si="36"/>
        <v>HOÃN</v>
      </c>
      <c r="Z181" s="63"/>
      <c r="AA181" s="36">
        <v>2</v>
      </c>
      <c r="AB181" s="36">
        <v>2</v>
      </c>
      <c r="AC181" s="36" t="s">
        <v>70</v>
      </c>
      <c r="AD181" s="36" t="b">
        <f t="shared" si="37"/>
        <v>1</v>
      </c>
      <c r="AE181" s="36" t="e">
        <f>IF(VLOOKUP(B181,[1]NAB!$B$5:$K$420,10,0)=Q181,VLOOKUP(B181,[1]NAB!$B$5:$K$517,10,0),"check")</f>
        <v>#N/A</v>
      </c>
      <c r="AF181" s="36" t="e">
        <f t="shared" si="38"/>
        <v>#N/A</v>
      </c>
    </row>
    <row r="182" spans="1:32" s="36" customFormat="1" ht="20.25" customHeight="1">
      <c r="A182" s="50">
        <v>70</v>
      </c>
      <c r="B182" s="41">
        <v>27208742324</v>
      </c>
      <c r="C182" s="42" t="s">
        <v>302</v>
      </c>
      <c r="D182" s="43" t="s">
        <v>80</v>
      </c>
      <c r="E182" s="60" t="s">
        <v>154</v>
      </c>
      <c r="F182" s="44">
        <v>37679</v>
      </c>
      <c r="G182" s="45" t="s">
        <v>46</v>
      </c>
      <c r="H182" s="45" t="s">
        <v>35</v>
      </c>
      <c r="I182" s="46">
        <v>7.23</v>
      </c>
      <c r="J182" s="46">
        <v>9.3000000000000007</v>
      </c>
      <c r="K182" s="46" t="s">
        <v>75</v>
      </c>
      <c r="L182" s="46"/>
      <c r="M182" s="46"/>
      <c r="N182" s="46">
        <v>6.6</v>
      </c>
      <c r="O182" s="46">
        <v>7.7</v>
      </c>
      <c r="P182" s="46">
        <v>7.25</v>
      </c>
      <c r="Q182" s="46">
        <v>2.99</v>
      </c>
      <c r="R182" s="47" t="s">
        <v>36</v>
      </c>
      <c r="S182" s="47" t="s">
        <v>36</v>
      </c>
      <c r="T182" s="47" t="s">
        <v>36</v>
      </c>
      <c r="U182" s="47" t="s">
        <v>36</v>
      </c>
      <c r="V182" s="47" t="s">
        <v>41</v>
      </c>
      <c r="W182" s="48" t="s">
        <v>38</v>
      </c>
      <c r="X182" s="49" t="str">
        <f t="shared" si="36"/>
        <v>CNTN</v>
      </c>
      <c r="Z182" s="63"/>
      <c r="AA182" s="36">
        <v>0</v>
      </c>
      <c r="AB182" s="36">
        <v>0</v>
      </c>
      <c r="AC182" s="36" t="s">
        <v>66</v>
      </c>
      <c r="AD182" s="36" t="b">
        <f t="shared" si="37"/>
        <v>1</v>
      </c>
      <c r="AE182" s="36">
        <f>IF(VLOOKUP(B182,[1]NAB!$B$5:$K$420,10,0)=Q182,VLOOKUP(B182,[1]NAB!$B$5:$K$517,10,0),"check")</f>
        <v>2.99</v>
      </c>
      <c r="AF182" s="36" t="b">
        <f t="shared" si="38"/>
        <v>1</v>
      </c>
    </row>
    <row r="183" spans="1:32" s="36" customFormat="1" ht="20.25" customHeight="1">
      <c r="A183" s="50">
        <v>71</v>
      </c>
      <c r="B183" s="41">
        <v>27203131184</v>
      </c>
      <c r="C183" s="42" t="s">
        <v>303</v>
      </c>
      <c r="D183" s="43" t="s">
        <v>304</v>
      </c>
      <c r="E183" s="60" t="s">
        <v>154</v>
      </c>
      <c r="F183" s="44">
        <v>37549</v>
      </c>
      <c r="G183" s="45" t="s">
        <v>42</v>
      </c>
      <c r="H183" s="45" t="s">
        <v>35</v>
      </c>
      <c r="I183" s="46">
        <v>8.44</v>
      </c>
      <c r="J183" s="46" t="s">
        <v>75</v>
      </c>
      <c r="K183" s="46" t="s">
        <v>75</v>
      </c>
      <c r="L183" s="46"/>
      <c r="M183" s="46"/>
      <c r="N183" s="46">
        <v>8.4</v>
      </c>
      <c r="O183" s="46">
        <v>0</v>
      </c>
      <c r="P183" s="46">
        <v>8.31</v>
      </c>
      <c r="Q183" s="46">
        <v>3.58</v>
      </c>
      <c r="R183" s="47">
        <v>0</v>
      </c>
      <c r="S183" s="47">
        <v>0</v>
      </c>
      <c r="T183" s="47" t="s">
        <v>36</v>
      </c>
      <c r="U183" s="47">
        <v>0</v>
      </c>
      <c r="V183" s="47" t="s">
        <v>37</v>
      </c>
      <c r="W183" s="48" t="s">
        <v>57</v>
      </c>
      <c r="X183" s="49" t="str">
        <f t="shared" si="36"/>
        <v>HỎNG</v>
      </c>
      <c r="Z183" s="63"/>
      <c r="AA183" s="36">
        <v>2</v>
      </c>
      <c r="AB183" s="36">
        <v>2</v>
      </c>
      <c r="AC183" s="36" t="s">
        <v>78</v>
      </c>
      <c r="AD183" s="36" t="b">
        <f t="shared" si="37"/>
        <v>1</v>
      </c>
      <c r="AE183" s="36" t="e">
        <f>IF(VLOOKUP(B183,[1]NAB!$B$5:$K$420,10,0)=Q183,VLOOKUP(B183,[1]NAB!$B$5:$K$517,10,0),"check")</f>
        <v>#N/A</v>
      </c>
      <c r="AF183" s="36" t="e">
        <f t="shared" si="38"/>
        <v>#N/A</v>
      </c>
    </row>
    <row r="184" spans="1:32" s="36" customFormat="1" ht="20.25" customHeight="1">
      <c r="A184" s="50">
        <v>72</v>
      </c>
      <c r="B184" s="41">
        <v>23203111453</v>
      </c>
      <c r="C184" s="42" t="s">
        <v>342</v>
      </c>
      <c r="D184" s="43" t="s">
        <v>193</v>
      </c>
      <c r="E184" s="60" t="s">
        <v>341</v>
      </c>
      <c r="F184" s="44">
        <v>36408</v>
      </c>
      <c r="G184" s="45" t="s">
        <v>43</v>
      </c>
      <c r="H184" s="45" t="s">
        <v>35</v>
      </c>
      <c r="I184" s="46">
        <v>6.51</v>
      </c>
      <c r="J184" s="46">
        <v>0</v>
      </c>
      <c r="K184" s="46" t="s">
        <v>75</v>
      </c>
      <c r="L184" s="46"/>
      <c r="M184" s="46"/>
      <c r="N184" s="46">
        <v>0</v>
      </c>
      <c r="O184" s="46">
        <v>0</v>
      </c>
      <c r="P184" s="46">
        <v>6.27</v>
      </c>
      <c r="Q184" s="46">
        <v>2.4700000000000002</v>
      </c>
      <c r="R184" s="47">
        <v>0</v>
      </c>
      <c r="S184" s="47">
        <v>0</v>
      </c>
      <c r="T184" s="47" t="s">
        <v>36</v>
      </c>
      <c r="U184" s="47" t="s">
        <v>36</v>
      </c>
      <c r="V184" s="47" t="s">
        <v>41</v>
      </c>
      <c r="W184" s="48" t="s">
        <v>57</v>
      </c>
      <c r="X184" s="49" t="str">
        <f t="shared" si="36"/>
        <v>HỎNG</v>
      </c>
      <c r="Z184" s="63"/>
      <c r="AA184" s="36">
        <v>2</v>
      </c>
      <c r="AB184" s="36">
        <f>COUNTIF(B:B,B184)</f>
        <v>1</v>
      </c>
      <c r="AC184" s="36" t="s">
        <v>78</v>
      </c>
      <c r="AD184" s="36" t="b">
        <f t="shared" si="37"/>
        <v>1</v>
      </c>
      <c r="AE184" s="36" t="e">
        <f>IF(VLOOKUP(B184,[1]NAB!$B$5:$K$420,10,0)=Q184,VLOOKUP(B184,[1]NAB!$B$5:$K$517,10,0),"check")</f>
        <v>#N/A</v>
      </c>
      <c r="AF184" s="36" t="e">
        <f t="shared" si="38"/>
        <v>#N/A</v>
      </c>
    </row>
    <row r="185" spans="1:32" s="36" customFormat="1" ht="20.25" customHeight="1">
      <c r="A185" s="50">
        <v>73</v>
      </c>
      <c r="B185" s="41">
        <v>24213116767</v>
      </c>
      <c r="C185" s="42" t="s">
        <v>253</v>
      </c>
      <c r="D185" s="43" t="s">
        <v>347</v>
      </c>
      <c r="E185" s="60" t="s">
        <v>346</v>
      </c>
      <c r="F185" s="44">
        <v>36320</v>
      </c>
      <c r="G185" s="45" t="s">
        <v>46</v>
      </c>
      <c r="H185" s="45" t="s">
        <v>44</v>
      </c>
      <c r="I185" s="46">
        <v>6.51</v>
      </c>
      <c r="J185" s="46">
        <v>8.4</v>
      </c>
      <c r="K185" s="46" t="s">
        <v>75</v>
      </c>
      <c r="L185" s="46"/>
      <c r="M185" s="46"/>
      <c r="N185" s="46">
        <v>0</v>
      </c>
      <c r="O185" s="46">
        <v>0</v>
      </c>
      <c r="P185" s="46">
        <v>6.39</v>
      </c>
      <c r="Q185" s="46">
        <v>2.54</v>
      </c>
      <c r="R185" s="47">
        <v>0</v>
      </c>
      <c r="S185" s="47">
        <v>0</v>
      </c>
      <c r="T185" s="47" t="s">
        <v>36</v>
      </c>
      <c r="U185" s="47" t="s">
        <v>36</v>
      </c>
      <c r="V185" s="47" t="s">
        <v>37</v>
      </c>
      <c r="W185" s="48" t="s">
        <v>56</v>
      </c>
      <c r="X185" s="49" t="str">
        <f t="shared" si="36"/>
        <v>HỎNG</v>
      </c>
      <c r="Z185" s="63"/>
      <c r="AA185" s="36">
        <v>3</v>
      </c>
      <c r="AB185" s="36">
        <f>COUNTIF(B:B,B185)</f>
        <v>1</v>
      </c>
      <c r="AC185" s="36" t="s">
        <v>78</v>
      </c>
      <c r="AD185" s="36" t="b">
        <f t="shared" si="37"/>
        <v>1</v>
      </c>
      <c r="AE185" s="36" t="e">
        <f>IF(VLOOKUP(B185,[1]NAB!$B$5:$K$420,10,0)=Q185,VLOOKUP(B185,[1]NAB!$B$5:$K$517,10,0),"check")</f>
        <v>#N/A</v>
      </c>
      <c r="AF185" s="36" t="e">
        <f t="shared" si="38"/>
        <v>#N/A</v>
      </c>
    </row>
    <row r="186" spans="1:32" s="36" customFormat="1" ht="20.25" customHeight="1">
      <c r="A186" s="50">
        <v>74</v>
      </c>
      <c r="B186" s="41">
        <v>2320310781</v>
      </c>
      <c r="C186" s="42" t="s">
        <v>348</v>
      </c>
      <c r="D186" s="43" t="s">
        <v>86</v>
      </c>
      <c r="E186" s="60" t="s">
        <v>349</v>
      </c>
      <c r="F186" s="44">
        <v>36410</v>
      </c>
      <c r="G186" s="45" t="s">
        <v>350</v>
      </c>
      <c r="H186" s="45" t="s">
        <v>35</v>
      </c>
      <c r="I186" s="46">
        <v>5.98</v>
      </c>
      <c r="J186" s="46">
        <v>9.1</v>
      </c>
      <c r="K186" s="46">
        <v>5.5</v>
      </c>
      <c r="L186" s="46"/>
      <c r="M186" s="46"/>
      <c r="N186" s="46"/>
      <c r="O186" s="46">
        <v>7.3</v>
      </c>
      <c r="P186" s="46">
        <v>6.02</v>
      </c>
      <c r="Q186" s="46">
        <v>2.38</v>
      </c>
      <c r="R186" s="47">
        <v>0</v>
      </c>
      <c r="S186" s="47" t="s">
        <v>36</v>
      </c>
      <c r="T186" s="47" t="s">
        <v>36</v>
      </c>
      <c r="U186" s="47" t="s">
        <v>36</v>
      </c>
      <c r="V186" s="47" t="s">
        <v>45</v>
      </c>
      <c r="W186" s="48" t="s">
        <v>273</v>
      </c>
      <c r="X186" s="49" t="str">
        <f t="shared" si="36"/>
        <v>HOÃN</v>
      </c>
      <c r="Z186" s="63"/>
      <c r="AA186" s="36">
        <v>5</v>
      </c>
      <c r="AB186" s="36">
        <f>COUNTIF(B:B,B186)</f>
        <v>1</v>
      </c>
      <c r="AC186" s="36" t="s">
        <v>388</v>
      </c>
      <c r="AD186" s="36" t="b">
        <f t="shared" si="37"/>
        <v>1</v>
      </c>
      <c r="AE186" s="36" t="e">
        <f>IF(VLOOKUP(B186,[1]NAB!$B$5:$K$420,10,0)=Q186,VLOOKUP(B186,[1]NAB!$B$5:$K$517,10,0),"check")</f>
        <v>#N/A</v>
      </c>
      <c r="AF186" s="36" t="e">
        <f t="shared" si="38"/>
        <v>#N/A</v>
      </c>
    </row>
    <row r="187" spans="1:32" s="36" customFormat="1" ht="20.25" customHeight="1">
      <c r="A187" s="50">
        <v>75</v>
      </c>
      <c r="B187" s="41">
        <v>26217126368</v>
      </c>
      <c r="C187" s="42" t="s">
        <v>376</v>
      </c>
      <c r="D187" s="43" t="s">
        <v>318</v>
      </c>
      <c r="E187" s="60" t="s">
        <v>337</v>
      </c>
      <c r="F187" s="44">
        <v>37484</v>
      </c>
      <c r="G187" s="45" t="s">
        <v>39</v>
      </c>
      <c r="H187" s="45" t="s">
        <v>44</v>
      </c>
      <c r="I187" s="46">
        <v>6.08</v>
      </c>
      <c r="J187" s="46">
        <v>9.1999999999999993</v>
      </c>
      <c r="K187" s="46" t="s">
        <v>75</v>
      </c>
      <c r="L187" s="46"/>
      <c r="M187" s="46"/>
      <c r="N187" s="46">
        <v>0</v>
      </c>
      <c r="O187" s="46">
        <v>0</v>
      </c>
      <c r="P187" s="46">
        <v>5.99</v>
      </c>
      <c r="Q187" s="46">
        <v>2.27</v>
      </c>
      <c r="R187" s="47">
        <v>0</v>
      </c>
      <c r="S187" s="47">
        <v>0</v>
      </c>
      <c r="T187" s="47">
        <v>0</v>
      </c>
      <c r="U187" s="47">
        <v>0</v>
      </c>
      <c r="V187" s="47" t="s">
        <v>41</v>
      </c>
      <c r="W187" s="48" t="s">
        <v>68</v>
      </c>
      <c r="X187" s="49" t="str">
        <f t="shared" ref="X187:X192" si="39">IF(OR(MIN(J187:N187)&lt;5.5,J187="",MIN(K187:N187)=""),"HỎNG",IF(AND(J187&gt;=4,MAX(K187:N187)&gt;=5.5,AA187=0,Q187&gt;=2,R187="Đạt",S187="Đạt",T187="ĐẠT",U187="ĐẠT",V187&lt;&gt;0),"CNTN","HOÃN"))</f>
        <v>HỎNG</v>
      </c>
      <c r="Z187" s="63"/>
      <c r="AA187" s="36">
        <v>4</v>
      </c>
      <c r="AB187" s="36">
        <f>COUNTIF(B:B,B187)</f>
        <v>1</v>
      </c>
      <c r="AC187" s="36" t="s">
        <v>78</v>
      </c>
      <c r="AD187" s="36" t="b">
        <f t="shared" ref="AD187:AD192" si="40">AC187=X187</f>
        <v>1</v>
      </c>
      <c r="AE187" s="36" t="e">
        <f>IF(VLOOKUP(B187,[1]NAB!$B$5:$K$420,10,0)=Q187,VLOOKUP(B187,[1]NAB!$B$5:$K$517,10,0),"check")</f>
        <v>#N/A</v>
      </c>
      <c r="AF187" s="36" t="e">
        <f t="shared" ref="AF187:AF192" si="41">AE187=Q187</f>
        <v>#N/A</v>
      </c>
    </row>
    <row r="188" spans="1:32" s="36" customFormat="1" ht="20.25" customHeight="1">
      <c r="A188" s="50">
        <v>76</v>
      </c>
      <c r="B188" s="41">
        <v>26203100289</v>
      </c>
      <c r="C188" s="42" t="s">
        <v>377</v>
      </c>
      <c r="D188" s="43" t="s">
        <v>378</v>
      </c>
      <c r="E188" s="60" t="s">
        <v>337</v>
      </c>
      <c r="F188" s="44">
        <v>37558</v>
      </c>
      <c r="G188" s="45" t="s">
        <v>39</v>
      </c>
      <c r="H188" s="45" t="s">
        <v>35</v>
      </c>
      <c r="I188" s="46">
        <v>6.45</v>
      </c>
      <c r="J188" s="46">
        <v>8.8000000000000007</v>
      </c>
      <c r="K188" s="46" t="s">
        <v>75</v>
      </c>
      <c r="L188" s="46"/>
      <c r="M188" s="46"/>
      <c r="N188" s="46">
        <v>0</v>
      </c>
      <c r="O188" s="46">
        <v>0</v>
      </c>
      <c r="P188" s="46">
        <v>6.34</v>
      </c>
      <c r="Q188" s="46">
        <v>2.5</v>
      </c>
      <c r="R188" s="47">
        <v>0</v>
      </c>
      <c r="S188" s="47" t="s">
        <v>36</v>
      </c>
      <c r="T188" s="47" t="s">
        <v>36</v>
      </c>
      <c r="U188" s="47" t="s">
        <v>36</v>
      </c>
      <c r="V188" s="47" t="s">
        <v>41</v>
      </c>
      <c r="W188" s="48" t="s">
        <v>57</v>
      </c>
      <c r="X188" s="49" t="str">
        <f t="shared" si="39"/>
        <v>HỎNG</v>
      </c>
      <c r="Z188" s="63"/>
      <c r="AA188" s="36">
        <v>2</v>
      </c>
      <c r="AB188" s="36">
        <f>COUNTIF(B:B,B188)</f>
        <v>1</v>
      </c>
      <c r="AC188" s="36" t="s">
        <v>78</v>
      </c>
      <c r="AD188" s="36" t="b">
        <f t="shared" si="40"/>
        <v>1</v>
      </c>
      <c r="AE188" s="36" t="e">
        <f>IF(VLOOKUP(B188,[1]NAB!$B$5:$K$420,10,0)=Q188,VLOOKUP(B188,[1]NAB!$B$5:$K$517,10,0),"check")</f>
        <v>#N/A</v>
      </c>
      <c r="AF188" s="36" t="e">
        <f t="shared" si="41"/>
        <v>#N/A</v>
      </c>
    </row>
    <row r="189" spans="1:32" s="36" customFormat="1" ht="20.25" customHeight="1">
      <c r="A189" s="50">
        <v>77</v>
      </c>
      <c r="B189" s="41">
        <v>25203117259</v>
      </c>
      <c r="C189" s="42" t="s">
        <v>175</v>
      </c>
      <c r="D189" s="43" t="s">
        <v>53</v>
      </c>
      <c r="E189" s="60" t="s">
        <v>337</v>
      </c>
      <c r="F189" s="44">
        <v>36903</v>
      </c>
      <c r="G189" s="45" t="s">
        <v>77</v>
      </c>
      <c r="H189" s="45" t="s">
        <v>35</v>
      </c>
      <c r="I189" s="46">
        <v>6.38</v>
      </c>
      <c r="J189" s="46">
        <v>9.1999999999999993</v>
      </c>
      <c r="K189" s="46" t="s">
        <v>75</v>
      </c>
      <c r="L189" s="46"/>
      <c r="M189" s="46"/>
      <c r="N189" s="46">
        <v>8.1</v>
      </c>
      <c r="O189" s="46">
        <v>8.5</v>
      </c>
      <c r="P189" s="46">
        <v>6.46</v>
      </c>
      <c r="Q189" s="46">
        <v>2.57</v>
      </c>
      <c r="R189" s="47">
        <v>0</v>
      </c>
      <c r="S189" s="47">
        <v>0</v>
      </c>
      <c r="T189" s="47">
        <v>0</v>
      </c>
      <c r="U189" s="47">
        <v>0</v>
      </c>
      <c r="V189" s="47" t="s">
        <v>379</v>
      </c>
      <c r="W189" s="48" t="s">
        <v>68</v>
      </c>
      <c r="X189" s="49" t="str">
        <f t="shared" si="39"/>
        <v>HOÃN</v>
      </c>
      <c r="Z189" s="63"/>
      <c r="AA189" s="36">
        <v>4</v>
      </c>
      <c r="AB189" s="36">
        <f>COUNTIF(B:B,B189)</f>
        <v>1</v>
      </c>
      <c r="AC189" s="36" t="s">
        <v>388</v>
      </c>
      <c r="AD189" s="36" t="b">
        <f t="shared" si="40"/>
        <v>1</v>
      </c>
      <c r="AE189" s="36" t="e">
        <f>IF(VLOOKUP(B189,[1]NAB!$B$5:$K$420,10,0)=Q189,VLOOKUP(B189,[1]NAB!$B$5:$K$517,10,0),"check")</f>
        <v>#N/A</v>
      </c>
      <c r="AF189" s="36" t="e">
        <f t="shared" si="41"/>
        <v>#N/A</v>
      </c>
    </row>
    <row r="190" spans="1:32" s="36" customFormat="1" ht="20.25" customHeight="1">
      <c r="A190" s="50">
        <v>78</v>
      </c>
      <c r="B190" s="41">
        <v>25203302892</v>
      </c>
      <c r="C190" s="42" t="s">
        <v>162</v>
      </c>
      <c r="D190" s="43" t="s">
        <v>62</v>
      </c>
      <c r="E190" s="60" t="s">
        <v>337</v>
      </c>
      <c r="F190" s="44">
        <v>37181</v>
      </c>
      <c r="G190" s="45" t="s">
        <v>39</v>
      </c>
      <c r="H190" s="45" t="s">
        <v>35</v>
      </c>
      <c r="I190" s="46">
        <v>6.5</v>
      </c>
      <c r="J190" s="46">
        <v>8.9</v>
      </c>
      <c r="K190" s="46" t="s">
        <v>75</v>
      </c>
      <c r="L190" s="46"/>
      <c r="M190" s="46"/>
      <c r="N190" s="46">
        <v>5.5</v>
      </c>
      <c r="O190" s="46">
        <v>6.9</v>
      </c>
      <c r="P190" s="46">
        <v>6.51</v>
      </c>
      <c r="Q190" s="46">
        <v>2.58</v>
      </c>
      <c r="R190" s="47" t="s">
        <v>36</v>
      </c>
      <c r="S190" s="47">
        <v>0</v>
      </c>
      <c r="T190" s="47" t="s">
        <v>36</v>
      </c>
      <c r="U190" s="47" t="s">
        <v>36</v>
      </c>
      <c r="V190" s="47" t="s">
        <v>41</v>
      </c>
      <c r="W190" s="48" t="s">
        <v>57</v>
      </c>
      <c r="X190" s="49" t="str">
        <f t="shared" si="39"/>
        <v>HOÃN</v>
      </c>
      <c r="Z190" s="63"/>
      <c r="AA190" s="36">
        <v>2</v>
      </c>
      <c r="AB190" s="36">
        <f>COUNTIF(B:B,B190)</f>
        <v>1</v>
      </c>
      <c r="AC190" s="36" t="s">
        <v>388</v>
      </c>
      <c r="AD190" s="36" t="b">
        <f t="shared" si="40"/>
        <v>1</v>
      </c>
      <c r="AE190" s="36" t="e">
        <f>IF(VLOOKUP(B190,[1]NAB!$B$5:$K$420,10,0)=Q190,VLOOKUP(B190,[1]NAB!$B$5:$K$517,10,0),"check")</f>
        <v>#N/A</v>
      </c>
      <c r="AF190" s="36" t="e">
        <f t="shared" si="41"/>
        <v>#N/A</v>
      </c>
    </row>
    <row r="191" spans="1:32" s="36" customFormat="1" ht="20.25" customHeight="1">
      <c r="A191" s="50">
        <v>79</v>
      </c>
      <c r="B191" s="41">
        <v>26203131237</v>
      </c>
      <c r="C191" s="42" t="s">
        <v>380</v>
      </c>
      <c r="D191" s="43" t="s">
        <v>147</v>
      </c>
      <c r="E191" s="60" t="s">
        <v>337</v>
      </c>
      <c r="F191" s="44">
        <v>37474</v>
      </c>
      <c r="G191" s="45" t="s">
        <v>46</v>
      </c>
      <c r="H191" s="45" t="s">
        <v>35</v>
      </c>
      <c r="I191" s="46">
        <v>6.36</v>
      </c>
      <c r="J191" s="46">
        <v>7.3</v>
      </c>
      <c r="K191" s="46" t="s">
        <v>75</v>
      </c>
      <c r="L191" s="46"/>
      <c r="M191" s="46"/>
      <c r="N191" s="46">
        <v>6.8</v>
      </c>
      <c r="O191" s="46">
        <v>7</v>
      </c>
      <c r="P191" s="46">
        <v>6.38</v>
      </c>
      <c r="Q191" s="46">
        <v>2.4900000000000002</v>
      </c>
      <c r="R191" s="47">
        <v>0</v>
      </c>
      <c r="S191" s="47">
        <v>0</v>
      </c>
      <c r="T191" s="47" t="s">
        <v>36</v>
      </c>
      <c r="U191" s="47">
        <v>0</v>
      </c>
      <c r="V191" s="47" t="s">
        <v>37</v>
      </c>
      <c r="W191" s="48" t="s">
        <v>57</v>
      </c>
      <c r="X191" s="49" t="str">
        <f t="shared" si="39"/>
        <v>HOÃN</v>
      </c>
      <c r="Z191" s="63"/>
      <c r="AA191" s="36">
        <v>2</v>
      </c>
      <c r="AB191" s="36">
        <f>COUNTIF(B:B,B191)</f>
        <v>1</v>
      </c>
      <c r="AC191" s="36" t="s">
        <v>388</v>
      </c>
      <c r="AD191" s="36" t="b">
        <f t="shared" si="40"/>
        <v>1</v>
      </c>
      <c r="AE191" s="36" t="e">
        <f>IF(VLOOKUP(B191,[1]NAB!$B$5:$K$420,10,0)=Q191,VLOOKUP(B191,[1]NAB!$B$5:$K$517,10,0),"check")</f>
        <v>#N/A</v>
      </c>
      <c r="AF191" s="36" t="e">
        <f t="shared" si="41"/>
        <v>#N/A</v>
      </c>
    </row>
    <row r="192" spans="1:32" s="36" customFormat="1" ht="20.25" customHeight="1">
      <c r="A192" s="50">
        <v>80</v>
      </c>
      <c r="B192" s="41">
        <v>24203106161</v>
      </c>
      <c r="C192" s="42" t="s">
        <v>381</v>
      </c>
      <c r="D192" s="43" t="s">
        <v>64</v>
      </c>
      <c r="E192" s="60" t="s">
        <v>337</v>
      </c>
      <c r="F192" s="44">
        <v>36540</v>
      </c>
      <c r="G192" s="45" t="s">
        <v>42</v>
      </c>
      <c r="H192" s="45" t="s">
        <v>35</v>
      </c>
      <c r="I192" s="46">
        <v>6.56</v>
      </c>
      <c r="J192" s="46">
        <v>9</v>
      </c>
      <c r="K192" s="46" t="s">
        <v>75</v>
      </c>
      <c r="L192" s="46"/>
      <c r="M192" s="46"/>
      <c r="N192" s="46">
        <v>6.1</v>
      </c>
      <c r="O192" s="46">
        <v>7.3</v>
      </c>
      <c r="P192" s="46">
        <v>6.59</v>
      </c>
      <c r="Q192" s="46">
        <v>2.5499999999999998</v>
      </c>
      <c r="R192" s="47">
        <v>0</v>
      </c>
      <c r="S192" s="47">
        <v>0</v>
      </c>
      <c r="T192" s="47" t="s">
        <v>36</v>
      </c>
      <c r="U192" s="47" t="s">
        <v>36</v>
      </c>
      <c r="V192" s="47" t="s">
        <v>37</v>
      </c>
      <c r="W192" s="48" t="s">
        <v>38</v>
      </c>
      <c r="X192" s="49" t="str">
        <f t="shared" si="39"/>
        <v>HOÃN</v>
      </c>
      <c r="Z192" s="63"/>
      <c r="AA192" s="36">
        <v>0</v>
      </c>
      <c r="AB192" s="36">
        <f>COUNTIF(B:B,B192)</f>
        <v>1</v>
      </c>
      <c r="AC192" s="36" t="s">
        <v>388</v>
      </c>
      <c r="AD192" s="36" t="b">
        <f t="shared" si="40"/>
        <v>1</v>
      </c>
      <c r="AE192" s="36" t="e">
        <f>IF(VLOOKUP(B192,[1]NAB!$B$5:$K$420,10,0)=Q192,VLOOKUP(B192,[1]NAB!$B$5:$K$517,10,0),"check")</f>
        <v>#N/A</v>
      </c>
      <c r="AF192" s="36" t="e">
        <f t="shared" si="41"/>
        <v>#N/A</v>
      </c>
    </row>
    <row r="193" spans="1:30" s="27" customFormat="1" ht="13.5" customHeight="1">
      <c r="A193" s="6"/>
      <c r="B193" s="7"/>
      <c r="C193" s="8"/>
      <c r="D193" s="9"/>
      <c r="E193" s="9"/>
      <c r="F193" s="10"/>
      <c r="G193" s="11"/>
      <c r="H193" s="12"/>
      <c r="I193" s="13"/>
      <c r="J193" s="31"/>
      <c r="K193" s="13"/>
      <c r="L193" s="13"/>
      <c r="M193" s="13"/>
      <c r="N193" s="13"/>
      <c r="O193" s="13"/>
      <c r="P193" s="13"/>
      <c r="R193" s="34"/>
      <c r="T193" s="66" t="s">
        <v>382</v>
      </c>
      <c r="U193" s="66"/>
      <c r="V193" s="66"/>
      <c r="W193" s="66"/>
      <c r="X193" s="66"/>
      <c r="Y193" s="36"/>
      <c r="Z193" s="36"/>
      <c r="AD193" s="36"/>
    </row>
    <row r="194" spans="1:30" s="14" customFormat="1" ht="15" customHeight="1">
      <c r="A194" s="14" t="s">
        <v>9</v>
      </c>
      <c r="B194" s="15"/>
      <c r="D194" s="1"/>
      <c r="E194" s="40" t="s">
        <v>10</v>
      </c>
      <c r="G194" s="40"/>
      <c r="H194" s="40"/>
      <c r="I194" s="1"/>
      <c r="J194" s="62"/>
      <c r="K194" s="62"/>
      <c r="L194" s="1"/>
      <c r="N194" s="62"/>
      <c r="O194" s="62" t="s">
        <v>2</v>
      </c>
      <c r="P194" s="16"/>
      <c r="R194" s="33"/>
      <c r="T194" s="67" t="s">
        <v>32</v>
      </c>
      <c r="U194" s="67"/>
      <c r="V194" s="67"/>
      <c r="W194" s="67"/>
      <c r="X194" s="67"/>
      <c r="Y194" s="36"/>
      <c r="Z194" s="36"/>
      <c r="AD194" s="36"/>
    </row>
    <row r="195" spans="1:30" s="28" customFormat="1" ht="18">
      <c r="A195" s="17"/>
      <c r="B195" s="18"/>
      <c r="C195" s="17"/>
      <c r="D195" s="1"/>
      <c r="E195" s="1"/>
      <c r="F195" s="1"/>
      <c r="G195" s="19"/>
      <c r="H195" s="17"/>
      <c r="I195" s="1"/>
      <c r="J195" s="20"/>
      <c r="K195" s="20"/>
      <c r="L195" s="1"/>
      <c r="N195" s="20"/>
      <c r="O195" s="20"/>
      <c r="P195" s="16"/>
      <c r="R195" s="13"/>
      <c r="T195" s="13"/>
      <c r="U195" s="17"/>
      <c r="V195" s="17"/>
      <c r="W195" s="17"/>
      <c r="X195" s="17"/>
      <c r="Z195" s="36"/>
      <c r="AD195" s="36"/>
    </row>
    <row r="196" spans="1:30" s="28" customFormat="1" ht="15.75">
      <c r="A196" s="17"/>
      <c r="B196" s="18"/>
      <c r="C196" s="17"/>
      <c r="D196" s="1"/>
      <c r="E196" s="1"/>
      <c r="F196" s="1"/>
      <c r="G196" s="19"/>
      <c r="H196" s="17"/>
      <c r="I196" s="1"/>
      <c r="J196" s="20"/>
      <c r="K196" s="20"/>
      <c r="L196" s="1"/>
      <c r="N196" s="20"/>
      <c r="O196" s="20"/>
      <c r="P196" s="16"/>
      <c r="R196" s="21"/>
      <c r="T196" s="16"/>
      <c r="U196" s="17"/>
      <c r="V196" s="17"/>
      <c r="W196" s="17"/>
      <c r="X196" s="17"/>
      <c r="Z196" s="36"/>
      <c r="AD196" s="36"/>
    </row>
    <row r="197" spans="1:30" s="28" customFormat="1" ht="15.75">
      <c r="A197" s="17"/>
      <c r="B197" s="18"/>
      <c r="C197" s="17"/>
      <c r="D197" s="1"/>
      <c r="E197" s="1"/>
      <c r="F197" s="1"/>
      <c r="G197" s="19"/>
      <c r="H197" s="17"/>
      <c r="I197" s="1"/>
      <c r="J197" s="20"/>
      <c r="K197" s="20"/>
      <c r="L197" s="1"/>
      <c r="N197" s="20"/>
      <c r="O197" s="20"/>
      <c r="P197" s="22"/>
      <c r="R197" s="21"/>
      <c r="T197" s="22"/>
      <c r="U197" s="17"/>
      <c r="V197" s="17"/>
      <c r="W197" s="17"/>
      <c r="X197" s="17"/>
      <c r="Z197" s="36"/>
      <c r="AD197" s="36"/>
    </row>
    <row r="198" spans="1:30" s="28" customFormat="1" ht="15.75">
      <c r="A198" s="17"/>
      <c r="B198" s="18"/>
      <c r="C198" s="17"/>
      <c r="D198" s="1"/>
      <c r="E198" s="1"/>
      <c r="F198" s="1"/>
      <c r="G198" s="19"/>
      <c r="H198" s="17"/>
      <c r="I198" s="1"/>
      <c r="J198" s="20"/>
      <c r="K198" s="20"/>
      <c r="L198" s="1"/>
      <c r="N198" s="20"/>
      <c r="O198" s="20"/>
      <c r="P198" s="22"/>
      <c r="R198" s="21"/>
      <c r="T198" s="22"/>
      <c r="U198" s="17"/>
      <c r="V198" s="17"/>
      <c r="W198" s="17"/>
      <c r="X198" s="17"/>
      <c r="Z198" s="36"/>
      <c r="AD198" s="36"/>
    </row>
    <row r="199" spans="1:30" s="14" customFormat="1" ht="15.75">
      <c r="A199" s="23"/>
      <c r="B199" s="35" t="s">
        <v>24</v>
      </c>
      <c r="C199" s="23"/>
      <c r="D199" s="1"/>
      <c r="E199" s="1"/>
      <c r="F199" s="1"/>
      <c r="G199" s="37"/>
      <c r="H199" s="37"/>
      <c r="I199" s="1"/>
      <c r="J199" s="62"/>
      <c r="K199" s="62"/>
      <c r="L199" s="1"/>
      <c r="N199" s="62"/>
      <c r="O199" s="62" t="s">
        <v>33</v>
      </c>
      <c r="P199" s="22"/>
      <c r="R199" s="33"/>
      <c r="T199" s="67" t="s">
        <v>3</v>
      </c>
      <c r="U199" s="67"/>
      <c r="V199" s="67"/>
      <c r="W199" s="67"/>
      <c r="X199" s="67"/>
      <c r="Z199" s="36"/>
      <c r="AD199" s="36"/>
    </row>
  </sheetData>
  <autoFilter ref="A5:AG194"/>
  <sortState ref="B76:AC126">
    <sortCondition ref="E76:E126"/>
    <sortCondition ref="D76:D126"/>
  </sortState>
  <mergeCells count="32">
    <mergeCell ref="T193:X193"/>
    <mergeCell ref="T194:X194"/>
    <mergeCell ref="T199:X199"/>
    <mergeCell ref="X3:X5"/>
    <mergeCell ref="J4:J5"/>
    <mergeCell ref="K4:K5"/>
    <mergeCell ref="L4:L5"/>
    <mergeCell ref="M4:M5"/>
    <mergeCell ref="N4:N5"/>
    <mergeCell ref="O4:O5"/>
    <mergeCell ref="R3:R5"/>
    <mergeCell ref="S3:S5"/>
    <mergeCell ref="T3:T5"/>
    <mergeCell ref="U3:U5"/>
    <mergeCell ref="V3:V5"/>
    <mergeCell ref="W3:W5"/>
    <mergeCell ref="Q3:Q5"/>
    <mergeCell ref="A1:D1"/>
    <mergeCell ref="F1:X1"/>
    <mergeCell ref="A2:D2"/>
    <mergeCell ref="F2:X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O3"/>
    <mergeCell ref="P3:P5"/>
  </mergeCells>
  <conditionalFormatting sqref="I9:I13 P7:P13">
    <cfRule type="cellIs" dxfId="30" priority="58" stopIfTrue="1" operator="lessThan">
      <formula>5</formula>
    </cfRule>
  </conditionalFormatting>
  <conditionalFormatting sqref="I9:I13 P7:P13">
    <cfRule type="cellIs" dxfId="29" priority="57" operator="lessThan">
      <formula>4</formula>
    </cfRule>
  </conditionalFormatting>
  <conditionalFormatting sqref="J9:K13 N9:O13">
    <cfRule type="cellIs" dxfId="28" priority="56" operator="lessThan">
      <formula>5.5</formula>
    </cfRule>
  </conditionalFormatting>
  <conditionalFormatting sqref="Q9:Q13">
    <cfRule type="cellIs" dxfId="27" priority="55" operator="lessThan">
      <formula>2</formula>
    </cfRule>
  </conditionalFormatting>
  <conditionalFormatting sqref="W9:W13">
    <cfRule type="containsText" dxfId="26" priority="54" operator="containsText" text="Nợ 0 TC">
      <formula>NOT(ISERROR(SEARCH("Nợ 0 TC",W9)))</formula>
    </cfRule>
  </conditionalFormatting>
  <conditionalFormatting sqref="I7">
    <cfRule type="cellIs" dxfId="25" priority="52" stopIfTrue="1" operator="lessThan">
      <formula>5</formula>
    </cfRule>
  </conditionalFormatting>
  <conditionalFormatting sqref="I7">
    <cfRule type="cellIs" dxfId="24" priority="51" operator="lessThan">
      <formula>4</formula>
    </cfRule>
  </conditionalFormatting>
  <conditionalFormatting sqref="N7:O7 J7:K7">
    <cfRule type="cellIs" dxfId="23" priority="50" operator="lessThan">
      <formula>5.5</formula>
    </cfRule>
  </conditionalFormatting>
  <conditionalFormatting sqref="Q7">
    <cfRule type="cellIs" dxfId="22" priority="49" operator="lessThan">
      <formula>2</formula>
    </cfRule>
  </conditionalFormatting>
  <conditionalFormatting sqref="W7">
    <cfRule type="containsText" dxfId="21" priority="48" operator="containsText" text="Nợ 0 TC">
      <formula>NOT(ISERROR(SEARCH("Nợ 0 TC",W7)))</formula>
    </cfRule>
  </conditionalFormatting>
  <conditionalFormatting sqref="R7:U7">
    <cfRule type="cellIs" dxfId="20" priority="47" operator="equal">
      <formula>0</formula>
    </cfRule>
  </conditionalFormatting>
  <conditionalFormatting sqref="P15:P75 I15:I75 P77:P111 I77:I111 P113:P192 I113:I192">
    <cfRule type="cellIs" dxfId="19" priority="46" stopIfTrue="1" operator="lessThan">
      <formula>5</formula>
    </cfRule>
  </conditionalFormatting>
  <conditionalFormatting sqref="P15:P75 I15:I75 P77:P111 I77:I111 P113:P192 I113:I192">
    <cfRule type="cellIs" dxfId="18" priority="45" operator="lessThan">
      <formula>4</formula>
    </cfRule>
  </conditionalFormatting>
  <conditionalFormatting sqref="N15:O75 J15:K75 J77:K111 N77:O111 J113:K192 N113:O192">
    <cfRule type="cellIs" dxfId="17" priority="44" operator="lessThan">
      <formula>5.5</formula>
    </cfRule>
  </conditionalFormatting>
  <conditionalFormatting sqref="Q15:Q75 Q77:Q111 Q113:Q192">
    <cfRule type="cellIs" dxfId="16" priority="43" operator="lessThan">
      <formula>2</formula>
    </cfRule>
  </conditionalFormatting>
  <conditionalFormatting sqref="S77:V77 R15:V75 R113:V192 R78:V111 R9:R13 T9:V13">
    <cfRule type="cellIs" dxfId="15" priority="42" operator="equal">
      <formula>"Ko Đạt"</formula>
    </cfRule>
  </conditionalFormatting>
  <conditionalFormatting sqref="S77:V77 R15:V75 R113:V192 R78:V111 R9:R13 T9:V13">
    <cfRule type="cellIs" dxfId="14" priority="41" stopIfTrue="1" operator="equal">
      <formula>"Ko Đạt"</formula>
    </cfRule>
  </conditionalFormatting>
  <conditionalFormatting sqref="W15:W75 W77:W111 W113:W192">
    <cfRule type="containsText" dxfId="13" priority="40" operator="containsText" text="Nợ 0 TC">
      <formula>NOT(ISERROR(SEARCH("Nợ 0 TC",W15)))</formula>
    </cfRule>
  </conditionalFormatting>
  <conditionalFormatting sqref="S77:U77 R15:U75 R113:U192 R78:U111 R9:R13 T9:U13">
    <cfRule type="cellIs" dxfId="12" priority="39" operator="equal">
      <formula>0</formula>
    </cfRule>
  </conditionalFormatting>
  <conditionalFormatting sqref="I8">
    <cfRule type="cellIs" dxfId="11" priority="38" stopIfTrue="1" operator="lessThan">
      <formula>5</formula>
    </cfRule>
  </conditionalFormatting>
  <conditionalFormatting sqref="I8">
    <cfRule type="cellIs" dxfId="10" priority="37" operator="lessThan">
      <formula>4</formula>
    </cfRule>
  </conditionalFormatting>
  <conditionalFormatting sqref="N8:O8 J8:K8">
    <cfRule type="cellIs" dxfId="9" priority="36" operator="lessThan">
      <formula>5.5</formula>
    </cfRule>
  </conditionalFormatting>
  <conditionalFormatting sqref="Q8">
    <cfRule type="cellIs" dxfId="8" priority="35" operator="lessThan">
      <formula>2</formula>
    </cfRule>
  </conditionalFormatting>
  <conditionalFormatting sqref="W8">
    <cfRule type="containsText" dxfId="7" priority="34" operator="containsText" text="Nợ 0 TC">
      <formula>NOT(ISERROR(SEARCH("Nợ 0 TC",W8)))</formula>
    </cfRule>
  </conditionalFormatting>
  <conditionalFormatting sqref="R8:U8 S9:S13">
    <cfRule type="cellIs" dxfId="6" priority="33" operator="equal">
      <formula>0</formula>
    </cfRule>
  </conditionalFormatting>
  <conditionalFormatting sqref="X15:X75 X77:X111 X113:X192 X7:X13">
    <cfRule type="cellIs" dxfId="5" priority="16" operator="greaterThan">
      <formula>"HOÃN CN"</formula>
    </cfRule>
    <cfRule type="cellIs" dxfId="4" priority="17" operator="greaterThan">
      <formula>"Hoãn CN"</formula>
    </cfRule>
  </conditionalFormatting>
  <conditionalFormatting sqref="X15:X75 X77:X111 X113:X192 X7:X13">
    <cfRule type="cellIs" dxfId="3" priority="15" operator="notEqual">
      <formula>"CNTN"</formula>
    </cfRule>
  </conditionalFormatting>
  <conditionalFormatting sqref="R77">
    <cfRule type="cellIs" dxfId="2" priority="14" operator="equal">
      <formula>"Ko Đạt"</formula>
    </cfRule>
  </conditionalFormatting>
  <conditionalFormatting sqref="R77">
    <cfRule type="cellIs" dxfId="1" priority="13" stopIfTrue="1" operator="equal">
      <formula>"Ko Đạt"</formula>
    </cfRule>
  </conditionalFormatting>
  <conditionalFormatting sqref="R77">
    <cfRule type="cellIs" dxfId="0" priority="12" operator="equal">
      <formula>0</formula>
    </cfRule>
  </conditionalFormatting>
  <pageMargins left="0.15748031496062992" right="0.15748031496062992" top="0.27559055118110237" bottom="0.35433070866141736" header="0.23622047244094491" footer="0.39370078740157483"/>
  <pageSetup paperSize="9" scale="9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NAD</vt:lpstr>
      <vt:lpstr>NAB</vt:lpstr>
      <vt:lpstr>NAB!Print_Area</vt:lpstr>
      <vt:lpstr>NAD!Print_Area</vt:lpstr>
      <vt:lpstr>NAB!Print_Titles</vt:lpstr>
      <vt:lpstr>NAD!Print_Titles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</cp:lastModifiedBy>
  <cp:lastPrinted>2024-06-18T03:31:15Z</cp:lastPrinted>
  <dcterms:created xsi:type="dcterms:W3CDTF">2016-01-27T03:19:43Z</dcterms:created>
  <dcterms:modified xsi:type="dcterms:W3CDTF">2025-06-06T06:47:25Z</dcterms:modified>
</cp:coreProperties>
</file>