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1 LAM VIEC\TU2009\TOT NGHIEP\NAM2022\THANG6\TN01\"/>
    </mc:Choice>
  </mc:AlternateContent>
  <bookViews>
    <workbookView xWindow="0" yWindow="0" windowWidth="20490" windowHeight="7350" activeTab="1" autoFilterDateGrouping="0"/>
  </bookViews>
  <sheets>
    <sheet name="TN2" sheetId="4" r:id="rId1"/>
    <sheet name="THANG 10" sheetId="2" r:id="rId2"/>
    <sheet name="THANG 04" sheetId="3" r:id="rId3"/>
    <sheet name="K24HPTBM" sheetId="1" r:id="rId4"/>
  </sheets>
  <definedNames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'TN2'!$1:$4</definedName>
    <definedName name="qqqqqqqqqq" localSheetId="0" hidden="1">#REF!</definedName>
    <definedName name="qqqqqqqqqq" hidden="1">#REF!</definedName>
  </definedNames>
  <calcPr calcId="162913" iterate="1"/>
</workbook>
</file>

<file path=xl/calcChain.xml><?xml version="1.0" encoding="utf-8"?>
<calcChain xmlns="http://schemas.openxmlformats.org/spreadsheetml/2006/main">
  <c r="H21" i="4" l="1"/>
  <c r="F21" i="4"/>
  <c r="D21" i="4"/>
  <c r="C21" i="4"/>
  <c r="H20" i="4"/>
  <c r="F20" i="4"/>
  <c r="D20" i="4"/>
  <c r="C20" i="4"/>
  <c r="H19" i="4"/>
  <c r="F19" i="4"/>
  <c r="D19" i="4"/>
  <c r="C19" i="4"/>
  <c r="H18" i="4"/>
  <c r="F18" i="4"/>
  <c r="D18" i="4"/>
  <c r="C18" i="4"/>
  <c r="H17" i="4"/>
  <c r="F17" i="4"/>
  <c r="D17" i="4"/>
  <c r="C17" i="4"/>
  <c r="H16" i="4"/>
  <c r="F16" i="4"/>
  <c r="D16" i="4"/>
  <c r="C16" i="4"/>
  <c r="H15" i="4"/>
  <c r="F15" i="4"/>
  <c r="D15" i="4"/>
  <c r="C15" i="4"/>
  <c r="H14" i="4"/>
  <c r="F14" i="4"/>
  <c r="D14" i="4"/>
  <c r="C14" i="4"/>
  <c r="H13" i="4"/>
  <c r="F13" i="4"/>
  <c r="D13" i="4"/>
  <c r="C13" i="4"/>
  <c r="H12" i="4"/>
  <c r="F12" i="4"/>
  <c r="D12" i="4"/>
  <c r="C12" i="4"/>
  <c r="H11" i="4"/>
  <c r="F11" i="4"/>
  <c r="D11" i="4"/>
  <c r="C11" i="4"/>
  <c r="H10" i="4"/>
  <c r="F10" i="4"/>
  <c r="D10" i="4"/>
  <c r="C10" i="4"/>
  <c r="H9" i="4"/>
  <c r="F9" i="4"/>
  <c r="D9" i="4"/>
  <c r="C9" i="4"/>
  <c r="H8" i="4"/>
  <c r="F8" i="4"/>
  <c r="D8" i="4"/>
  <c r="C8" i="4"/>
  <c r="H7" i="4"/>
  <c r="F7" i="4"/>
  <c r="D7" i="4"/>
  <c r="C7" i="4"/>
  <c r="I46" i="4" l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DI11" i="3" l="1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10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V10" i="3"/>
  <c r="CU10" i="3"/>
  <c r="CT10" i="3"/>
  <c r="CS10" i="3"/>
  <c r="CR10" i="3"/>
  <c r="CQ10" i="3"/>
  <c r="CP10" i="3"/>
  <c r="CO10" i="3"/>
  <c r="CN10" i="3"/>
  <c r="CM10" i="3"/>
  <c r="CL10" i="3"/>
  <c r="CK10" i="3"/>
  <c r="CJ10" i="3"/>
  <c r="CI10" i="3"/>
  <c r="CH10" i="3"/>
  <c r="CG10" i="3"/>
  <c r="CF10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C10" i="3"/>
  <c r="CB10" i="3"/>
  <c r="CA10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CZ23" i="3" s="1"/>
  <c r="L23" i="3"/>
  <c r="K23" i="3"/>
  <c r="J23" i="3"/>
  <c r="I23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CZ22" i="3" s="1"/>
  <c r="I22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CZ21" i="3" s="1"/>
  <c r="L21" i="3"/>
  <c r="K21" i="3"/>
  <c r="J21" i="3"/>
  <c r="I21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CZ19" i="3" s="1"/>
  <c r="L19" i="3"/>
  <c r="K19" i="3"/>
  <c r="J19" i="3"/>
  <c r="I19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CZ18" i="3" s="1"/>
  <c r="I18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CZ16" i="3" s="1"/>
  <c r="I16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CZ15" i="3" s="1"/>
  <c r="L15" i="3"/>
  <c r="K15" i="3"/>
  <c r="J15" i="3"/>
  <c r="I15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CZ14" i="3" s="1"/>
  <c r="I14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CZ13" i="3" s="1"/>
  <c r="L13" i="3"/>
  <c r="K13" i="3"/>
  <c r="J13" i="3"/>
  <c r="I13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CZ12" i="3" s="1"/>
  <c r="I12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CZ10" i="3" s="1"/>
  <c r="I10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DC31" i="3" s="1"/>
  <c r="AV31" i="3"/>
  <c r="CY31" i="3" s="1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CZ31" i="3" s="1"/>
  <c r="K31" i="3"/>
  <c r="J31" i="3"/>
  <c r="I31" i="3"/>
  <c r="G31" i="3"/>
  <c r="F31" i="3"/>
  <c r="E31" i="3"/>
  <c r="C31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CX30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DC30" i="3" s="1"/>
  <c r="DD30" i="3" s="1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CY30" i="3" s="1"/>
  <c r="DA30" i="3" s="1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G30" i="3"/>
  <c r="F30" i="3"/>
  <c r="E30" i="3"/>
  <c r="C30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DC29" i="3" s="1"/>
  <c r="CD29" i="3"/>
  <c r="CY29" i="3" s="1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CZ29" i="3" s="1"/>
  <c r="I29" i="3"/>
  <c r="G29" i="3"/>
  <c r="F29" i="3"/>
  <c r="E29" i="3"/>
  <c r="C29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Y28" i="3" s="1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DC28" i="3" s="1"/>
  <c r="DD28" i="3" s="1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CZ28" i="3" s="1"/>
  <c r="I28" i="3"/>
  <c r="G28" i="3"/>
  <c r="F28" i="3"/>
  <c r="E28" i="3"/>
  <c r="C28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Y27" i="3" s="1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CZ27" i="3" s="1"/>
  <c r="G27" i="3"/>
  <c r="F27" i="3"/>
  <c r="E27" i="3"/>
  <c r="C27" i="3"/>
  <c r="A27" i="3"/>
  <c r="A28" i="3"/>
  <c r="A29" i="3"/>
  <c r="A30" i="3"/>
  <c r="A31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CY26" i="3" s="1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CZ26" i="3" s="1"/>
  <c r="L26" i="3"/>
  <c r="K26" i="3"/>
  <c r="J26" i="3"/>
  <c r="I26" i="3"/>
  <c r="G26" i="3"/>
  <c r="F26" i="3"/>
  <c r="E26" i="3"/>
  <c r="C26" i="3"/>
  <c r="DT24" i="3"/>
  <c r="DS24" i="3"/>
  <c r="DR24" i="3"/>
  <c r="DQ24" i="3"/>
  <c r="DP24" i="3"/>
  <c r="DO24" i="3"/>
  <c r="DN24" i="3"/>
  <c r="DM24" i="3"/>
  <c r="DL24" i="3"/>
  <c r="DK24" i="3"/>
  <c r="DJ24" i="3"/>
  <c r="DH24" i="3"/>
  <c r="DG24" i="3"/>
  <c r="DF24" i="3"/>
  <c r="CX24" i="3"/>
  <c r="CW24" i="3"/>
  <c r="CE24" i="3"/>
  <c r="CD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G24" i="3"/>
  <c r="F24" i="3"/>
  <c r="E24" i="3"/>
  <c r="C24" i="3"/>
  <c r="DT23" i="3"/>
  <c r="DS23" i="3"/>
  <c r="DR23" i="3"/>
  <c r="DQ23" i="3"/>
  <c r="DP23" i="3"/>
  <c r="DO23" i="3"/>
  <c r="DN23" i="3"/>
  <c r="DM23" i="3"/>
  <c r="DL23" i="3"/>
  <c r="DK23" i="3"/>
  <c r="DJ23" i="3"/>
  <c r="DH23" i="3"/>
  <c r="DG23" i="3"/>
  <c r="DF23" i="3"/>
  <c r="CX23" i="3"/>
  <c r="CW23" i="3"/>
  <c r="CE23" i="3"/>
  <c r="CY23" i="3" s="1"/>
  <c r="CD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G23" i="3"/>
  <c r="F23" i="3"/>
  <c r="E23" i="3"/>
  <c r="C23" i="3"/>
  <c r="DT22" i="3"/>
  <c r="DS22" i="3"/>
  <c r="DR22" i="3"/>
  <c r="DQ22" i="3"/>
  <c r="DP22" i="3"/>
  <c r="DO22" i="3"/>
  <c r="DN22" i="3"/>
  <c r="DM22" i="3"/>
  <c r="DL22" i="3"/>
  <c r="DK22" i="3"/>
  <c r="DJ22" i="3"/>
  <c r="DH22" i="3"/>
  <c r="DG22" i="3"/>
  <c r="DF22" i="3"/>
  <c r="CX22" i="3"/>
  <c r="CW22" i="3"/>
  <c r="CE22" i="3"/>
  <c r="CD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DC22" i="3" s="1"/>
  <c r="AV22" i="3"/>
  <c r="G22" i="3"/>
  <c r="F22" i="3"/>
  <c r="E22" i="3"/>
  <c r="C22" i="3"/>
  <c r="DT21" i="3"/>
  <c r="DS21" i="3"/>
  <c r="DR21" i="3"/>
  <c r="DQ21" i="3"/>
  <c r="DP21" i="3"/>
  <c r="DO21" i="3"/>
  <c r="DN21" i="3"/>
  <c r="DM21" i="3"/>
  <c r="DL21" i="3"/>
  <c r="DK21" i="3"/>
  <c r="DJ21" i="3"/>
  <c r="DH21" i="3"/>
  <c r="DG21" i="3"/>
  <c r="DF21" i="3"/>
  <c r="CX21" i="3"/>
  <c r="CW21" i="3"/>
  <c r="CE21" i="3"/>
  <c r="CD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CY21" i="3" s="1"/>
  <c r="AV21" i="3"/>
  <c r="G21" i="3"/>
  <c r="F21" i="3"/>
  <c r="E21" i="3"/>
  <c r="C21" i="3"/>
  <c r="DT20" i="3"/>
  <c r="DS20" i="3"/>
  <c r="DR20" i="3"/>
  <c r="DQ20" i="3"/>
  <c r="DP20" i="3"/>
  <c r="DO20" i="3"/>
  <c r="DN20" i="3"/>
  <c r="DM20" i="3"/>
  <c r="DL20" i="3"/>
  <c r="DK20" i="3"/>
  <c r="DJ20" i="3"/>
  <c r="DH20" i="3"/>
  <c r="DG20" i="3"/>
  <c r="DF20" i="3"/>
  <c r="CX20" i="3"/>
  <c r="CW20" i="3"/>
  <c r="CE20" i="3"/>
  <c r="CD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DC20" i="3" s="1"/>
  <c r="AV20" i="3"/>
  <c r="CY20" i="3" s="1"/>
  <c r="G20" i="3"/>
  <c r="F20" i="3"/>
  <c r="E20" i="3"/>
  <c r="C20" i="3"/>
  <c r="DT19" i="3"/>
  <c r="DS19" i="3"/>
  <c r="DR19" i="3"/>
  <c r="DQ19" i="3"/>
  <c r="DP19" i="3"/>
  <c r="DO19" i="3"/>
  <c r="DN19" i="3"/>
  <c r="DM19" i="3"/>
  <c r="DL19" i="3"/>
  <c r="DK19" i="3"/>
  <c r="DJ19" i="3"/>
  <c r="DH19" i="3"/>
  <c r="DG19" i="3"/>
  <c r="DF19" i="3"/>
  <c r="CX19" i="3"/>
  <c r="CW19" i="3"/>
  <c r="CE19" i="3"/>
  <c r="CD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CY19" i="3" s="1"/>
  <c r="G19" i="3"/>
  <c r="F19" i="3"/>
  <c r="E19" i="3"/>
  <c r="C19" i="3"/>
  <c r="DT18" i="3"/>
  <c r="DS18" i="3"/>
  <c r="DR18" i="3"/>
  <c r="DQ18" i="3"/>
  <c r="DP18" i="3"/>
  <c r="DO18" i="3"/>
  <c r="DN18" i="3"/>
  <c r="DM18" i="3"/>
  <c r="DL18" i="3"/>
  <c r="DK18" i="3"/>
  <c r="DJ18" i="3"/>
  <c r="DH18" i="3"/>
  <c r="DG18" i="3"/>
  <c r="DF18" i="3"/>
  <c r="CX18" i="3"/>
  <c r="CY18" i="3" s="1"/>
  <c r="CW18" i="3"/>
  <c r="CE18" i="3"/>
  <c r="CD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G18" i="3"/>
  <c r="F18" i="3"/>
  <c r="E18" i="3"/>
  <c r="C18" i="3"/>
  <c r="DT17" i="3"/>
  <c r="DS17" i="3"/>
  <c r="DR17" i="3"/>
  <c r="DQ17" i="3"/>
  <c r="DP17" i="3"/>
  <c r="DO17" i="3"/>
  <c r="DN17" i="3"/>
  <c r="DM17" i="3"/>
  <c r="DL17" i="3"/>
  <c r="DK17" i="3"/>
  <c r="DJ17" i="3"/>
  <c r="DH17" i="3"/>
  <c r="DG17" i="3"/>
  <c r="DF17" i="3"/>
  <c r="CX17" i="3"/>
  <c r="CW17" i="3"/>
  <c r="CY17" i="3" s="1"/>
  <c r="CE17" i="3"/>
  <c r="CD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G17" i="3"/>
  <c r="F17" i="3"/>
  <c r="E17" i="3"/>
  <c r="C17" i="3"/>
  <c r="DT16" i="3"/>
  <c r="DS16" i="3"/>
  <c r="DR16" i="3"/>
  <c r="DQ16" i="3"/>
  <c r="DP16" i="3"/>
  <c r="DO16" i="3"/>
  <c r="DN16" i="3"/>
  <c r="DM16" i="3"/>
  <c r="DL16" i="3"/>
  <c r="DK16" i="3"/>
  <c r="DJ16" i="3"/>
  <c r="DH16" i="3"/>
  <c r="DG16" i="3"/>
  <c r="DF16" i="3"/>
  <c r="CX16" i="3"/>
  <c r="CW16" i="3"/>
  <c r="CE16" i="3"/>
  <c r="CY16" i="3" s="1"/>
  <c r="CD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G16" i="3"/>
  <c r="F16" i="3"/>
  <c r="E16" i="3"/>
  <c r="C16" i="3"/>
  <c r="DT15" i="3"/>
  <c r="DS15" i="3"/>
  <c r="DR15" i="3"/>
  <c r="DQ15" i="3"/>
  <c r="DP15" i="3"/>
  <c r="DO15" i="3"/>
  <c r="DN15" i="3"/>
  <c r="DM15" i="3"/>
  <c r="DL15" i="3"/>
  <c r="DK15" i="3"/>
  <c r="DJ15" i="3"/>
  <c r="DH15" i="3"/>
  <c r="DG15" i="3"/>
  <c r="DF15" i="3"/>
  <c r="CX15" i="3"/>
  <c r="CW15" i="3"/>
  <c r="CE15" i="3"/>
  <c r="CD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DC15" i="3" s="1"/>
  <c r="AV15" i="3"/>
  <c r="G15" i="3"/>
  <c r="F15" i="3"/>
  <c r="E15" i="3"/>
  <c r="C15" i="3"/>
  <c r="DT14" i="3"/>
  <c r="DS14" i="3"/>
  <c r="DR14" i="3"/>
  <c r="DQ14" i="3"/>
  <c r="DP14" i="3"/>
  <c r="DO14" i="3"/>
  <c r="DN14" i="3"/>
  <c r="DM14" i="3"/>
  <c r="DL14" i="3"/>
  <c r="DK14" i="3"/>
  <c r="DJ14" i="3"/>
  <c r="DH14" i="3"/>
  <c r="DG14" i="3"/>
  <c r="DF14" i="3"/>
  <c r="CX14" i="3"/>
  <c r="CW14" i="3"/>
  <c r="CE14" i="3"/>
  <c r="CD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DC14" i="3" s="1"/>
  <c r="AV14" i="3"/>
  <c r="G14" i="3"/>
  <c r="F14" i="3"/>
  <c r="E14" i="3"/>
  <c r="C14" i="3"/>
  <c r="DT13" i="3"/>
  <c r="DS13" i="3"/>
  <c r="DR13" i="3"/>
  <c r="DQ13" i="3"/>
  <c r="DP13" i="3"/>
  <c r="DO13" i="3"/>
  <c r="DN13" i="3"/>
  <c r="DM13" i="3"/>
  <c r="DL13" i="3"/>
  <c r="DK13" i="3"/>
  <c r="DJ13" i="3"/>
  <c r="DH13" i="3"/>
  <c r="DG13" i="3"/>
  <c r="DF13" i="3"/>
  <c r="CX13" i="3"/>
  <c r="CW13" i="3"/>
  <c r="CE13" i="3"/>
  <c r="CD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DC13" i="3" s="1"/>
  <c r="DD13" i="3" s="1"/>
  <c r="AV13" i="3"/>
  <c r="CY13" i="3" s="1"/>
  <c r="G13" i="3"/>
  <c r="F13" i="3"/>
  <c r="E13" i="3"/>
  <c r="C13" i="3"/>
  <c r="DT12" i="3"/>
  <c r="DS12" i="3"/>
  <c r="DR12" i="3"/>
  <c r="DQ12" i="3"/>
  <c r="DP12" i="3"/>
  <c r="DO12" i="3"/>
  <c r="DN12" i="3"/>
  <c r="DM12" i="3"/>
  <c r="DL12" i="3"/>
  <c r="DK12" i="3"/>
  <c r="DJ12" i="3"/>
  <c r="DH12" i="3"/>
  <c r="DG12" i="3"/>
  <c r="DF12" i="3"/>
  <c r="CX12" i="3"/>
  <c r="CW12" i="3"/>
  <c r="CE12" i="3"/>
  <c r="CD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G12" i="3"/>
  <c r="F12" i="3"/>
  <c r="E12" i="3"/>
  <c r="C12" i="3"/>
  <c r="DT11" i="3"/>
  <c r="DS11" i="3"/>
  <c r="DR11" i="3"/>
  <c r="DQ11" i="3"/>
  <c r="DP11" i="3"/>
  <c r="DO11" i="3"/>
  <c r="DN11" i="3"/>
  <c r="DM11" i="3"/>
  <c r="DL11" i="3"/>
  <c r="DK11" i="3"/>
  <c r="DJ11" i="3"/>
  <c r="DH11" i="3"/>
  <c r="DG11" i="3"/>
  <c r="DF11" i="3"/>
  <c r="CX11" i="3"/>
  <c r="DC11" i="3" s="1"/>
  <c r="DD11" i="3" s="1"/>
  <c r="CW11" i="3"/>
  <c r="CE11" i="3"/>
  <c r="CD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G11" i="3"/>
  <c r="F11" i="3"/>
  <c r="E11" i="3"/>
  <c r="C11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DT10" i="3"/>
  <c r="DS10" i="3"/>
  <c r="DR10" i="3"/>
  <c r="DQ10" i="3"/>
  <c r="DP10" i="3"/>
  <c r="DO10" i="3"/>
  <c r="DN10" i="3"/>
  <c r="DM10" i="3"/>
  <c r="DL10" i="3"/>
  <c r="DK10" i="3"/>
  <c r="DJ10" i="3"/>
  <c r="DH10" i="3"/>
  <c r="DG10" i="3"/>
  <c r="DF10" i="3"/>
  <c r="CX10" i="3"/>
  <c r="CW10" i="3"/>
  <c r="CE10" i="3"/>
  <c r="CD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DC10" i="3" s="1"/>
  <c r="AV10" i="3"/>
  <c r="CY10" i="3" s="1"/>
  <c r="G10" i="3"/>
  <c r="F10" i="3"/>
  <c r="E10" i="3"/>
  <c r="C10" i="3"/>
  <c r="DC16" i="3"/>
  <c r="DC27" i="3"/>
  <c r="CY11" i="3"/>
  <c r="DA11" i="3" s="1"/>
  <c r="CZ30" i="3"/>
  <c r="CY24" i="3"/>
  <c r="DA24" i="3" s="1"/>
  <c r="CY12" i="3"/>
  <c r="DC19" i="3"/>
  <c r="DC24" i="3"/>
  <c r="DD24" i="3" s="1"/>
  <c r="DE24" i="3" s="1"/>
  <c r="DC12" i="3"/>
  <c r="DC26" i="3"/>
  <c r="DD26" i="3" s="1"/>
  <c r="CZ11" i="3"/>
  <c r="CZ17" i="3"/>
  <c r="CZ20" i="3"/>
  <c r="CZ24" i="3"/>
  <c r="DC17" i="3"/>
  <c r="DD17" i="3" s="1"/>
  <c r="DE17" i="3" l="1"/>
  <c r="DD10" i="3"/>
  <c r="DE10" i="3" s="1"/>
  <c r="DE28" i="3"/>
  <c r="DA29" i="3"/>
  <c r="DA31" i="3"/>
  <c r="DE23" i="3"/>
  <c r="DE13" i="3"/>
  <c r="DE11" i="3"/>
  <c r="DA10" i="3"/>
  <c r="DD12" i="3"/>
  <c r="DE12" i="3" s="1"/>
  <c r="DA23" i="3"/>
  <c r="DA26" i="3"/>
  <c r="DA28" i="3"/>
  <c r="DD29" i="3"/>
  <c r="DE29" i="3" s="1"/>
  <c r="DE30" i="3"/>
  <c r="DD31" i="3"/>
  <c r="DE31" i="3" s="1"/>
  <c r="DD16" i="3"/>
  <c r="DE16" i="3" s="1"/>
  <c r="DA16" i="3"/>
  <c r="DA17" i="3"/>
  <c r="DA18" i="3"/>
  <c r="DA20" i="3"/>
  <c r="DA21" i="3"/>
  <c r="DE26" i="3"/>
  <c r="DD27" i="3"/>
  <c r="DE27" i="3" s="1"/>
  <c r="DA27" i="3"/>
  <c r="DA13" i="3"/>
  <c r="DA19" i="3"/>
  <c r="DD19" i="3"/>
  <c r="DE19" i="3" s="1"/>
  <c r="DD20" i="3"/>
  <c r="DE20" i="3" s="1"/>
  <c r="DU20" i="3" s="1"/>
  <c r="DU11" i="3"/>
  <c r="CY22" i="3"/>
  <c r="CY14" i="3"/>
  <c r="DA12" i="3"/>
  <c r="DC21" i="3"/>
  <c r="DD21" i="3" s="1"/>
  <c r="DE21" i="3" s="1"/>
  <c r="CY15" i="3"/>
  <c r="DD15" i="3" s="1"/>
  <c r="DE15" i="3" s="1"/>
  <c r="DU24" i="3"/>
  <c r="DC23" i="3"/>
  <c r="DD23" i="3" s="1"/>
  <c r="DC18" i="3"/>
  <c r="DD18" i="3" s="1"/>
  <c r="DE18" i="3" s="1"/>
  <c r="DU19" i="3" l="1"/>
  <c r="DU18" i="3"/>
  <c r="DU10" i="3"/>
  <c r="DA15" i="3"/>
  <c r="DU15" i="3"/>
  <c r="DA14" i="3"/>
  <c r="DA22" i="3"/>
  <c r="DD14" i="3"/>
  <c r="DE14" i="3" s="1"/>
  <c r="DU17" i="3"/>
  <c r="DU23" i="3"/>
  <c r="DU21" i="3"/>
  <c r="DU12" i="3"/>
  <c r="DU13" i="3"/>
  <c r="DU16" i="3"/>
  <c r="DD22" i="3"/>
  <c r="DE22" i="3" s="1"/>
  <c r="DU14" i="3" l="1"/>
  <c r="DU22" i="3"/>
</calcChain>
</file>

<file path=xl/sharedStrings.xml><?xml version="1.0" encoding="utf-8"?>
<sst xmlns="http://schemas.openxmlformats.org/spreadsheetml/2006/main" count="1424" uniqueCount="279">
  <si>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</si>
  <si>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</si>
  <si>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</si>
  <si>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</si>
  <si>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</si>
  <si>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</si>
  <si>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</si>
  <si>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</si>
  <si>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</si>
  <si>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</si>
  <si>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</si>
  <si>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</si>
  <si>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</si>
  <si>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</si>
  <si>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</si>
  <si>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  (Chọn 12 trong 16)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</si>
  <si>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</si>
  <si>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</si>
  <si>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</si>
  <si>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</si>
  <si>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</si>
  <si>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</si>
  <si>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</si>
  <si>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</si>
  <si>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Kiến Thức Cơ Sở</t>
  </si>
  <si>
    <t>Thống Kê &amp; Tối Ưu Hóa</t>
  </si>
  <si>
    <t>Cấu Trúc Dữ Liệu &amp; Giải Thuật</t>
  </si>
  <si>
    <t>Lập Trình</t>
  </si>
  <si>
    <t>Cơ Sở Dữ Liệu</t>
  </si>
  <si>
    <t>Mạng &amp; Hệ Thống</t>
  </si>
  <si>
    <t>Thiết Kế &amp; Quản Lý</t>
  </si>
  <si>
    <t>Đồ Án CDIO</t>
  </si>
  <si>
    <t>Tổng số Tín Chỉ Đã học ở ĐẠI CƯƠNG NGÀNH</t>
  </si>
  <si>
    <t>Số Tín Chỉ Chưa Hoàn tất ở ĐẠI CƯƠNG NGÀNH</t>
  </si>
  <si>
    <t>Cấu Trúc &amp; Giải Thuật  (Chọn 1 trong 2)</t>
  </si>
  <si>
    <t>Đồ Án Chuyên Ngành</t>
  </si>
  <si>
    <t>Blockchain</t>
  </si>
  <si>
    <t>BigData &amp; Machine Learning</t>
  </si>
  <si>
    <t>Anh Văn Chuyên Ngành</t>
  </si>
  <si>
    <t>Tổng số Tín Chỉ Đã học ở CHUYÊN NGÀNH</t>
  </si>
  <si>
    <t>Số Tín Chỉ Chưa Hoàn tất ở CHUYÊN NGÀNH</t>
  </si>
  <si>
    <t>Tốt Nghiệp  (Chọn 1 trong 6)</t>
  </si>
  <si>
    <t>Tổng số Tín Chỉ Đã học ở TỐT NGHIỆP</t>
  </si>
  <si>
    <t>Số Tín Chỉ Chưa Hoàn tất ở TỐT NGHIỆP</t>
  </si>
  <si>
    <t>PHI 100</t>
  </si>
  <si>
    <t>Tự chọn Nói Tiếng Việt  (Chọn 1 trong 2)</t>
  </si>
  <si>
    <t>Tự chọn Viết Tiếng Việt  (Chọn 1 trong 2)</t>
  </si>
  <si>
    <t>CS 101</t>
  </si>
  <si>
    <t>CS 201</t>
  </si>
  <si>
    <t>Toán Học</t>
  </si>
  <si>
    <t>Đạo Đức &amp; Pháp Luật  (Chọn 1 trong 3)</t>
  </si>
  <si>
    <t>Tự chọn về Xã Hội  (Chọn 2 trong 5)</t>
  </si>
  <si>
    <t>Hướng Nghiệp</t>
  </si>
  <si>
    <t>HIS 361</t>
  </si>
  <si>
    <t>PHI 161</t>
  </si>
  <si>
    <t>PHI 162</t>
  </si>
  <si>
    <t>POS 361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</si>
  <si>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</si>
  <si>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</si>
  <si>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</si>
  <si>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</si>
  <si>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</si>
  <si>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</si>
  <si>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</si>
  <si>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</si>
  <si>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</si>
  <si>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</si>
  <si>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</si>
  <si>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</si>
  <si>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</si>
  <si>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</si>
  <si>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</si>
  <si>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</si>
  <si>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</si>
  <si>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</si>
  <si>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</si>
  <si>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</si>
  <si>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</si>
  <si>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</si>
  <si>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</si>
  <si>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</si>
  <si>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</si>
  <si>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</si>
  <si>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</si>
  <si>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</si>
  <si>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</si>
  <si>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</si>
  <si>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</si>
  <si>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CS 100</t>
  </si>
  <si>
    <t>MTH 254</t>
  </si>
  <si>
    <t>MTH 383</t>
  </si>
  <si>
    <t>STA 151</t>
  </si>
  <si>
    <t>STA 285</t>
  </si>
  <si>
    <t>CS 316</t>
  </si>
  <si>
    <t>CS 211</t>
  </si>
  <si>
    <t>CS 311</t>
  </si>
  <si>
    <t>IS 301</t>
  </si>
  <si>
    <t>CR 250</t>
  </si>
  <si>
    <t>CS 226</t>
  </si>
  <si>
    <t>CS 252</t>
  </si>
  <si>
    <t>CS 303</t>
  </si>
  <si>
    <t>CS 297</t>
  </si>
  <si>
    <t>DS 347</t>
  </si>
  <si>
    <t>CS 416</t>
  </si>
  <si>
    <t>CS 417</t>
  </si>
  <si>
    <t>CS 414</t>
  </si>
  <si>
    <t>CS 466</t>
  </si>
  <si>
    <t>IS 384</t>
  </si>
  <si>
    <t>CS 353</t>
  </si>
  <si>
    <t>CS 434</t>
  </si>
  <si>
    <t>CS 420</t>
  </si>
  <si>
    <t>DS 445</t>
  </si>
  <si>
    <t>DS 441</t>
  </si>
  <si>
    <t>DS 397</t>
  </si>
  <si>
    <t>DS 447</t>
  </si>
  <si>
    <t>DS 303</t>
  </si>
  <si>
    <t>DS 321</t>
  </si>
  <si>
    <t>DS 371</t>
  </si>
  <si>
    <t>DS 423</t>
  </si>
  <si>
    <t>ENG 337</t>
  </si>
  <si>
    <t>CR 448</t>
  </si>
  <si>
    <t>CR 449</t>
  </si>
  <si>
    <t>CS 448</t>
  </si>
  <si>
    <t>CS 449</t>
  </si>
  <si>
    <t>IS 448</t>
  </si>
  <si>
    <t>IS 449</t>
  </si>
  <si>
    <t>COM 101</t>
  </si>
  <si>
    <t>COM 141</t>
  </si>
  <si>
    <t>COM 102</t>
  </si>
  <si>
    <t>COM 142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</si>
  <si>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</si>
  <si>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</si>
  <si>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</si>
  <si>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</si>
  <si>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</si>
  <si>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</si>
  <si>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</si>
  <si>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</si>
  <si>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</si>
  <si>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</si>
  <si>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DTE-IT 102</t>
  </si>
  <si>
    <t>DTE-IT 152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</si>
  <si>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</si>
  <si>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</si>
  <si>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</si>
  <si>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</si>
  <si>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</si>
  <si>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</si>
  <si>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</si>
  <si>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</si>
  <si>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Số TC</t>
  </si>
  <si>
    <t>Điểm 10</t>
  </si>
  <si>
    <t>Điểm 4</t>
  </si>
  <si>
    <t>Môn ngoài Chương trình</t>
  </si>
  <si>
    <t>Huỳnh</t>
  </si>
  <si>
    <t>Tấn</t>
  </si>
  <si>
    <t>Đạt</t>
  </si>
  <si>
    <t>Nam</t>
  </si>
  <si>
    <t>Đã Đăng Ký (chưa học xong)</t>
  </si>
  <si>
    <t>X</t>
  </si>
  <si>
    <t>CR 210</t>
  </si>
  <si>
    <t>Lê</t>
  </si>
  <si>
    <t>Văn</t>
  </si>
  <si>
    <t>Hiếu</t>
  </si>
  <si>
    <t>P (P/F)</t>
  </si>
  <si>
    <t>Trần</t>
  </si>
  <si>
    <t>Huy</t>
  </si>
  <si>
    <t>Hoàng</t>
  </si>
  <si>
    <t>Tuấn</t>
  </si>
  <si>
    <t>Khôi</t>
  </si>
  <si>
    <t>Nguyễn</t>
  </si>
  <si>
    <t>Thanh</t>
  </si>
  <si>
    <t>Khương</t>
  </si>
  <si>
    <t>Lê Thành</t>
  </si>
  <si>
    <t>Lợi</t>
  </si>
  <si>
    <t>Dương</t>
  </si>
  <si>
    <t>Long</t>
  </si>
  <si>
    <t>Trần Bảo</t>
  </si>
  <si>
    <t>Minh</t>
  </si>
  <si>
    <t>Hoài</t>
  </si>
  <si>
    <t>Trương</t>
  </si>
  <si>
    <t>Hồng</t>
  </si>
  <si>
    <t>Ngân</t>
  </si>
  <si>
    <t>Nữ</t>
  </si>
  <si>
    <t>Phong</t>
  </si>
  <si>
    <t>Phước</t>
  </si>
  <si>
    <t>Quang</t>
  </si>
  <si>
    <t>Quân</t>
  </si>
  <si>
    <t>Công</t>
  </si>
  <si>
    <t>Đức An</t>
  </si>
  <si>
    <t>Sơn</t>
  </si>
  <si>
    <t>Thành</t>
  </si>
  <si>
    <t>Thìn</t>
  </si>
  <si>
    <t>Nhật</t>
  </si>
  <si>
    <t>Trường</t>
  </si>
  <si>
    <t>Võ</t>
  </si>
  <si>
    <t>Ngọc</t>
  </si>
  <si>
    <t>Vinh</t>
  </si>
  <si>
    <t>Hà</t>
  </si>
  <si>
    <t>Nguyễn Phước</t>
  </si>
  <si>
    <t>Vũ</t>
  </si>
  <si>
    <t>STT</t>
  </si>
  <si>
    <t>ĐẠI HỌC DUY TÂN</t>
  </si>
  <si>
    <t>PHÒNG ĐÀO TẠO ĐH &amp; SĐH</t>
  </si>
  <si>
    <t>CHUYÊN NGÀNH: BIG DATA &amp; MACHINE LEARNING</t>
  </si>
  <si>
    <t>BẢNG ĐIỂM TỔNG HỢP KẾT QUẢ HỌC TẬP TOÀN KHÓA HỌC KHÓA K24HP-TBM NĂM 2018-2022</t>
  </si>
  <si>
    <t>Nơi Sinh</t>
  </si>
  <si>
    <t>Tổng số Tín Chỉ 8 HK</t>
  </si>
  <si>
    <t>Tổng số Tín Chỉ PASS</t>
  </si>
  <si>
    <t>Điểm TBC 8HK (Thang 10)</t>
  </si>
  <si>
    <t>Điểm TBC 8HK (Thang 04)</t>
  </si>
  <si>
    <t>Tổng Số TC chưa hoàn tất</t>
  </si>
  <si>
    <t>TỈ LỆ %</t>
  </si>
  <si>
    <t>XÉT NHẬN KLTN</t>
  </si>
  <si>
    <t>Anh văn</t>
  </si>
  <si>
    <t>Tự Tính</t>
  </si>
  <si>
    <t>Chọn 1 trong 2</t>
  </si>
  <si>
    <t>p</t>
  </si>
  <si>
    <t>x</t>
  </si>
  <si>
    <t>P</t>
  </si>
  <si>
    <t>TRƯỜNG ĐẠI HỌC DUY TÂN</t>
  </si>
  <si>
    <t>DANH SÁCH SV THAM GIA TỐT NGHIỆP  ĐỢT THÁNG 05 NĂM 2022</t>
  </si>
  <si>
    <t>HỘI ĐỒNG TỐT NGHIỆP</t>
  </si>
  <si>
    <t>(Kèm theo QĐ : .. .. .. .. /QĐ-ĐHDT-HĐTN Ngày .. .. .. / .. .. .. / 2022)</t>
  </si>
  <si>
    <t>SBD</t>
  </si>
  <si>
    <t xml:space="preserve">HỌ VÀ </t>
  </si>
  <si>
    <t>TÊN</t>
  </si>
  <si>
    <t>KHÓA</t>
  </si>
  <si>
    <t>NGÀY SINH</t>
  </si>
  <si>
    <t>NƠI SINH</t>
  </si>
  <si>
    <t>GIỚI TÍNH</t>
  </si>
  <si>
    <t>KLTN</t>
  </si>
  <si>
    <t>GHI CHÚ</t>
  </si>
  <si>
    <t>THÁNG 05.2022</t>
  </si>
  <si>
    <t>DIỆN SV VỚT ĐIỀU KIỆN NHẬN  KHÓA LUẬN TỐT NGHIỆP LẦN ĐẦU</t>
  </si>
  <si>
    <t>TRƯỞNG BAN THƯ KÝ</t>
  </si>
  <si>
    <t>CHỦ TỊCH  HỘI ĐỒNG TỐT NGHIỆP</t>
  </si>
  <si>
    <t>ThS. Nguyễn Ân</t>
  </si>
  <si>
    <t>TS. Võ Thanh Hải</t>
  </si>
  <si>
    <t>2</t>
  </si>
  <si>
    <t>1</t>
  </si>
  <si>
    <t>3</t>
  </si>
  <si>
    <t>4</t>
  </si>
  <si>
    <t>Hoàn tất</t>
  </si>
  <si>
    <t>LẬP BẢNG</t>
  </si>
  <si>
    <t>NGƯỜI KIỂM TRA</t>
  </si>
  <si>
    <t>LÃNH  ĐẠO KHOA</t>
  </si>
  <si>
    <t>PHÒNG ĐÀO TẠO</t>
  </si>
  <si>
    <t>PHÓ HIỆU TRƯỞNG</t>
  </si>
  <si>
    <t>Phan Thanh Tâm</t>
  </si>
  <si>
    <t>Nguyễn Phúc Minh Tú</t>
  </si>
  <si>
    <t>TS. Nguyễn Phi Sơn</t>
  </si>
  <si>
    <t>DIỆN SV KHHÔNG ĐỦ ĐIỀU KIỆN NHẬN  KHÓA LUẬN TỐT NGHIỆP LẦN ĐẦU</t>
  </si>
  <si>
    <t>K24HPTBM</t>
  </si>
  <si>
    <t>Huỳnh Tấn</t>
  </si>
  <si>
    <t/>
  </si>
  <si>
    <t>D</t>
  </si>
  <si>
    <t>Lê Văn</t>
  </si>
  <si>
    <t>Trần Huy</t>
  </si>
  <si>
    <t>Trần Tuấn</t>
  </si>
  <si>
    <t>Trần Dương</t>
  </si>
  <si>
    <t>Lê Trần Bảo</t>
  </si>
  <si>
    <t>Nguyễn Hoài</t>
  </si>
  <si>
    <t>Trương Hồng</t>
  </si>
  <si>
    <t>Lê Hoàng</t>
  </si>
  <si>
    <t xml:space="preserve">Trần </t>
  </si>
  <si>
    <t>Dương Quang</t>
  </si>
  <si>
    <t>Nguyễn Đức An</t>
  </si>
  <si>
    <t>Trần Quang</t>
  </si>
  <si>
    <t>Huỳnh Ngọc</t>
  </si>
  <si>
    <t>Hà Nguyễn Phước</t>
  </si>
  <si>
    <t>Trần Lê Thành</t>
  </si>
  <si>
    <t>KO</t>
  </si>
  <si>
    <t>Trương Văn</t>
  </si>
  <si>
    <t>Võ Tấn</t>
  </si>
  <si>
    <t>Trần Công</t>
  </si>
  <si>
    <t>Nguyễn Thanh</t>
  </si>
  <si>
    <t>Nguyễn Nhật</t>
  </si>
  <si>
    <t>Đà Nẵng, ngày 03 tháng 03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</si>
</sst>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color indexed="6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8"/>
      <name val="Tahoma"/>
      <family val="2"/>
    </font>
    <font>
      <sz val="8.5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b/>
      <sz val="13"/>
      <color rgb="FF000000"/>
      <name val="Times New Roman"/>
      <family val="1"/>
    </font>
    <font>
      <sz val="8.25"/>
      <color rgb="FF201F35"/>
      <name val="Times New Roman"/>
      <family val="1"/>
    </font>
    <font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sz val="11"/>
      <name val="VNtimes new roman"/>
      <family val="2"/>
    </font>
    <font>
      <b/>
      <sz val="10"/>
      <color indexed="8"/>
      <name val="Times New Roman"/>
      <family val="1"/>
    </font>
    <font>
      <sz val="12"/>
      <name val="VNtimes new roman"/>
      <family val="2"/>
    </font>
    <font>
      <b/>
      <sz val="10"/>
      <name val="VNtimes new roman"/>
      <family val="2"/>
    </font>
    <font>
      <sz val="8"/>
      <color indexed="61"/>
      <name val="Tahoma"/>
      <family val="2"/>
    </font>
    <font>
      <sz val="8"/>
      <color indexed="59"/>
      <name val="Tahoma"/>
      <family val="2"/>
    </font>
    <font>
      <sz val="8"/>
      <color indexed="58"/>
      <name val="Tahoma"/>
      <family val="2"/>
    </font>
    <font>
      <sz val="11"/>
      <color rgb="FF000000"/>
      <name val="Times New Roman"/>
      <family val="1"/>
    </font>
    <font>
      <sz val="8.5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DF5E6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60"/>
      </patternFill>
    </fill>
  </fills>
  <borders count="4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indexed="8"/>
      </left>
      <right style="thin">
        <color indexed="8"/>
      </right>
      <top/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9" fillId="0" borderId="0"/>
    <xf numFmtId="0" fontId="11" fillId="0" borderId="0"/>
    <xf numFmtId="0" fontId="11" fillId="0" borderId="0"/>
    <xf numFmtId="0" fontId="21" fillId="0" borderId="0"/>
  </cellStyleXfs>
  <cellXfs count="180">
    <xf numFmtId="0" fontId="0" fillId="0" borderId="0" xfId="0"/>
    <xf numFmtId="0" fontId="13" fillId="4" borderId="0" xfId="0" applyFont="1" applyFill="1"/>
    <xf numFmtId="49" fontId="14" fillId="4" borderId="15" xfId="0" applyNumberFormat="1" applyFont="1" applyFill="1" applyBorder="1" applyAlignment="1" applyProtection="1">
      <alignment horizontal="center" vertical="center" readingOrder="1"/>
    </xf>
    <xf numFmtId="0" fontId="14" fillId="4" borderId="15" xfId="0" applyNumberFormat="1" applyFont="1" applyFill="1" applyBorder="1" applyAlignment="1" applyProtection="1">
      <alignment horizontal="center" vertical="center" readingOrder="1"/>
    </xf>
    <xf numFmtId="0" fontId="14" fillId="2" borderId="15" xfId="0" applyNumberFormat="1" applyFont="1" applyFill="1" applyBorder="1" applyAlignment="1" applyProtection="1">
      <alignment horizontal="left" vertical="center" readingOrder="1"/>
    </xf>
    <xf numFmtId="49" fontId="14" fillId="2" borderId="15" xfId="0" applyNumberFormat="1" applyFont="1" applyFill="1" applyBorder="1" applyAlignment="1" applyProtection="1">
      <alignment horizontal="left" vertical="center" readingOrder="1"/>
    </xf>
    <xf numFmtId="14" fontId="14" fillId="2" borderId="15" xfId="0" applyNumberFormat="1" applyFont="1" applyFill="1" applyBorder="1" applyAlignment="1" applyProtection="1">
      <alignment horizontal="left" vertical="center" readingOrder="1"/>
    </xf>
    <xf numFmtId="0" fontId="13" fillId="0" borderId="0" xfId="0" applyFont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5" fillId="0" borderId="0" xfId="0" applyFont="1"/>
    <xf numFmtId="164" fontId="7" fillId="0" borderId="3" xfId="2" applyNumberFormat="1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 applyProtection="1">
      <alignment horizontal="center" vertical="center" wrapText="1"/>
    </xf>
    <xf numFmtId="10" fontId="2" fillId="0" borderId="3" xfId="1" applyNumberFormat="1" applyFont="1" applyBorder="1" applyAlignment="1" applyProtection="1">
      <alignment horizontal="center" vertical="center"/>
    </xf>
    <xf numFmtId="1" fontId="10" fillId="6" borderId="30" xfId="0" applyNumberFormat="1" applyFont="1" applyFill="1" applyBorder="1" applyAlignment="1">
      <alignment horizontal="center" vertical="center"/>
    </xf>
    <xf numFmtId="2" fontId="7" fillId="0" borderId="3" xfId="2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7" fillId="4" borderId="3" xfId="0" applyNumberFormat="1" applyFont="1" applyFill="1" applyBorder="1" applyAlignment="1" applyProtection="1">
      <alignment vertical="center" wrapText="1"/>
    </xf>
    <xf numFmtId="164" fontId="7" fillId="0" borderId="5" xfId="2" applyNumberFormat="1" applyFont="1" applyFill="1" applyBorder="1" applyAlignment="1" applyProtection="1">
      <alignment horizontal="center" vertical="center" wrapText="1"/>
    </xf>
    <xf numFmtId="164" fontId="7" fillId="0" borderId="6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2" fontId="2" fillId="7" borderId="0" xfId="3" applyNumberFormat="1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2" fontId="7" fillId="0" borderId="31" xfId="2" applyNumberFormat="1" applyFont="1" applyFill="1" applyBorder="1" applyAlignment="1" applyProtection="1">
      <alignment horizontal="center" vertical="center" wrapText="1"/>
    </xf>
    <xf numFmtId="2" fontId="16" fillId="3" borderId="3" xfId="0" applyNumberFormat="1" applyFont="1" applyFill="1" applyBorder="1" applyAlignment="1">
      <alignment horizontal="center" wrapText="1"/>
    </xf>
    <xf numFmtId="49" fontId="14" fillId="4" borderId="17" xfId="0" applyNumberFormat="1" applyFont="1" applyFill="1" applyBorder="1" applyAlignment="1" applyProtection="1">
      <alignment horizontal="center" vertical="center" readingOrder="1"/>
    </xf>
    <xf numFmtId="0" fontId="1" fillId="0" borderId="0" xfId="5"/>
    <xf numFmtId="0" fontId="10" fillId="0" borderId="0" xfId="4" applyFont="1" applyFill="1" applyBorder="1" applyAlignment="1">
      <alignment vertical="center"/>
    </xf>
    <xf numFmtId="0" fontId="1" fillId="0" borderId="0" xfId="4" applyFont="1" applyBorder="1"/>
    <xf numFmtId="0" fontId="2" fillId="0" borderId="2" xfId="4" applyFont="1" applyFill="1" applyBorder="1" applyAlignment="1">
      <alignment horizontal="center" vertical="center"/>
    </xf>
    <xf numFmtId="0" fontId="2" fillId="0" borderId="32" xfId="4" applyFont="1" applyFill="1" applyBorder="1" applyAlignment="1">
      <alignment horizontal="center" vertical="center"/>
    </xf>
    <xf numFmtId="0" fontId="2" fillId="0" borderId="33" xfId="4" applyFont="1" applyFill="1" applyBorder="1" applyAlignment="1">
      <alignment horizontal="left" vertical="center"/>
    </xf>
    <xf numFmtId="0" fontId="2" fillId="0" borderId="33" xfId="4" applyFont="1" applyFill="1" applyBorder="1" applyAlignment="1">
      <alignment horizontal="center" vertical="center"/>
    </xf>
    <xf numFmtId="14" fontId="2" fillId="0" borderId="2" xfId="4" applyNumberFormat="1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/>
    </xf>
    <xf numFmtId="0" fontId="10" fillId="5" borderId="34" xfId="4" applyFont="1" applyFill="1" applyBorder="1" applyAlignment="1">
      <alignment horizontal="left" vertical="center"/>
    </xf>
    <xf numFmtId="0" fontId="0" fillId="5" borderId="34" xfId="0" applyFill="1" applyBorder="1"/>
    <xf numFmtId="0" fontId="5" fillId="0" borderId="34" xfId="6" applyFont="1" applyBorder="1" applyAlignment="1">
      <alignment horizontal="left"/>
    </xf>
    <xf numFmtId="0" fontId="10" fillId="0" borderId="34" xfId="6" applyFont="1" applyBorder="1" applyAlignment="1"/>
    <xf numFmtId="14" fontId="5" fillId="0" borderId="34" xfId="6" applyNumberFormat="1" applyFont="1" applyBorder="1" applyAlignment="1">
      <alignment horizontal="center"/>
    </xf>
    <xf numFmtId="14" fontId="5" fillId="0" borderId="34" xfId="6" applyNumberFormat="1" applyFont="1" applyBorder="1" applyAlignment="1">
      <alignment horizontal="left"/>
    </xf>
    <xf numFmtId="0" fontId="10" fillId="0" borderId="33" xfId="4" applyFont="1" applyBorder="1" applyAlignment="1">
      <alignment horizontal="center" vertical="center" wrapText="1"/>
    </xf>
    <xf numFmtId="0" fontId="1" fillId="0" borderId="0" xfId="5" applyAlignment="1">
      <alignment vertical="center"/>
    </xf>
    <xf numFmtId="0" fontId="20" fillId="8" borderId="35" xfId="4" applyFont="1" applyFill="1" applyBorder="1" applyAlignment="1">
      <alignment horizontal="left" vertical="center"/>
    </xf>
    <xf numFmtId="0" fontId="0" fillId="0" borderId="35" xfId="0" applyBorder="1"/>
    <xf numFmtId="0" fontId="10" fillId="0" borderId="34" xfId="4" applyFont="1" applyBorder="1" applyAlignment="1">
      <alignment horizontal="center"/>
    </xf>
    <xf numFmtId="0" fontId="10" fillId="4" borderId="33" xfId="4" applyFont="1" applyFill="1" applyBorder="1" applyAlignment="1"/>
    <xf numFmtId="0" fontId="1" fillId="4" borderId="0" xfId="5" applyFill="1" applyAlignment="1"/>
    <xf numFmtId="0" fontId="5" fillId="0" borderId="36" xfId="4" applyFont="1" applyFill="1" applyBorder="1" applyAlignment="1">
      <alignment horizontal="center"/>
    </xf>
    <xf numFmtId="0" fontId="10" fillId="0" borderId="36" xfId="7" quotePrefix="1" applyFont="1" applyFill="1" applyBorder="1" applyAlignment="1">
      <alignment horizontal="center"/>
    </xf>
    <xf numFmtId="0" fontId="5" fillId="0" borderId="37" xfId="6" applyFont="1" applyBorder="1" applyAlignment="1">
      <alignment horizontal="left"/>
    </xf>
    <xf numFmtId="0" fontId="10" fillId="0" borderId="38" xfId="6" applyFont="1" applyBorder="1" applyAlignment="1"/>
    <xf numFmtId="14" fontId="5" fillId="0" borderId="36" xfId="6" applyNumberFormat="1" applyFont="1" applyBorder="1" applyAlignment="1">
      <alignment horizontal="center"/>
    </xf>
    <xf numFmtId="14" fontId="5" fillId="0" borderId="36" xfId="6" applyNumberFormat="1" applyFont="1" applyBorder="1" applyAlignment="1">
      <alignment horizontal="left"/>
    </xf>
    <xf numFmtId="0" fontId="10" fillId="0" borderId="36" xfId="4" applyFont="1" applyBorder="1" applyAlignment="1">
      <alignment horizontal="center"/>
    </xf>
    <xf numFmtId="0" fontId="10" fillId="0" borderId="36" xfId="4" applyFont="1" applyBorder="1" applyAlignment="1"/>
    <xf numFmtId="0" fontId="20" fillId="4" borderId="39" xfId="4" applyFont="1" applyFill="1" applyBorder="1" applyAlignment="1">
      <alignment horizontal="center"/>
    </xf>
    <xf numFmtId="0" fontId="5" fillId="0" borderId="37" xfId="8" applyFont="1" applyFill="1" applyBorder="1" applyAlignment="1"/>
    <xf numFmtId="0" fontId="10" fillId="0" borderId="38" xfId="8" applyFont="1" applyFill="1" applyBorder="1" applyAlignment="1">
      <alignment horizontal="left"/>
    </xf>
    <xf numFmtId="0" fontId="10" fillId="0" borderId="38" xfId="8" applyFont="1" applyFill="1" applyBorder="1" applyAlignment="1">
      <alignment horizontal="center"/>
    </xf>
    <xf numFmtId="14" fontId="5" fillId="0" borderId="36" xfId="7" applyNumberFormat="1" applyFont="1" applyBorder="1" applyAlignment="1">
      <alignment horizontal="center"/>
    </xf>
    <xf numFmtId="14" fontId="5" fillId="0" borderId="36" xfId="9" applyNumberFormat="1" applyFont="1" applyBorder="1" applyAlignment="1">
      <alignment horizontal="left"/>
    </xf>
    <xf numFmtId="14" fontId="5" fillId="0" borderId="36" xfId="9" applyNumberFormat="1" applyFont="1" applyBorder="1" applyAlignment="1">
      <alignment horizontal="center"/>
    </xf>
    <xf numFmtId="0" fontId="20" fillId="4" borderId="0" xfId="4" applyFont="1" applyFill="1" applyBorder="1" applyAlignment="1">
      <alignment horizontal="center"/>
    </xf>
    <xf numFmtId="0" fontId="10" fillId="0" borderId="0" xfId="7" quotePrefix="1" applyFont="1" applyFill="1" applyBorder="1" applyAlignment="1">
      <alignment horizontal="center"/>
    </xf>
    <xf numFmtId="0" fontId="5" fillId="0" borderId="0" xfId="8" applyFont="1" applyFill="1" applyBorder="1" applyAlignment="1"/>
    <xf numFmtId="0" fontId="10" fillId="0" borderId="0" xfId="8" applyFont="1" applyFill="1" applyBorder="1" applyAlignment="1">
      <alignment horizontal="left"/>
    </xf>
    <xf numFmtId="0" fontId="10" fillId="0" borderId="0" xfId="8" applyFont="1" applyFill="1" applyBorder="1" applyAlignment="1">
      <alignment horizontal="center"/>
    </xf>
    <xf numFmtId="14" fontId="5" fillId="0" borderId="0" xfId="7" applyNumberFormat="1" applyFont="1" applyBorder="1" applyAlignment="1">
      <alignment horizontal="center"/>
    </xf>
    <xf numFmtId="14" fontId="5" fillId="0" borderId="0" xfId="9" applyNumberFormat="1" applyFont="1" applyBorder="1" applyAlignment="1">
      <alignment horizontal="left"/>
    </xf>
    <xf numFmtId="14" fontId="5" fillId="0" borderId="0" xfId="9" applyNumberFormat="1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0" fontId="10" fillId="0" borderId="0" xfId="4" applyFont="1" applyBorder="1" applyAlignment="1"/>
    <xf numFmtId="0" fontId="11" fillId="0" borderId="0" xfId="4" applyFont="1" applyFill="1"/>
    <xf numFmtId="0" fontId="11" fillId="0" borderId="0" xfId="4" applyFont="1" applyFill="1" applyBorder="1"/>
    <xf numFmtId="0" fontId="1" fillId="0" borderId="0" xfId="4" applyFont="1"/>
    <xf numFmtId="0" fontId="5" fillId="0" borderId="0" xfId="4" applyFont="1" applyFill="1" applyBorder="1" applyAlignment="1">
      <alignment horizontal="center"/>
    </xf>
    <xf numFmtId="0" fontId="10" fillId="0" borderId="0" xfId="4" applyFont="1" applyAlignment="1">
      <alignment horizontal="left"/>
    </xf>
    <xf numFmtId="0" fontId="10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1" fillId="0" borderId="0" xfId="4" applyFont="1" applyAlignment="1">
      <alignment horizontal="center"/>
    </xf>
    <xf numFmtId="0" fontId="1" fillId="0" borderId="0" xfId="4" applyFont="1" applyAlignment="1">
      <alignment horizontal="left"/>
    </xf>
    <xf numFmtId="0" fontId="14" fillId="2" borderId="16" xfId="0" applyNumberFormat="1" applyFont="1" applyFill="1" applyBorder="1" applyAlignment="1" applyProtection="1">
      <alignment horizontal="left" vertical="center" readingOrder="1"/>
    </xf>
    <xf numFmtId="49" fontId="14" fillId="2" borderId="17" xfId="0" applyNumberFormat="1" applyFont="1" applyFill="1" applyBorder="1" applyAlignment="1" applyProtection="1">
      <alignment horizontal="left" vertical="center" readingOrder="1"/>
    </xf>
    <xf numFmtId="0" fontId="14" fillId="2" borderId="18" xfId="0" applyNumberFormat="1" applyFont="1" applyFill="1" applyBorder="1" applyAlignment="1" applyProtection="1">
      <alignment horizontal="left" vertical="center" readingOrder="1"/>
    </xf>
    <xf numFmtId="49" fontId="8" fillId="9" borderId="4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left" vertical="center" wrapText="1"/>
    </xf>
    <xf numFmtId="14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3" fillId="10" borderId="1" xfId="0" applyNumberFormat="1" applyFont="1" applyFill="1" applyBorder="1" applyAlignment="1" applyProtection="1">
      <alignment horizontal="center" vertical="center" wrapText="1"/>
    </xf>
    <xf numFmtId="0" fontId="23" fillId="11" borderId="1" xfId="0" applyNumberFormat="1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 wrapText="1"/>
    </xf>
    <xf numFmtId="0" fontId="23" fillId="12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20" fontId="8" fillId="13" borderId="4" xfId="0" applyNumberFormat="1" applyFont="1" applyFill="1" applyBorder="1" applyAlignment="1" applyProtection="1">
      <alignment horizontal="right" vertical="center" wrapText="1"/>
    </xf>
    <xf numFmtId="0" fontId="8" fillId="13" borderId="4" xfId="0" applyNumberFormat="1" applyFont="1" applyFill="1" applyBorder="1" applyAlignment="1" applyProtection="1">
      <alignment horizontal="right" vertical="center" wrapText="1"/>
    </xf>
    <xf numFmtId="0" fontId="8" fillId="13" borderId="41" xfId="0" applyNumberFormat="1" applyFont="1" applyFill="1" applyBorder="1" applyAlignment="1" applyProtection="1">
      <alignment horizontal="right" vertical="center" wrapText="1"/>
    </xf>
    <xf numFmtId="0" fontId="3" fillId="0" borderId="43" xfId="0" applyNumberFormat="1" applyFont="1" applyFill="1" applyBorder="1" applyAlignment="1" applyProtection="1">
      <alignment horizontal="center" vertical="center" wrapText="1"/>
    </xf>
    <xf numFmtId="0" fontId="14" fillId="2" borderId="20" xfId="0" applyNumberFormat="1" applyFont="1" applyFill="1" applyBorder="1" applyAlignment="1" applyProtection="1">
      <alignment horizontal="left" vertical="center" readingOrder="1"/>
    </xf>
    <xf numFmtId="49" fontId="14" fillId="2" borderId="20" xfId="0" applyNumberFormat="1" applyFont="1" applyFill="1" applyBorder="1" applyAlignment="1" applyProtection="1">
      <alignment horizontal="left" vertical="center" readingOrder="1"/>
    </xf>
    <xf numFmtId="14" fontId="14" fillId="2" borderId="20" xfId="0" applyNumberFormat="1" applyFont="1" applyFill="1" applyBorder="1" applyAlignment="1" applyProtection="1">
      <alignment horizontal="left" vertical="center" readingOrder="1"/>
    </xf>
    <xf numFmtId="0" fontId="5" fillId="0" borderId="0" xfId="0" applyFont="1" applyAlignment="1">
      <alignment horizontal="center" vertical="center"/>
    </xf>
    <xf numFmtId="0" fontId="5" fillId="0" borderId="0" xfId="2" applyFont="1"/>
    <xf numFmtId="0" fontId="5" fillId="0" borderId="0" xfId="4" applyFont="1" applyFill="1" applyBorder="1" applyAlignment="1"/>
    <xf numFmtId="0" fontId="14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26" fillId="0" borderId="0" xfId="0" applyFont="1"/>
    <xf numFmtId="0" fontId="27" fillId="0" borderId="0" xfId="0" applyFont="1"/>
    <xf numFmtId="0" fontId="6" fillId="0" borderId="0" xfId="4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4" fillId="0" borderId="0" xfId="0" applyFont="1" applyAlignment="1"/>
    <xf numFmtId="0" fontId="27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6" fillId="0" borderId="0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10" fillId="5" borderId="44" xfId="4" applyFont="1" applyFill="1" applyBorder="1" applyAlignment="1">
      <alignment horizontal="left" vertical="center"/>
    </xf>
    <xf numFmtId="0" fontId="0" fillId="5" borderId="44" xfId="0" applyFill="1" applyBorder="1"/>
    <xf numFmtId="0" fontId="14" fillId="2" borderId="26" xfId="0" applyNumberFormat="1" applyFont="1" applyFill="1" applyBorder="1" applyAlignment="1" applyProtection="1">
      <alignment horizontal="left" vertical="center" readingOrder="1"/>
    </xf>
    <xf numFmtId="49" fontId="14" fillId="2" borderId="27" xfId="0" applyNumberFormat="1" applyFont="1" applyFill="1" applyBorder="1" applyAlignment="1" applyProtection="1">
      <alignment horizontal="left" vertical="center" readingOrder="1"/>
    </xf>
    <xf numFmtId="0" fontId="14" fillId="2" borderId="28" xfId="0" applyNumberFormat="1" applyFont="1" applyFill="1" applyBorder="1" applyAlignment="1" applyProtection="1">
      <alignment horizontal="left" vertical="center" readingOrder="1"/>
    </xf>
    <xf numFmtId="0" fontId="13" fillId="4" borderId="35" xfId="0" applyFont="1" applyFill="1" applyBorder="1"/>
    <xf numFmtId="0" fontId="10" fillId="0" borderId="0" xfId="4" applyFont="1" applyBorder="1" applyAlignment="1">
      <alignment horizontal="center"/>
    </xf>
    <xf numFmtId="0" fontId="5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49" fontId="14" fillId="4" borderId="15" xfId="0" applyNumberFormat="1" applyFont="1" applyFill="1" applyBorder="1" applyAlignment="1" applyProtection="1">
      <alignment horizontal="center" vertical="center" readingOrder="1"/>
    </xf>
    <xf numFmtId="49" fontId="14" fillId="4" borderId="16" xfId="0" applyNumberFormat="1" applyFont="1" applyFill="1" applyBorder="1" applyAlignment="1" applyProtection="1">
      <alignment horizontal="center" vertical="center" readingOrder="1"/>
    </xf>
    <xf numFmtId="49" fontId="14" fillId="4" borderId="17" xfId="0" applyNumberFormat="1" applyFont="1" applyFill="1" applyBorder="1" applyAlignment="1" applyProtection="1">
      <alignment horizontal="center" vertical="center" readingOrder="1"/>
    </xf>
    <xf numFmtId="49" fontId="14" fillId="4" borderId="18" xfId="0" applyNumberFormat="1" applyFont="1" applyFill="1" applyBorder="1" applyAlignment="1" applyProtection="1">
      <alignment horizontal="center" vertical="center" readingOrder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center" textRotation="90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49" fontId="7" fillId="5" borderId="4" xfId="0" applyNumberFormat="1" applyFont="1" applyFill="1" applyBorder="1" applyAlignment="1" applyProtection="1">
      <alignment horizontal="center" vertical="center" wrapText="1"/>
    </xf>
    <xf numFmtId="49" fontId="7" fillId="4" borderId="5" xfId="0" applyNumberFormat="1" applyFont="1" applyFill="1" applyBorder="1" applyAlignment="1" applyProtection="1">
      <alignment horizontal="center" vertical="center" wrapText="1"/>
    </xf>
    <xf numFmtId="49" fontId="7" fillId="4" borderId="7" xfId="0" applyNumberFormat="1" applyFont="1" applyFill="1" applyBorder="1" applyAlignment="1" applyProtection="1">
      <alignment horizontal="center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49" fontId="7" fillId="4" borderId="4" xfId="0" applyNumberFormat="1" applyFont="1" applyFill="1" applyBorder="1" applyAlignment="1" applyProtection="1">
      <alignment horizontal="center" vertical="center" wrapText="1"/>
    </xf>
    <xf numFmtId="49" fontId="14" fillId="4" borderId="19" xfId="0" applyNumberFormat="1" applyFont="1" applyFill="1" applyBorder="1" applyAlignment="1" applyProtection="1">
      <alignment horizontal="center" vertical="center" readingOrder="1"/>
    </xf>
    <xf numFmtId="49" fontId="14" fillId="4" borderId="20" xfId="0" applyNumberFormat="1" applyFont="1" applyFill="1" applyBorder="1" applyAlignment="1" applyProtection="1">
      <alignment horizontal="center" vertical="center" readingOrder="1"/>
    </xf>
    <xf numFmtId="0" fontId="2" fillId="4" borderId="2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8" fillId="5" borderId="5" xfId="0" applyNumberFormat="1" applyFont="1" applyFill="1" applyBorder="1" applyAlignment="1" applyProtection="1">
      <alignment horizontal="center" vertical="center" wrapText="1"/>
    </xf>
    <xf numFmtId="49" fontId="8" fillId="5" borderId="6" xfId="0" applyNumberFormat="1" applyFont="1" applyFill="1" applyBorder="1" applyAlignment="1" applyProtection="1">
      <alignment horizontal="center" vertical="center" wrapText="1"/>
    </xf>
    <xf numFmtId="0" fontId="7" fillId="4" borderId="8" xfId="0" applyNumberFormat="1" applyFont="1" applyFill="1" applyBorder="1" applyAlignment="1" applyProtection="1">
      <alignment horizontal="center" vertical="top" wrapText="1"/>
    </xf>
    <xf numFmtId="0" fontId="7" fillId="4" borderId="10" xfId="0" applyNumberFormat="1" applyFont="1" applyFill="1" applyBorder="1" applyAlignment="1" applyProtection="1">
      <alignment horizontal="center" vertical="top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49" fontId="7" fillId="4" borderId="29" xfId="0" applyNumberFormat="1" applyFont="1" applyFill="1" applyBorder="1" applyAlignment="1" applyProtection="1">
      <alignment horizontal="center" vertical="center" wrapText="1"/>
    </xf>
    <xf numFmtId="49" fontId="14" fillId="4" borderId="21" xfId="0" applyNumberFormat="1" applyFont="1" applyFill="1" applyBorder="1" applyAlignment="1" applyProtection="1">
      <alignment horizontal="center" vertical="center" readingOrder="1"/>
    </xf>
    <xf numFmtId="49" fontId="14" fillId="4" borderId="22" xfId="0" applyNumberFormat="1" applyFont="1" applyFill="1" applyBorder="1" applyAlignment="1" applyProtection="1">
      <alignment horizontal="center" vertical="center" readingOrder="1"/>
    </xf>
    <xf numFmtId="49" fontId="14" fillId="4" borderId="23" xfId="0" applyNumberFormat="1" applyFont="1" applyFill="1" applyBorder="1" applyAlignment="1" applyProtection="1">
      <alignment horizontal="center" vertical="center" readingOrder="1"/>
    </xf>
    <xf numFmtId="49" fontId="14" fillId="4" borderId="24" xfId="0" applyNumberFormat="1" applyFont="1" applyFill="1" applyBorder="1" applyAlignment="1" applyProtection="1">
      <alignment horizontal="center" vertical="center" readingOrder="1"/>
    </xf>
    <xf numFmtId="49" fontId="14" fillId="4" borderId="0" xfId="0" applyNumberFormat="1" applyFont="1" applyFill="1" applyBorder="1" applyAlignment="1" applyProtection="1">
      <alignment horizontal="center" vertical="center" readingOrder="1"/>
    </xf>
    <xf numFmtId="49" fontId="14" fillId="4" borderId="25" xfId="0" applyNumberFormat="1" applyFont="1" applyFill="1" applyBorder="1" applyAlignment="1" applyProtection="1">
      <alignment horizontal="center" vertical="center" readingOrder="1"/>
    </xf>
    <xf numFmtId="49" fontId="14" fillId="4" borderId="26" xfId="0" applyNumberFormat="1" applyFont="1" applyFill="1" applyBorder="1" applyAlignment="1" applyProtection="1">
      <alignment horizontal="center" vertical="center" readingOrder="1"/>
    </xf>
    <xf numFmtId="49" fontId="14" fillId="4" borderId="27" xfId="0" applyNumberFormat="1" applyFont="1" applyFill="1" applyBorder="1" applyAlignment="1" applyProtection="1">
      <alignment horizontal="center" vertical="center" readingOrder="1"/>
    </xf>
    <xf numFmtId="49" fontId="14" fillId="4" borderId="28" xfId="0" applyNumberFormat="1" applyFont="1" applyFill="1" applyBorder="1" applyAlignment="1" applyProtection="1">
      <alignment horizontal="center" vertical="center" readingOrder="1"/>
    </xf>
    <xf numFmtId="0" fontId="8" fillId="13" borderId="40" xfId="0" applyNumberFormat="1" applyFont="1" applyFill="1" applyBorder="1" applyAlignment="1" applyProtection="1">
      <alignment horizontal="right" vertical="center" wrapText="1"/>
    </xf>
    <xf numFmtId="0" fontId="8" fillId="13" borderId="41" xfId="0" applyNumberFormat="1" applyFont="1" applyFill="1" applyBorder="1" applyAlignment="1" applyProtection="1">
      <alignment horizontal="right" vertical="center" wrapText="1"/>
    </xf>
    <xf numFmtId="0" fontId="8" fillId="13" borderId="42" xfId="0" applyNumberFormat="1" applyFont="1" applyFill="1" applyBorder="1" applyAlignment="1" applyProtection="1">
      <alignment horizontal="right" vertical="center" wrapText="1"/>
    </xf>
    <xf numFmtId="49" fontId="8" fillId="9" borderId="4" xfId="0" applyNumberFormat="1" applyFont="1" applyFill="1" applyBorder="1" applyAlignment="1" applyProtection="1">
      <alignment horizontal="center" vertical="center" wrapText="1"/>
    </xf>
  </cellXfs>
  <cellStyles count="10">
    <cellStyle name="Comma" xfId="1" builtinId="3"/>
    <cellStyle name="Normal" xfId="0" builtinId="0"/>
    <cellStyle name="Normal 2" xfId="2"/>
    <cellStyle name="Normal 2 3" xfId="7"/>
    <cellStyle name="Normal 3" xfId="4"/>
    <cellStyle name="Normal 4" xfId="5"/>
    <cellStyle name="Normal 4 2 2" xfId="6"/>
    <cellStyle name="Normal_Book1" xfId="9"/>
    <cellStyle name="Normal_KHOA11-QTKD&amp;DL" xfId="3"/>
    <cellStyle name="Normal_Sheet1" xfId="8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J21" sqref="J21"/>
    </sheetView>
  </sheetViews>
  <sheetFormatPr defaultRowHeight="12.75" x14ac:dyDescent="0.2"/>
  <cols>
    <col min="1" max="1" width="4.28515625" style="81" customWidth="1"/>
    <col min="2" max="2" width="12.42578125" style="81" customWidth="1"/>
    <col min="3" max="3" width="16.42578125" style="33" customWidth="1"/>
    <col min="4" max="4" width="8" style="33" customWidth="1"/>
    <col min="5" max="5" width="10.5703125" style="33" customWidth="1"/>
    <col min="6" max="6" width="10.42578125" style="81" customWidth="1"/>
    <col min="7" max="7" width="11" style="87" customWidth="1"/>
    <col min="8" max="8" width="7" style="81" customWidth="1"/>
    <col min="9" max="9" width="6.5703125" style="81" customWidth="1"/>
    <col min="10" max="10" width="13.28515625" style="81" customWidth="1"/>
    <col min="11" max="16384" width="9.140625" style="31"/>
  </cols>
  <sheetData>
    <row r="1" spans="1:10" ht="17.100000000000001" customHeight="1" x14ac:dyDescent="0.2">
      <c r="A1" s="137" t="s">
        <v>220</v>
      </c>
      <c r="B1" s="137"/>
      <c r="C1" s="137"/>
      <c r="D1" s="138" t="s">
        <v>221</v>
      </c>
      <c r="E1" s="138"/>
      <c r="F1" s="138"/>
      <c r="G1" s="138"/>
      <c r="H1" s="138"/>
      <c r="I1" s="138"/>
      <c r="J1" s="138"/>
    </row>
    <row r="2" spans="1:10" ht="17.100000000000001" customHeight="1" x14ac:dyDescent="0.2">
      <c r="A2" s="138" t="s">
        <v>222</v>
      </c>
      <c r="B2" s="138"/>
      <c r="C2" s="138"/>
      <c r="D2" s="138" t="s">
        <v>204</v>
      </c>
      <c r="E2" s="138"/>
      <c r="F2" s="138"/>
      <c r="G2" s="138"/>
      <c r="H2" s="138"/>
      <c r="I2" s="138"/>
      <c r="J2" s="138"/>
    </row>
    <row r="3" spans="1:10" ht="17.100000000000001" customHeight="1" x14ac:dyDescent="0.2">
      <c r="A3" s="32"/>
      <c r="B3" s="32"/>
      <c r="C3" s="32"/>
      <c r="E3" s="138" t="s">
        <v>223</v>
      </c>
      <c r="F3" s="138"/>
      <c r="G3" s="138"/>
      <c r="H3" s="138"/>
      <c r="I3" s="138"/>
      <c r="J3" s="138"/>
    </row>
    <row r="4" spans="1:10" ht="25.5" x14ac:dyDescent="0.2">
      <c r="A4" s="34" t="s">
        <v>201</v>
      </c>
      <c r="B4" s="34" t="s">
        <v>224</v>
      </c>
      <c r="C4" s="35" t="s">
        <v>225</v>
      </c>
      <c r="D4" s="36" t="s">
        <v>226</v>
      </c>
      <c r="E4" s="37" t="s">
        <v>227</v>
      </c>
      <c r="F4" s="38" t="s">
        <v>228</v>
      </c>
      <c r="G4" s="39" t="s">
        <v>229</v>
      </c>
      <c r="H4" s="39" t="s">
        <v>230</v>
      </c>
      <c r="I4" s="40" t="s">
        <v>231</v>
      </c>
      <c r="J4" s="39" t="s">
        <v>232</v>
      </c>
    </row>
    <row r="5" spans="1:10" s="48" customFormat="1" ht="19.5" customHeight="1" x14ac:dyDescent="0.25">
      <c r="A5" s="41" t="s">
        <v>233</v>
      </c>
      <c r="B5" s="42"/>
      <c r="C5" s="43"/>
      <c r="D5" s="44"/>
      <c r="E5" s="44"/>
      <c r="F5" s="45"/>
      <c r="G5" s="46"/>
      <c r="H5" s="45"/>
      <c r="I5" s="45"/>
      <c r="J5" s="47"/>
    </row>
    <row r="6" spans="1:10" s="53" customFormat="1" ht="20.100000000000001" customHeight="1" x14ac:dyDescent="0.25">
      <c r="A6" s="49" t="s">
        <v>234</v>
      </c>
      <c r="B6" s="50"/>
      <c r="C6" s="43"/>
      <c r="D6" s="44"/>
      <c r="E6" s="46"/>
      <c r="F6" s="46"/>
      <c r="G6" s="46"/>
      <c r="H6" s="46"/>
      <c r="I6" s="51"/>
      <c r="J6" s="52"/>
    </row>
    <row r="7" spans="1:10" s="53" customFormat="1" ht="19.5" customHeight="1" x14ac:dyDescent="0.2">
      <c r="A7" s="54">
        <v>1</v>
      </c>
      <c r="B7" s="55">
        <v>24211203659</v>
      </c>
      <c r="C7" s="56" t="str">
        <f>VLOOKUP($B7,K24HPTBM!$A$6:$DM$168,2,0) &amp; " " &amp; VLOOKUP($B7,K24HPTBM!$A$6:$DM$168,3,0)</f>
        <v>Huỳnh Tấn</v>
      </c>
      <c r="D7" s="57" t="str">
        <f>VLOOKUP($B7,K24HPTBM!$A$6:$DM$168,4,0)</f>
        <v>Đạt</v>
      </c>
      <c r="E7" s="58" t="s">
        <v>253</v>
      </c>
      <c r="F7" s="58">
        <f>VLOOKUP($B7,K24HPTBM!$A$6:$DM$168,5,0)</f>
        <v>36714</v>
      </c>
      <c r="G7" s="59"/>
      <c r="H7" s="58" t="str">
        <f>VLOOKUP($B7,K24HPTBM!$A$6:$DM$168,6,0)</f>
        <v>Nam</v>
      </c>
      <c r="I7" s="60"/>
      <c r="J7" s="61"/>
    </row>
    <row r="8" spans="1:10" s="53" customFormat="1" ht="19.5" customHeight="1" x14ac:dyDescent="0.2">
      <c r="A8" s="54">
        <f>A7+1</f>
        <v>2</v>
      </c>
      <c r="B8" s="55">
        <v>24211906618</v>
      </c>
      <c r="C8" s="56" t="str">
        <f>VLOOKUP($B8,K24HPTBM!$A$6:$DM$168,2,0) &amp; " " &amp; VLOOKUP($B8,K24HPTBM!$A$6:$DM$168,3,0)</f>
        <v>Lê Văn</v>
      </c>
      <c r="D8" s="57" t="str">
        <f>VLOOKUP($B8,K24HPTBM!$A$6:$DM$168,4,0)</f>
        <v>Hiếu</v>
      </c>
      <c r="E8" s="58" t="s">
        <v>253</v>
      </c>
      <c r="F8" s="58">
        <f>VLOOKUP($B8,K24HPTBM!$A$6:$DM$168,5,0)</f>
        <v>36799</v>
      </c>
      <c r="G8" s="59"/>
      <c r="H8" s="58" t="str">
        <f>VLOOKUP($B8,K24HPTBM!$A$6:$DM$168,6,0)</f>
        <v>Nam</v>
      </c>
      <c r="I8" s="60"/>
      <c r="J8" s="61"/>
    </row>
    <row r="9" spans="1:10" s="53" customFormat="1" ht="19.5" customHeight="1" x14ac:dyDescent="0.2">
      <c r="A9" s="54">
        <f t="shared" ref="A9:A26" si="0">A8+1</f>
        <v>3</v>
      </c>
      <c r="B9" s="55">
        <v>24211907482</v>
      </c>
      <c r="C9" s="56" t="str">
        <f>VLOOKUP($B9,K24HPTBM!$A$6:$DM$168,2,0) &amp; " " &amp; VLOOKUP($B9,K24HPTBM!$A$6:$DM$168,3,0)</f>
        <v>Trần Huy</v>
      </c>
      <c r="D9" s="57" t="str">
        <f>VLOOKUP($B9,K24HPTBM!$A$6:$DM$168,4,0)</f>
        <v>Hoàng</v>
      </c>
      <c r="E9" s="58" t="s">
        <v>253</v>
      </c>
      <c r="F9" s="58">
        <f>VLOOKUP($B9,K24HPTBM!$A$6:$DM$168,5,0)</f>
        <v>36616</v>
      </c>
      <c r="G9" s="59"/>
      <c r="H9" s="58" t="str">
        <f>VLOOKUP($B9,K24HPTBM!$A$6:$DM$168,6,0)</f>
        <v>Nam</v>
      </c>
      <c r="I9" s="60"/>
      <c r="J9" s="61"/>
    </row>
    <row r="10" spans="1:10" s="53" customFormat="1" ht="19.5" customHeight="1" x14ac:dyDescent="0.2">
      <c r="A10" s="54">
        <f t="shared" si="0"/>
        <v>4</v>
      </c>
      <c r="B10" s="55">
        <v>24211210689</v>
      </c>
      <c r="C10" s="56" t="str">
        <f>VLOOKUP($B10,K24HPTBM!$A$6:$DM$168,2,0) &amp; " " &amp; VLOOKUP($B10,K24HPTBM!$A$6:$DM$168,3,0)</f>
        <v>Trần Tuấn</v>
      </c>
      <c r="D10" s="57" t="str">
        <f>VLOOKUP($B10,K24HPTBM!$A$6:$DM$168,4,0)</f>
        <v>Khôi</v>
      </c>
      <c r="E10" s="58" t="s">
        <v>253</v>
      </c>
      <c r="F10" s="58">
        <f>VLOOKUP($B10,K24HPTBM!$A$6:$DM$168,5,0)</f>
        <v>36857</v>
      </c>
      <c r="G10" s="59"/>
      <c r="H10" s="58" t="str">
        <f>VLOOKUP($B10,K24HPTBM!$A$6:$DM$168,6,0)</f>
        <v>Nam</v>
      </c>
      <c r="I10" s="60"/>
      <c r="J10" s="61"/>
    </row>
    <row r="11" spans="1:10" s="53" customFormat="1" ht="19.5" customHeight="1" x14ac:dyDescent="0.2">
      <c r="A11" s="54">
        <f t="shared" si="0"/>
        <v>5</v>
      </c>
      <c r="B11" s="55">
        <v>24211905580</v>
      </c>
      <c r="C11" s="56" t="str">
        <f>VLOOKUP($B11,K24HPTBM!$A$6:$DM$168,2,0) &amp; " " &amp; VLOOKUP($B11,K24HPTBM!$A$6:$DM$168,3,0)</f>
        <v>Trần Dương</v>
      </c>
      <c r="D11" s="57" t="str">
        <f>VLOOKUP($B11,K24HPTBM!$A$6:$DM$168,4,0)</f>
        <v>Long</v>
      </c>
      <c r="E11" s="58" t="s">
        <v>253</v>
      </c>
      <c r="F11" s="58">
        <f>VLOOKUP($B11,K24HPTBM!$A$6:$DM$168,5,0)</f>
        <v>36656</v>
      </c>
      <c r="G11" s="59"/>
      <c r="H11" s="58" t="str">
        <f>VLOOKUP($B11,K24HPTBM!$A$6:$DM$168,6,0)</f>
        <v>Nam</v>
      </c>
      <c r="I11" s="60"/>
      <c r="J11" s="61"/>
    </row>
    <row r="12" spans="1:10" s="53" customFormat="1" ht="19.5" customHeight="1" x14ac:dyDescent="0.2">
      <c r="A12" s="54">
        <f t="shared" si="0"/>
        <v>6</v>
      </c>
      <c r="B12" s="55">
        <v>24211916183</v>
      </c>
      <c r="C12" s="56" t="str">
        <f>VLOOKUP($B12,K24HPTBM!$A$6:$DM$168,2,0) &amp; " " &amp; VLOOKUP($B12,K24HPTBM!$A$6:$DM$168,3,0)</f>
        <v>Lê Trần Bảo</v>
      </c>
      <c r="D12" s="57" t="str">
        <f>VLOOKUP($B12,K24HPTBM!$A$6:$DM$168,4,0)</f>
        <v>Minh</v>
      </c>
      <c r="E12" s="58" t="s">
        <v>253</v>
      </c>
      <c r="F12" s="58">
        <f>VLOOKUP($B12,K24HPTBM!$A$6:$DM$168,5,0)</f>
        <v>36665</v>
      </c>
      <c r="G12" s="59"/>
      <c r="H12" s="58" t="str">
        <f>VLOOKUP($B12,K24HPTBM!$A$6:$DM$168,6,0)</f>
        <v>Nam</v>
      </c>
      <c r="I12" s="60"/>
      <c r="J12" s="61"/>
    </row>
    <row r="13" spans="1:10" s="53" customFormat="1" ht="19.5" customHeight="1" x14ac:dyDescent="0.2">
      <c r="A13" s="54">
        <f t="shared" si="0"/>
        <v>7</v>
      </c>
      <c r="B13" s="55">
        <v>24211916107</v>
      </c>
      <c r="C13" s="56" t="str">
        <f>VLOOKUP($B13,K24HPTBM!$A$6:$DM$168,2,0) &amp; " " &amp; VLOOKUP($B13,K24HPTBM!$A$6:$DM$168,3,0)</f>
        <v>Nguyễn Hoài</v>
      </c>
      <c r="D13" s="57" t="str">
        <f>VLOOKUP($B13,K24HPTBM!$A$6:$DM$168,4,0)</f>
        <v>Nam</v>
      </c>
      <c r="E13" s="58" t="s">
        <v>253</v>
      </c>
      <c r="F13" s="58">
        <f>VLOOKUP($B13,K24HPTBM!$A$6:$DM$168,5,0)</f>
        <v>36722</v>
      </c>
      <c r="G13" s="59"/>
      <c r="H13" s="58" t="str">
        <f>VLOOKUP($B13,K24HPTBM!$A$6:$DM$168,6,0)</f>
        <v>Nam</v>
      </c>
      <c r="I13" s="60"/>
      <c r="J13" s="61"/>
    </row>
    <row r="14" spans="1:10" s="53" customFormat="1" ht="19.5" customHeight="1" x14ac:dyDescent="0.2">
      <c r="A14" s="54">
        <f t="shared" si="0"/>
        <v>8</v>
      </c>
      <c r="B14" s="55">
        <v>24201907718</v>
      </c>
      <c r="C14" s="56" t="str">
        <f>VLOOKUP($B14,K24HPTBM!$A$6:$DM$168,2,0) &amp; " " &amp; VLOOKUP($B14,K24HPTBM!$A$6:$DM$168,3,0)</f>
        <v>Trương Hồng</v>
      </c>
      <c r="D14" s="57" t="str">
        <f>VLOOKUP($B14,K24HPTBM!$A$6:$DM$168,4,0)</f>
        <v>Ngân</v>
      </c>
      <c r="E14" s="58" t="s">
        <v>253</v>
      </c>
      <c r="F14" s="58">
        <f>VLOOKUP($B14,K24HPTBM!$A$6:$DM$168,5,0)</f>
        <v>36549</v>
      </c>
      <c r="G14" s="59"/>
      <c r="H14" s="58" t="str">
        <f>VLOOKUP($B14,K24HPTBM!$A$6:$DM$168,6,0)</f>
        <v>Nữ</v>
      </c>
      <c r="I14" s="60"/>
      <c r="J14" s="61"/>
    </row>
    <row r="15" spans="1:10" s="53" customFormat="1" ht="19.5" customHeight="1" x14ac:dyDescent="0.2">
      <c r="A15" s="54">
        <f t="shared" si="0"/>
        <v>9</v>
      </c>
      <c r="B15" s="55">
        <v>24211908317</v>
      </c>
      <c r="C15" s="56" t="str">
        <f>VLOOKUP($B15,K24HPTBM!$A$6:$DM$168,2,0) &amp; " " &amp; VLOOKUP($B15,K24HPTBM!$A$6:$DM$168,3,0)</f>
        <v>Lê Hoàng</v>
      </c>
      <c r="D15" s="57" t="str">
        <f>VLOOKUP($B15,K24HPTBM!$A$6:$DM$168,4,0)</f>
        <v>Phong</v>
      </c>
      <c r="E15" s="58" t="s">
        <v>253</v>
      </c>
      <c r="F15" s="58">
        <f>VLOOKUP($B15,K24HPTBM!$A$6:$DM$168,5,0)</f>
        <v>36238</v>
      </c>
      <c r="G15" s="59"/>
      <c r="H15" s="58" t="str">
        <f>VLOOKUP($B15,K24HPTBM!$A$6:$DM$168,6,0)</f>
        <v>Nam</v>
      </c>
      <c r="I15" s="60"/>
      <c r="J15" s="61"/>
    </row>
    <row r="16" spans="1:10" s="53" customFormat="1" ht="19.5" customHeight="1" x14ac:dyDescent="0.2">
      <c r="A16" s="54">
        <f t="shared" si="0"/>
        <v>10</v>
      </c>
      <c r="B16" s="55">
        <v>24211915420</v>
      </c>
      <c r="C16" s="56" t="str">
        <f>VLOOKUP($B16,K24HPTBM!$A$6:$DM$168,2,0) &amp; " " &amp; VLOOKUP($B16,K24HPTBM!$A$6:$DM$168,3,0)</f>
        <v xml:space="preserve">Trần </v>
      </c>
      <c r="D16" s="57" t="str">
        <f>VLOOKUP($B16,K24HPTBM!$A$6:$DM$168,4,0)</f>
        <v>Phước</v>
      </c>
      <c r="E16" s="58" t="s">
        <v>253</v>
      </c>
      <c r="F16" s="58">
        <f>VLOOKUP($B16,K24HPTBM!$A$6:$DM$168,5,0)</f>
        <v>36664</v>
      </c>
      <c r="G16" s="59"/>
      <c r="H16" s="58" t="str">
        <f>VLOOKUP($B16,K24HPTBM!$A$6:$DM$168,6,0)</f>
        <v>Nam</v>
      </c>
      <c r="I16" s="60"/>
      <c r="J16" s="61"/>
    </row>
    <row r="17" spans="1:10" s="53" customFormat="1" ht="19.5" customHeight="1" x14ac:dyDescent="0.2">
      <c r="A17" s="54">
        <f t="shared" si="0"/>
        <v>11</v>
      </c>
      <c r="B17" s="55">
        <v>24211900333</v>
      </c>
      <c r="C17" s="56" t="str">
        <f>VLOOKUP($B17,K24HPTBM!$A$6:$DM$168,2,0) &amp; " " &amp; VLOOKUP($B17,K24HPTBM!$A$6:$DM$168,3,0)</f>
        <v>Dương Quang</v>
      </c>
      <c r="D17" s="57" t="str">
        <f>VLOOKUP($B17,K24HPTBM!$A$6:$DM$168,4,0)</f>
        <v>Quân</v>
      </c>
      <c r="E17" s="58" t="s">
        <v>253</v>
      </c>
      <c r="F17" s="58">
        <f>VLOOKUP($B17,K24HPTBM!$A$6:$DM$168,5,0)</f>
        <v>35412</v>
      </c>
      <c r="G17" s="59"/>
      <c r="H17" s="58" t="str">
        <f>VLOOKUP($B17,K24HPTBM!$A$6:$DM$168,6,0)</f>
        <v>Nam</v>
      </c>
      <c r="I17" s="60"/>
      <c r="J17" s="61"/>
    </row>
    <row r="18" spans="1:10" s="53" customFormat="1" ht="19.5" customHeight="1" x14ac:dyDescent="0.2">
      <c r="A18" s="54">
        <f t="shared" si="0"/>
        <v>12</v>
      </c>
      <c r="B18" s="55">
        <v>24211907389</v>
      </c>
      <c r="C18" s="56" t="str">
        <f>VLOOKUP($B18,K24HPTBM!$A$6:$DM$168,2,0) &amp; " " &amp; VLOOKUP($B18,K24HPTBM!$A$6:$DM$168,3,0)</f>
        <v>Nguyễn Đức An</v>
      </c>
      <c r="D18" s="57" t="str">
        <f>VLOOKUP($B18,K24HPTBM!$A$6:$DM$168,4,0)</f>
        <v>Sơn</v>
      </c>
      <c r="E18" s="58" t="s">
        <v>253</v>
      </c>
      <c r="F18" s="58">
        <f>VLOOKUP($B18,K24HPTBM!$A$6:$DM$168,5,0)</f>
        <v>36658</v>
      </c>
      <c r="G18" s="59"/>
      <c r="H18" s="58" t="str">
        <f>VLOOKUP($B18,K24HPTBM!$A$6:$DM$168,6,0)</f>
        <v>Nam</v>
      </c>
      <c r="I18" s="60"/>
      <c r="J18" s="61"/>
    </row>
    <row r="19" spans="1:10" s="53" customFormat="1" ht="19.5" customHeight="1" x14ac:dyDescent="0.2">
      <c r="A19" s="54">
        <f t="shared" si="0"/>
        <v>13</v>
      </c>
      <c r="B19" s="55">
        <v>24211213137</v>
      </c>
      <c r="C19" s="56" t="str">
        <f>VLOOKUP($B19,K24HPTBM!$A$6:$DM$168,2,0) &amp; " " &amp; VLOOKUP($B19,K24HPTBM!$A$6:$DM$168,3,0)</f>
        <v>Trần Quang</v>
      </c>
      <c r="D19" s="57" t="str">
        <f>VLOOKUP($B19,K24HPTBM!$A$6:$DM$168,4,0)</f>
        <v>Thìn</v>
      </c>
      <c r="E19" s="58" t="s">
        <v>253</v>
      </c>
      <c r="F19" s="58">
        <f>VLOOKUP($B19,K24HPTBM!$A$6:$DM$168,5,0)</f>
        <v>36605</v>
      </c>
      <c r="G19" s="59"/>
      <c r="H19" s="58" t="str">
        <f>VLOOKUP($B19,K24HPTBM!$A$6:$DM$168,6,0)</f>
        <v>Nam</v>
      </c>
      <c r="I19" s="60"/>
      <c r="J19" s="61"/>
    </row>
    <row r="20" spans="1:10" s="53" customFormat="1" ht="19.5" customHeight="1" x14ac:dyDescent="0.2">
      <c r="A20" s="54">
        <f t="shared" si="0"/>
        <v>14</v>
      </c>
      <c r="B20" s="55">
        <v>24211100620</v>
      </c>
      <c r="C20" s="56" t="str">
        <f>VLOOKUP($B20,K24HPTBM!$A$6:$DM$168,2,0) &amp; " " &amp; VLOOKUP($B20,K24HPTBM!$A$6:$DM$168,3,0)</f>
        <v>Huỳnh Ngọc</v>
      </c>
      <c r="D20" s="57" t="str">
        <f>VLOOKUP($B20,K24HPTBM!$A$6:$DM$168,4,0)</f>
        <v>Vinh</v>
      </c>
      <c r="E20" s="58" t="s">
        <v>253</v>
      </c>
      <c r="F20" s="58">
        <f>VLOOKUP($B20,K24HPTBM!$A$6:$DM$168,5,0)</f>
        <v>36582</v>
      </c>
      <c r="G20" s="59"/>
      <c r="H20" s="58" t="str">
        <f>VLOOKUP($B20,K24HPTBM!$A$6:$DM$168,6,0)</f>
        <v>Nam</v>
      </c>
      <c r="I20" s="60"/>
      <c r="J20" s="61"/>
    </row>
    <row r="21" spans="1:10" s="53" customFormat="1" ht="19.5" customHeight="1" x14ac:dyDescent="0.2">
      <c r="A21" s="54">
        <f t="shared" si="0"/>
        <v>15</v>
      </c>
      <c r="B21" s="55">
        <v>24217200619</v>
      </c>
      <c r="C21" s="56" t="str">
        <f>VLOOKUP($B21,K24HPTBM!$A$6:$DM$168,2,0) &amp; " " &amp; VLOOKUP($B21,K24HPTBM!$A$6:$DM$168,3,0)</f>
        <v>Hà Nguyễn Phước</v>
      </c>
      <c r="D21" s="57" t="str">
        <f>VLOOKUP($B21,K24HPTBM!$A$6:$DM$168,4,0)</f>
        <v>Vũ</v>
      </c>
      <c r="E21" s="58" t="s">
        <v>253</v>
      </c>
      <c r="F21" s="58">
        <f>VLOOKUP($B21,K24HPTBM!$A$6:$DM$168,5,0)</f>
        <v>36705</v>
      </c>
      <c r="G21" s="59"/>
      <c r="H21" s="58" t="str">
        <f>VLOOKUP($B21,K24HPTBM!$A$6:$DM$168,6,0)</f>
        <v>Nam</v>
      </c>
      <c r="I21" s="60"/>
      <c r="J21" s="61"/>
    </row>
    <row r="22" spans="1:10" s="53" customFormat="1" ht="19.5" customHeight="1" x14ac:dyDescent="0.2">
      <c r="A22" s="54">
        <f t="shared" si="0"/>
        <v>16</v>
      </c>
      <c r="B22" s="55"/>
      <c r="C22" s="56"/>
      <c r="D22" s="57"/>
      <c r="E22" s="58"/>
      <c r="F22" s="58"/>
      <c r="G22" s="59"/>
      <c r="H22" s="58"/>
      <c r="I22" s="60"/>
      <c r="J22" s="61"/>
    </row>
    <row r="23" spans="1:10" s="53" customFormat="1" ht="19.5" customHeight="1" x14ac:dyDescent="0.2">
      <c r="A23" s="54">
        <f t="shared" si="0"/>
        <v>17</v>
      </c>
      <c r="B23" s="55"/>
      <c r="C23" s="56"/>
      <c r="D23" s="57"/>
      <c r="E23" s="58"/>
      <c r="F23" s="58"/>
      <c r="G23" s="59"/>
      <c r="H23" s="58"/>
      <c r="I23" s="60"/>
      <c r="J23" s="61"/>
    </row>
    <row r="24" spans="1:10" s="53" customFormat="1" ht="19.5" customHeight="1" x14ac:dyDescent="0.2">
      <c r="A24" s="54">
        <f t="shared" si="0"/>
        <v>18</v>
      </c>
      <c r="B24" s="55"/>
      <c r="C24" s="56"/>
      <c r="D24" s="57"/>
      <c r="E24" s="58"/>
      <c r="F24" s="58"/>
      <c r="G24" s="59"/>
      <c r="H24" s="58"/>
      <c r="I24" s="60"/>
      <c r="J24" s="61"/>
    </row>
    <row r="25" spans="1:10" s="53" customFormat="1" ht="19.5" customHeight="1" x14ac:dyDescent="0.2">
      <c r="A25" s="54">
        <f t="shared" si="0"/>
        <v>19</v>
      </c>
      <c r="B25" s="55"/>
      <c r="C25" s="56"/>
      <c r="D25" s="57"/>
      <c r="E25" s="58"/>
      <c r="F25" s="58"/>
      <c r="G25" s="59"/>
      <c r="H25" s="58"/>
      <c r="I25" s="60"/>
      <c r="J25" s="61"/>
    </row>
    <row r="26" spans="1:10" s="53" customFormat="1" ht="19.5" customHeight="1" x14ac:dyDescent="0.2">
      <c r="A26" s="54">
        <f t="shared" si="0"/>
        <v>20</v>
      </c>
      <c r="B26" s="55"/>
      <c r="C26" s="56"/>
      <c r="D26" s="57"/>
      <c r="E26" s="58"/>
      <c r="F26" s="58"/>
      <c r="G26" s="59"/>
      <c r="H26" s="58"/>
      <c r="I26" s="60"/>
      <c r="J26" s="61"/>
    </row>
    <row r="27" spans="1:10" s="53" customFormat="1" ht="19.5" customHeight="1" x14ac:dyDescent="0.2">
      <c r="A27" s="62"/>
      <c r="B27" s="55"/>
      <c r="C27" s="63"/>
      <c r="D27" s="64"/>
      <c r="E27" s="65"/>
      <c r="F27" s="66"/>
      <c r="G27" s="67"/>
      <c r="H27" s="68"/>
      <c r="I27" s="60"/>
      <c r="J27" s="61"/>
    </row>
    <row r="28" spans="1:10" s="53" customFormat="1" ht="19.5" customHeight="1" x14ac:dyDescent="0.2">
      <c r="A28" s="62"/>
      <c r="B28" s="55"/>
      <c r="C28" s="63"/>
      <c r="D28" s="64"/>
      <c r="E28" s="65"/>
      <c r="F28" s="66"/>
      <c r="G28" s="67"/>
      <c r="H28" s="68"/>
      <c r="I28" s="60"/>
      <c r="J28" s="61"/>
    </row>
    <row r="29" spans="1:10" s="53" customFormat="1" ht="19.5" customHeight="1" x14ac:dyDescent="0.2">
      <c r="A29" s="62"/>
      <c r="B29" s="55"/>
      <c r="C29" s="63"/>
      <c r="D29" s="64"/>
      <c r="E29" s="65"/>
      <c r="F29" s="66"/>
      <c r="G29" s="67"/>
      <c r="H29" s="68"/>
      <c r="I29" s="60"/>
      <c r="J29" s="61"/>
    </row>
    <row r="30" spans="1:10" s="53" customFormat="1" ht="19.5" customHeight="1" x14ac:dyDescent="0.2">
      <c r="A30" s="62"/>
      <c r="B30" s="55"/>
      <c r="C30" s="63"/>
      <c r="D30" s="64"/>
      <c r="E30" s="65"/>
      <c r="F30" s="66"/>
      <c r="G30" s="67"/>
      <c r="H30" s="68"/>
      <c r="I30" s="60"/>
      <c r="J30" s="61"/>
    </row>
    <row r="31" spans="1:10" s="53" customFormat="1" ht="19.5" customHeight="1" x14ac:dyDescent="0.2">
      <c r="A31" s="62"/>
      <c r="B31" s="55"/>
      <c r="C31" s="63"/>
      <c r="D31" s="64"/>
      <c r="E31" s="65"/>
      <c r="F31" s="66"/>
      <c r="G31" s="67"/>
      <c r="H31" s="68"/>
      <c r="I31" s="60"/>
      <c r="J31" s="61"/>
    </row>
    <row r="32" spans="1:10" s="53" customFormat="1" ht="19.5" customHeight="1" x14ac:dyDescent="0.2">
      <c r="A32" s="62"/>
      <c r="B32" s="55"/>
      <c r="C32" s="63"/>
      <c r="D32" s="64"/>
      <c r="E32" s="65"/>
      <c r="F32" s="66"/>
      <c r="G32" s="67"/>
      <c r="H32" s="68"/>
      <c r="I32" s="60"/>
      <c r="J32" s="61"/>
    </row>
    <row r="33" spans="1:10" s="53" customFormat="1" ht="19.5" customHeight="1" x14ac:dyDescent="0.2">
      <c r="A33" s="62"/>
      <c r="B33" s="55"/>
      <c r="C33" s="63"/>
      <c r="D33" s="64"/>
      <c r="E33" s="65"/>
      <c r="F33" s="66"/>
      <c r="G33" s="67"/>
      <c r="H33" s="68"/>
      <c r="I33" s="60"/>
      <c r="J33" s="61"/>
    </row>
    <row r="34" spans="1:10" s="53" customFormat="1" ht="19.5" customHeight="1" x14ac:dyDescent="0.2">
      <c r="A34" s="62"/>
      <c r="B34" s="55"/>
      <c r="C34" s="63"/>
      <c r="D34" s="64"/>
      <c r="E34" s="65"/>
      <c r="F34" s="66"/>
      <c r="G34" s="67"/>
      <c r="H34" s="68"/>
      <c r="I34" s="60"/>
      <c r="J34" s="61"/>
    </row>
    <row r="35" spans="1:10" s="53" customFormat="1" ht="19.5" customHeight="1" x14ac:dyDescent="0.2">
      <c r="A35" s="62"/>
      <c r="B35" s="55"/>
      <c r="C35" s="63"/>
      <c r="D35" s="64"/>
      <c r="E35" s="65"/>
      <c r="F35" s="66"/>
      <c r="G35" s="67"/>
      <c r="H35" s="68"/>
      <c r="I35" s="60"/>
      <c r="J35" s="61"/>
    </row>
    <row r="36" spans="1:10" s="53" customFormat="1" ht="19.5" customHeight="1" x14ac:dyDescent="0.2">
      <c r="A36" s="62"/>
      <c r="B36" s="55"/>
      <c r="C36" s="63"/>
      <c r="D36" s="64"/>
      <c r="E36" s="65"/>
      <c r="F36" s="66"/>
      <c r="G36" s="67"/>
      <c r="H36" s="68"/>
      <c r="I36" s="60"/>
      <c r="J36" s="61"/>
    </row>
    <row r="37" spans="1:10" s="53" customFormat="1" ht="19.5" customHeight="1" x14ac:dyDescent="0.2">
      <c r="A37" s="62"/>
      <c r="B37" s="55"/>
      <c r="C37" s="63"/>
      <c r="D37" s="64"/>
      <c r="E37" s="65"/>
      <c r="F37" s="66"/>
      <c r="G37" s="67"/>
      <c r="H37" s="68"/>
      <c r="I37" s="60"/>
      <c r="J37" s="61"/>
    </row>
    <row r="38" spans="1:10" s="53" customFormat="1" ht="19.5" customHeight="1" x14ac:dyDescent="0.2">
      <c r="A38" s="62"/>
      <c r="B38" s="55"/>
      <c r="C38" s="63"/>
      <c r="D38" s="64"/>
      <c r="E38" s="65"/>
      <c r="F38" s="66"/>
      <c r="G38" s="67"/>
      <c r="H38" s="68"/>
      <c r="I38" s="60"/>
      <c r="J38" s="61"/>
    </row>
    <row r="39" spans="1:10" s="53" customFormat="1" ht="19.5" customHeight="1" x14ac:dyDescent="0.2">
      <c r="A39" s="62"/>
      <c r="B39" s="55"/>
      <c r="C39" s="63"/>
      <c r="D39" s="64"/>
      <c r="E39" s="65"/>
      <c r="F39" s="66"/>
      <c r="G39" s="67"/>
      <c r="H39" s="68"/>
      <c r="I39" s="60"/>
      <c r="J39" s="61"/>
    </row>
    <row r="40" spans="1:10" s="53" customFormat="1" ht="19.5" customHeight="1" x14ac:dyDescent="0.2">
      <c r="A40" s="62"/>
      <c r="B40" s="55"/>
      <c r="C40" s="63"/>
      <c r="D40" s="64"/>
      <c r="E40" s="65"/>
      <c r="F40" s="66"/>
      <c r="G40" s="67"/>
      <c r="H40" s="68"/>
      <c r="I40" s="60"/>
      <c r="J40" s="61"/>
    </row>
    <row r="41" spans="1:10" s="53" customFormat="1" ht="19.5" customHeight="1" x14ac:dyDescent="0.2">
      <c r="A41" s="62"/>
      <c r="B41" s="55"/>
      <c r="C41" s="63"/>
      <c r="D41" s="64"/>
      <c r="E41" s="65"/>
      <c r="F41" s="66"/>
      <c r="G41" s="67"/>
      <c r="H41" s="68"/>
      <c r="I41" s="60"/>
      <c r="J41" s="61"/>
    </row>
    <row r="42" spans="1:10" s="53" customFormat="1" ht="19.5" customHeight="1" x14ac:dyDescent="0.2">
      <c r="A42" s="62"/>
      <c r="B42" s="55"/>
      <c r="C42" s="63"/>
      <c r="D42" s="64"/>
      <c r="E42" s="65"/>
      <c r="F42" s="66"/>
      <c r="G42" s="67"/>
      <c r="H42" s="68"/>
      <c r="I42" s="60"/>
      <c r="J42" s="61"/>
    </row>
    <row r="43" spans="1:10" s="53" customFormat="1" ht="19.5" customHeight="1" x14ac:dyDescent="0.2">
      <c r="A43" s="62"/>
      <c r="B43" s="55"/>
      <c r="C43" s="63"/>
      <c r="D43" s="64"/>
      <c r="E43" s="65"/>
      <c r="F43" s="66"/>
      <c r="G43" s="67"/>
      <c r="H43" s="68"/>
      <c r="I43" s="60"/>
      <c r="J43" s="61"/>
    </row>
    <row r="44" spans="1:10" s="53" customFormat="1" ht="19.5" customHeight="1" x14ac:dyDescent="0.2">
      <c r="A44" s="69"/>
      <c r="B44" s="70"/>
      <c r="C44" s="71"/>
      <c r="D44" s="72"/>
      <c r="E44" s="73"/>
      <c r="F44" s="74"/>
      <c r="G44" s="75"/>
      <c r="H44" s="76"/>
      <c r="I44" s="77"/>
      <c r="J44" s="78"/>
    </row>
    <row r="45" spans="1:10" s="53" customFormat="1" ht="19.5" customHeight="1" x14ac:dyDescent="0.2">
      <c r="A45" s="69"/>
      <c r="B45" s="70"/>
      <c r="C45" s="71"/>
      <c r="D45" s="72"/>
      <c r="E45" s="73"/>
      <c r="F45" s="74"/>
      <c r="G45" s="75"/>
      <c r="H45" s="76"/>
      <c r="I45" s="77"/>
      <c r="J45" s="78"/>
    </row>
    <row r="46" spans="1:10" ht="15.75" x14ac:dyDescent="0.3">
      <c r="A46" s="79"/>
      <c r="B46" s="79"/>
      <c r="C46" s="80"/>
      <c r="D46" s="80"/>
      <c r="E46" s="80"/>
      <c r="F46" s="79"/>
      <c r="G46" s="79"/>
      <c r="I46" s="82" t="str">
        <f ca="1">"Đà Nẵng, ngày"&amp;" "&amp;TEXT(DAY(NOW()),"00")&amp;" tháng "&amp;TEXT(MONTH(NOW()),"00")&amp;" năm "&amp;YEAR(NOW())</f>
        <v>Đà Nẵng, ngày 04 tháng 03 năm 2022</v>
      </c>
    </row>
    <row r="47" spans="1:10" ht="15.75" x14ac:dyDescent="0.3">
      <c r="A47" s="136" t="s">
        <v>235</v>
      </c>
      <c r="B47" s="136"/>
      <c r="C47" s="136"/>
      <c r="D47" s="83"/>
      <c r="E47" s="83"/>
      <c r="F47" s="84"/>
      <c r="G47" s="85"/>
      <c r="I47" s="84" t="s">
        <v>236</v>
      </c>
    </row>
    <row r="48" spans="1:10" ht="12" customHeight="1" x14ac:dyDescent="0.2">
      <c r="G48" s="81"/>
      <c r="I48" s="86"/>
    </row>
    <row r="49" spans="1:9" ht="12" customHeight="1" x14ac:dyDescent="0.2">
      <c r="G49" s="81"/>
      <c r="I49" s="86"/>
    </row>
    <row r="50" spans="1:9" ht="12" customHeight="1" x14ac:dyDescent="0.2">
      <c r="G50" s="81"/>
      <c r="I50" s="86"/>
    </row>
    <row r="51" spans="1:9" ht="12" customHeight="1" x14ac:dyDescent="0.2">
      <c r="G51" s="81"/>
      <c r="I51" s="86"/>
    </row>
    <row r="52" spans="1:9" s="81" customFormat="1" ht="12" customHeight="1" x14ac:dyDescent="0.2">
      <c r="C52" s="33"/>
      <c r="D52" s="33"/>
      <c r="E52" s="33"/>
      <c r="I52" s="86"/>
    </row>
    <row r="53" spans="1:9" s="81" customFormat="1" ht="12" customHeight="1" x14ac:dyDescent="0.2">
      <c r="C53" s="33"/>
      <c r="D53" s="33"/>
      <c r="E53" s="33"/>
      <c r="I53" s="86"/>
    </row>
    <row r="54" spans="1:9" s="81" customFormat="1" x14ac:dyDescent="0.2">
      <c r="A54" s="136" t="s">
        <v>237</v>
      </c>
      <c r="B54" s="136"/>
      <c r="C54" s="136"/>
      <c r="D54" s="33"/>
      <c r="E54" s="33"/>
      <c r="I54" s="84" t="s">
        <v>238</v>
      </c>
    </row>
  </sheetData>
  <mergeCells count="7">
    <mergeCell ref="A54:C54"/>
    <mergeCell ref="A1:C1"/>
    <mergeCell ref="D1:J1"/>
    <mergeCell ref="A2:C2"/>
    <mergeCell ref="D2:J2"/>
    <mergeCell ref="E3:J3"/>
    <mergeCell ref="A47:C47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A41"/>
  <sheetViews>
    <sheetView showGridLines="0" tabSelected="1" workbookViewId="0">
      <pane xSplit="8" ySplit="8" topLeftCell="CC9" activePane="bottomRight" state="frozen"/>
      <selection pane="topRight" activeCell="I1" sqref="I1"/>
      <selection pane="bottomLeft" activeCell="A10" sqref="A10"/>
      <selection pane="bottomRight" activeCell="CL13" sqref="CL13"/>
    </sheetView>
  </sheetViews>
  <sheetFormatPr defaultRowHeight="15" x14ac:dyDescent="0.25"/>
  <cols>
    <col min="1" max="1" width="4.85546875" style="7" customWidth="1"/>
    <col min="2" max="2" width="10.5703125" style="7" customWidth="1"/>
    <col min="3" max="3" width="12.5703125" style="7" customWidth="1"/>
    <col min="4" max="4" width="10.7109375" style="7" hidden="1" customWidth="1"/>
    <col min="5" max="5" width="7.7109375" style="7" customWidth="1"/>
    <col min="6" max="6" width="9.85546875" style="7" customWidth="1"/>
    <col min="7" max="7" width="7" style="7" customWidth="1"/>
    <col min="8" max="8" width="9.28515625" style="7" customWidth="1"/>
    <col min="9" max="101" width="4.7109375" style="7" customWidth="1"/>
    <col min="102" max="102" width="7" style="7" customWidth="1"/>
    <col min="103" max="104" width="4.7109375" style="7" customWidth="1"/>
    <col min="105" max="16384" width="9.140625" style="7"/>
  </cols>
  <sheetData>
    <row r="1" spans="1:105" s="1" customFormat="1" ht="16.5" x14ac:dyDescent="0.25">
      <c r="A1" s="158" t="s">
        <v>202</v>
      </c>
      <c r="B1" s="158"/>
      <c r="C1" s="158"/>
      <c r="D1" s="158"/>
      <c r="E1" s="158"/>
      <c r="F1" s="158"/>
      <c r="G1" s="158"/>
      <c r="H1" s="9"/>
      <c r="I1" s="159" t="s">
        <v>205</v>
      </c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 t="s">
        <v>205</v>
      </c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</row>
    <row r="2" spans="1:105" s="1" customFormat="1" ht="16.5" x14ac:dyDescent="0.25">
      <c r="A2" s="160" t="s">
        <v>203</v>
      </c>
      <c r="B2" s="160"/>
      <c r="C2" s="160"/>
      <c r="D2" s="160"/>
      <c r="E2" s="160"/>
      <c r="F2" s="160"/>
      <c r="G2" s="160"/>
      <c r="H2" s="9"/>
      <c r="I2" s="159" t="s">
        <v>204</v>
      </c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 t="s">
        <v>204</v>
      </c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</row>
    <row r="3" spans="1:105" s="1" customFormat="1" ht="16.5" x14ac:dyDescent="0.25">
      <c r="A3" s="10"/>
      <c r="B3" s="10"/>
      <c r="C3" s="10"/>
      <c r="D3" s="10"/>
      <c r="E3" s="10"/>
      <c r="F3" s="10"/>
      <c r="G3" s="10"/>
      <c r="H3" s="9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>
        <v>1</v>
      </c>
      <c r="CO3" s="11"/>
      <c r="CP3" s="11"/>
      <c r="CQ3" s="11"/>
      <c r="CR3" s="11">
        <v>1</v>
      </c>
      <c r="CS3" s="11">
        <v>1</v>
      </c>
      <c r="CT3" s="11">
        <v>1</v>
      </c>
      <c r="CU3" s="11">
        <v>1</v>
      </c>
      <c r="CV3" s="11"/>
      <c r="CW3" s="11"/>
      <c r="CX3" s="11"/>
      <c r="CY3" s="11"/>
      <c r="CZ3" s="11"/>
    </row>
    <row r="4" spans="1:105" s="1" customFormat="1" ht="12.75" customHeight="1" x14ac:dyDescent="0.25">
      <c r="A4" s="157" t="s">
        <v>201</v>
      </c>
      <c r="B4" s="139" t="s">
        <v>0</v>
      </c>
      <c r="C4" s="139"/>
      <c r="D4" s="139"/>
      <c r="E4" s="139"/>
      <c r="F4" s="139"/>
      <c r="G4" s="139"/>
      <c r="H4" s="139"/>
      <c r="I4" s="140" t="s">
        <v>1</v>
      </c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2"/>
      <c r="AX4" s="140" t="s">
        <v>2</v>
      </c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2"/>
      <c r="BO4" s="140" t="s">
        <v>3</v>
      </c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2"/>
      <c r="CF4" s="140" t="s">
        <v>4</v>
      </c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3" t="s">
        <v>211</v>
      </c>
      <c r="CX4" s="145" t="s">
        <v>212</v>
      </c>
      <c r="CY4" s="146" t="s">
        <v>213</v>
      </c>
      <c r="CZ4" s="30"/>
      <c r="DA4" s="147" t="s">
        <v>214</v>
      </c>
    </row>
    <row r="5" spans="1:105" s="1" customFormat="1" ht="12.75" customHeight="1" x14ac:dyDescent="0.25">
      <c r="A5" s="157"/>
      <c r="B5" s="139"/>
      <c r="C5" s="139"/>
      <c r="D5" s="139"/>
      <c r="E5" s="139"/>
      <c r="F5" s="139"/>
      <c r="G5" s="139"/>
      <c r="H5" s="139"/>
      <c r="I5" s="140" t="s">
        <v>10</v>
      </c>
      <c r="J5" s="141"/>
      <c r="K5" s="141"/>
      <c r="L5" s="141"/>
      <c r="M5" s="142"/>
      <c r="N5" s="140" t="s">
        <v>11</v>
      </c>
      <c r="O5" s="142"/>
      <c r="P5" s="140" t="s">
        <v>12</v>
      </c>
      <c r="Q5" s="142"/>
      <c r="R5" s="140" t="s">
        <v>13</v>
      </c>
      <c r="S5" s="141"/>
      <c r="T5" s="141"/>
      <c r="U5" s="141"/>
      <c r="V5" s="141"/>
      <c r="W5" s="141"/>
      <c r="X5" s="141"/>
      <c r="Y5" s="141"/>
      <c r="Z5" s="141"/>
      <c r="AA5" s="142"/>
      <c r="AB5" s="140" t="s">
        <v>14</v>
      </c>
      <c r="AC5" s="141"/>
      <c r="AD5" s="141"/>
      <c r="AE5" s="142"/>
      <c r="AF5" s="140" t="s">
        <v>15</v>
      </c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2"/>
      <c r="AV5" s="151" t="s">
        <v>16</v>
      </c>
      <c r="AW5" s="151" t="s">
        <v>17</v>
      </c>
      <c r="AX5" s="140" t="s">
        <v>18</v>
      </c>
      <c r="AY5" s="142"/>
      <c r="AZ5" s="140" t="s">
        <v>19</v>
      </c>
      <c r="BA5" s="141"/>
      <c r="BB5" s="141"/>
      <c r="BC5" s="141"/>
      <c r="BD5" s="141"/>
      <c r="BE5" s="142"/>
      <c r="BF5" s="140" t="s">
        <v>20</v>
      </c>
      <c r="BG5" s="141"/>
      <c r="BH5" s="141"/>
      <c r="BI5" s="141"/>
      <c r="BJ5" s="141"/>
      <c r="BK5" s="142"/>
      <c r="BL5" s="2" t="s">
        <v>21</v>
      </c>
      <c r="BM5" s="151" t="s">
        <v>22</v>
      </c>
      <c r="BN5" s="151" t="s">
        <v>23</v>
      </c>
      <c r="BO5" s="2" t="s">
        <v>24</v>
      </c>
      <c r="BP5" s="140" t="s">
        <v>25</v>
      </c>
      <c r="BQ5" s="141"/>
      <c r="BR5" s="141"/>
      <c r="BS5" s="142"/>
      <c r="BT5" s="2" t="s">
        <v>26</v>
      </c>
      <c r="BU5" s="140" t="s">
        <v>27</v>
      </c>
      <c r="BV5" s="142"/>
      <c r="BW5" s="2" t="s">
        <v>28</v>
      </c>
      <c r="BX5" s="140" t="s">
        <v>29</v>
      </c>
      <c r="BY5" s="141"/>
      <c r="BZ5" s="142"/>
      <c r="CA5" s="2" t="s">
        <v>30</v>
      </c>
      <c r="CB5" s="140" t="s">
        <v>31</v>
      </c>
      <c r="CC5" s="142"/>
      <c r="CD5" s="151" t="s">
        <v>32</v>
      </c>
      <c r="CE5" s="151" t="s">
        <v>33</v>
      </c>
      <c r="CF5" s="140" t="s">
        <v>34</v>
      </c>
      <c r="CG5" s="142"/>
      <c r="CH5" s="140" t="s">
        <v>27</v>
      </c>
      <c r="CI5" s="141"/>
      <c r="CJ5" s="142"/>
      <c r="CK5" s="140" t="s">
        <v>30</v>
      </c>
      <c r="CL5" s="142"/>
      <c r="CM5" s="2" t="s">
        <v>29</v>
      </c>
      <c r="CN5" s="2" t="s">
        <v>35</v>
      </c>
      <c r="CO5" s="2" t="s">
        <v>36</v>
      </c>
      <c r="CP5" s="140" t="s">
        <v>31</v>
      </c>
      <c r="CQ5" s="142"/>
      <c r="CR5" s="140" t="s">
        <v>37</v>
      </c>
      <c r="CS5" s="141"/>
      <c r="CT5" s="141"/>
      <c r="CU5" s="142"/>
      <c r="CV5" s="2" t="s">
        <v>38</v>
      </c>
      <c r="CW5" s="144"/>
      <c r="CX5" s="145"/>
      <c r="CY5" s="146"/>
      <c r="CZ5" s="30"/>
      <c r="DA5" s="148"/>
    </row>
    <row r="6" spans="1:105" s="1" customFormat="1" ht="12.75" customHeight="1" x14ac:dyDescent="0.25">
      <c r="A6" s="157"/>
      <c r="B6" s="139"/>
      <c r="C6" s="139"/>
      <c r="D6" s="139"/>
      <c r="E6" s="139"/>
      <c r="F6" s="139"/>
      <c r="G6" s="139"/>
      <c r="H6" s="139"/>
      <c r="I6" s="154" t="s">
        <v>44</v>
      </c>
      <c r="J6" s="140" t="s">
        <v>216</v>
      </c>
      <c r="K6" s="142"/>
      <c r="L6" s="140" t="s">
        <v>216</v>
      </c>
      <c r="M6" s="142"/>
      <c r="N6" s="151" t="s">
        <v>47</v>
      </c>
      <c r="O6" s="151" t="s">
        <v>48</v>
      </c>
      <c r="P6" s="140" t="s">
        <v>49</v>
      </c>
      <c r="Q6" s="142"/>
      <c r="R6" s="140" t="s">
        <v>50</v>
      </c>
      <c r="S6" s="141"/>
      <c r="T6" s="142"/>
      <c r="U6" s="140" t="s">
        <v>51</v>
      </c>
      <c r="V6" s="141"/>
      <c r="W6" s="141"/>
      <c r="X6" s="141"/>
      <c r="Y6" s="142"/>
      <c r="Z6" s="140" t="s">
        <v>52</v>
      </c>
      <c r="AA6" s="142"/>
      <c r="AB6" s="151" t="s">
        <v>53</v>
      </c>
      <c r="AC6" s="151" t="s">
        <v>54</v>
      </c>
      <c r="AD6" s="151" t="s">
        <v>55</v>
      </c>
      <c r="AE6" s="151" t="s">
        <v>56</v>
      </c>
      <c r="AF6" s="151" t="s">
        <v>57</v>
      </c>
      <c r="AG6" s="151" t="s">
        <v>58</v>
      </c>
      <c r="AH6" s="151" t="s">
        <v>59</v>
      </c>
      <c r="AI6" s="151" t="s">
        <v>60</v>
      </c>
      <c r="AJ6" s="151" t="s">
        <v>61</v>
      </c>
      <c r="AK6" s="151" t="s">
        <v>62</v>
      </c>
      <c r="AL6" s="151" t="s">
        <v>63</v>
      </c>
      <c r="AM6" s="151" t="s">
        <v>64</v>
      </c>
      <c r="AN6" s="151" t="s">
        <v>65</v>
      </c>
      <c r="AO6" s="151" t="s">
        <v>66</v>
      </c>
      <c r="AP6" s="151" t="s">
        <v>67</v>
      </c>
      <c r="AQ6" s="151" t="s">
        <v>68</v>
      </c>
      <c r="AR6" s="151" t="s">
        <v>69</v>
      </c>
      <c r="AS6" s="151" t="s">
        <v>70</v>
      </c>
      <c r="AT6" s="151" t="s">
        <v>71</v>
      </c>
      <c r="AU6" s="151" t="s">
        <v>72</v>
      </c>
      <c r="AV6" s="152"/>
      <c r="AW6" s="152"/>
      <c r="AX6" s="155" t="s">
        <v>73</v>
      </c>
      <c r="AY6" s="155" t="s">
        <v>74</v>
      </c>
      <c r="AZ6" s="155" t="s">
        <v>75</v>
      </c>
      <c r="BA6" s="155" t="s">
        <v>76</v>
      </c>
      <c r="BB6" s="155" t="s">
        <v>77</v>
      </c>
      <c r="BC6" s="155" t="s">
        <v>78</v>
      </c>
      <c r="BD6" s="155" t="s">
        <v>79</v>
      </c>
      <c r="BE6" s="155" t="s">
        <v>80</v>
      </c>
      <c r="BF6" s="155" t="s">
        <v>81</v>
      </c>
      <c r="BG6" s="155" t="s">
        <v>82</v>
      </c>
      <c r="BH6" s="155" t="s">
        <v>83</v>
      </c>
      <c r="BI6" s="155" t="s">
        <v>84</v>
      </c>
      <c r="BJ6" s="155" t="s">
        <v>85</v>
      </c>
      <c r="BK6" s="155" t="s">
        <v>86</v>
      </c>
      <c r="BL6" s="155" t="s">
        <v>87</v>
      </c>
      <c r="BM6" s="152"/>
      <c r="BN6" s="152"/>
      <c r="BO6" s="151" t="s">
        <v>88</v>
      </c>
      <c r="BP6" s="151" t="s">
        <v>89</v>
      </c>
      <c r="BQ6" s="151" t="s">
        <v>90</v>
      </c>
      <c r="BR6" s="151" t="s">
        <v>91</v>
      </c>
      <c r="BS6" s="151" t="s">
        <v>92</v>
      </c>
      <c r="BT6" s="151" t="s">
        <v>93</v>
      </c>
      <c r="BU6" s="151" t="s">
        <v>94</v>
      </c>
      <c r="BV6" s="151" t="s">
        <v>95</v>
      </c>
      <c r="BW6" s="151" t="s">
        <v>96</v>
      </c>
      <c r="BX6" s="151" t="s">
        <v>97</v>
      </c>
      <c r="BY6" s="151" t="s">
        <v>98</v>
      </c>
      <c r="BZ6" s="151" t="s">
        <v>99</v>
      </c>
      <c r="CA6" s="151" t="s">
        <v>100</v>
      </c>
      <c r="CB6" s="151" t="s">
        <v>101</v>
      </c>
      <c r="CC6" s="151" t="s">
        <v>102</v>
      </c>
      <c r="CD6" s="152"/>
      <c r="CE6" s="152"/>
      <c r="CF6" s="151" t="s">
        <v>103</v>
      </c>
      <c r="CG6" s="151" t="s">
        <v>104</v>
      </c>
      <c r="CH6" s="151" t="s">
        <v>105</v>
      </c>
      <c r="CI6" s="151" t="s">
        <v>106</v>
      </c>
      <c r="CJ6" s="151" t="s">
        <v>107</v>
      </c>
      <c r="CK6" s="151" t="s">
        <v>108</v>
      </c>
      <c r="CL6" s="151" t="s">
        <v>109</v>
      </c>
      <c r="CM6" s="151" t="s">
        <v>110</v>
      </c>
      <c r="CN6" s="150" t="s">
        <v>111</v>
      </c>
      <c r="CO6" s="151" t="s">
        <v>112</v>
      </c>
      <c r="CP6" s="151" t="s">
        <v>113</v>
      </c>
      <c r="CQ6" s="151" t="s">
        <v>114</v>
      </c>
      <c r="CR6" s="150" t="s">
        <v>115</v>
      </c>
      <c r="CS6" s="150" t="s">
        <v>116</v>
      </c>
      <c r="CT6" s="150" t="s">
        <v>117</v>
      </c>
      <c r="CU6" s="150" t="s">
        <v>118</v>
      </c>
      <c r="CV6" s="151" t="s">
        <v>119</v>
      </c>
      <c r="CW6" s="144"/>
      <c r="CX6" s="145"/>
      <c r="CY6" s="146"/>
      <c r="CZ6" s="161" t="s">
        <v>123</v>
      </c>
      <c r="DA6" s="148"/>
    </row>
    <row r="7" spans="1:105" s="1" customFormat="1" ht="33.75" x14ac:dyDescent="0.25">
      <c r="A7" s="157"/>
      <c r="B7" s="139"/>
      <c r="C7" s="139"/>
      <c r="D7" s="139"/>
      <c r="E7" s="139"/>
      <c r="F7" s="139"/>
      <c r="G7" s="139"/>
      <c r="H7" s="139"/>
      <c r="I7" s="154"/>
      <c r="J7" s="15" t="s">
        <v>126</v>
      </c>
      <c r="K7" s="15" t="s">
        <v>127</v>
      </c>
      <c r="L7" s="15" t="s">
        <v>128</v>
      </c>
      <c r="M7" s="15" t="s">
        <v>129</v>
      </c>
      <c r="N7" s="153"/>
      <c r="O7" s="153"/>
      <c r="P7" s="15" t="s">
        <v>130</v>
      </c>
      <c r="Q7" s="15" t="s">
        <v>131</v>
      </c>
      <c r="R7" s="15" t="s">
        <v>132</v>
      </c>
      <c r="S7" s="15" t="s">
        <v>133</v>
      </c>
      <c r="T7" s="15" t="s">
        <v>134</v>
      </c>
      <c r="U7" s="15" t="s">
        <v>135</v>
      </c>
      <c r="V7" s="15" t="s">
        <v>136</v>
      </c>
      <c r="W7" s="15" t="s">
        <v>137</v>
      </c>
      <c r="X7" s="15" t="s">
        <v>138</v>
      </c>
      <c r="Y7" s="15" t="s">
        <v>139</v>
      </c>
      <c r="Z7" s="15" t="s">
        <v>140</v>
      </c>
      <c r="AA7" s="15" t="s">
        <v>141</v>
      </c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2"/>
      <c r="AW7" s="152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2"/>
      <c r="BN7" s="152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2"/>
      <c r="CE7" s="152"/>
      <c r="CF7" s="153"/>
      <c r="CG7" s="153"/>
      <c r="CH7" s="153"/>
      <c r="CI7" s="153"/>
      <c r="CJ7" s="153"/>
      <c r="CK7" s="153"/>
      <c r="CL7" s="153"/>
      <c r="CM7" s="153"/>
      <c r="CN7" s="150"/>
      <c r="CO7" s="153"/>
      <c r="CP7" s="153"/>
      <c r="CQ7" s="153"/>
      <c r="CR7" s="150"/>
      <c r="CS7" s="150"/>
      <c r="CT7" s="150"/>
      <c r="CU7" s="150"/>
      <c r="CV7" s="153"/>
      <c r="CW7" s="144"/>
      <c r="CX7" s="145"/>
      <c r="CY7" s="146"/>
      <c r="CZ7" s="162"/>
      <c r="DA7" s="148"/>
    </row>
    <row r="8" spans="1:105" s="1" customFormat="1" ht="12.75" customHeight="1" x14ac:dyDescent="0.25">
      <c r="A8" s="157"/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147</v>
      </c>
      <c r="H8" s="2" t="s">
        <v>206</v>
      </c>
      <c r="I8" s="3">
        <v>2</v>
      </c>
      <c r="J8" s="3">
        <v>2</v>
      </c>
      <c r="K8" s="3">
        <v>1</v>
      </c>
      <c r="L8" s="3">
        <v>2</v>
      </c>
      <c r="M8" s="3">
        <v>1</v>
      </c>
      <c r="N8" s="3">
        <v>3</v>
      </c>
      <c r="O8" s="3">
        <v>3</v>
      </c>
      <c r="P8" s="3">
        <v>3</v>
      </c>
      <c r="Q8" s="3">
        <v>2</v>
      </c>
      <c r="R8" s="3">
        <v>2</v>
      </c>
      <c r="S8" s="3">
        <v>2</v>
      </c>
      <c r="T8" s="3">
        <v>2</v>
      </c>
      <c r="U8" s="3">
        <v>2</v>
      </c>
      <c r="V8" s="3">
        <v>2</v>
      </c>
      <c r="W8" s="3">
        <v>2</v>
      </c>
      <c r="X8" s="3">
        <v>2</v>
      </c>
      <c r="Y8" s="3">
        <v>2</v>
      </c>
      <c r="Z8" s="3">
        <v>1</v>
      </c>
      <c r="AA8" s="3">
        <v>1</v>
      </c>
      <c r="AB8" s="3">
        <v>3</v>
      </c>
      <c r="AC8" s="3">
        <v>2</v>
      </c>
      <c r="AD8" s="3">
        <v>3</v>
      </c>
      <c r="AE8" s="3">
        <v>2</v>
      </c>
      <c r="AF8" s="3">
        <v>1</v>
      </c>
      <c r="AG8" s="3">
        <v>1</v>
      </c>
      <c r="AH8" s="3">
        <v>1</v>
      </c>
      <c r="AI8" s="3">
        <v>1</v>
      </c>
      <c r="AJ8" s="3">
        <v>1</v>
      </c>
      <c r="AK8" s="3">
        <v>1</v>
      </c>
      <c r="AL8" s="3">
        <v>1</v>
      </c>
      <c r="AM8" s="3">
        <v>1</v>
      </c>
      <c r="AN8" s="3">
        <v>1</v>
      </c>
      <c r="AO8" s="3">
        <v>1</v>
      </c>
      <c r="AP8" s="3">
        <v>1</v>
      </c>
      <c r="AQ8" s="3">
        <v>1</v>
      </c>
      <c r="AR8" s="3">
        <v>1</v>
      </c>
      <c r="AS8" s="3">
        <v>1</v>
      </c>
      <c r="AT8" s="3">
        <v>1</v>
      </c>
      <c r="AU8" s="3">
        <v>1</v>
      </c>
      <c r="AV8" s="2" t="s">
        <v>149</v>
      </c>
      <c r="AW8" s="2" t="s">
        <v>149</v>
      </c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" t="s">
        <v>149</v>
      </c>
      <c r="BN8" s="2" t="s">
        <v>149</v>
      </c>
      <c r="BO8" s="3">
        <v>1</v>
      </c>
      <c r="BP8" s="3">
        <v>3</v>
      </c>
      <c r="BQ8" s="3">
        <v>3</v>
      </c>
      <c r="BR8" s="3">
        <v>3</v>
      </c>
      <c r="BS8" s="3">
        <v>4</v>
      </c>
      <c r="BT8" s="3">
        <v>3</v>
      </c>
      <c r="BU8" s="3">
        <v>4</v>
      </c>
      <c r="BV8" s="3">
        <v>4</v>
      </c>
      <c r="BW8" s="3">
        <v>3</v>
      </c>
      <c r="BX8" s="3">
        <v>3</v>
      </c>
      <c r="BY8" s="3">
        <v>2</v>
      </c>
      <c r="BZ8" s="3">
        <v>3</v>
      </c>
      <c r="CA8" s="3">
        <v>3</v>
      </c>
      <c r="CB8" s="3">
        <v>1</v>
      </c>
      <c r="CC8" s="3">
        <v>1</v>
      </c>
      <c r="CD8" s="2" t="s">
        <v>149</v>
      </c>
      <c r="CE8" s="2" t="s">
        <v>149</v>
      </c>
      <c r="CF8" s="3">
        <v>3</v>
      </c>
      <c r="CG8" s="3">
        <v>3</v>
      </c>
      <c r="CH8" s="3">
        <v>3</v>
      </c>
      <c r="CI8" s="3">
        <v>2</v>
      </c>
      <c r="CJ8" s="3">
        <v>3</v>
      </c>
      <c r="CK8" s="3">
        <v>2</v>
      </c>
      <c r="CL8" s="3">
        <v>2</v>
      </c>
      <c r="CM8" s="3">
        <v>3</v>
      </c>
      <c r="CN8" s="3">
        <v>1</v>
      </c>
      <c r="CO8" s="3">
        <v>3</v>
      </c>
      <c r="CP8" s="3">
        <v>1</v>
      </c>
      <c r="CQ8" s="3">
        <v>1</v>
      </c>
      <c r="CR8" s="3">
        <v>3</v>
      </c>
      <c r="CS8" s="3">
        <v>3</v>
      </c>
      <c r="CT8" s="3">
        <v>3</v>
      </c>
      <c r="CU8" s="3">
        <v>3</v>
      </c>
      <c r="CV8" s="3">
        <v>2</v>
      </c>
      <c r="CW8" s="144"/>
      <c r="CX8" s="145"/>
      <c r="CY8" s="146"/>
      <c r="CZ8" s="3">
        <v>3</v>
      </c>
      <c r="DA8" s="149"/>
    </row>
    <row r="9" spans="1:105" s="1" customFormat="1" ht="18" customHeight="1" x14ac:dyDescent="0.25">
      <c r="A9" s="130" t="s">
        <v>233</v>
      </c>
      <c r="B9" s="131"/>
    </row>
    <row r="10" spans="1:105" s="1" customFormat="1" ht="18" customHeight="1" x14ac:dyDescent="0.25">
      <c r="A10" s="49" t="s">
        <v>234</v>
      </c>
      <c r="B10" s="50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</row>
    <row r="11" spans="1:105" ht="18" customHeight="1" x14ac:dyDescent="0.25">
      <c r="A11" s="105">
        <v>1</v>
      </c>
      <c r="B11" s="106">
        <v>24211203659</v>
      </c>
      <c r="C11" s="132" t="s">
        <v>254</v>
      </c>
      <c r="D11" s="133"/>
      <c r="E11" s="134" t="s">
        <v>156</v>
      </c>
      <c r="F11" s="108">
        <v>36714</v>
      </c>
      <c r="G11" s="106" t="s">
        <v>157</v>
      </c>
      <c r="H11" s="107"/>
      <c r="I11" s="13">
        <v>8</v>
      </c>
      <c r="J11" s="13">
        <v>8.9</v>
      </c>
      <c r="K11" s="13" t="s">
        <v>255</v>
      </c>
      <c r="L11" s="13">
        <v>8.3000000000000007</v>
      </c>
      <c r="M11" s="13" t="s">
        <v>255</v>
      </c>
      <c r="N11" s="13">
        <v>9.1</v>
      </c>
      <c r="O11" s="13">
        <v>8.6</v>
      </c>
      <c r="P11" s="13">
        <v>9.1</v>
      </c>
      <c r="Q11" s="13">
        <v>8.3000000000000007</v>
      </c>
      <c r="R11" s="13" t="s">
        <v>255</v>
      </c>
      <c r="S11" s="13">
        <v>8.5</v>
      </c>
      <c r="T11" s="13" t="s">
        <v>255</v>
      </c>
      <c r="U11" s="13" t="s">
        <v>255</v>
      </c>
      <c r="V11" s="13" t="s">
        <v>255</v>
      </c>
      <c r="W11" s="13">
        <v>8.9</v>
      </c>
      <c r="X11" s="13">
        <v>7.7</v>
      </c>
      <c r="Y11" s="13" t="s">
        <v>255</v>
      </c>
      <c r="Z11" s="13">
        <v>10</v>
      </c>
      <c r="AA11" s="13">
        <v>9.8000000000000007</v>
      </c>
      <c r="AB11" s="13">
        <v>8.6999999999999993</v>
      </c>
      <c r="AC11" s="13">
        <v>7.5</v>
      </c>
      <c r="AD11" s="13">
        <v>8.1999999999999993</v>
      </c>
      <c r="AE11" s="13">
        <v>8.9</v>
      </c>
      <c r="AF11" s="13">
        <v>8.1</v>
      </c>
      <c r="AG11" s="13">
        <v>8</v>
      </c>
      <c r="AH11" s="13">
        <v>8.8000000000000007</v>
      </c>
      <c r="AI11" s="13">
        <v>8.6999999999999993</v>
      </c>
      <c r="AJ11" s="13">
        <v>8.5</v>
      </c>
      <c r="AK11" s="13">
        <v>8.8000000000000007</v>
      </c>
      <c r="AL11" s="13">
        <v>8.3000000000000007</v>
      </c>
      <c r="AM11" s="13">
        <v>9</v>
      </c>
      <c r="AN11" s="13">
        <v>7.1</v>
      </c>
      <c r="AO11" s="13">
        <v>7</v>
      </c>
      <c r="AP11" s="13">
        <v>6.7</v>
      </c>
      <c r="AQ11" s="13">
        <v>7.8</v>
      </c>
      <c r="AR11" s="13" t="s">
        <v>255</v>
      </c>
      <c r="AS11" s="13" t="s">
        <v>255</v>
      </c>
      <c r="AT11" s="13" t="s">
        <v>255</v>
      </c>
      <c r="AU11" s="13" t="s">
        <v>255</v>
      </c>
      <c r="AV11" s="14">
        <v>47</v>
      </c>
      <c r="AW11" s="14">
        <v>0</v>
      </c>
      <c r="AX11" s="13">
        <v>7.8</v>
      </c>
      <c r="AY11" s="13">
        <v>5.8</v>
      </c>
      <c r="AZ11" s="13" t="s">
        <v>255</v>
      </c>
      <c r="BA11" s="13" t="s">
        <v>255</v>
      </c>
      <c r="BB11" s="13" t="s">
        <v>255</v>
      </c>
      <c r="BC11" s="13" t="s">
        <v>255</v>
      </c>
      <c r="BD11" s="13">
        <v>9.1</v>
      </c>
      <c r="BE11" s="13" t="s">
        <v>255</v>
      </c>
      <c r="BF11" s="13" t="s">
        <v>255</v>
      </c>
      <c r="BG11" s="13" t="s">
        <v>255</v>
      </c>
      <c r="BH11" s="13" t="s">
        <v>255</v>
      </c>
      <c r="BI11" s="13" t="s">
        <v>255</v>
      </c>
      <c r="BJ11" s="13">
        <v>6.3</v>
      </c>
      <c r="BK11" s="13" t="s">
        <v>255</v>
      </c>
      <c r="BL11" s="13">
        <v>6.8</v>
      </c>
      <c r="BM11" s="14">
        <v>5</v>
      </c>
      <c r="BN11" s="14">
        <v>0</v>
      </c>
      <c r="BO11" s="13">
        <v>7.3</v>
      </c>
      <c r="BP11" s="13">
        <v>9.1999999999999993</v>
      </c>
      <c r="BQ11" s="13">
        <v>9.9</v>
      </c>
      <c r="BR11" s="13">
        <v>8.5</v>
      </c>
      <c r="BS11" s="13">
        <v>7.5</v>
      </c>
      <c r="BT11" s="13">
        <v>9.4</v>
      </c>
      <c r="BU11" s="13">
        <v>9.1999999999999993</v>
      </c>
      <c r="BV11" s="13">
        <v>8.6</v>
      </c>
      <c r="BW11" s="13">
        <v>8.6</v>
      </c>
      <c r="BX11" s="13">
        <v>7.9</v>
      </c>
      <c r="BY11" s="13">
        <v>9.5</v>
      </c>
      <c r="BZ11" s="13">
        <v>7.77</v>
      </c>
      <c r="CA11" s="13">
        <v>8.6999999999999993</v>
      </c>
      <c r="CB11" s="13">
        <v>9.5</v>
      </c>
      <c r="CC11" s="13">
        <v>9.1</v>
      </c>
      <c r="CD11" s="14">
        <v>41</v>
      </c>
      <c r="CE11" s="14">
        <v>0</v>
      </c>
      <c r="CF11" s="13" t="s">
        <v>255</v>
      </c>
      <c r="CG11" s="13">
        <v>9.4</v>
      </c>
      <c r="CH11" s="13">
        <v>9</v>
      </c>
      <c r="CI11" s="13">
        <v>7.9</v>
      </c>
      <c r="CJ11" s="13">
        <v>6.8</v>
      </c>
      <c r="CK11" s="13">
        <v>8.8000000000000007</v>
      </c>
      <c r="CL11" s="13">
        <v>8.3000000000000007</v>
      </c>
      <c r="CM11" s="13" t="s">
        <v>159</v>
      </c>
      <c r="CN11" s="13">
        <v>9.9</v>
      </c>
      <c r="CO11" s="13">
        <v>8.8000000000000007</v>
      </c>
      <c r="CP11" s="13">
        <v>9.9</v>
      </c>
      <c r="CQ11" s="13">
        <v>9.5</v>
      </c>
      <c r="CR11" s="13">
        <v>8.9</v>
      </c>
      <c r="CS11" s="13">
        <v>9.1</v>
      </c>
      <c r="CT11" s="13">
        <v>8.9</v>
      </c>
      <c r="CU11" s="13">
        <v>7.8</v>
      </c>
      <c r="CV11" s="13">
        <v>8.8000000000000007</v>
      </c>
      <c r="CW11" s="14">
        <v>3</v>
      </c>
      <c r="CX11" s="16">
        <v>2.3809523809523808E-2</v>
      </c>
      <c r="CY11" s="17" t="s">
        <v>256</v>
      </c>
      <c r="CZ11" s="13" t="s">
        <v>255</v>
      </c>
      <c r="DA11" s="19" t="b">
        <v>1</v>
      </c>
    </row>
    <row r="12" spans="1:105" ht="18" customHeight="1" x14ac:dyDescent="0.25">
      <c r="A12" s="8">
        <v>2</v>
      </c>
      <c r="B12" s="4">
        <v>24211906618</v>
      </c>
      <c r="C12" s="88" t="s">
        <v>257</v>
      </c>
      <c r="D12" s="89"/>
      <c r="E12" s="90" t="s">
        <v>163</v>
      </c>
      <c r="F12" s="6">
        <v>36799</v>
      </c>
      <c r="G12" s="4" t="s">
        <v>157</v>
      </c>
      <c r="H12" s="5"/>
      <c r="I12" s="13">
        <v>8.1</v>
      </c>
      <c r="J12" s="13">
        <v>9</v>
      </c>
      <c r="K12" s="13" t="s">
        <v>255</v>
      </c>
      <c r="L12" s="13">
        <v>5.8</v>
      </c>
      <c r="M12" s="13" t="s">
        <v>255</v>
      </c>
      <c r="N12" s="13">
        <v>8.8000000000000007</v>
      </c>
      <c r="O12" s="13">
        <v>9.4</v>
      </c>
      <c r="P12" s="13">
        <v>6.6</v>
      </c>
      <c r="Q12" s="13">
        <v>4.8</v>
      </c>
      <c r="R12" s="13" t="s">
        <v>255</v>
      </c>
      <c r="S12" s="13">
        <v>8.9</v>
      </c>
      <c r="T12" s="13" t="s">
        <v>255</v>
      </c>
      <c r="U12" s="13" t="s">
        <v>255</v>
      </c>
      <c r="V12" s="13" t="s">
        <v>255</v>
      </c>
      <c r="W12" s="13">
        <v>8.1999999999999993</v>
      </c>
      <c r="X12" s="13">
        <v>6.9</v>
      </c>
      <c r="Y12" s="13" t="s">
        <v>255</v>
      </c>
      <c r="Z12" s="13">
        <v>10</v>
      </c>
      <c r="AA12" s="13">
        <v>9.5</v>
      </c>
      <c r="AB12" s="13">
        <v>9.1999999999999993</v>
      </c>
      <c r="AC12" s="13">
        <v>7.6</v>
      </c>
      <c r="AD12" s="13">
        <v>7.4</v>
      </c>
      <c r="AE12" s="13">
        <v>8.6</v>
      </c>
      <c r="AF12" s="13" t="s">
        <v>164</v>
      </c>
      <c r="AG12" s="13" t="s">
        <v>164</v>
      </c>
      <c r="AH12" s="13" t="s">
        <v>164</v>
      </c>
      <c r="AI12" s="13" t="s">
        <v>164</v>
      </c>
      <c r="AJ12" s="13">
        <v>6.5</v>
      </c>
      <c r="AK12" s="13">
        <v>7.6</v>
      </c>
      <c r="AL12" s="13">
        <v>8.3000000000000007</v>
      </c>
      <c r="AM12" s="13">
        <v>9.3000000000000007</v>
      </c>
      <c r="AN12" s="13">
        <v>7.1</v>
      </c>
      <c r="AO12" s="13">
        <v>7.3</v>
      </c>
      <c r="AP12" s="13">
        <v>7.7</v>
      </c>
      <c r="AQ12" s="13">
        <v>8.6</v>
      </c>
      <c r="AR12" s="13" t="s">
        <v>255</v>
      </c>
      <c r="AS12" s="13" t="s">
        <v>255</v>
      </c>
      <c r="AT12" s="13">
        <v>8.4</v>
      </c>
      <c r="AU12" s="13">
        <v>8.3000000000000007</v>
      </c>
      <c r="AV12" s="14">
        <v>49</v>
      </c>
      <c r="AW12" s="14">
        <v>0</v>
      </c>
      <c r="AX12" s="13">
        <v>8</v>
      </c>
      <c r="AY12" s="13">
        <v>6.9</v>
      </c>
      <c r="AZ12" s="13" t="s">
        <v>255</v>
      </c>
      <c r="BA12" s="13">
        <v>8.4</v>
      </c>
      <c r="BB12" s="13" t="s">
        <v>255</v>
      </c>
      <c r="BC12" s="13" t="s">
        <v>255</v>
      </c>
      <c r="BD12" s="13" t="s">
        <v>255</v>
      </c>
      <c r="BE12" s="13" t="s">
        <v>255</v>
      </c>
      <c r="BF12" s="13" t="s">
        <v>255</v>
      </c>
      <c r="BG12" s="13">
        <v>9.5</v>
      </c>
      <c r="BH12" s="13" t="s">
        <v>255</v>
      </c>
      <c r="BI12" s="13" t="s">
        <v>255</v>
      </c>
      <c r="BJ12" s="13" t="s">
        <v>255</v>
      </c>
      <c r="BK12" s="13" t="s">
        <v>255</v>
      </c>
      <c r="BL12" s="13">
        <v>8</v>
      </c>
      <c r="BM12" s="14">
        <v>5</v>
      </c>
      <c r="BN12" s="14">
        <v>0</v>
      </c>
      <c r="BO12" s="13">
        <v>9.1</v>
      </c>
      <c r="BP12" s="13">
        <v>8.9</v>
      </c>
      <c r="BQ12" s="13">
        <v>6.8</v>
      </c>
      <c r="BR12" s="13">
        <v>8.5</v>
      </c>
      <c r="BS12" s="13">
        <v>6.5</v>
      </c>
      <c r="BT12" s="13">
        <v>8.3000000000000007</v>
      </c>
      <c r="BU12" s="13">
        <v>7.5</v>
      </c>
      <c r="BV12" s="13">
        <v>8.4</v>
      </c>
      <c r="BW12" s="13">
        <v>7.5</v>
      </c>
      <c r="BX12" s="13">
        <v>7.9</v>
      </c>
      <c r="BY12" s="13">
        <v>8.5</v>
      </c>
      <c r="BZ12" s="13">
        <v>8.5299999999999994</v>
      </c>
      <c r="CA12" s="13">
        <v>8.8000000000000007</v>
      </c>
      <c r="CB12" s="13">
        <v>9.1999999999999993</v>
      </c>
      <c r="CC12" s="13">
        <v>9.9</v>
      </c>
      <c r="CD12" s="14">
        <v>41</v>
      </c>
      <c r="CE12" s="14">
        <v>0</v>
      </c>
      <c r="CF12" s="13" t="s">
        <v>255</v>
      </c>
      <c r="CG12" s="13">
        <v>9.1</v>
      </c>
      <c r="CH12" s="13">
        <v>8.6</v>
      </c>
      <c r="CI12" s="13">
        <v>8.5</v>
      </c>
      <c r="CJ12" s="13">
        <v>5.9</v>
      </c>
      <c r="CK12" s="13">
        <v>8.4</v>
      </c>
      <c r="CL12" s="13">
        <v>9.4</v>
      </c>
      <c r="CM12" s="13" t="s">
        <v>159</v>
      </c>
      <c r="CN12" s="13">
        <v>9.1</v>
      </c>
      <c r="CO12" s="13">
        <v>8.9</v>
      </c>
      <c r="CP12" s="13">
        <v>8.1</v>
      </c>
      <c r="CQ12" s="13">
        <v>9</v>
      </c>
      <c r="CR12" s="13">
        <v>8.1999999999999993</v>
      </c>
      <c r="CS12" s="13">
        <v>8.5</v>
      </c>
      <c r="CT12" s="13">
        <v>9.3000000000000007</v>
      </c>
      <c r="CU12" s="13">
        <v>9.5</v>
      </c>
      <c r="CV12" s="13">
        <v>9.5</v>
      </c>
      <c r="CW12" s="14">
        <v>3</v>
      </c>
      <c r="CX12" s="16">
        <v>2.34375E-2</v>
      </c>
      <c r="CY12" s="17" t="s">
        <v>256</v>
      </c>
      <c r="CZ12" s="13" t="s">
        <v>255</v>
      </c>
      <c r="DA12" s="19" t="b">
        <v>0</v>
      </c>
    </row>
    <row r="13" spans="1:105" ht="18" customHeight="1" x14ac:dyDescent="0.25">
      <c r="A13" s="8">
        <v>3</v>
      </c>
      <c r="B13" s="4">
        <v>24211907482</v>
      </c>
      <c r="C13" s="88" t="s">
        <v>258</v>
      </c>
      <c r="D13" s="89"/>
      <c r="E13" s="90" t="s">
        <v>167</v>
      </c>
      <c r="F13" s="6">
        <v>36616</v>
      </c>
      <c r="G13" s="4" t="s">
        <v>157</v>
      </c>
      <c r="H13" s="5"/>
      <c r="I13" s="13">
        <v>8.3000000000000007</v>
      </c>
      <c r="J13" s="13">
        <v>9.4</v>
      </c>
      <c r="K13" s="13" t="s">
        <v>255</v>
      </c>
      <c r="L13" s="13">
        <v>7.4</v>
      </c>
      <c r="M13" s="13" t="s">
        <v>255</v>
      </c>
      <c r="N13" s="13">
        <v>8.9</v>
      </c>
      <c r="O13" s="13">
        <v>8.1</v>
      </c>
      <c r="P13" s="13">
        <v>7.6</v>
      </c>
      <c r="Q13" s="13">
        <v>5.2</v>
      </c>
      <c r="R13" s="13" t="s">
        <v>255</v>
      </c>
      <c r="S13" s="13" t="s">
        <v>255</v>
      </c>
      <c r="T13" s="13">
        <v>7.6</v>
      </c>
      <c r="U13" s="13" t="s">
        <v>255</v>
      </c>
      <c r="V13" s="13">
        <v>7.6</v>
      </c>
      <c r="W13" s="13" t="s">
        <v>255</v>
      </c>
      <c r="X13" s="13">
        <v>0</v>
      </c>
      <c r="Y13" s="13">
        <v>8.4</v>
      </c>
      <c r="Z13" s="13">
        <v>10</v>
      </c>
      <c r="AA13" s="13">
        <v>9.5</v>
      </c>
      <c r="AB13" s="13">
        <v>8.6</v>
      </c>
      <c r="AC13" s="13">
        <v>5.7</v>
      </c>
      <c r="AD13" s="13">
        <v>6.7</v>
      </c>
      <c r="AE13" s="13">
        <v>9.3000000000000007</v>
      </c>
      <c r="AF13" s="13" t="s">
        <v>164</v>
      </c>
      <c r="AG13" s="13" t="s">
        <v>164</v>
      </c>
      <c r="AH13" s="13" t="s">
        <v>164</v>
      </c>
      <c r="AI13" s="13" t="s">
        <v>164</v>
      </c>
      <c r="AJ13" s="13">
        <v>7.3</v>
      </c>
      <c r="AK13" s="13">
        <v>8.3000000000000007</v>
      </c>
      <c r="AL13" s="13">
        <v>7.3</v>
      </c>
      <c r="AM13" s="13">
        <v>9.3000000000000007</v>
      </c>
      <c r="AN13" s="13">
        <v>8</v>
      </c>
      <c r="AO13" s="13">
        <v>5</v>
      </c>
      <c r="AP13" s="13">
        <v>7.8</v>
      </c>
      <c r="AQ13" s="13">
        <v>9.1</v>
      </c>
      <c r="AR13" s="13" t="s">
        <v>159</v>
      </c>
      <c r="AS13" s="13">
        <v>8.8000000000000007</v>
      </c>
      <c r="AT13" s="13">
        <v>8</v>
      </c>
      <c r="AU13" s="13">
        <v>7</v>
      </c>
      <c r="AV13" s="14">
        <v>50</v>
      </c>
      <c r="AW13" s="14">
        <v>0</v>
      </c>
      <c r="AX13" s="13">
        <v>7.4</v>
      </c>
      <c r="AY13" s="13">
        <v>5.6</v>
      </c>
      <c r="AZ13" s="13" t="s">
        <v>255</v>
      </c>
      <c r="BA13" s="13">
        <v>5.6</v>
      </c>
      <c r="BB13" s="13" t="s">
        <v>255</v>
      </c>
      <c r="BC13" s="13" t="s">
        <v>255</v>
      </c>
      <c r="BD13" s="13" t="s">
        <v>255</v>
      </c>
      <c r="BE13" s="13" t="s">
        <v>255</v>
      </c>
      <c r="BF13" s="13" t="s">
        <v>255</v>
      </c>
      <c r="BG13" s="13">
        <v>5.7</v>
      </c>
      <c r="BH13" s="13" t="s">
        <v>255</v>
      </c>
      <c r="BI13" s="13" t="s">
        <v>255</v>
      </c>
      <c r="BJ13" s="13" t="s">
        <v>255</v>
      </c>
      <c r="BK13" s="13" t="s">
        <v>255</v>
      </c>
      <c r="BL13" s="13" t="s">
        <v>159</v>
      </c>
      <c r="BM13" s="14">
        <v>4</v>
      </c>
      <c r="BN13" s="14">
        <v>1</v>
      </c>
      <c r="BO13" s="13">
        <v>7.9</v>
      </c>
      <c r="BP13" s="13">
        <v>7.3</v>
      </c>
      <c r="BQ13" s="13">
        <v>4.4000000000000004</v>
      </c>
      <c r="BR13" s="13">
        <v>8</v>
      </c>
      <c r="BS13" s="13">
        <v>6.2</v>
      </c>
      <c r="BT13" s="13">
        <v>6.5</v>
      </c>
      <c r="BU13" s="13">
        <v>7.8</v>
      </c>
      <c r="BV13" s="13">
        <v>7.9</v>
      </c>
      <c r="BW13" s="13">
        <v>5.9</v>
      </c>
      <c r="BX13" s="13">
        <v>4.5999999999999996</v>
      </c>
      <c r="BY13" s="13">
        <v>8.3000000000000007</v>
      </c>
      <c r="BZ13" s="13">
        <v>8.43</v>
      </c>
      <c r="CA13" s="13">
        <v>7.6</v>
      </c>
      <c r="CB13" s="13">
        <v>9</v>
      </c>
      <c r="CC13" s="13">
        <v>9.4</v>
      </c>
      <c r="CD13" s="14">
        <v>41</v>
      </c>
      <c r="CE13" s="14">
        <v>0</v>
      </c>
      <c r="CF13" s="13" t="s">
        <v>255</v>
      </c>
      <c r="CG13" s="13">
        <v>7.2</v>
      </c>
      <c r="CH13" s="13">
        <v>8.6999999999999993</v>
      </c>
      <c r="CI13" s="13">
        <v>8.6999999999999993</v>
      </c>
      <c r="CJ13" s="13">
        <v>6.9</v>
      </c>
      <c r="CK13" s="13">
        <v>8.8000000000000007</v>
      </c>
      <c r="CL13" s="13">
        <v>9</v>
      </c>
      <c r="CM13" s="13" t="s">
        <v>159</v>
      </c>
      <c r="CN13" s="13">
        <v>9</v>
      </c>
      <c r="CO13" s="13">
        <v>8.1999999999999993</v>
      </c>
      <c r="CP13" s="13">
        <v>8.3000000000000007</v>
      </c>
      <c r="CQ13" s="13">
        <v>9</v>
      </c>
      <c r="CR13" s="13">
        <v>7.5</v>
      </c>
      <c r="CS13" s="13">
        <v>7.6</v>
      </c>
      <c r="CT13" s="13">
        <v>8.4</v>
      </c>
      <c r="CU13" s="13">
        <v>8.8699999999999992</v>
      </c>
      <c r="CV13" s="13">
        <v>9.8000000000000007</v>
      </c>
      <c r="CW13" s="14">
        <v>3</v>
      </c>
      <c r="CX13" s="16">
        <v>2.3255813953488372E-2</v>
      </c>
      <c r="CY13" s="17" t="s">
        <v>256</v>
      </c>
      <c r="CZ13" s="13" t="s">
        <v>255</v>
      </c>
      <c r="DA13" s="19" t="b">
        <v>0</v>
      </c>
    </row>
    <row r="14" spans="1:105" ht="18" customHeight="1" x14ac:dyDescent="0.25">
      <c r="A14" s="8">
        <v>4</v>
      </c>
      <c r="B14" s="4">
        <v>24211210689</v>
      </c>
      <c r="C14" s="88" t="s">
        <v>259</v>
      </c>
      <c r="D14" s="89"/>
      <c r="E14" s="90" t="s">
        <v>169</v>
      </c>
      <c r="F14" s="6">
        <v>36857</v>
      </c>
      <c r="G14" s="4" t="s">
        <v>157</v>
      </c>
      <c r="H14" s="5"/>
      <c r="I14" s="13">
        <v>5</v>
      </c>
      <c r="J14" s="13">
        <v>8.9</v>
      </c>
      <c r="K14" s="13" t="s">
        <v>255</v>
      </c>
      <c r="L14" s="13">
        <v>5</v>
      </c>
      <c r="M14" s="13" t="s">
        <v>255</v>
      </c>
      <c r="N14" s="13">
        <v>8.9</v>
      </c>
      <c r="O14" s="13">
        <v>7.9</v>
      </c>
      <c r="P14" s="13">
        <v>7.8</v>
      </c>
      <c r="Q14" s="13">
        <v>6.4</v>
      </c>
      <c r="R14" s="13" t="s">
        <v>255</v>
      </c>
      <c r="S14" s="13" t="s">
        <v>255</v>
      </c>
      <c r="T14" s="13">
        <v>7.4</v>
      </c>
      <c r="U14" s="13" t="s">
        <v>255</v>
      </c>
      <c r="V14" s="13" t="s">
        <v>255</v>
      </c>
      <c r="W14" s="13">
        <v>8</v>
      </c>
      <c r="X14" s="13">
        <v>5.2</v>
      </c>
      <c r="Y14" s="13" t="s">
        <v>255</v>
      </c>
      <c r="Z14" s="13">
        <v>10</v>
      </c>
      <c r="AA14" s="13">
        <v>9.5</v>
      </c>
      <c r="AB14" s="13">
        <v>7.4</v>
      </c>
      <c r="AC14" s="13">
        <v>6.7</v>
      </c>
      <c r="AD14" s="13">
        <v>6.4</v>
      </c>
      <c r="AE14" s="13">
        <v>6.7</v>
      </c>
      <c r="AF14" s="13">
        <v>6.6</v>
      </c>
      <c r="AG14" s="13">
        <v>7.8</v>
      </c>
      <c r="AH14" s="13">
        <v>8.4</v>
      </c>
      <c r="AI14" s="13">
        <v>7.8</v>
      </c>
      <c r="AJ14" s="13">
        <v>6.6</v>
      </c>
      <c r="AK14" s="13">
        <v>7.5</v>
      </c>
      <c r="AL14" s="13">
        <v>8.3000000000000007</v>
      </c>
      <c r="AM14" s="13">
        <v>8.9</v>
      </c>
      <c r="AN14" s="13">
        <v>6.3</v>
      </c>
      <c r="AO14" s="13">
        <v>6.2</v>
      </c>
      <c r="AP14" s="13">
        <v>6.6</v>
      </c>
      <c r="AQ14" s="13">
        <v>6</v>
      </c>
      <c r="AR14" s="13" t="s">
        <v>255</v>
      </c>
      <c r="AS14" s="13" t="s">
        <v>255</v>
      </c>
      <c r="AT14" s="13" t="s">
        <v>255</v>
      </c>
      <c r="AU14" s="13" t="s">
        <v>255</v>
      </c>
      <c r="AV14" s="14">
        <v>47</v>
      </c>
      <c r="AW14" s="14">
        <v>0</v>
      </c>
      <c r="AX14" s="13">
        <v>5</v>
      </c>
      <c r="AY14" s="13" t="s">
        <v>159</v>
      </c>
      <c r="AZ14" s="13" t="s">
        <v>255</v>
      </c>
      <c r="BA14" s="13" t="s">
        <v>255</v>
      </c>
      <c r="BB14" s="13" t="s">
        <v>255</v>
      </c>
      <c r="BC14" s="13" t="s">
        <v>255</v>
      </c>
      <c r="BD14" s="13">
        <v>5.5</v>
      </c>
      <c r="BE14" s="13" t="s">
        <v>255</v>
      </c>
      <c r="BF14" s="13" t="s">
        <v>255</v>
      </c>
      <c r="BG14" s="13" t="s">
        <v>255</v>
      </c>
      <c r="BH14" s="13" t="s">
        <v>255</v>
      </c>
      <c r="BI14" s="13" t="s">
        <v>255</v>
      </c>
      <c r="BJ14" s="13">
        <v>7.5</v>
      </c>
      <c r="BK14" s="13" t="s">
        <v>255</v>
      </c>
      <c r="BL14" s="13">
        <v>5.4</v>
      </c>
      <c r="BM14" s="14">
        <v>4</v>
      </c>
      <c r="BN14" s="14">
        <v>1</v>
      </c>
      <c r="BO14" s="13">
        <v>6.2</v>
      </c>
      <c r="BP14" s="13">
        <v>8.8000000000000007</v>
      </c>
      <c r="BQ14" s="13">
        <v>6.7</v>
      </c>
      <c r="BR14" s="13">
        <v>5.8</v>
      </c>
      <c r="BS14" s="13">
        <v>6.1</v>
      </c>
      <c r="BT14" s="13">
        <v>5.9</v>
      </c>
      <c r="BU14" s="13">
        <v>8.6</v>
      </c>
      <c r="BV14" s="13">
        <v>7.8</v>
      </c>
      <c r="BW14" s="13">
        <v>5.6</v>
      </c>
      <c r="BX14" s="13">
        <v>5.8</v>
      </c>
      <c r="BY14" s="13">
        <v>9</v>
      </c>
      <c r="BZ14" s="13">
        <v>8.83</v>
      </c>
      <c r="CA14" s="13">
        <v>6.9</v>
      </c>
      <c r="CB14" s="13">
        <v>9.1999999999999993</v>
      </c>
      <c r="CC14" s="13">
        <v>9</v>
      </c>
      <c r="CD14" s="14">
        <v>41</v>
      </c>
      <c r="CE14" s="14">
        <v>0</v>
      </c>
      <c r="CF14" s="13" t="s">
        <v>255</v>
      </c>
      <c r="CG14" s="13">
        <v>8.9</v>
      </c>
      <c r="CH14" s="13">
        <v>8.8000000000000007</v>
      </c>
      <c r="CI14" s="13">
        <v>7.8</v>
      </c>
      <c r="CJ14" s="13">
        <v>7</v>
      </c>
      <c r="CK14" s="13">
        <v>6.9</v>
      </c>
      <c r="CL14" s="13">
        <v>7.9</v>
      </c>
      <c r="CM14" s="13" t="s">
        <v>159</v>
      </c>
      <c r="CN14" s="13">
        <v>8.9</v>
      </c>
      <c r="CO14" s="13">
        <v>7.7</v>
      </c>
      <c r="CP14" s="13">
        <v>8.6</v>
      </c>
      <c r="CQ14" s="13">
        <v>8.6</v>
      </c>
      <c r="CR14" s="13">
        <v>6.3</v>
      </c>
      <c r="CS14" s="13">
        <v>7.7</v>
      </c>
      <c r="CT14" s="13">
        <v>7.1</v>
      </c>
      <c r="CU14" s="13">
        <v>7.47</v>
      </c>
      <c r="CV14" s="13">
        <v>9.4</v>
      </c>
      <c r="CW14" s="14">
        <v>3</v>
      </c>
      <c r="CX14" s="16">
        <v>2.3809523809523808E-2</v>
      </c>
      <c r="CY14" s="17" t="s">
        <v>256</v>
      </c>
      <c r="CZ14" s="13" t="s">
        <v>255</v>
      </c>
      <c r="DA14" s="19" t="b">
        <v>1</v>
      </c>
    </row>
    <row r="15" spans="1:105" ht="18" customHeight="1" x14ac:dyDescent="0.25">
      <c r="A15" s="8">
        <v>5</v>
      </c>
      <c r="B15" s="4">
        <v>24211905580</v>
      </c>
      <c r="C15" s="88" t="s">
        <v>260</v>
      </c>
      <c r="D15" s="89"/>
      <c r="E15" s="90" t="s">
        <v>176</v>
      </c>
      <c r="F15" s="6">
        <v>36656</v>
      </c>
      <c r="G15" s="4" t="s">
        <v>157</v>
      </c>
      <c r="H15" s="5"/>
      <c r="I15" s="13">
        <v>8.1999999999999993</v>
      </c>
      <c r="J15" s="13">
        <v>9.1</v>
      </c>
      <c r="K15" s="13" t="s">
        <v>255</v>
      </c>
      <c r="L15" s="13">
        <v>8.1</v>
      </c>
      <c r="M15" s="13" t="s">
        <v>255</v>
      </c>
      <c r="N15" s="13">
        <v>9.3000000000000007</v>
      </c>
      <c r="O15" s="13">
        <v>8.9</v>
      </c>
      <c r="P15" s="13">
        <v>9.4</v>
      </c>
      <c r="Q15" s="13">
        <v>7.9</v>
      </c>
      <c r="R15" s="13" t="s">
        <v>255</v>
      </c>
      <c r="S15" s="13" t="s">
        <v>255</v>
      </c>
      <c r="T15" s="13">
        <v>7.7</v>
      </c>
      <c r="U15" s="13" t="s">
        <v>255</v>
      </c>
      <c r="V15" s="13">
        <v>7.1</v>
      </c>
      <c r="W15" s="13" t="s">
        <v>255</v>
      </c>
      <c r="X15" s="13">
        <v>6.6</v>
      </c>
      <c r="Y15" s="13" t="s">
        <v>255</v>
      </c>
      <c r="Z15" s="13">
        <v>10</v>
      </c>
      <c r="AA15" s="13">
        <v>9.5</v>
      </c>
      <c r="AB15" s="13">
        <v>7.7</v>
      </c>
      <c r="AC15" s="13">
        <v>4.5</v>
      </c>
      <c r="AD15" s="13">
        <v>8.1</v>
      </c>
      <c r="AE15" s="13">
        <v>8.8000000000000007</v>
      </c>
      <c r="AF15" s="13">
        <v>9.1</v>
      </c>
      <c r="AG15" s="13">
        <v>9</v>
      </c>
      <c r="AH15" s="13">
        <v>9.3000000000000007</v>
      </c>
      <c r="AI15" s="13">
        <v>8.9</v>
      </c>
      <c r="AJ15" s="13">
        <v>9.3000000000000007</v>
      </c>
      <c r="AK15" s="13">
        <v>8.3000000000000007</v>
      </c>
      <c r="AL15" s="13">
        <v>8.9</v>
      </c>
      <c r="AM15" s="13">
        <v>9.1999999999999993</v>
      </c>
      <c r="AN15" s="13">
        <v>8.4</v>
      </c>
      <c r="AO15" s="13">
        <v>9.1</v>
      </c>
      <c r="AP15" s="13">
        <v>8</v>
      </c>
      <c r="AQ15" s="13">
        <v>9.6</v>
      </c>
      <c r="AR15" s="13" t="s">
        <v>255</v>
      </c>
      <c r="AS15" s="13" t="s">
        <v>255</v>
      </c>
      <c r="AT15" s="13" t="s">
        <v>255</v>
      </c>
      <c r="AU15" s="13" t="s">
        <v>255</v>
      </c>
      <c r="AV15" s="14">
        <v>47</v>
      </c>
      <c r="AW15" s="14">
        <v>0</v>
      </c>
      <c r="AX15" s="13">
        <v>6</v>
      </c>
      <c r="AY15" s="13">
        <v>6.3</v>
      </c>
      <c r="AZ15" s="13" t="s">
        <v>255</v>
      </c>
      <c r="BA15" s="13" t="s">
        <v>255</v>
      </c>
      <c r="BB15" s="13" t="s">
        <v>255</v>
      </c>
      <c r="BC15" s="13" t="s">
        <v>255</v>
      </c>
      <c r="BD15" s="13">
        <v>6</v>
      </c>
      <c r="BE15" s="13" t="s">
        <v>255</v>
      </c>
      <c r="BF15" s="13" t="s">
        <v>255</v>
      </c>
      <c r="BG15" s="13" t="s">
        <v>255</v>
      </c>
      <c r="BH15" s="13" t="s">
        <v>255</v>
      </c>
      <c r="BI15" s="13" t="s">
        <v>255</v>
      </c>
      <c r="BJ15" s="13">
        <v>6.6</v>
      </c>
      <c r="BK15" s="13" t="s">
        <v>255</v>
      </c>
      <c r="BL15" s="13">
        <v>5.8</v>
      </c>
      <c r="BM15" s="14">
        <v>5</v>
      </c>
      <c r="BN15" s="14">
        <v>0</v>
      </c>
      <c r="BO15" s="13">
        <v>7.9</v>
      </c>
      <c r="BP15" s="13">
        <v>8.6</v>
      </c>
      <c r="BQ15" s="13">
        <v>6</v>
      </c>
      <c r="BR15" s="13">
        <v>9</v>
      </c>
      <c r="BS15" s="13">
        <v>5.0999999999999996</v>
      </c>
      <c r="BT15" s="13">
        <v>7.3</v>
      </c>
      <c r="BU15" s="13">
        <v>7.8</v>
      </c>
      <c r="BV15" s="20">
        <v>7.3</v>
      </c>
      <c r="BW15" s="13">
        <v>6.9</v>
      </c>
      <c r="BX15" s="13">
        <v>6</v>
      </c>
      <c r="BY15" s="13">
        <v>9.3000000000000007</v>
      </c>
      <c r="BZ15" s="13">
        <v>8.67</v>
      </c>
      <c r="CA15" s="13">
        <v>7.6</v>
      </c>
      <c r="CB15" s="13">
        <v>9.1999999999999993</v>
      </c>
      <c r="CC15" s="13">
        <v>8.6</v>
      </c>
      <c r="CD15" s="14">
        <v>41</v>
      </c>
      <c r="CE15" s="14">
        <v>0</v>
      </c>
      <c r="CF15" s="13" t="s">
        <v>255</v>
      </c>
      <c r="CG15" s="13">
        <v>9</v>
      </c>
      <c r="CH15" s="13">
        <v>8.8000000000000007</v>
      </c>
      <c r="CI15" s="13">
        <v>7.8</v>
      </c>
      <c r="CJ15" s="13">
        <v>7.6</v>
      </c>
      <c r="CK15" s="13">
        <v>8.1999999999999993</v>
      </c>
      <c r="CL15" s="13">
        <v>8.6999999999999993</v>
      </c>
      <c r="CM15" s="13" t="s">
        <v>159</v>
      </c>
      <c r="CN15" s="13">
        <v>8.1</v>
      </c>
      <c r="CO15" s="13">
        <v>8.6999999999999993</v>
      </c>
      <c r="CP15" s="13">
        <v>8.4</v>
      </c>
      <c r="CQ15" s="13">
        <v>8.6</v>
      </c>
      <c r="CR15" s="13">
        <v>6.6</v>
      </c>
      <c r="CS15" s="13">
        <v>6.6</v>
      </c>
      <c r="CT15" s="13">
        <v>7.8</v>
      </c>
      <c r="CU15" s="13">
        <v>8</v>
      </c>
      <c r="CV15" s="13">
        <v>9.6999999999999993</v>
      </c>
      <c r="CW15" s="14">
        <v>3</v>
      </c>
      <c r="CX15" s="16">
        <v>2.3809523809523808E-2</v>
      </c>
      <c r="CY15" s="17" t="s">
        <v>256</v>
      </c>
      <c r="CZ15" s="13" t="s">
        <v>255</v>
      </c>
      <c r="DA15" s="19" t="b">
        <v>1</v>
      </c>
    </row>
    <row r="16" spans="1:105" ht="18" customHeight="1" x14ac:dyDescent="0.25">
      <c r="A16" s="8">
        <v>6</v>
      </c>
      <c r="B16" s="4">
        <v>24211916183</v>
      </c>
      <c r="C16" s="88" t="s">
        <v>261</v>
      </c>
      <c r="D16" s="89"/>
      <c r="E16" s="90" t="s">
        <v>178</v>
      </c>
      <c r="F16" s="6">
        <v>36665</v>
      </c>
      <c r="G16" s="4" t="s">
        <v>157</v>
      </c>
      <c r="H16" s="5"/>
      <c r="I16" s="13">
        <v>7.6</v>
      </c>
      <c r="J16" s="13">
        <v>8.9</v>
      </c>
      <c r="K16" s="13" t="s">
        <v>255</v>
      </c>
      <c r="L16" s="13">
        <v>6.2</v>
      </c>
      <c r="M16" s="13" t="s">
        <v>255</v>
      </c>
      <c r="N16" s="13">
        <v>9.6999999999999993</v>
      </c>
      <c r="O16" s="13">
        <v>10</v>
      </c>
      <c r="P16" s="13">
        <v>9.1</v>
      </c>
      <c r="Q16" s="13">
        <v>7.3</v>
      </c>
      <c r="R16" s="13" t="s">
        <v>255</v>
      </c>
      <c r="S16" s="13">
        <v>10</v>
      </c>
      <c r="T16" s="13" t="s">
        <v>255</v>
      </c>
      <c r="U16" s="13" t="s">
        <v>255</v>
      </c>
      <c r="V16" s="13" t="s">
        <v>255</v>
      </c>
      <c r="W16" s="13">
        <v>8.3000000000000007</v>
      </c>
      <c r="X16" s="13">
        <v>7.8</v>
      </c>
      <c r="Y16" s="13" t="s">
        <v>255</v>
      </c>
      <c r="Z16" s="13">
        <v>10</v>
      </c>
      <c r="AA16" s="13">
        <v>9.5</v>
      </c>
      <c r="AB16" s="13">
        <v>9.1999999999999993</v>
      </c>
      <c r="AC16" s="13">
        <v>6.7</v>
      </c>
      <c r="AD16" s="13">
        <v>7.2</v>
      </c>
      <c r="AE16" s="13">
        <v>8.9</v>
      </c>
      <c r="AF16" s="13">
        <v>9</v>
      </c>
      <c r="AG16" s="13">
        <v>9.3000000000000007</v>
      </c>
      <c r="AH16" s="13">
        <v>9.3000000000000007</v>
      </c>
      <c r="AI16" s="13">
        <v>8.8000000000000007</v>
      </c>
      <c r="AJ16" s="13">
        <v>9</v>
      </c>
      <c r="AK16" s="13">
        <v>9.1</v>
      </c>
      <c r="AL16" s="13">
        <v>8.6</v>
      </c>
      <c r="AM16" s="13">
        <v>9.3000000000000007</v>
      </c>
      <c r="AN16" s="13">
        <v>9.5</v>
      </c>
      <c r="AO16" s="13">
        <v>8.1999999999999993</v>
      </c>
      <c r="AP16" s="13">
        <v>8.9</v>
      </c>
      <c r="AQ16" s="13">
        <v>9.6</v>
      </c>
      <c r="AR16" s="13" t="s">
        <v>255</v>
      </c>
      <c r="AS16" s="13" t="s">
        <v>255</v>
      </c>
      <c r="AT16" s="13" t="s">
        <v>255</v>
      </c>
      <c r="AU16" s="13" t="s">
        <v>255</v>
      </c>
      <c r="AV16" s="14">
        <v>47</v>
      </c>
      <c r="AW16" s="14">
        <v>0</v>
      </c>
      <c r="AX16" s="13">
        <v>7.5</v>
      </c>
      <c r="AY16" s="13">
        <v>8.5</v>
      </c>
      <c r="AZ16" s="13" t="s">
        <v>255</v>
      </c>
      <c r="BA16" s="13" t="s">
        <v>255</v>
      </c>
      <c r="BB16" s="13" t="s">
        <v>255</v>
      </c>
      <c r="BC16" s="13" t="s">
        <v>255</v>
      </c>
      <c r="BD16" s="13">
        <v>8</v>
      </c>
      <c r="BE16" s="13" t="s">
        <v>255</v>
      </c>
      <c r="BF16" s="13" t="s">
        <v>255</v>
      </c>
      <c r="BG16" s="13" t="s">
        <v>255</v>
      </c>
      <c r="BH16" s="13" t="s">
        <v>255</v>
      </c>
      <c r="BI16" s="13" t="s">
        <v>255</v>
      </c>
      <c r="BJ16" s="13">
        <v>4.4000000000000004</v>
      </c>
      <c r="BK16" s="13" t="s">
        <v>255</v>
      </c>
      <c r="BL16" s="13">
        <v>8</v>
      </c>
      <c r="BM16" s="14">
        <v>5</v>
      </c>
      <c r="BN16" s="14">
        <v>0</v>
      </c>
      <c r="BO16" s="13">
        <v>5.8</v>
      </c>
      <c r="BP16" s="13">
        <v>9.3000000000000007</v>
      </c>
      <c r="BQ16" s="13">
        <v>6.3</v>
      </c>
      <c r="BR16" s="13">
        <v>6.5</v>
      </c>
      <c r="BS16" s="13">
        <v>7.5</v>
      </c>
      <c r="BT16" s="13">
        <v>8.8000000000000007</v>
      </c>
      <c r="BU16" s="13">
        <v>10</v>
      </c>
      <c r="BV16" s="20">
        <v>8</v>
      </c>
      <c r="BW16" s="13">
        <v>7.7</v>
      </c>
      <c r="BX16" s="13">
        <v>6.4</v>
      </c>
      <c r="BY16" s="13">
        <v>8.6999999999999993</v>
      </c>
      <c r="BZ16" s="13">
        <v>8.43</v>
      </c>
      <c r="CA16" s="13">
        <v>8.8000000000000007</v>
      </c>
      <c r="CB16" s="13">
        <v>9.1</v>
      </c>
      <c r="CC16" s="13">
        <v>9</v>
      </c>
      <c r="CD16" s="14">
        <v>41</v>
      </c>
      <c r="CE16" s="14">
        <v>0</v>
      </c>
      <c r="CF16" s="13" t="s">
        <v>255</v>
      </c>
      <c r="CG16" s="13">
        <v>9.4</v>
      </c>
      <c r="CH16" s="13">
        <v>9</v>
      </c>
      <c r="CI16" s="13">
        <v>8.6999999999999993</v>
      </c>
      <c r="CJ16" s="13">
        <v>8.4</v>
      </c>
      <c r="CK16" s="13">
        <v>9.4</v>
      </c>
      <c r="CL16" s="13">
        <v>8.6999999999999993</v>
      </c>
      <c r="CM16" s="13" t="s">
        <v>159</v>
      </c>
      <c r="CN16" s="13">
        <v>9.8000000000000007</v>
      </c>
      <c r="CO16" s="13">
        <v>9.1</v>
      </c>
      <c r="CP16" s="13">
        <v>7.6</v>
      </c>
      <c r="CQ16" s="13">
        <v>8.8000000000000007</v>
      </c>
      <c r="CR16" s="13">
        <v>7.2</v>
      </c>
      <c r="CS16" s="13">
        <v>8.1999999999999993</v>
      </c>
      <c r="CT16" s="13">
        <v>8.1</v>
      </c>
      <c r="CU16" s="13">
        <v>9.6999999999999993</v>
      </c>
      <c r="CV16" s="13">
        <v>9.6</v>
      </c>
      <c r="CW16" s="14">
        <v>3</v>
      </c>
      <c r="CX16" s="16">
        <v>2.3809523809523808E-2</v>
      </c>
      <c r="CY16" s="17" t="s">
        <v>256</v>
      </c>
      <c r="CZ16" s="13" t="s">
        <v>255</v>
      </c>
      <c r="DA16" s="19" t="b">
        <v>1</v>
      </c>
    </row>
    <row r="17" spans="1:105" ht="18" customHeight="1" x14ac:dyDescent="0.25">
      <c r="A17" s="8">
        <v>7</v>
      </c>
      <c r="B17" s="4">
        <v>24211916107</v>
      </c>
      <c r="C17" s="88" t="s">
        <v>262</v>
      </c>
      <c r="D17" s="89"/>
      <c r="E17" s="90" t="s">
        <v>157</v>
      </c>
      <c r="F17" s="6">
        <v>36722</v>
      </c>
      <c r="G17" s="4" t="s">
        <v>157</v>
      </c>
      <c r="H17" s="5"/>
      <c r="I17" s="13">
        <v>7.8</v>
      </c>
      <c r="J17" s="13">
        <v>8.9</v>
      </c>
      <c r="K17" s="13" t="s">
        <v>255</v>
      </c>
      <c r="L17" s="13">
        <v>6.8</v>
      </c>
      <c r="M17" s="13" t="s">
        <v>255</v>
      </c>
      <c r="N17" s="13">
        <v>8.8000000000000007</v>
      </c>
      <c r="O17" s="13">
        <v>8.3000000000000007</v>
      </c>
      <c r="P17" s="13">
        <v>8.9</v>
      </c>
      <c r="Q17" s="13">
        <v>7.6</v>
      </c>
      <c r="R17" s="13" t="s">
        <v>255</v>
      </c>
      <c r="S17" s="13">
        <v>9.4</v>
      </c>
      <c r="T17" s="13" t="s">
        <v>255</v>
      </c>
      <c r="U17" s="13" t="s">
        <v>255</v>
      </c>
      <c r="V17" s="13" t="s">
        <v>255</v>
      </c>
      <c r="W17" s="13">
        <v>7.8</v>
      </c>
      <c r="X17" s="13">
        <v>8</v>
      </c>
      <c r="Y17" s="13" t="s">
        <v>255</v>
      </c>
      <c r="Z17" s="13">
        <v>10</v>
      </c>
      <c r="AA17" s="13">
        <v>9.5</v>
      </c>
      <c r="AB17" s="13">
        <v>8.9</v>
      </c>
      <c r="AC17" s="13">
        <v>5.7</v>
      </c>
      <c r="AD17" s="13">
        <v>8.4</v>
      </c>
      <c r="AE17" s="13">
        <v>9.3000000000000007</v>
      </c>
      <c r="AF17" s="13">
        <v>6.5</v>
      </c>
      <c r="AG17" s="13">
        <v>6.8</v>
      </c>
      <c r="AH17" s="13">
        <v>6.5</v>
      </c>
      <c r="AI17" s="13">
        <v>6.1</v>
      </c>
      <c r="AJ17" s="13">
        <v>7.6</v>
      </c>
      <c r="AK17" s="13">
        <v>4.5</v>
      </c>
      <c r="AL17" s="13">
        <v>7</v>
      </c>
      <c r="AM17" s="13">
        <v>9.5</v>
      </c>
      <c r="AN17" s="13">
        <v>5.9</v>
      </c>
      <c r="AO17" s="13">
        <v>7.8</v>
      </c>
      <c r="AP17" s="13">
        <v>7.4</v>
      </c>
      <c r="AQ17" s="13">
        <v>8.6999999999999993</v>
      </c>
      <c r="AR17" s="13" t="s">
        <v>255</v>
      </c>
      <c r="AS17" s="13" t="s">
        <v>255</v>
      </c>
      <c r="AT17" s="13" t="s">
        <v>255</v>
      </c>
      <c r="AU17" s="13" t="s">
        <v>255</v>
      </c>
      <c r="AV17" s="14">
        <v>47</v>
      </c>
      <c r="AW17" s="14">
        <v>0</v>
      </c>
      <c r="AX17" s="13">
        <v>7.3</v>
      </c>
      <c r="AY17" s="13">
        <v>7.6</v>
      </c>
      <c r="AZ17" s="13" t="s">
        <v>255</v>
      </c>
      <c r="BA17" s="13" t="s">
        <v>255</v>
      </c>
      <c r="BB17" s="13" t="s">
        <v>255</v>
      </c>
      <c r="BC17" s="13" t="s">
        <v>255</v>
      </c>
      <c r="BD17" s="13">
        <v>6.4</v>
      </c>
      <c r="BE17" s="13" t="s">
        <v>255</v>
      </c>
      <c r="BF17" s="13" t="s">
        <v>255</v>
      </c>
      <c r="BG17" s="13" t="s">
        <v>255</v>
      </c>
      <c r="BH17" s="13" t="s">
        <v>255</v>
      </c>
      <c r="BI17" s="13" t="s">
        <v>255</v>
      </c>
      <c r="BJ17" s="13">
        <v>4.8</v>
      </c>
      <c r="BK17" s="13" t="s">
        <v>255</v>
      </c>
      <c r="BL17" s="13">
        <v>7</v>
      </c>
      <c r="BM17" s="14">
        <v>5</v>
      </c>
      <c r="BN17" s="14">
        <v>0</v>
      </c>
      <c r="BO17" s="13">
        <v>8</v>
      </c>
      <c r="BP17" s="13">
        <v>7.9</v>
      </c>
      <c r="BQ17" s="13">
        <v>7.4</v>
      </c>
      <c r="BR17" s="13">
        <v>9.4</v>
      </c>
      <c r="BS17" s="13">
        <v>5.8</v>
      </c>
      <c r="BT17" s="13">
        <v>8.4</v>
      </c>
      <c r="BU17" s="13">
        <v>7.3</v>
      </c>
      <c r="BV17" s="21">
        <v>8.6</v>
      </c>
      <c r="BW17" s="13">
        <v>7.7</v>
      </c>
      <c r="BX17" s="13">
        <v>5.8</v>
      </c>
      <c r="BY17" s="13">
        <v>8.1999999999999993</v>
      </c>
      <c r="BZ17" s="13">
        <v>7.6</v>
      </c>
      <c r="CA17" s="13">
        <v>7.2</v>
      </c>
      <c r="CB17" s="13">
        <v>9.5</v>
      </c>
      <c r="CC17" s="13">
        <v>9.1</v>
      </c>
      <c r="CD17" s="14">
        <v>41</v>
      </c>
      <c r="CE17" s="14">
        <v>0</v>
      </c>
      <c r="CF17" s="13" t="s">
        <v>255</v>
      </c>
      <c r="CG17" s="13">
        <v>9.1</v>
      </c>
      <c r="CH17" s="13">
        <v>8.8000000000000007</v>
      </c>
      <c r="CI17" s="13">
        <v>8.8000000000000007</v>
      </c>
      <c r="CJ17" s="13">
        <v>8.1999999999999993</v>
      </c>
      <c r="CK17" s="13">
        <v>9.1</v>
      </c>
      <c r="CL17" s="13">
        <v>8.6999999999999993</v>
      </c>
      <c r="CM17" s="13" t="s">
        <v>159</v>
      </c>
      <c r="CN17" s="13">
        <v>9.1</v>
      </c>
      <c r="CO17" s="13">
        <v>9</v>
      </c>
      <c r="CP17" s="13">
        <v>8.8000000000000007</v>
      </c>
      <c r="CQ17" s="13">
        <v>9.6</v>
      </c>
      <c r="CR17" s="13">
        <v>7.8</v>
      </c>
      <c r="CS17" s="13">
        <v>8.4</v>
      </c>
      <c r="CT17" s="13">
        <v>8.6</v>
      </c>
      <c r="CU17" s="13">
        <v>9.1999999999999993</v>
      </c>
      <c r="CV17" s="13">
        <v>9.1999999999999993</v>
      </c>
      <c r="CW17" s="14">
        <v>3</v>
      </c>
      <c r="CX17" s="16">
        <v>2.3809523809523808E-2</v>
      </c>
      <c r="CY17" s="17" t="s">
        <v>256</v>
      </c>
      <c r="CZ17" s="13" t="s">
        <v>255</v>
      </c>
      <c r="DA17" s="19" t="b">
        <v>1</v>
      </c>
    </row>
    <row r="18" spans="1:105" ht="18" customHeight="1" x14ac:dyDescent="0.25">
      <c r="A18" s="8">
        <v>8</v>
      </c>
      <c r="B18" s="4">
        <v>24201907718</v>
      </c>
      <c r="C18" s="88" t="s">
        <v>263</v>
      </c>
      <c r="D18" s="89"/>
      <c r="E18" s="90" t="s">
        <v>182</v>
      </c>
      <c r="F18" s="6">
        <v>36549</v>
      </c>
      <c r="G18" s="4" t="s">
        <v>183</v>
      </c>
      <c r="H18" s="5"/>
      <c r="I18" s="13">
        <v>7.6</v>
      </c>
      <c r="J18" s="13">
        <v>8.6999999999999993</v>
      </c>
      <c r="K18" s="13" t="s">
        <v>255</v>
      </c>
      <c r="L18" s="13">
        <v>6.6</v>
      </c>
      <c r="M18" s="13" t="s">
        <v>255</v>
      </c>
      <c r="N18" s="13">
        <v>9.3000000000000007</v>
      </c>
      <c r="O18" s="13">
        <v>9.1999999999999993</v>
      </c>
      <c r="P18" s="13">
        <v>9.1</v>
      </c>
      <c r="Q18" s="13">
        <v>9</v>
      </c>
      <c r="R18" s="13" t="s">
        <v>255</v>
      </c>
      <c r="S18" s="13">
        <v>9.3000000000000007</v>
      </c>
      <c r="T18" s="13" t="s">
        <v>255</v>
      </c>
      <c r="U18" s="13" t="s">
        <v>255</v>
      </c>
      <c r="V18" s="13" t="s">
        <v>255</v>
      </c>
      <c r="W18" s="13">
        <v>8.6</v>
      </c>
      <c r="X18" s="13">
        <v>7.8</v>
      </c>
      <c r="Y18" s="13" t="s">
        <v>255</v>
      </c>
      <c r="Z18" s="13">
        <v>10</v>
      </c>
      <c r="AA18" s="13">
        <v>9.5</v>
      </c>
      <c r="AB18" s="13">
        <v>9</v>
      </c>
      <c r="AC18" s="13">
        <v>7.1</v>
      </c>
      <c r="AD18" s="13">
        <v>8.1</v>
      </c>
      <c r="AE18" s="13">
        <v>8.9</v>
      </c>
      <c r="AF18" s="13">
        <v>6.8</v>
      </c>
      <c r="AG18" s="13">
        <v>8.5</v>
      </c>
      <c r="AH18" s="13">
        <v>8.1999999999999993</v>
      </c>
      <c r="AI18" s="13">
        <v>8.6</v>
      </c>
      <c r="AJ18" s="13">
        <v>7.5</v>
      </c>
      <c r="AK18" s="13">
        <v>8.1999999999999993</v>
      </c>
      <c r="AL18" s="13">
        <v>8</v>
      </c>
      <c r="AM18" s="13">
        <v>9.8000000000000007</v>
      </c>
      <c r="AN18" s="13">
        <v>7.4</v>
      </c>
      <c r="AO18" s="13">
        <v>9.1</v>
      </c>
      <c r="AP18" s="13">
        <v>6.8</v>
      </c>
      <c r="AQ18" s="13">
        <v>8.4</v>
      </c>
      <c r="AR18" s="13" t="s">
        <v>255</v>
      </c>
      <c r="AS18" s="13" t="s">
        <v>255</v>
      </c>
      <c r="AT18" s="13" t="s">
        <v>255</v>
      </c>
      <c r="AU18" s="13" t="s">
        <v>255</v>
      </c>
      <c r="AV18" s="14">
        <v>47</v>
      </c>
      <c r="AW18" s="14">
        <v>0</v>
      </c>
      <c r="AX18" s="13">
        <v>6.7</v>
      </c>
      <c r="AY18" s="13">
        <v>7.3</v>
      </c>
      <c r="AZ18" s="13" t="s">
        <v>255</v>
      </c>
      <c r="BA18" s="13" t="s">
        <v>255</v>
      </c>
      <c r="BB18" s="13" t="s">
        <v>255</v>
      </c>
      <c r="BC18" s="13" t="s">
        <v>255</v>
      </c>
      <c r="BD18" s="13">
        <v>7.9</v>
      </c>
      <c r="BE18" s="13" t="s">
        <v>255</v>
      </c>
      <c r="BF18" s="13" t="s">
        <v>255</v>
      </c>
      <c r="BG18" s="13" t="s">
        <v>255</v>
      </c>
      <c r="BH18" s="13" t="s">
        <v>255</v>
      </c>
      <c r="BI18" s="13" t="s">
        <v>255</v>
      </c>
      <c r="BJ18" s="13">
        <v>6.8</v>
      </c>
      <c r="BK18" s="13" t="s">
        <v>255</v>
      </c>
      <c r="BL18" s="13">
        <v>7.4</v>
      </c>
      <c r="BM18" s="14">
        <v>5</v>
      </c>
      <c r="BN18" s="14">
        <v>0</v>
      </c>
      <c r="BO18" s="13">
        <v>8.1999999999999993</v>
      </c>
      <c r="BP18" s="13">
        <v>9.1999999999999993</v>
      </c>
      <c r="BQ18" s="13">
        <v>7.6</v>
      </c>
      <c r="BR18" s="13">
        <v>8.6999999999999993</v>
      </c>
      <c r="BS18" s="13">
        <v>6.6</v>
      </c>
      <c r="BT18" s="13">
        <v>8.8000000000000007</v>
      </c>
      <c r="BU18" s="13">
        <v>9.5</v>
      </c>
      <c r="BV18" s="22">
        <v>8.6</v>
      </c>
      <c r="BW18" s="13">
        <v>8.4</v>
      </c>
      <c r="BX18" s="13">
        <v>7.8</v>
      </c>
      <c r="BY18" s="13">
        <v>9.6999999999999993</v>
      </c>
      <c r="BZ18" s="13">
        <v>8.3699999999999992</v>
      </c>
      <c r="CA18" s="13">
        <v>8.8000000000000007</v>
      </c>
      <c r="CB18" s="13">
        <v>9</v>
      </c>
      <c r="CC18" s="13">
        <v>8.3000000000000007</v>
      </c>
      <c r="CD18" s="14">
        <v>41</v>
      </c>
      <c r="CE18" s="14">
        <v>0</v>
      </c>
      <c r="CF18" s="13" t="s">
        <v>255</v>
      </c>
      <c r="CG18" s="13">
        <v>9.4</v>
      </c>
      <c r="CH18" s="13">
        <v>8.9</v>
      </c>
      <c r="CI18" s="13">
        <v>8.5</v>
      </c>
      <c r="CJ18" s="13">
        <v>8.1999999999999993</v>
      </c>
      <c r="CK18" s="13">
        <v>9</v>
      </c>
      <c r="CL18" s="13">
        <v>9</v>
      </c>
      <c r="CM18" s="13" t="s">
        <v>159</v>
      </c>
      <c r="CN18" s="13">
        <v>8.9</v>
      </c>
      <c r="CO18" s="13">
        <v>9.1999999999999993</v>
      </c>
      <c r="CP18" s="13">
        <v>7.8</v>
      </c>
      <c r="CQ18" s="13">
        <v>9.5</v>
      </c>
      <c r="CR18" s="13">
        <v>7.3</v>
      </c>
      <c r="CS18" s="13">
        <v>7.4</v>
      </c>
      <c r="CT18" s="13">
        <v>8.5</v>
      </c>
      <c r="CU18" s="13">
        <v>8.9</v>
      </c>
      <c r="CV18" s="13">
        <v>9.4</v>
      </c>
      <c r="CW18" s="14">
        <v>3</v>
      </c>
      <c r="CX18" s="16">
        <v>2.3809523809523808E-2</v>
      </c>
      <c r="CY18" s="17" t="s">
        <v>256</v>
      </c>
      <c r="CZ18" s="13" t="s">
        <v>255</v>
      </c>
      <c r="DA18" s="19" t="b">
        <v>1</v>
      </c>
    </row>
    <row r="19" spans="1:105" ht="18" customHeight="1" x14ac:dyDescent="0.25">
      <c r="A19" s="8">
        <v>9</v>
      </c>
      <c r="B19" s="4">
        <v>24211908317</v>
      </c>
      <c r="C19" s="88" t="s">
        <v>264</v>
      </c>
      <c r="D19" s="89"/>
      <c r="E19" s="90" t="s">
        <v>184</v>
      </c>
      <c r="F19" s="6">
        <v>36238</v>
      </c>
      <c r="G19" s="4" t="s">
        <v>157</v>
      </c>
      <c r="H19" s="5"/>
      <c r="I19" s="13">
        <v>7.5</v>
      </c>
      <c r="J19" s="13">
        <v>8.8000000000000007</v>
      </c>
      <c r="K19" s="13" t="s">
        <v>255</v>
      </c>
      <c r="L19" s="13">
        <v>4.8</v>
      </c>
      <c r="M19" s="13" t="s">
        <v>255</v>
      </c>
      <c r="N19" s="13">
        <v>8</v>
      </c>
      <c r="O19" s="13">
        <v>8.8000000000000007</v>
      </c>
      <c r="P19" s="13">
        <v>6.3</v>
      </c>
      <c r="Q19" s="13">
        <v>7.3</v>
      </c>
      <c r="R19" s="13" t="s">
        <v>255</v>
      </c>
      <c r="S19" s="13">
        <v>0</v>
      </c>
      <c r="T19" s="13">
        <v>8.4</v>
      </c>
      <c r="U19" s="13" t="s">
        <v>255</v>
      </c>
      <c r="V19" s="13" t="s">
        <v>255</v>
      </c>
      <c r="W19" s="13">
        <v>7.3</v>
      </c>
      <c r="X19" s="13">
        <v>4.3</v>
      </c>
      <c r="Y19" s="13" t="s">
        <v>255</v>
      </c>
      <c r="Z19" s="13">
        <v>10</v>
      </c>
      <c r="AA19" s="13">
        <v>9.5</v>
      </c>
      <c r="AB19" s="13">
        <v>9.3000000000000007</v>
      </c>
      <c r="AC19" s="13">
        <v>6.2</v>
      </c>
      <c r="AD19" s="13">
        <v>6.9</v>
      </c>
      <c r="AE19" s="13">
        <v>8.4</v>
      </c>
      <c r="AF19" s="13">
        <v>4.5999999999999996</v>
      </c>
      <c r="AG19" s="13">
        <v>6.6</v>
      </c>
      <c r="AH19" s="13">
        <v>7.3</v>
      </c>
      <c r="AI19" s="13">
        <v>6.1</v>
      </c>
      <c r="AJ19" s="13">
        <v>7.4</v>
      </c>
      <c r="AK19" s="13">
        <v>5</v>
      </c>
      <c r="AL19" s="13">
        <v>7.6</v>
      </c>
      <c r="AM19" s="13">
        <v>8.6</v>
      </c>
      <c r="AN19" s="13">
        <v>6.4</v>
      </c>
      <c r="AO19" s="13">
        <v>7.5</v>
      </c>
      <c r="AP19" s="13">
        <v>5.6</v>
      </c>
      <c r="AQ19" s="13">
        <v>6.4</v>
      </c>
      <c r="AR19" s="13" t="s">
        <v>255</v>
      </c>
      <c r="AS19" s="13" t="s">
        <v>255</v>
      </c>
      <c r="AT19" s="13" t="s">
        <v>255</v>
      </c>
      <c r="AU19" s="13" t="s">
        <v>255</v>
      </c>
      <c r="AV19" s="14">
        <v>47</v>
      </c>
      <c r="AW19" s="14">
        <v>0</v>
      </c>
      <c r="AX19" s="13">
        <v>7.5</v>
      </c>
      <c r="AY19" s="13">
        <v>8.6999999999999993</v>
      </c>
      <c r="AZ19" s="13" t="s">
        <v>255</v>
      </c>
      <c r="BA19" s="13" t="s">
        <v>255</v>
      </c>
      <c r="BB19" s="13" t="s">
        <v>255</v>
      </c>
      <c r="BC19" s="13" t="s">
        <v>255</v>
      </c>
      <c r="BD19" s="13">
        <v>6.1</v>
      </c>
      <c r="BE19" s="13" t="s">
        <v>255</v>
      </c>
      <c r="BF19" s="13">
        <v>7.7</v>
      </c>
      <c r="BG19" s="13" t="s">
        <v>255</v>
      </c>
      <c r="BH19" s="13" t="s">
        <v>255</v>
      </c>
      <c r="BI19" s="13" t="s">
        <v>255</v>
      </c>
      <c r="BJ19" s="13" t="s">
        <v>255</v>
      </c>
      <c r="BK19" s="13" t="s">
        <v>255</v>
      </c>
      <c r="BL19" s="13">
        <v>4.5999999999999996</v>
      </c>
      <c r="BM19" s="14">
        <v>5</v>
      </c>
      <c r="BN19" s="14">
        <v>0</v>
      </c>
      <c r="BO19" s="13">
        <v>5.4</v>
      </c>
      <c r="BP19" s="13">
        <v>7.1</v>
      </c>
      <c r="BQ19" s="13" t="s">
        <v>159</v>
      </c>
      <c r="BR19" s="13">
        <v>6.1</v>
      </c>
      <c r="BS19" s="13">
        <v>6</v>
      </c>
      <c r="BT19" s="13">
        <v>5.8</v>
      </c>
      <c r="BU19" s="13">
        <v>7.2</v>
      </c>
      <c r="BV19" s="13">
        <v>5.6</v>
      </c>
      <c r="BW19" s="13">
        <v>5.7</v>
      </c>
      <c r="BX19" s="13">
        <v>5.0999999999999996</v>
      </c>
      <c r="BY19" s="13">
        <v>7.7</v>
      </c>
      <c r="BZ19" s="13">
        <v>7.1</v>
      </c>
      <c r="CA19" s="13">
        <v>6.2</v>
      </c>
      <c r="CB19" s="13">
        <v>8.1999999999999993</v>
      </c>
      <c r="CC19" s="13">
        <v>7.8</v>
      </c>
      <c r="CD19" s="14">
        <v>38</v>
      </c>
      <c r="CE19" s="14">
        <v>3</v>
      </c>
      <c r="CF19" s="13" t="s">
        <v>255</v>
      </c>
      <c r="CG19" s="13">
        <v>8.6</v>
      </c>
      <c r="CH19" s="13">
        <v>7.7</v>
      </c>
      <c r="CI19" s="13">
        <v>8</v>
      </c>
      <c r="CJ19" s="13">
        <v>6.6</v>
      </c>
      <c r="CK19" s="13">
        <v>7.7</v>
      </c>
      <c r="CL19" s="13">
        <v>7.9</v>
      </c>
      <c r="CM19" s="13" t="s">
        <v>159</v>
      </c>
      <c r="CN19" s="13">
        <v>7.3</v>
      </c>
      <c r="CO19" s="13">
        <v>8.9</v>
      </c>
      <c r="CP19" s="13">
        <v>8.3000000000000007</v>
      </c>
      <c r="CQ19" s="13">
        <v>8</v>
      </c>
      <c r="CR19" s="13">
        <v>6.4</v>
      </c>
      <c r="CS19" s="13">
        <v>6.6</v>
      </c>
      <c r="CT19" s="13">
        <v>6.6</v>
      </c>
      <c r="CU19" s="13">
        <v>5.83</v>
      </c>
      <c r="CV19" s="13">
        <v>9</v>
      </c>
      <c r="CW19" s="14">
        <v>6</v>
      </c>
      <c r="CX19" s="16">
        <v>4.7619047619047616E-2</v>
      </c>
      <c r="CY19" s="17" t="s">
        <v>256</v>
      </c>
      <c r="CZ19" s="13" t="s">
        <v>255</v>
      </c>
      <c r="DA19" s="19" t="b">
        <v>1</v>
      </c>
    </row>
    <row r="20" spans="1:105" ht="18" customHeight="1" x14ac:dyDescent="0.25">
      <c r="A20" s="8">
        <v>10</v>
      </c>
      <c r="B20" s="4">
        <v>24211915420</v>
      </c>
      <c r="C20" s="88" t="s">
        <v>265</v>
      </c>
      <c r="D20" s="89"/>
      <c r="E20" s="90" t="s">
        <v>185</v>
      </c>
      <c r="F20" s="6">
        <v>36664</v>
      </c>
      <c r="G20" s="4" t="s">
        <v>157</v>
      </c>
      <c r="H20" s="5"/>
      <c r="I20" s="13">
        <v>6.2</v>
      </c>
      <c r="J20" s="13">
        <v>9.1</v>
      </c>
      <c r="K20" s="13" t="s">
        <v>255</v>
      </c>
      <c r="L20" s="13">
        <v>8.5</v>
      </c>
      <c r="M20" s="13" t="s">
        <v>255</v>
      </c>
      <c r="N20" s="13">
        <v>9.3000000000000007</v>
      </c>
      <c r="O20" s="13">
        <v>9.9</v>
      </c>
      <c r="P20" s="13">
        <v>9.1</v>
      </c>
      <c r="Q20" s="13">
        <v>9.6999999999999993</v>
      </c>
      <c r="R20" s="13" t="s">
        <v>255</v>
      </c>
      <c r="S20" s="13">
        <v>9.3000000000000007</v>
      </c>
      <c r="T20" s="13" t="s">
        <v>255</v>
      </c>
      <c r="U20" s="13" t="s">
        <v>255</v>
      </c>
      <c r="V20" s="13" t="s">
        <v>255</v>
      </c>
      <c r="W20" s="13">
        <v>8.6</v>
      </c>
      <c r="X20" s="13">
        <v>6.7</v>
      </c>
      <c r="Y20" s="13" t="s">
        <v>255</v>
      </c>
      <c r="Z20" s="13">
        <v>10</v>
      </c>
      <c r="AA20" s="13">
        <v>9.5</v>
      </c>
      <c r="AB20" s="13">
        <v>9.1999999999999993</v>
      </c>
      <c r="AC20" s="13">
        <v>9.1999999999999993</v>
      </c>
      <c r="AD20" s="13">
        <v>8.1999999999999993</v>
      </c>
      <c r="AE20" s="13">
        <v>8.3000000000000007</v>
      </c>
      <c r="AF20" s="13">
        <v>7.8</v>
      </c>
      <c r="AG20" s="13">
        <v>7.9</v>
      </c>
      <c r="AH20" s="13">
        <v>8.1999999999999993</v>
      </c>
      <c r="AI20" s="13">
        <v>8.1999999999999993</v>
      </c>
      <c r="AJ20" s="13">
        <v>7.8</v>
      </c>
      <c r="AK20" s="13">
        <v>7.4</v>
      </c>
      <c r="AL20" s="13">
        <v>5.9</v>
      </c>
      <c r="AM20" s="13">
        <v>9.3000000000000007</v>
      </c>
      <c r="AN20" s="13">
        <v>6.4</v>
      </c>
      <c r="AO20" s="13">
        <v>8.5</v>
      </c>
      <c r="AP20" s="13">
        <v>6.7</v>
      </c>
      <c r="AQ20" s="13">
        <v>9.3000000000000007</v>
      </c>
      <c r="AR20" s="13" t="s">
        <v>255</v>
      </c>
      <c r="AS20" s="13" t="s">
        <v>255</v>
      </c>
      <c r="AT20" s="13" t="s">
        <v>255</v>
      </c>
      <c r="AU20" s="13" t="s">
        <v>255</v>
      </c>
      <c r="AV20" s="14">
        <v>47</v>
      </c>
      <c r="AW20" s="14">
        <v>0</v>
      </c>
      <c r="AX20" s="13">
        <v>6.6</v>
      </c>
      <c r="AY20" s="13">
        <v>7.1</v>
      </c>
      <c r="AZ20" s="13" t="s">
        <v>255</v>
      </c>
      <c r="BA20" s="13" t="s">
        <v>255</v>
      </c>
      <c r="BB20" s="13" t="s">
        <v>255</v>
      </c>
      <c r="BC20" s="13" t="s">
        <v>255</v>
      </c>
      <c r="BD20" s="13">
        <v>8.4</v>
      </c>
      <c r="BE20" s="13" t="s">
        <v>255</v>
      </c>
      <c r="BF20" s="13" t="s">
        <v>255</v>
      </c>
      <c r="BG20" s="13" t="s">
        <v>255</v>
      </c>
      <c r="BH20" s="13" t="s">
        <v>255</v>
      </c>
      <c r="BI20" s="13" t="s">
        <v>255</v>
      </c>
      <c r="BJ20" s="13">
        <v>6.7</v>
      </c>
      <c r="BK20" s="13" t="s">
        <v>255</v>
      </c>
      <c r="BL20" s="13">
        <v>6.6</v>
      </c>
      <c r="BM20" s="14">
        <v>5</v>
      </c>
      <c r="BN20" s="14">
        <v>0</v>
      </c>
      <c r="BO20" s="13">
        <v>9.1</v>
      </c>
      <c r="BP20" s="13">
        <v>9</v>
      </c>
      <c r="BQ20" s="13">
        <v>7.9</v>
      </c>
      <c r="BR20" s="13">
        <v>9.8000000000000007</v>
      </c>
      <c r="BS20" s="13">
        <v>7.5</v>
      </c>
      <c r="BT20" s="13">
        <v>8.6</v>
      </c>
      <c r="BU20" s="13">
        <v>10</v>
      </c>
      <c r="BV20" s="13">
        <v>9.6</v>
      </c>
      <c r="BW20" s="13">
        <v>8.6</v>
      </c>
      <c r="BX20" s="13">
        <v>7.4</v>
      </c>
      <c r="BY20" s="13">
        <v>9.3000000000000007</v>
      </c>
      <c r="BZ20" s="13">
        <v>7.93</v>
      </c>
      <c r="CA20" s="13">
        <v>7.8</v>
      </c>
      <c r="CB20" s="13">
        <v>9.1999999999999993</v>
      </c>
      <c r="CC20" s="13">
        <v>8.9</v>
      </c>
      <c r="CD20" s="14">
        <v>41</v>
      </c>
      <c r="CE20" s="14">
        <v>0</v>
      </c>
      <c r="CF20" s="13" t="s">
        <v>255</v>
      </c>
      <c r="CG20" s="13">
        <v>9.3000000000000007</v>
      </c>
      <c r="CH20" s="13">
        <v>9.1</v>
      </c>
      <c r="CI20" s="13">
        <v>8.6</v>
      </c>
      <c r="CJ20" s="13">
        <v>7.5</v>
      </c>
      <c r="CK20" s="13">
        <v>9.1</v>
      </c>
      <c r="CL20" s="13">
        <v>8.1</v>
      </c>
      <c r="CM20" s="13" t="s">
        <v>159</v>
      </c>
      <c r="CN20" s="13">
        <v>8.1</v>
      </c>
      <c r="CO20" s="13">
        <v>8.6999999999999993</v>
      </c>
      <c r="CP20" s="13">
        <v>8.4</v>
      </c>
      <c r="CQ20" s="13">
        <v>8.8000000000000007</v>
      </c>
      <c r="CR20" s="13">
        <v>7.3</v>
      </c>
      <c r="CS20" s="13">
        <v>8.6</v>
      </c>
      <c r="CT20" s="13">
        <v>8</v>
      </c>
      <c r="CU20" s="13">
        <v>8.6999999999999993</v>
      </c>
      <c r="CV20" s="13">
        <v>9.3000000000000007</v>
      </c>
      <c r="CW20" s="14">
        <v>3</v>
      </c>
      <c r="CX20" s="16">
        <v>2.3809523809523808E-2</v>
      </c>
      <c r="CY20" s="17" t="s">
        <v>256</v>
      </c>
      <c r="CZ20" s="13" t="s">
        <v>255</v>
      </c>
      <c r="DA20" s="19" t="b">
        <v>1</v>
      </c>
    </row>
    <row r="21" spans="1:105" ht="18" customHeight="1" x14ac:dyDescent="0.25">
      <c r="A21" s="8">
        <v>11</v>
      </c>
      <c r="B21" s="4">
        <v>24211900333</v>
      </c>
      <c r="C21" s="88" t="s">
        <v>266</v>
      </c>
      <c r="D21" s="89"/>
      <c r="E21" s="90" t="s">
        <v>187</v>
      </c>
      <c r="F21" s="6">
        <v>35412</v>
      </c>
      <c r="G21" s="4" t="s">
        <v>157</v>
      </c>
      <c r="H21" s="5"/>
      <c r="I21" s="13">
        <v>8.1999999999999993</v>
      </c>
      <c r="J21" s="13">
        <v>9</v>
      </c>
      <c r="K21" s="13" t="s">
        <v>255</v>
      </c>
      <c r="L21" s="13" t="s">
        <v>255</v>
      </c>
      <c r="M21" s="13">
        <v>8.3000000000000007</v>
      </c>
      <c r="N21" s="13">
        <v>9.6</v>
      </c>
      <c r="O21" s="13">
        <v>9.6999999999999993</v>
      </c>
      <c r="P21" s="13">
        <v>9.4</v>
      </c>
      <c r="Q21" s="13">
        <v>7.8</v>
      </c>
      <c r="R21" s="13" t="s">
        <v>255</v>
      </c>
      <c r="S21" s="13" t="s">
        <v>255</v>
      </c>
      <c r="T21" s="13">
        <v>9</v>
      </c>
      <c r="U21" s="13" t="s">
        <v>255</v>
      </c>
      <c r="V21" s="13">
        <v>8.3000000000000007</v>
      </c>
      <c r="W21" s="13" t="s">
        <v>255</v>
      </c>
      <c r="X21" s="13">
        <v>9.6</v>
      </c>
      <c r="Y21" s="13" t="s">
        <v>255</v>
      </c>
      <c r="Z21" s="13">
        <v>10</v>
      </c>
      <c r="AA21" s="13">
        <v>9.5</v>
      </c>
      <c r="AB21" s="13">
        <v>9.1999999999999993</v>
      </c>
      <c r="AC21" s="13">
        <v>7.9</v>
      </c>
      <c r="AD21" s="13">
        <v>7.6</v>
      </c>
      <c r="AE21" s="13">
        <v>9.1999999999999993</v>
      </c>
      <c r="AF21" s="13">
        <v>9</v>
      </c>
      <c r="AG21" s="13">
        <v>9.1</v>
      </c>
      <c r="AH21" s="13">
        <v>9.5</v>
      </c>
      <c r="AI21" s="13">
        <v>9.4</v>
      </c>
      <c r="AJ21" s="13">
        <v>8.6999999999999993</v>
      </c>
      <c r="AK21" s="13">
        <v>8.3000000000000007</v>
      </c>
      <c r="AL21" s="13">
        <v>9.3000000000000007</v>
      </c>
      <c r="AM21" s="13">
        <v>9.1999999999999993</v>
      </c>
      <c r="AN21" s="13">
        <v>8.6999999999999993</v>
      </c>
      <c r="AO21" s="13">
        <v>9</v>
      </c>
      <c r="AP21" s="13">
        <v>8.8000000000000007</v>
      </c>
      <c r="AQ21" s="13">
        <v>8.9</v>
      </c>
      <c r="AR21" s="13" t="s">
        <v>255</v>
      </c>
      <c r="AS21" s="13" t="s">
        <v>255</v>
      </c>
      <c r="AT21" s="13" t="s">
        <v>255</v>
      </c>
      <c r="AU21" s="13" t="s">
        <v>255</v>
      </c>
      <c r="AV21" s="14">
        <v>46</v>
      </c>
      <c r="AW21" s="14">
        <v>0</v>
      </c>
      <c r="AX21" s="13">
        <v>8.1</v>
      </c>
      <c r="AY21" s="13">
        <v>7.6</v>
      </c>
      <c r="AZ21" s="13" t="s">
        <v>255</v>
      </c>
      <c r="BA21" s="13" t="s">
        <v>255</v>
      </c>
      <c r="BB21" s="13" t="s">
        <v>255</v>
      </c>
      <c r="BC21" s="13" t="s">
        <v>255</v>
      </c>
      <c r="BD21" s="13">
        <v>8.6</v>
      </c>
      <c r="BE21" s="13" t="s">
        <v>255</v>
      </c>
      <c r="BF21" s="13" t="s">
        <v>255</v>
      </c>
      <c r="BG21" s="13" t="s">
        <v>255</v>
      </c>
      <c r="BH21" s="13" t="s">
        <v>255</v>
      </c>
      <c r="BI21" s="13" t="s">
        <v>255</v>
      </c>
      <c r="BJ21" s="13">
        <v>6.8</v>
      </c>
      <c r="BK21" s="13" t="s">
        <v>255</v>
      </c>
      <c r="BL21" s="13">
        <v>6.3</v>
      </c>
      <c r="BM21" s="14">
        <v>5</v>
      </c>
      <c r="BN21" s="14">
        <v>0</v>
      </c>
      <c r="BO21" s="13">
        <v>8.8000000000000007</v>
      </c>
      <c r="BP21" s="13">
        <v>8.9</v>
      </c>
      <c r="BQ21" s="13">
        <v>7.2</v>
      </c>
      <c r="BR21" s="13">
        <v>9.8000000000000007</v>
      </c>
      <c r="BS21" s="13">
        <v>6.3</v>
      </c>
      <c r="BT21" s="13">
        <v>9</v>
      </c>
      <c r="BU21" s="13">
        <v>10</v>
      </c>
      <c r="BV21" s="13">
        <v>9.5</v>
      </c>
      <c r="BW21" s="13">
        <v>8.6999999999999993</v>
      </c>
      <c r="BX21" s="13">
        <v>7.9</v>
      </c>
      <c r="BY21" s="13">
        <v>9.1</v>
      </c>
      <c r="BZ21" s="13">
        <v>8.8000000000000007</v>
      </c>
      <c r="CA21" s="13">
        <v>7.6</v>
      </c>
      <c r="CB21" s="13">
        <v>9.1999999999999993</v>
      </c>
      <c r="CC21" s="13">
        <v>9</v>
      </c>
      <c r="CD21" s="14">
        <v>41</v>
      </c>
      <c r="CE21" s="14">
        <v>0</v>
      </c>
      <c r="CF21" s="13" t="s">
        <v>255</v>
      </c>
      <c r="CG21" s="13">
        <v>9.1999999999999993</v>
      </c>
      <c r="CH21" s="13">
        <v>9.1</v>
      </c>
      <c r="CI21" s="13">
        <v>8.6</v>
      </c>
      <c r="CJ21" s="13">
        <v>7.9</v>
      </c>
      <c r="CK21" s="13">
        <v>9</v>
      </c>
      <c r="CL21" s="13">
        <v>9.4</v>
      </c>
      <c r="CM21" s="13" t="s">
        <v>159</v>
      </c>
      <c r="CN21" s="13">
        <v>8.8000000000000007</v>
      </c>
      <c r="CO21" s="13">
        <v>9</v>
      </c>
      <c r="CP21" s="13">
        <v>10</v>
      </c>
      <c r="CQ21" s="13">
        <v>8.9</v>
      </c>
      <c r="CR21" s="13">
        <v>8</v>
      </c>
      <c r="CS21" s="13">
        <v>9.1</v>
      </c>
      <c r="CT21" s="13">
        <v>9.1999999999999993</v>
      </c>
      <c r="CU21" s="13">
        <v>9.57</v>
      </c>
      <c r="CV21" s="13">
        <v>9.8000000000000007</v>
      </c>
      <c r="CW21" s="14">
        <v>3</v>
      </c>
      <c r="CX21" s="16">
        <v>2.4E-2</v>
      </c>
      <c r="CY21" s="17" t="s">
        <v>256</v>
      </c>
      <c r="CZ21" s="13" t="s">
        <v>255</v>
      </c>
      <c r="DA21" s="19" t="b">
        <v>1</v>
      </c>
    </row>
    <row r="22" spans="1:105" ht="18" customHeight="1" x14ac:dyDescent="0.25">
      <c r="A22" s="8">
        <v>12</v>
      </c>
      <c r="B22" s="4">
        <v>24211907389</v>
      </c>
      <c r="C22" s="88" t="s">
        <v>267</v>
      </c>
      <c r="D22" s="89"/>
      <c r="E22" s="90" t="s">
        <v>190</v>
      </c>
      <c r="F22" s="6">
        <v>36658</v>
      </c>
      <c r="G22" s="4" t="s">
        <v>157</v>
      </c>
      <c r="H22" s="5"/>
      <c r="I22" s="13">
        <v>8</v>
      </c>
      <c r="J22" s="13">
        <v>9.1999999999999993</v>
      </c>
      <c r="K22" s="13" t="s">
        <v>255</v>
      </c>
      <c r="L22" s="13">
        <v>7.1</v>
      </c>
      <c r="M22" s="13" t="s">
        <v>255</v>
      </c>
      <c r="N22" s="13">
        <v>9.3000000000000007</v>
      </c>
      <c r="O22" s="13">
        <v>9.1999999999999993</v>
      </c>
      <c r="P22" s="13">
        <v>9.5</v>
      </c>
      <c r="Q22" s="13">
        <v>9.1999999999999993</v>
      </c>
      <c r="R22" s="13" t="s">
        <v>255</v>
      </c>
      <c r="S22" s="13" t="s">
        <v>255</v>
      </c>
      <c r="T22" s="13">
        <v>9.3000000000000007</v>
      </c>
      <c r="U22" s="13" t="s">
        <v>255</v>
      </c>
      <c r="V22" s="13" t="s">
        <v>255</v>
      </c>
      <c r="W22" s="13">
        <v>9.4</v>
      </c>
      <c r="X22" s="13">
        <v>8</v>
      </c>
      <c r="Y22" s="13" t="s">
        <v>255</v>
      </c>
      <c r="Z22" s="13">
        <v>10</v>
      </c>
      <c r="AA22" s="13">
        <v>9.5</v>
      </c>
      <c r="AB22" s="13">
        <v>9.3000000000000007</v>
      </c>
      <c r="AC22" s="13">
        <v>8.5</v>
      </c>
      <c r="AD22" s="13">
        <v>8.1999999999999993</v>
      </c>
      <c r="AE22" s="13">
        <v>8.5</v>
      </c>
      <c r="AF22" s="13">
        <v>8.6</v>
      </c>
      <c r="AG22" s="13">
        <v>9.1999999999999993</v>
      </c>
      <c r="AH22" s="13">
        <v>8.3000000000000007</v>
      </c>
      <c r="AI22" s="13">
        <v>8.3000000000000007</v>
      </c>
      <c r="AJ22" s="13">
        <v>7.9</v>
      </c>
      <c r="AK22" s="13">
        <v>8.6999999999999993</v>
      </c>
      <c r="AL22" s="13">
        <v>8</v>
      </c>
      <c r="AM22" s="13">
        <v>8.1</v>
      </c>
      <c r="AN22" s="13">
        <v>8.4</v>
      </c>
      <c r="AO22" s="13">
        <v>7.8</v>
      </c>
      <c r="AP22" s="13">
        <v>7.1</v>
      </c>
      <c r="AQ22" s="13">
        <v>8.8000000000000007</v>
      </c>
      <c r="AR22" s="13" t="s">
        <v>255</v>
      </c>
      <c r="AS22" s="13" t="s">
        <v>255</v>
      </c>
      <c r="AT22" s="13" t="s">
        <v>255</v>
      </c>
      <c r="AU22" s="13" t="s">
        <v>255</v>
      </c>
      <c r="AV22" s="14">
        <v>47</v>
      </c>
      <c r="AW22" s="14">
        <v>0</v>
      </c>
      <c r="AX22" s="13">
        <v>6.5</v>
      </c>
      <c r="AY22" s="13">
        <v>7.1</v>
      </c>
      <c r="AZ22" s="13" t="s">
        <v>255</v>
      </c>
      <c r="BA22" s="13" t="s">
        <v>255</v>
      </c>
      <c r="BB22" s="13" t="s">
        <v>255</v>
      </c>
      <c r="BC22" s="13" t="s">
        <v>255</v>
      </c>
      <c r="BD22" s="13">
        <v>9.5</v>
      </c>
      <c r="BE22" s="13" t="s">
        <v>255</v>
      </c>
      <c r="BF22" s="13" t="s">
        <v>255</v>
      </c>
      <c r="BG22" s="13" t="s">
        <v>255</v>
      </c>
      <c r="BH22" s="13" t="s">
        <v>255</v>
      </c>
      <c r="BI22" s="13" t="s">
        <v>255</v>
      </c>
      <c r="BJ22" s="13">
        <v>6.3</v>
      </c>
      <c r="BK22" s="13" t="s">
        <v>255</v>
      </c>
      <c r="BL22" s="13">
        <v>7.4</v>
      </c>
      <c r="BM22" s="14">
        <v>5</v>
      </c>
      <c r="BN22" s="14">
        <v>0</v>
      </c>
      <c r="BO22" s="13">
        <v>9.4</v>
      </c>
      <c r="BP22" s="13">
        <v>9.3000000000000007</v>
      </c>
      <c r="BQ22" s="13">
        <v>8</v>
      </c>
      <c r="BR22" s="13">
        <v>9.5</v>
      </c>
      <c r="BS22" s="13">
        <v>8.5</v>
      </c>
      <c r="BT22" s="13">
        <v>9.5</v>
      </c>
      <c r="BU22" s="13">
        <v>9.5</v>
      </c>
      <c r="BV22" s="13">
        <v>9.1</v>
      </c>
      <c r="BW22" s="13">
        <v>8.6</v>
      </c>
      <c r="BX22" s="13">
        <v>7.9</v>
      </c>
      <c r="BY22" s="13">
        <v>9.5</v>
      </c>
      <c r="BZ22" s="13">
        <v>8.4</v>
      </c>
      <c r="CA22" s="13">
        <v>9.1</v>
      </c>
      <c r="CB22" s="13">
        <v>8.8000000000000007</v>
      </c>
      <c r="CC22" s="13">
        <v>9</v>
      </c>
      <c r="CD22" s="14">
        <v>41</v>
      </c>
      <c r="CE22" s="14">
        <v>0</v>
      </c>
      <c r="CF22" s="13" t="s">
        <v>255</v>
      </c>
      <c r="CG22" s="13">
        <v>9.3000000000000007</v>
      </c>
      <c r="CH22" s="13">
        <v>8.9</v>
      </c>
      <c r="CI22" s="13">
        <v>7.9</v>
      </c>
      <c r="CJ22" s="13">
        <v>8.3000000000000007</v>
      </c>
      <c r="CK22" s="13">
        <v>9.3000000000000007</v>
      </c>
      <c r="CL22" s="13">
        <v>8.5</v>
      </c>
      <c r="CM22" s="13" t="s">
        <v>159</v>
      </c>
      <c r="CN22" s="13">
        <v>9</v>
      </c>
      <c r="CO22" s="13">
        <v>9.1999999999999993</v>
      </c>
      <c r="CP22" s="13">
        <v>7.8</v>
      </c>
      <c r="CQ22" s="13">
        <v>8.8000000000000007</v>
      </c>
      <c r="CR22" s="13">
        <v>7.1</v>
      </c>
      <c r="CS22" s="13">
        <v>8.8000000000000007</v>
      </c>
      <c r="CT22" s="13">
        <v>8.5</v>
      </c>
      <c r="CU22" s="13">
        <v>9.3699999999999992</v>
      </c>
      <c r="CV22" s="13">
        <v>9.6999999999999993</v>
      </c>
      <c r="CW22" s="14">
        <v>3</v>
      </c>
      <c r="CX22" s="16">
        <v>2.3809523809523808E-2</v>
      </c>
      <c r="CY22" s="17" t="s">
        <v>256</v>
      </c>
      <c r="CZ22" s="13" t="s">
        <v>255</v>
      </c>
      <c r="DA22" s="19" t="b">
        <v>1</v>
      </c>
    </row>
    <row r="23" spans="1:105" ht="18" customHeight="1" x14ac:dyDescent="0.25">
      <c r="A23" s="8">
        <v>13</v>
      </c>
      <c r="B23" s="4">
        <v>24211213137</v>
      </c>
      <c r="C23" s="88" t="s">
        <v>268</v>
      </c>
      <c r="D23" s="89"/>
      <c r="E23" s="90" t="s">
        <v>192</v>
      </c>
      <c r="F23" s="6">
        <v>36605</v>
      </c>
      <c r="G23" s="4" t="s">
        <v>157</v>
      </c>
      <c r="H23" s="5"/>
      <c r="I23" s="13">
        <v>7.5</v>
      </c>
      <c r="J23" s="13">
        <v>9.3000000000000007</v>
      </c>
      <c r="K23" s="13" t="s">
        <v>255</v>
      </c>
      <c r="L23" s="13">
        <v>8.5</v>
      </c>
      <c r="M23" s="13" t="s">
        <v>255</v>
      </c>
      <c r="N23" s="13">
        <v>9.8000000000000007</v>
      </c>
      <c r="O23" s="13">
        <v>9</v>
      </c>
      <c r="P23" s="13">
        <v>9.5</v>
      </c>
      <c r="Q23" s="13">
        <v>8.6</v>
      </c>
      <c r="R23" s="13" t="s">
        <v>255</v>
      </c>
      <c r="S23" s="13">
        <v>9.6</v>
      </c>
      <c r="T23" s="13" t="s">
        <v>255</v>
      </c>
      <c r="U23" s="13" t="s">
        <v>255</v>
      </c>
      <c r="V23" s="13" t="s">
        <v>255</v>
      </c>
      <c r="W23" s="13" t="s">
        <v>255</v>
      </c>
      <c r="X23" s="13">
        <v>8.4</v>
      </c>
      <c r="Y23" s="13">
        <v>8.5</v>
      </c>
      <c r="Z23" s="13">
        <v>10</v>
      </c>
      <c r="AA23" s="13">
        <v>9.8000000000000007</v>
      </c>
      <c r="AB23" s="13">
        <v>8.8000000000000007</v>
      </c>
      <c r="AC23" s="13">
        <v>7</v>
      </c>
      <c r="AD23" s="13">
        <v>8.9</v>
      </c>
      <c r="AE23" s="13">
        <v>9.1999999999999993</v>
      </c>
      <c r="AF23" s="13" t="s">
        <v>164</v>
      </c>
      <c r="AG23" s="13" t="s">
        <v>164</v>
      </c>
      <c r="AH23" s="13" t="s">
        <v>164</v>
      </c>
      <c r="AI23" s="13" t="s">
        <v>164</v>
      </c>
      <c r="AJ23" s="13">
        <v>9</v>
      </c>
      <c r="AK23" s="13">
        <v>7.9</v>
      </c>
      <c r="AL23" s="13">
        <v>7.5</v>
      </c>
      <c r="AM23" s="13">
        <v>9.1999999999999993</v>
      </c>
      <c r="AN23" s="13">
        <v>9</v>
      </c>
      <c r="AO23" s="13">
        <v>9</v>
      </c>
      <c r="AP23" s="13">
        <v>7.3</v>
      </c>
      <c r="AQ23" s="13">
        <v>6.9</v>
      </c>
      <c r="AR23" s="13">
        <v>8</v>
      </c>
      <c r="AS23" s="13">
        <v>9.5</v>
      </c>
      <c r="AT23" s="13">
        <v>8.4</v>
      </c>
      <c r="AU23" s="13">
        <v>8.6999999999999993</v>
      </c>
      <c r="AV23" s="14">
        <v>51</v>
      </c>
      <c r="AW23" s="14">
        <v>0</v>
      </c>
      <c r="AX23" s="13">
        <v>7.2</v>
      </c>
      <c r="AY23" s="13">
        <v>8.1999999999999993</v>
      </c>
      <c r="AZ23" s="13" t="s">
        <v>255</v>
      </c>
      <c r="BA23" s="13" t="s">
        <v>255</v>
      </c>
      <c r="BB23" s="13" t="s">
        <v>255</v>
      </c>
      <c r="BC23" s="13" t="s">
        <v>255</v>
      </c>
      <c r="BD23" s="13">
        <v>6.3</v>
      </c>
      <c r="BE23" s="13" t="s">
        <v>255</v>
      </c>
      <c r="BF23" s="13" t="s">
        <v>255</v>
      </c>
      <c r="BG23" s="13" t="s">
        <v>255</v>
      </c>
      <c r="BH23" s="13" t="s">
        <v>255</v>
      </c>
      <c r="BI23" s="13" t="s">
        <v>255</v>
      </c>
      <c r="BJ23" s="13" t="s">
        <v>255</v>
      </c>
      <c r="BK23" s="13">
        <v>7.3</v>
      </c>
      <c r="BL23" s="13">
        <v>8.1999999999999993</v>
      </c>
      <c r="BM23" s="14">
        <v>5</v>
      </c>
      <c r="BN23" s="14">
        <v>0</v>
      </c>
      <c r="BO23" s="13">
        <v>8.8000000000000007</v>
      </c>
      <c r="BP23" s="13">
        <v>9.1</v>
      </c>
      <c r="BQ23" s="13">
        <v>7.7</v>
      </c>
      <c r="BR23" s="13">
        <v>9.3000000000000007</v>
      </c>
      <c r="BS23" s="13">
        <v>7.7</v>
      </c>
      <c r="BT23" s="13">
        <v>8.1999999999999993</v>
      </c>
      <c r="BU23" s="13">
        <v>10</v>
      </c>
      <c r="BV23" s="13">
        <v>9.3000000000000007</v>
      </c>
      <c r="BW23" s="13">
        <v>8.6</v>
      </c>
      <c r="BX23" s="13">
        <v>7.7</v>
      </c>
      <c r="BY23" s="13">
        <v>9.5</v>
      </c>
      <c r="BZ23" s="13">
        <v>8.8699999999999992</v>
      </c>
      <c r="CA23" s="13">
        <v>8.8000000000000007</v>
      </c>
      <c r="CB23" s="13">
        <v>9.1999999999999993</v>
      </c>
      <c r="CC23" s="13">
        <v>9</v>
      </c>
      <c r="CD23" s="14">
        <v>41</v>
      </c>
      <c r="CE23" s="14">
        <v>0</v>
      </c>
      <c r="CF23" s="13" t="s">
        <v>255</v>
      </c>
      <c r="CG23" s="13">
        <v>9.3000000000000007</v>
      </c>
      <c r="CH23" s="13">
        <v>9.1</v>
      </c>
      <c r="CI23" s="13">
        <v>8.5</v>
      </c>
      <c r="CJ23" s="13">
        <v>8.5</v>
      </c>
      <c r="CK23" s="13">
        <v>9.1999999999999993</v>
      </c>
      <c r="CL23" s="13">
        <v>8.9</v>
      </c>
      <c r="CM23" s="13" t="s">
        <v>159</v>
      </c>
      <c r="CN23" s="13">
        <v>9.1</v>
      </c>
      <c r="CO23" s="13">
        <v>9.1</v>
      </c>
      <c r="CP23" s="13">
        <v>8.6999999999999993</v>
      </c>
      <c r="CQ23" s="13">
        <v>9.1</v>
      </c>
      <c r="CR23" s="13">
        <v>8.6999999999999993</v>
      </c>
      <c r="CS23" s="13">
        <v>8.1</v>
      </c>
      <c r="CT23" s="13">
        <v>8.1</v>
      </c>
      <c r="CU23" s="13">
        <v>9.33</v>
      </c>
      <c r="CV23" s="13">
        <v>9.8000000000000007</v>
      </c>
      <c r="CW23" s="14">
        <v>3</v>
      </c>
      <c r="CX23" s="16">
        <v>2.3076923076923078E-2</v>
      </c>
      <c r="CY23" s="17" t="s">
        <v>256</v>
      </c>
      <c r="CZ23" s="13" t="s">
        <v>255</v>
      </c>
      <c r="DA23" s="19" t="b">
        <v>1</v>
      </c>
    </row>
    <row r="24" spans="1:105" ht="18" customHeight="1" x14ac:dyDescent="0.25">
      <c r="A24" s="8">
        <v>14</v>
      </c>
      <c r="B24" s="4">
        <v>24211100620</v>
      </c>
      <c r="C24" s="88" t="s">
        <v>269</v>
      </c>
      <c r="D24" s="89"/>
      <c r="E24" s="90" t="s">
        <v>197</v>
      </c>
      <c r="F24" s="6">
        <v>36582</v>
      </c>
      <c r="G24" s="4" t="s">
        <v>157</v>
      </c>
      <c r="H24" s="5"/>
      <c r="I24" s="13">
        <v>7.8</v>
      </c>
      <c r="J24" s="13">
        <v>8.6</v>
      </c>
      <c r="K24" s="13" t="s">
        <v>255</v>
      </c>
      <c r="L24" s="13">
        <v>6.4</v>
      </c>
      <c r="M24" s="13" t="s">
        <v>255</v>
      </c>
      <c r="N24" s="13">
        <v>8.4</v>
      </c>
      <c r="O24" s="13">
        <v>8.6999999999999993</v>
      </c>
      <c r="P24" s="13">
        <v>7.4</v>
      </c>
      <c r="Q24" s="13">
        <v>6.8</v>
      </c>
      <c r="R24" s="13" t="s">
        <v>255</v>
      </c>
      <c r="S24" s="13" t="s">
        <v>255</v>
      </c>
      <c r="T24" s="13">
        <v>7.3</v>
      </c>
      <c r="U24" s="13" t="s">
        <v>255</v>
      </c>
      <c r="V24" s="13" t="s">
        <v>255</v>
      </c>
      <c r="W24" s="13">
        <v>8.8000000000000007</v>
      </c>
      <c r="X24" s="13">
        <v>7.2</v>
      </c>
      <c r="Y24" s="13" t="s">
        <v>255</v>
      </c>
      <c r="Z24" s="13">
        <v>10</v>
      </c>
      <c r="AA24" s="13">
        <v>9.8000000000000007</v>
      </c>
      <c r="AB24" s="13">
        <v>8.9</v>
      </c>
      <c r="AC24" s="13">
        <v>6.3</v>
      </c>
      <c r="AD24" s="13">
        <v>9.1999999999999993</v>
      </c>
      <c r="AE24" s="13">
        <v>8.3000000000000007</v>
      </c>
      <c r="AF24" s="13">
        <v>6.3</v>
      </c>
      <c r="AG24" s="13">
        <v>6.3</v>
      </c>
      <c r="AH24" s="13">
        <v>6.5</v>
      </c>
      <c r="AI24" s="13">
        <v>7.3</v>
      </c>
      <c r="AJ24" s="13">
        <v>5.8</v>
      </c>
      <c r="AK24" s="13">
        <v>5.7</v>
      </c>
      <c r="AL24" s="13">
        <v>8.5</v>
      </c>
      <c r="AM24" s="13">
        <v>9.4</v>
      </c>
      <c r="AN24" s="13">
        <v>6</v>
      </c>
      <c r="AO24" s="13">
        <v>6.4</v>
      </c>
      <c r="AP24" s="13">
        <v>5.8</v>
      </c>
      <c r="AQ24" s="13">
        <v>7.6</v>
      </c>
      <c r="AR24" s="13" t="s">
        <v>255</v>
      </c>
      <c r="AS24" s="13" t="s">
        <v>255</v>
      </c>
      <c r="AT24" s="13" t="s">
        <v>255</v>
      </c>
      <c r="AU24" s="13" t="s">
        <v>255</v>
      </c>
      <c r="AV24" s="14">
        <v>47</v>
      </c>
      <c r="AW24" s="14">
        <v>0</v>
      </c>
      <c r="AX24" s="13">
        <v>6.5</v>
      </c>
      <c r="AY24" s="13">
        <v>5.5</v>
      </c>
      <c r="AZ24" s="13" t="s">
        <v>255</v>
      </c>
      <c r="BA24" s="13" t="s">
        <v>255</v>
      </c>
      <c r="BB24" s="13" t="s">
        <v>255</v>
      </c>
      <c r="BC24" s="13" t="s">
        <v>255</v>
      </c>
      <c r="BD24" s="13">
        <v>6.3</v>
      </c>
      <c r="BE24" s="13" t="s">
        <v>255</v>
      </c>
      <c r="BF24" s="13" t="s">
        <v>255</v>
      </c>
      <c r="BG24" s="13" t="s">
        <v>255</v>
      </c>
      <c r="BH24" s="13" t="s">
        <v>255</v>
      </c>
      <c r="BI24" s="13" t="s">
        <v>255</v>
      </c>
      <c r="BJ24" s="13">
        <v>6.8</v>
      </c>
      <c r="BK24" s="13" t="s">
        <v>255</v>
      </c>
      <c r="BL24" s="13">
        <v>6.4</v>
      </c>
      <c r="BM24" s="14">
        <v>5</v>
      </c>
      <c r="BN24" s="14">
        <v>0</v>
      </c>
      <c r="BO24" s="13">
        <v>6</v>
      </c>
      <c r="BP24" s="13">
        <v>8.6999999999999993</v>
      </c>
      <c r="BQ24" s="13">
        <v>5.2</v>
      </c>
      <c r="BR24" s="13">
        <v>6.3</v>
      </c>
      <c r="BS24" s="13">
        <v>5.8</v>
      </c>
      <c r="BT24" s="13">
        <v>5.4</v>
      </c>
      <c r="BU24" s="13">
        <v>5.0999999999999996</v>
      </c>
      <c r="BV24" s="13">
        <v>6.5</v>
      </c>
      <c r="BW24" s="13">
        <v>7.1</v>
      </c>
      <c r="BX24" s="13">
        <v>6</v>
      </c>
      <c r="BY24" s="13">
        <v>9.4</v>
      </c>
      <c r="BZ24" s="13">
        <v>7.1</v>
      </c>
      <c r="CA24" s="13">
        <v>8.3000000000000007</v>
      </c>
      <c r="CB24" s="13">
        <v>9.1999999999999993</v>
      </c>
      <c r="CC24" s="13">
        <v>8.6</v>
      </c>
      <c r="CD24" s="14">
        <v>41</v>
      </c>
      <c r="CE24" s="14">
        <v>0</v>
      </c>
      <c r="CF24" s="13" t="s">
        <v>255</v>
      </c>
      <c r="CG24" s="13">
        <v>9.1999999999999993</v>
      </c>
      <c r="CH24" s="13">
        <v>7.6</v>
      </c>
      <c r="CI24" s="13">
        <v>8.3000000000000007</v>
      </c>
      <c r="CJ24" s="13">
        <v>7.6</v>
      </c>
      <c r="CK24" s="13">
        <v>8.1</v>
      </c>
      <c r="CL24" s="13">
        <v>8.6</v>
      </c>
      <c r="CM24" s="13" t="s">
        <v>159</v>
      </c>
      <c r="CN24" s="13">
        <v>8.6</v>
      </c>
      <c r="CO24" s="13">
        <v>8.6</v>
      </c>
      <c r="CP24" s="13">
        <v>7.7</v>
      </c>
      <c r="CQ24" s="13">
        <v>7.9</v>
      </c>
      <c r="CR24" s="13">
        <v>6.9</v>
      </c>
      <c r="CS24" s="13">
        <v>7.3</v>
      </c>
      <c r="CT24" s="13">
        <v>7.1</v>
      </c>
      <c r="CU24" s="13">
        <v>8.43</v>
      </c>
      <c r="CV24" s="13">
        <v>9.5</v>
      </c>
      <c r="CW24" s="14">
        <v>3</v>
      </c>
      <c r="CX24" s="16">
        <v>2.3809523809523808E-2</v>
      </c>
      <c r="CY24" s="17" t="s">
        <v>256</v>
      </c>
      <c r="CZ24" s="13" t="s">
        <v>255</v>
      </c>
      <c r="DA24" s="19" t="b">
        <v>1</v>
      </c>
    </row>
    <row r="25" spans="1:105" ht="18" customHeight="1" x14ac:dyDescent="0.25">
      <c r="A25" s="8">
        <v>15</v>
      </c>
      <c r="B25" s="4">
        <v>24217200619</v>
      </c>
      <c r="C25" s="88" t="s">
        <v>270</v>
      </c>
      <c r="D25" s="89"/>
      <c r="E25" s="90" t="s">
        <v>200</v>
      </c>
      <c r="F25" s="6">
        <v>36705</v>
      </c>
      <c r="G25" s="4" t="s">
        <v>157</v>
      </c>
      <c r="H25" s="5"/>
      <c r="I25" s="13">
        <v>6.7</v>
      </c>
      <c r="J25" s="13">
        <v>8.9</v>
      </c>
      <c r="K25" s="13" t="s">
        <v>255</v>
      </c>
      <c r="L25" s="13">
        <v>0</v>
      </c>
      <c r="M25" s="13">
        <v>7.3</v>
      </c>
      <c r="N25" s="13">
        <v>9.1</v>
      </c>
      <c r="O25" s="13">
        <v>8.5</v>
      </c>
      <c r="P25" s="13">
        <v>7.9</v>
      </c>
      <c r="Q25" s="13">
        <v>7.2</v>
      </c>
      <c r="R25" s="13" t="s">
        <v>255</v>
      </c>
      <c r="S25" s="13" t="s">
        <v>255</v>
      </c>
      <c r="T25" s="13">
        <v>6.9</v>
      </c>
      <c r="U25" s="13" t="s">
        <v>255</v>
      </c>
      <c r="V25" s="13" t="s">
        <v>255</v>
      </c>
      <c r="W25" s="13">
        <v>8.1</v>
      </c>
      <c r="X25" s="13">
        <v>6.7</v>
      </c>
      <c r="Y25" s="13" t="s">
        <v>255</v>
      </c>
      <c r="Z25" s="13">
        <v>10</v>
      </c>
      <c r="AA25" s="13">
        <v>9.8000000000000007</v>
      </c>
      <c r="AB25" s="13">
        <v>8.6</v>
      </c>
      <c r="AC25" s="13">
        <v>6.7</v>
      </c>
      <c r="AD25" s="13">
        <v>8.1</v>
      </c>
      <c r="AE25" s="13">
        <v>7.2</v>
      </c>
      <c r="AF25" s="13">
        <v>4.9000000000000004</v>
      </c>
      <c r="AG25" s="13">
        <v>5.9</v>
      </c>
      <c r="AH25" s="13">
        <v>6.2</v>
      </c>
      <c r="AI25" s="13">
        <v>7.1</v>
      </c>
      <c r="AJ25" s="13">
        <v>5.9</v>
      </c>
      <c r="AK25" s="13">
        <v>4.3</v>
      </c>
      <c r="AL25" s="13">
        <v>8.1999999999999993</v>
      </c>
      <c r="AM25" s="13">
        <v>9.3000000000000007</v>
      </c>
      <c r="AN25" s="13">
        <v>4.4000000000000004</v>
      </c>
      <c r="AO25" s="13">
        <v>6.6</v>
      </c>
      <c r="AP25" s="13">
        <v>4.5</v>
      </c>
      <c r="AQ25" s="13">
        <v>7.4</v>
      </c>
      <c r="AR25" s="13" t="s">
        <v>255</v>
      </c>
      <c r="AS25" s="13" t="s">
        <v>255</v>
      </c>
      <c r="AT25" s="13" t="s">
        <v>255</v>
      </c>
      <c r="AU25" s="13" t="s">
        <v>255</v>
      </c>
      <c r="AV25" s="14">
        <v>46</v>
      </c>
      <c r="AW25" s="14">
        <v>0</v>
      </c>
      <c r="AX25" s="13">
        <v>5.6</v>
      </c>
      <c r="AY25" s="13">
        <v>5.5</v>
      </c>
      <c r="AZ25" s="13" t="s">
        <v>255</v>
      </c>
      <c r="BA25" s="13" t="s">
        <v>255</v>
      </c>
      <c r="BB25" s="13" t="s">
        <v>255</v>
      </c>
      <c r="BC25" s="13" t="s">
        <v>255</v>
      </c>
      <c r="BD25" s="13">
        <v>5.6</v>
      </c>
      <c r="BE25" s="13" t="s">
        <v>255</v>
      </c>
      <c r="BF25" s="13" t="s">
        <v>255</v>
      </c>
      <c r="BG25" s="13" t="s">
        <v>255</v>
      </c>
      <c r="BH25" s="13" t="s">
        <v>255</v>
      </c>
      <c r="BI25" s="13" t="s">
        <v>255</v>
      </c>
      <c r="BJ25" s="13">
        <v>5.5</v>
      </c>
      <c r="BK25" s="13" t="s">
        <v>255</v>
      </c>
      <c r="BL25" s="13">
        <v>4.2</v>
      </c>
      <c r="BM25" s="14">
        <v>5</v>
      </c>
      <c r="BN25" s="14">
        <v>0</v>
      </c>
      <c r="BO25" s="13">
        <v>6.2</v>
      </c>
      <c r="BP25" s="13">
        <v>7.1</v>
      </c>
      <c r="BQ25" s="13">
        <v>5.0999999999999996</v>
      </c>
      <c r="BR25" s="13">
        <v>5.5</v>
      </c>
      <c r="BS25" s="13">
        <v>5.4</v>
      </c>
      <c r="BT25" s="13">
        <v>5.8</v>
      </c>
      <c r="BU25" s="13">
        <v>4.8</v>
      </c>
      <c r="BV25" s="13">
        <v>6.2</v>
      </c>
      <c r="BW25" s="13">
        <v>6.2</v>
      </c>
      <c r="BX25" s="13">
        <v>7.4</v>
      </c>
      <c r="BY25" s="13">
        <v>8.6</v>
      </c>
      <c r="BZ25" s="13">
        <v>7.33</v>
      </c>
      <c r="CA25" s="13">
        <v>7.4</v>
      </c>
      <c r="CB25" s="13">
        <v>8.8000000000000007</v>
      </c>
      <c r="CC25" s="13">
        <v>8.5</v>
      </c>
      <c r="CD25" s="14">
        <v>41</v>
      </c>
      <c r="CE25" s="14">
        <v>0</v>
      </c>
      <c r="CF25" s="13" t="s">
        <v>255</v>
      </c>
      <c r="CG25" s="13">
        <v>8.6</v>
      </c>
      <c r="CH25" s="13">
        <v>8.4</v>
      </c>
      <c r="CI25" s="13">
        <v>7.4</v>
      </c>
      <c r="CJ25" s="13">
        <v>7.8</v>
      </c>
      <c r="CK25" s="13">
        <v>7.5</v>
      </c>
      <c r="CL25" s="13">
        <v>8.6</v>
      </c>
      <c r="CM25" s="13" t="s">
        <v>159</v>
      </c>
      <c r="CN25" s="13">
        <v>7.4</v>
      </c>
      <c r="CO25" s="13">
        <v>8.6999999999999993</v>
      </c>
      <c r="CP25" s="13">
        <v>7.6</v>
      </c>
      <c r="CQ25" s="13">
        <v>6.9</v>
      </c>
      <c r="CR25" s="13">
        <v>6.4</v>
      </c>
      <c r="CS25" s="13">
        <v>7.1</v>
      </c>
      <c r="CT25" s="13">
        <v>7.1</v>
      </c>
      <c r="CU25" s="13">
        <v>7.5</v>
      </c>
      <c r="CV25" s="13">
        <v>9.6999999999999993</v>
      </c>
      <c r="CW25" s="14">
        <v>3</v>
      </c>
      <c r="CX25" s="16">
        <v>2.4E-2</v>
      </c>
      <c r="CY25" s="17" t="s">
        <v>256</v>
      </c>
      <c r="CZ25" s="13" t="s">
        <v>255</v>
      </c>
      <c r="DA25" s="19" t="b">
        <v>1</v>
      </c>
    </row>
    <row r="26" spans="1:105" s="1" customFormat="1" ht="18" customHeight="1" x14ac:dyDescent="0.25">
      <c r="A26" s="49" t="s">
        <v>252</v>
      </c>
      <c r="B26" s="50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</row>
    <row r="27" spans="1:105" ht="18" customHeight="1" x14ac:dyDescent="0.25">
      <c r="A27" s="105">
        <v>1</v>
      </c>
      <c r="B27" s="106">
        <v>24211907021</v>
      </c>
      <c r="C27" s="106" t="s">
        <v>271</v>
      </c>
      <c r="D27" s="107"/>
      <c r="E27" s="106" t="s">
        <v>174</v>
      </c>
      <c r="F27" s="108">
        <v>36792</v>
      </c>
      <c r="G27" s="106" t="s">
        <v>157</v>
      </c>
      <c r="H27" s="107"/>
      <c r="I27" s="13">
        <v>7.5</v>
      </c>
      <c r="J27" s="13">
        <v>8.6999999999999993</v>
      </c>
      <c r="K27" s="13" t="s">
        <v>255</v>
      </c>
      <c r="L27" s="13">
        <v>5</v>
      </c>
      <c r="M27" s="13" t="s">
        <v>255</v>
      </c>
      <c r="N27" s="13">
        <v>8.9</v>
      </c>
      <c r="O27" s="13">
        <v>9.1</v>
      </c>
      <c r="P27" s="13">
        <v>5.4</v>
      </c>
      <c r="Q27" s="13">
        <v>7.3</v>
      </c>
      <c r="R27" s="13" t="s">
        <v>255</v>
      </c>
      <c r="S27" s="13" t="s">
        <v>255</v>
      </c>
      <c r="T27" s="13">
        <v>7.5</v>
      </c>
      <c r="U27" s="13" t="s">
        <v>255</v>
      </c>
      <c r="V27" s="13" t="s">
        <v>255</v>
      </c>
      <c r="W27" s="13">
        <v>7.7</v>
      </c>
      <c r="X27" s="13">
        <v>6.1</v>
      </c>
      <c r="Y27" s="13" t="s">
        <v>255</v>
      </c>
      <c r="Z27" s="13">
        <v>10</v>
      </c>
      <c r="AA27" s="13">
        <v>9.5</v>
      </c>
      <c r="AB27" s="13">
        <v>7.7</v>
      </c>
      <c r="AC27" s="13">
        <v>5.6</v>
      </c>
      <c r="AD27" s="13">
        <v>6.9</v>
      </c>
      <c r="AE27" s="13">
        <v>8.3000000000000007</v>
      </c>
      <c r="AF27" s="13">
        <v>6.9</v>
      </c>
      <c r="AG27" s="13">
        <v>6.4</v>
      </c>
      <c r="AH27" s="13">
        <v>4.4000000000000004</v>
      </c>
      <c r="AI27" s="13">
        <v>6.3</v>
      </c>
      <c r="AJ27" s="13">
        <v>6.7</v>
      </c>
      <c r="AK27" s="13">
        <v>5.8</v>
      </c>
      <c r="AL27" s="13">
        <v>8.6</v>
      </c>
      <c r="AM27" s="13">
        <v>7.5</v>
      </c>
      <c r="AN27" s="13">
        <v>5.7</v>
      </c>
      <c r="AO27" s="13">
        <v>5.7</v>
      </c>
      <c r="AP27" s="13" t="s">
        <v>159</v>
      </c>
      <c r="AQ27" s="13">
        <v>6.1</v>
      </c>
      <c r="AR27" s="13" t="s">
        <v>255</v>
      </c>
      <c r="AS27" s="13" t="s">
        <v>255</v>
      </c>
      <c r="AT27" s="13" t="s">
        <v>255</v>
      </c>
      <c r="AU27" s="13" t="s">
        <v>255</v>
      </c>
      <c r="AV27" s="14">
        <v>46</v>
      </c>
      <c r="AW27" s="14">
        <v>1</v>
      </c>
      <c r="AX27" s="13">
        <v>8.3000000000000007</v>
      </c>
      <c r="AY27" s="13">
        <v>6.3</v>
      </c>
      <c r="AZ27" s="13" t="s">
        <v>255</v>
      </c>
      <c r="BA27" s="13" t="s">
        <v>255</v>
      </c>
      <c r="BB27" s="13" t="s">
        <v>255</v>
      </c>
      <c r="BC27" s="13" t="s">
        <v>255</v>
      </c>
      <c r="BD27" s="13">
        <v>4.7</v>
      </c>
      <c r="BE27" s="13" t="s">
        <v>255</v>
      </c>
      <c r="BF27" s="13">
        <v>7.4</v>
      </c>
      <c r="BG27" s="13" t="s">
        <v>255</v>
      </c>
      <c r="BH27" s="13" t="s">
        <v>255</v>
      </c>
      <c r="BI27" s="13" t="s">
        <v>255</v>
      </c>
      <c r="BJ27" s="13" t="s">
        <v>255</v>
      </c>
      <c r="BK27" s="13" t="s">
        <v>255</v>
      </c>
      <c r="BL27" s="13">
        <v>6.5</v>
      </c>
      <c r="BM27" s="14">
        <v>5</v>
      </c>
      <c r="BN27" s="14">
        <v>0</v>
      </c>
      <c r="BO27" s="13">
        <v>8.1</v>
      </c>
      <c r="BP27" s="13">
        <v>7.9</v>
      </c>
      <c r="BQ27" s="13" t="s">
        <v>159</v>
      </c>
      <c r="BR27" s="13">
        <v>7.4</v>
      </c>
      <c r="BS27" s="13">
        <v>4.8</v>
      </c>
      <c r="BT27" s="13">
        <v>5</v>
      </c>
      <c r="BU27" s="13">
        <v>6.1</v>
      </c>
      <c r="BV27" s="13">
        <v>5.9</v>
      </c>
      <c r="BW27" s="13">
        <v>5.4</v>
      </c>
      <c r="BX27" s="13">
        <v>6.4</v>
      </c>
      <c r="BY27" s="13">
        <v>8.3000000000000007</v>
      </c>
      <c r="BZ27" s="13">
        <v>7.17</v>
      </c>
      <c r="CA27" s="13">
        <v>5.8</v>
      </c>
      <c r="CB27" s="13">
        <v>9.1999999999999993</v>
      </c>
      <c r="CC27" s="13">
        <v>8.6</v>
      </c>
      <c r="CD27" s="14">
        <v>38</v>
      </c>
      <c r="CE27" s="14">
        <v>3</v>
      </c>
      <c r="CF27" s="13" t="s">
        <v>255</v>
      </c>
      <c r="CG27" s="13">
        <v>9.1</v>
      </c>
      <c r="CH27" s="13">
        <v>8.1</v>
      </c>
      <c r="CI27" s="13">
        <v>8</v>
      </c>
      <c r="CJ27" s="13">
        <v>6.8</v>
      </c>
      <c r="CK27" s="13">
        <v>7.4</v>
      </c>
      <c r="CL27" s="13">
        <v>8</v>
      </c>
      <c r="CM27" s="13" t="s">
        <v>159</v>
      </c>
      <c r="CN27" s="13">
        <v>8.1</v>
      </c>
      <c r="CO27" s="13">
        <v>8.1999999999999993</v>
      </c>
      <c r="CP27" s="13">
        <v>7.6</v>
      </c>
      <c r="CQ27" s="13">
        <v>8.4</v>
      </c>
      <c r="CR27" s="13">
        <v>4.5999999999999996</v>
      </c>
      <c r="CS27" s="13">
        <v>6.3</v>
      </c>
      <c r="CT27" s="13">
        <v>6.5</v>
      </c>
      <c r="CU27" s="13">
        <v>6.4</v>
      </c>
      <c r="CV27" s="13">
        <v>7.4</v>
      </c>
      <c r="CW27" s="14">
        <v>7</v>
      </c>
      <c r="CX27" s="16">
        <v>5.5555555555555552E-2</v>
      </c>
      <c r="CY27" s="17" t="s">
        <v>272</v>
      </c>
      <c r="CZ27" s="13" t="s">
        <v>255</v>
      </c>
      <c r="DA27" s="19" t="b">
        <v>0</v>
      </c>
    </row>
    <row r="28" spans="1:105" ht="18" customHeight="1" x14ac:dyDescent="0.25">
      <c r="A28" s="8">
        <v>2</v>
      </c>
      <c r="B28" s="4">
        <v>24211907074</v>
      </c>
      <c r="C28" s="4" t="s">
        <v>273</v>
      </c>
      <c r="D28" s="5"/>
      <c r="E28" s="4" t="s">
        <v>191</v>
      </c>
      <c r="F28" s="6">
        <v>34703</v>
      </c>
      <c r="G28" s="4" t="s">
        <v>157</v>
      </c>
      <c r="H28" s="5"/>
      <c r="I28" s="13">
        <v>8</v>
      </c>
      <c r="J28" s="13">
        <v>9.4</v>
      </c>
      <c r="K28" s="13" t="s">
        <v>255</v>
      </c>
      <c r="L28" s="13">
        <v>8.9</v>
      </c>
      <c r="M28" s="13" t="s">
        <v>255</v>
      </c>
      <c r="N28" s="13">
        <v>9.6999999999999993</v>
      </c>
      <c r="O28" s="13">
        <v>9.6999999999999993</v>
      </c>
      <c r="P28" s="13">
        <v>9.9</v>
      </c>
      <c r="Q28" s="13">
        <v>10</v>
      </c>
      <c r="R28" s="13" t="s">
        <v>255</v>
      </c>
      <c r="S28" s="13" t="s">
        <v>255</v>
      </c>
      <c r="T28" s="13">
        <v>8.5</v>
      </c>
      <c r="U28" s="13" t="s">
        <v>255</v>
      </c>
      <c r="V28" s="13" t="s">
        <v>255</v>
      </c>
      <c r="W28" s="13">
        <v>9.4</v>
      </c>
      <c r="X28" s="13">
        <v>9.3000000000000007</v>
      </c>
      <c r="Y28" s="13" t="s">
        <v>255</v>
      </c>
      <c r="Z28" s="13">
        <v>10</v>
      </c>
      <c r="AA28" s="13">
        <v>9.5</v>
      </c>
      <c r="AB28" s="13">
        <v>8.8000000000000007</v>
      </c>
      <c r="AC28" s="13">
        <v>9</v>
      </c>
      <c r="AD28" s="13">
        <v>8.1</v>
      </c>
      <c r="AE28" s="13">
        <v>8.5</v>
      </c>
      <c r="AF28" s="13">
        <v>8.9</v>
      </c>
      <c r="AG28" s="13">
        <v>9.1</v>
      </c>
      <c r="AH28" s="13">
        <v>8.8000000000000007</v>
      </c>
      <c r="AI28" s="13">
        <v>9.3000000000000007</v>
      </c>
      <c r="AJ28" s="13">
        <v>9.3000000000000007</v>
      </c>
      <c r="AK28" s="13">
        <v>8.8000000000000007</v>
      </c>
      <c r="AL28" s="13">
        <v>8.9</v>
      </c>
      <c r="AM28" s="13">
        <v>9.3000000000000007</v>
      </c>
      <c r="AN28" s="13">
        <v>8.6</v>
      </c>
      <c r="AO28" s="13">
        <v>8.5</v>
      </c>
      <c r="AP28" s="13">
        <v>8.3000000000000007</v>
      </c>
      <c r="AQ28" s="13">
        <v>9.4</v>
      </c>
      <c r="AR28" s="13" t="s">
        <v>255</v>
      </c>
      <c r="AS28" s="13" t="s">
        <v>255</v>
      </c>
      <c r="AT28" s="13" t="s">
        <v>255</v>
      </c>
      <c r="AU28" s="13" t="s">
        <v>255</v>
      </c>
      <c r="AV28" s="14">
        <v>47</v>
      </c>
      <c r="AW28" s="14">
        <v>0</v>
      </c>
      <c r="AX28" s="13">
        <v>5.7</v>
      </c>
      <c r="AY28" s="13">
        <v>6.3</v>
      </c>
      <c r="AZ28" s="13" t="s">
        <v>255</v>
      </c>
      <c r="BA28" s="13" t="s">
        <v>255</v>
      </c>
      <c r="BB28" s="13" t="s">
        <v>255</v>
      </c>
      <c r="BC28" s="13" t="s">
        <v>255</v>
      </c>
      <c r="BD28" s="13">
        <v>6.3</v>
      </c>
      <c r="BE28" s="13" t="s">
        <v>255</v>
      </c>
      <c r="BF28" s="13" t="s">
        <v>255</v>
      </c>
      <c r="BG28" s="13" t="s">
        <v>255</v>
      </c>
      <c r="BH28" s="13" t="s">
        <v>255</v>
      </c>
      <c r="BI28" s="13" t="s">
        <v>255</v>
      </c>
      <c r="BJ28" s="13">
        <v>5.4</v>
      </c>
      <c r="BK28" s="13" t="s">
        <v>255</v>
      </c>
      <c r="BL28" s="13">
        <v>7.4</v>
      </c>
      <c r="BM28" s="14">
        <v>5</v>
      </c>
      <c r="BN28" s="14">
        <v>0</v>
      </c>
      <c r="BO28" s="13">
        <v>10</v>
      </c>
      <c r="BP28" s="13">
        <v>9.1999999999999993</v>
      </c>
      <c r="BQ28" s="13">
        <v>9.8000000000000007</v>
      </c>
      <c r="BR28" s="13">
        <v>10</v>
      </c>
      <c r="BS28" s="13" t="s">
        <v>159</v>
      </c>
      <c r="BT28" s="13">
        <v>9.1999999999999993</v>
      </c>
      <c r="BU28" s="13">
        <v>9.6999999999999993</v>
      </c>
      <c r="BV28" s="13">
        <v>10</v>
      </c>
      <c r="BW28" s="13">
        <v>9</v>
      </c>
      <c r="BX28" s="13">
        <v>9.3000000000000007</v>
      </c>
      <c r="BY28" s="13">
        <v>9.8000000000000007</v>
      </c>
      <c r="BZ28" s="13">
        <v>8.83</v>
      </c>
      <c r="CA28" s="13">
        <v>8.9</v>
      </c>
      <c r="CB28" s="13">
        <v>9.5</v>
      </c>
      <c r="CC28" s="13">
        <v>9.9</v>
      </c>
      <c r="CD28" s="14">
        <v>37</v>
      </c>
      <c r="CE28" s="14">
        <v>4</v>
      </c>
      <c r="CF28" s="13" t="s">
        <v>255</v>
      </c>
      <c r="CG28" s="13">
        <v>9.4</v>
      </c>
      <c r="CH28" s="13">
        <v>9.1999999999999993</v>
      </c>
      <c r="CI28" s="13">
        <v>8.6</v>
      </c>
      <c r="CJ28" s="13">
        <v>9.4</v>
      </c>
      <c r="CK28" s="13">
        <v>9.4</v>
      </c>
      <c r="CL28" s="13">
        <v>9</v>
      </c>
      <c r="CM28" s="13" t="s">
        <v>159</v>
      </c>
      <c r="CN28" s="13">
        <v>10</v>
      </c>
      <c r="CO28" s="13">
        <v>9</v>
      </c>
      <c r="CP28" s="13">
        <v>10</v>
      </c>
      <c r="CQ28" s="13">
        <v>10</v>
      </c>
      <c r="CR28" s="13">
        <v>9.3000000000000007</v>
      </c>
      <c r="CS28" s="13">
        <v>8.6</v>
      </c>
      <c r="CT28" s="13">
        <v>9.1</v>
      </c>
      <c r="CU28" s="13">
        <v>9.6</v>
      </c>
      <c r="CV28" s="13">
        <v>9.8000000000000007</v>
      </c>
      <c r="CW28" s="14">
        <v>7</v>
      </c>
      <c r="CX28" s="16">
        <v>5.5555555555555552E-2</v>
      </c>
      <c r="CY28" s="17" t="s">
        <v>272</v>
      </c>
      <c r="CZ28" s="13" t="s">
        <v>255</v>
      </c>
      <c r="DA28" s="19" t="b">
        <v>1</v>
      </c>
    </row>
    <row r="29" spans="1:105" ht="18" customHeight="1" x14ac:dyDescent="0.25">
      <c r="A29" s="8">
        <v>3</v>
      </c>
      <c r="B29" s="4">
        <v>24211206496</v>
      </c>
      <c r="C29" s="4" t="s">
        <v>274</v>
      </c>
      <c r="D29" s="5"/>
      <c r="E29" s="4" t="s">
        <v>162</v>
      </c>
      <c r="F29" s="6">
        <v>36690</v>
      </c>
      <c r="G29" s="4" t="s">
        <v>157</v>
      </c>
      <c r="H29" s="5"/>
      <c r="I29" s="13">
        <v>7.9</v>
      </c>
      <c r="J29" s="13">
        <v>8.6999999999999993</v>
      </c>
      <c r="K29" s="13" t="s">
        <v>255</v>
      </c>
      <c r="L29" s="13">
        <v>6.2</v>
      </c>
      <c r="M29" s="13" t="s">
        <v>255</v>
      </c>
      <c r="N29" s="13">
        <v>7</v>
      </c>
      <c r="O29" s="13">
        <v>7.5</v>
      </c>
      <c r="P29" s="13">
        <v>7.4</v>
      </c>
      <c r="Q29" s="13">
        <v>6.8</v>
      </c>
      <c r="R29" s="13" t="s">
        <v>255</v>
      </c>
      <c r="S29" s="13" t="s">
        <v>255</v>
      </c>
      <c r="T29" s="13">
        <v>7.1</v>
      </c>
      <c r="U29" s="13" t="s">
        <v>255</v>
      </c>
      <c r="V29" s="13" t="s">
        <v>255</v>
      </c>
      <c r="W29" s="13">
        <v>8.1999999999999993</v>
      </c>
      <c r="X29" s="13">
        <v>6.1</v>
      </c>
      <c r="Y29" s="13" t="s">
        <v>255</v>
      </c>
      <c r="Z29" s="13">
        <v>10</v>
      </c>
      <c r="AA29" s="13">
        <v>9.5</v>
      </c>
      <c r="AB29" s="13">
        <v>6.9</v>
      </c>
      <c r="AC29" s="13">
        <v>4.9000000000000004</v>
      </c>
      <c r="AD29" s="13">
        <v>8.4</v>
      </c>
      <c r="AE29" s="13">
        <v>7.2</v>
      </c>
      <c r="AF29" s="13">
        <v>6</v>
      </c>
      <c r="AG29" s="13">
        <v>6.4</v>
      </c>
      <c r="AH29" s="13">
        <v>6</v>
      </c>
      <c r="AI29" s="13">
        <v>6.7</v>
      </c>
      <c r="AJ29" s="13">
        <v>6.3</v>
      </c>
      <c r="AK29" s="13">
        <v>5.7</v>
      </c>
      <c r="AL29" s="13">
        <v>4.2</v>
      </c>
      <c r="AM29" s="13">
        <v>5.7</v>
      </c>
      <c r="AN29" s="13">
        <v>7</v>
      </c>
      <c r="AO29" s="13">
        <v>7.7</v>
      </c>
      <c r="AP29" s="13">
        <v>8.1999999999999993</v>
      </c>
      <c r="AQ29" s="13" t="s">
        <v>159</v>
      </c>
      <c r="AR29" s="13" t="s">
        <v>255</v>
      </c>
      <c r="AS29" s="13" t="s">
        <v>255</v>
      </c>
      <c r="AT29" s="13" t="s">
        <v>255</v>
      </c>
      <c r="AU29" s="13" t="s">
        <v>255</v>
      </c>
      <c r="AV29" s="14">
        <v>46</v>
      </c>
      <c r="AW29" s="14">
        <v>1</v>
      </c>
      <c r="AX29" s="13">
        <v>5</v>
      </c>
      <c r="AY29" s="13">
        <v>6</v>
      </c>
      <c r="AZ29" s="13" t="s">
        <v>255</v>
      </c>
      <c r="BA29" s="13" t="s">
        <v>255</v>
      </c>
      <c r="BB29" s="13" t="s">
        <v>255</v>
      </c>
      <c r="BC29" s="13" t="s">
        <v>255</v>
      </c>
      <c r="BD29" s="13">
        <v>8</v>
      </c>
      <c r="BE29" s="13" t="s">
        <v>255</v>
      </c>
      <c r="BF29" s="13" t="s">
        <v>255</v>
      </c>
      <c r="BG29" s="13" t="s">
        <v>255</v>
      </c>
      <c r="BH29" s="13" t="s">
        <v>255</v>
      </c>
      <c r="BI29" s="13" t="s">
        <v>255</v>
      </c>
      <c r="BJ29" s="13">
        <v>4.8</v>
      </c>
      <c r="BK29" s="13" t="s">
        <v>255</v>
      </c>
      <c r="BL29" s="13" t="s">
        <v>159</v>
      </c>
      <c r="BM29" s="14">
        <v>4</v>
      </c>
      <c r="BN29" s="14">
        <v>1</v>
      </c>
      <c r="BO29" s="13">
        <v>4.4000000000000004</v>
      </c>
      <c r="BP29" s="13">
        <v>5.6</v>
      </c>
      <c r="BQ29" s="13">
        <v>4.9000000000000004</v>
      </c>
      <c r="BR29" s="13">
        <v>6.1</v>
      </c>
      <c r="BS29" s="13">
        <v>6.3</v>
      </c>
      <c r="BT29" s="13">
        <v>8.1</v>
      </c>
      <c r="BU29" s="13">
        <v>7.8</v>
      </c>
      <c r="BV29" s="13">
        <v>5.8</v>
      </c>
      <c r="BW29" s="13">
        <v>5.2</v>
      </c>
      <c r="BX29" s="13">
        <v>4.5</v>
      </c>
      <c r="BY29" s="13">
        <v>5.0999999999999996</v>
      </c>
      <c r="BZ29" s="13">
        <v>5.63</v>
      </c>
      <c r="CA29" s="13" t="s">
        <v>159</v>
      </c>
      <c r="CB29" s="13">
        <v>8.8000000000000007</v>
      </c>
      <c r="CC29" s="13">
        <v>7.8</v>
      </c>
      <c r="CD29" s="14">
        <v>38</v>
      </c>
      <c r="CE29" s="14">
        <v>3</v>
      </c>
      <c r="CF29" s="13" t="s">
        <v>255</v>
      </c>
      <c r="CG29" s="13">
        <v>7.4</v>
      </c>
      <c r="CH29" s="13">
        <v>6.8</v>
      </c>
      <c r="CI29" s="13">
        <v>8.3000000000000007</v>
      </c>
      <c r="CJ29" s="13">
        <v>4.7</v>
      </c>
      <c r="CK29" s="13">
        <v>7.6</v>
      </c>
      <c r="CL29" s="13">
        <v>7</v>
      </c>
      <c r="CM29" s="13" t="s">
        <v>159</v>
      </c>
      <c r="CN29" s="13">
        <v>8.4</v>
      </c>
      <c r="CO29" s="13">
        <v>8.4</v>
      </c>
      <c r="CP29" s="13">
        <v>8.5</v>
      </c>
      <c r="CQ29" s="13">
        <v>8.3000000000000007</v>
      </c>
      <c r="CR29" s="13">
        <v>6.8</v>
      </c>
      <c r="CS29" s="13">
        <v>7.2</v>
      </c>
      <c r="CT29" s="13">
        <v>7</v>
      </c>
      <c r="CU29" s="13">
        <v>7.13</v>
      </c>
      <c r="CV29" s="13">
        <v>9</v>
      </c>
      <c r="CW29" s="14">
        <v>7</v>
      </c>
      <c r="CX29" s="16">
        <v>5.5555555555555552E-2</v>
      </c>
      <c r="CY29" s="17" t="s">
        <v>272</v>
      </c>
      <c r="CZ29" s="13" t="s">
        <v>255</v>
      </c>
      <c r="DA29" s="19" t="b">
        <v>0</v>
      </c>
    </row>
    <row r="30" spans="1:105" ht="18" customHeight="1" x14ac:dyDescent="0.25">
      <c r="A30" s="8">
        <v>4</v>
      </c>
      <c r="B30" s="4">
        <v>24211916465</v>
      </c>
      <c r="C30" s="4" t="s">
        <v>275</v>
      </c>
      <c r="D30" s="5"/>
      <c r="E30" s="4" t="s">
        <v>186</v>
      </c>
      <c r="F30" s="6">
        <v>36165</v>
      </c>
      <c r="G30" s="4" t="s">
        <v>157</v>
      </c>
      <c r="H30" s="5"/>
      <c r="I30" s="13">
        <v>6.7</v>
      </c>
      <c r="J30" s="13">
        <v>8.8000000000000007</v>
      </c>
      <c r="K30" s="13" t="s">
        <v>255</v>
      </c>
      <c r="L30" s="13">
        <v>7.6</v>
      </c>
      <c r="M30" s="13" t="s">
        <v>255</v>
      </c>
      <c r="N30" s="13">
        <v>7.5</v>
      </c>
      <c r="O30" s="13">
        <v>8.1999999999999993</v>
      </c>
      <c r="P30" s="13">
        <v>8.3000000000000007</v>
      </c>
      <c r="Q30" s="13">
        <v>7.2</v>
      </c>
      <c r="R30" s="13" t="s">
        <v>255</v>
      </c>
      <c r="S30" s="13">
        <v>7.6</v>
      </c>
      <c r="T30" s="13" t="s">
        <v>255</v>
      </c>
      <c r="U30" s="13" t="s">
        <v>255</v>
      </c>
      <c r="V30" s="13" t="s">
        <v>255</v>
      </c>
      <c r="W30" s="13" t="s">
        <v>255</v>
      </c>
      <c r="X30" s="13">
        <v>5.3</v>
      </c>
      <c r="Y30" s="13">
        <v>6.4</v>
      </c>
      <c r="Z30" s="13">
        <v>10</v>
      </c>
      <c r="AA30" s="13">
        <v>9.5</v>
      </c>
      <c r="AB30" s="13" t="s">
        <v>159</v>
      </c>
      <c r="AC30" s="13">
        <v>8.4</v>
      </c>
      <c r="AD30" s="13">
        <v>6.5</v>
      </c>
      <c r="AE30" s="13">
        <v>6.4</v>
      </c>
      <c r="AF30" s="13">
        <v>5</v>
      </c>
      <c r="AG30" s="13">
        <v>5.6</v>
      </c>
      <c r="AH30" s="13">
        <v>7.1</v>
      </c>
      <c r="AI30" s="13">
        <v>6.9</v>
      </c>
      <c r="AJ30" s="13">
        <v>6.9</v>
      </c>
      <c r="AK30" s="13">
        <v>4.7</v>
      </c>
      <c r="AL30" s="13">
        <v>5.0999999999999996</v>
      </c>
      <c r="AM30" s="13">
        <v>8.6999999999999993</v>
      </c>
      <c r="AN30" s="13">
        <v>5.2</v>
      </c>
      <c r="AO30" s="13" t="s">
        <v>159</v>
      </c>
      <c r="AP30" s="13">
        <v>6.4</v>
      </c>
      <c r="AQ30" s="13">
        <v>4.5</v>
      </c>
      <c r="AR30" s="13" t="s">
        <v>255</v>
      </c>
      <c r="AS30" s="13" t="s">
        <v>255</v>
      </c>
      <c r="AT30" s="13" t="s">
        <v>255</v>
      </c>
      <c r="AU30" s="13" t="s">
        <v>255</v>
      </c>
      <c r="AV30" s="14">
        <v>43</v>
      </c>
      <c r="AW30" s="14">
        <v>4</v>
      </c>
      <c r="AX30" s="13">
        <v>6</v>
      </c>
      <c r="AY30" s="13">
        <v>5.6</v>
      </c>
      <c r="AZ30" s="13" t="s">
        <v>255</v>
      </c>
      <c r="BA30" s="13" t="s">
        <v>255</v>
      </c>
      <c r="BB30" s="13" t="s">
        <v>255</v>
      </c>
      <c r="BC30" s="13" t="s">
        <v>255</v>
      </c>
      <c r="BD30" s="13">
        <v>4.8</v>
      </c>
      <c r="BE30" s="13" t="s">
        <v>255</v>
      </c>
      <c r="BF30" s="13" t="s">
        <v>255</v>
      </c>
      <c r="BG30" s="13" t="s">
        <v>255</v>
      </c>
      <c r="BH30" s="13">
        <v>8.4</v>
      </c>
      <c r="BI30" s="13" t="s">
        <v>255</v>
      </c>
      <c r="BJ30" s="13" t="s">
        <v>255</v>
      </c>
      <c r="BK30" s="13" t="s">
        <v>255</v>
      </c>
      <c r="BL30" s="13">
        <v>6.8</v>
      </c>
      <c r="BM30" s="14">
        <v>5</v>
      </c>
      <c r="BN30" s="14">
        <v>0</v>
      </c>
      <c r="BO30" s="13">
        <v>5.8</v>
      </c>
      <c r="BP30" s="13">
        <v>7</v>
      </c>
      <c r="BQ30" s="13" t="s">
        <v>159</v>
      </c>
      <c r="BR30" s="13">
        <v>6.9</v>
      </c>
      <c r="BS30" s="13">
        <v>4.7</v>
      </c>
      <c r="BT30" s="13">
        <v>6.9</v>
      </c>
      <c r="BU30" s="13">
        <v>7.2</v>
      </c>
      <c r="BV30" s="13">
        <v>6.1</v>
      </c>
      <c r="BW30" s="13">
        <v>6.2</v>
      </c>
      <c r="BX30" s="13">
        <v>7.7</v>
      </c>
      <c r="BY30" s="13">
        <v>6.2</v>
      </c>
      <c r="BZ30" s="13">
        <v>4.67</v>
      </c>
      <c r="CA30" s="13" t="s">
        <v>159</v>
      </c>
      <c r="CB30" s="13">
        <v>9.1999999999999993</v>
      </c>
      <c r="CC30" s="13">
        <v>9</v>
      </c>
      <c r="CD30" s="14">
        <v>35</v>
      </c>
      <c r="CE30" s="14">
        <v>6</v>
      </c>
      <c r="CF30" s="13" t="s">
        <v>255</v>
      </c>
      <c r="CG30" s="13">
        <v>6.3</v>
      </c>
      <c r="CH30" s="13">
        <v>8.6</v>
      </c>
      <c r="CI30" s="13">
        <v>7.3</v>
      </c>
      <c r="CJ30" s="13">
        <v>8.6999999999999993</v>
      </c>
      <c r="CK30" s="13">
        <v>0</v>
      </c>
      <c r="CL30" s="13">
        <v>7.7</v>
      </c>
      <c r="CM30" s="13" t="s">
        <v>159</v>
      </c>
      <c r="CN30" s="13">
        <v>7.4</v>
      </c>
      <c r="CO30" s="13">
        <v>7.1</v>
      </c>
      <c r="CP30" s="13">
        <v>7.8</v>
      </c>
      <c r="CQ30" s="13">
        <v>6.9</v>
      </c>
      <c r="CR30" s="13">
        <v>6.1</v>
      </c>
      <c r="CS30" s="13">
        <v>6.1</v>
      </c>
      <c r="CT30" s="13">
        <v>5.8</v>
      </c>
      <c r="CU30" s="13">
        <v>6.8</v>
      </c>
      <c r="CV30" s="13">
        <v>8.5</v>
      </c>
      <c r="CW30" s="14">
        <v>15</v>
      </c>
      <c r="CX30" s="16">
        <v>0.11904761904761904</v>
      </c>
      <c r="CY30" s="17" t="s">
        <v>272</v>
      </c>
      <c r="CZ30" s="13" t="s">
        <v>255</v>
      </c>
      <c r="DA30" s="19" t="b">
        <v>0</v>
      </c>
    </row>
    <row r="31" spans="1:105" ht="18" customHeight="1" x14ac:dyDescent="0.25">
      <c r="A31" s="8">
        <v>5</v>
      </c>
      <c r="B31" s="4">
        <v>24211904058</v>
      </c>
      <c r="C31" s="4" t="s">
        <v>276</v>
      </c>
      <c r="D31" s="5"/>
      <c r="E31" s="4" t="s">
        <v>172</v>
      </c>
      <c r="F31" s="6">
        <v>36593</v>
      </c>
      <c r="G31" s="4" t="s">
        <v>157</v>
      </c>
      <c r="H31" s="5"/>
      <c r="I31" s="13">
        <v>7.4</v>
      </c>
      <c r="J31" s="13">
        <v>8.9</v>
      </c>
      <c r="K31" s="13" t="s">
        <v>255</v>
      </c>
      <c r="L31" s="13">
        <v>4.3</v>
      </c>
      <c r="M31" s="13" t="s">
        <v>255</v>
      </c>
      <c r="N31" s="13">
        <v>9</v>
      </c>
      <c r="O31" s="13">
        <v>9.4</v>
      </c>
      <c r="P31" s="13">
        <v>6.5</v>
      </c>
      <c r="Q31" s="13">
        <v>7.6</v>
      </c>
      <c r="R31" s="13" t="s">
        <v>255</v>
      </c>
      <c r="S31" s="13">
        <v>8.5</v>
      </c>
      <c r="T31" s="13" t="s">
        <v>255</v>
      </c>
      <c r="U31" s="13" t="s">
        <v>255</v>
      </c>
      <c r="V31" s="13" t="s">
        <v>255</v>
      </c>
      <c r="W31" s="13">
        <v>7.1</v>
      </c>
      <c r="X31" s="13">
        <v>7.1</v>
      </c>
      <c r="Y31" s="13" t="s">
        <v>255</v>
      </c>
      <c r="Z31" s="13">
        <v>10</v>
      </c>
      <c r="AA31" s="13">
        <v>9.5</v>
      </c>
      <c r="AB31" s="13">
        <v>6.8</v>
      </c>
      <c r="AC31" s="13">
        <v>5.9</v>
      </c>
      <c r="AD31" s="13">
        <v>5.3</v>
      </c>
      <c r="AE31" s="13">
        <v>5.8</v>
      </c>
      <c r="AF31" s="13">
        <v>7</v>
      </c>
      <c r="AG31" s="13">
        <v>7.3</v>
      </c>
      <c r="AH31" s="13">
        <v>8.1</v>
      </c>
      <c r="AI31" s="13">
        <v>4.5999999999999996</v>
      </c>
      <c r="AJ31" s="13">
        <v>6.8</v>
      </c>
      <c r="AK31" s="13">
        <v>5.4</v>
      </c>
      <c r="AL31" s="13">
        <v>7.7</v>
      </c>
      <c r="AM31" s="13">
        <v>7.3</v>
      </c>
      <c r="AN31" s="13">
        <v>5.2</v>
      </c>
      <c r="AO31" s="13">
        <v>7.4</v>
      </c>
      <c r="AP31" s="13">
        <v>8.4</v>
      </c>
      <c r="AQ31" s="13" t="s">
        <v>159</v>
      </c>
      <c r="AR31" s="13" t="s">
        <v>255</v>
      </c>
      <c r="AS31" s="13" t="s">
        <v>255</v>
      </c>
      <c r="AT31" s="13" t="s">
        <v>255</v>
      </c>
      <c r="AU31" s="13" t="s">
        <v>255</v>
      </c>
      <c r="AV31" s="14">
        <v>46</v>
      </c>
      <c r="AW31" s="14">
        <v>1</v>
      </c>
      <c r="AX31" s="13">
        <v>8.8000000000000007</v>
      </c>
      <c r="AY31" s="13">
        <v>6.5</v>
      </c>
      <c r="AZ31" s="13">
        <v>8.1999999999999993</v>
      </c>
      <c r="BA31" s="13" t="s">
        <v>255</v>
      </c>
      <c r="BB31" s="13" t="s">
        <v>255</v>
      </c>
      <c r="BC31" s="13" t="s">
        <v>255</v>
      </c>
      <c r="BD31" s="13" t="s">
        <v>255</v>
      </c>
      <c r="BE31" s="13" t="s">
        <v>255</v>
      </c>
      <c r="BF31" s="13">
        <v>4.7</v>
      </c>
      <c r="BG31" s="13" t="s">
        <v>255</v>
      </c>
      <c r="BH31" s="13" t="s">
        <v>255</v>
      </c>
      <c r="BI31" s="13" t="s">
        <v>255</v>
      </c>
      <c r="BJ31" s="13" t="s">
        <v>255</v>
      </c>
      <c r="BK31" s="13" t="s">
        <v>255</v>
      </c>
      <c r="BL31" s="13">
        <v>5.9</v>
      </c>
      <c r="BM31" s="14">
        <v>5</v>
      </c>
      <c r="BN31" s="14">
        <v>0</v>
      </c>
      <c r="BO31" s="13">
        <v>5.4</v>
      </c>
      <c r="BP31" s="13">
        <v>7.5</v>
      </c>
      <c r="BQ31" s="13" t="s">
        <v>159</v>
      </c>
      <c r="BR31" s="13">
        <v>6.1</v>
      </c>
      <c r="BS31" s="13" t="s">
        <v>159</v>
      </c>
      <c r="BT31" s="13">
        <v>4.3</v>
      </c>
      <c r="BU31" s="13">
        <v>5.9</v>
      </c>
      <c r="BV31" s="13">
        <v>6.1</v>
      </c>
      <c r="BW31" s="13">
        <v>4.9000000000000004</v>
      </c>
      <c r="BX31" s="13">
        <v>0</v>
      </c>
      <c r="BY31" s="13">
        <v>8</v>
      </c>
      <c r="BZ31" s="13">
        <v>0</v>
      </c>
      <c r="CA31" s="13">
        <v>0</v>
      </c>
      <c r="CB31" s="13">
        <v>9.1999999999999993</v>
      </c>
      <c r="CC31" s="13">
        <v>0</v>
      </c>
      <c r="CD31" s="14">
        <v>24</v>
      </c>
      <c r="CE31" s="14">
        <v>17</v>
      </c>
      <c r="CF31" s="13" t="s">
        <v>255</v>
      </c>
      <c r="CG31" s="13">
        <v>8.6999999999999993</v>
      </c>
      <c r="CH31" s="13">
        <v>7.7</v>
      </c>
      <c r="CI31" s="13">
        <v>6.7</v>
      </c>
      <c r="CJ31" s="13" t="s">
        <v>255</v>
      </c>
      <c r="CK31" s="13" t="s">
        <v>159</v>
      </c>
      <c r="CL31" s="13">
        <v>6.7</v>
      </c>
      <c r="CM31" s="13" t="s">
        <v>159</v>
      </c>
      <c r="CN31" s="13">
        <v>5.8</v>
      </c>
      <c r="CO31" s="13">
        <v>8.3000000000000007</v>
      </c>
      <c r="CP31" s="13" t="s">
        <v>159</v>
      </c>
      <c r="CQ31" s="13">
        <v>8.3000000000000007</v>
      </c>
      <c r="CR31" s="13">
        <v>4.7</v>
      </c>
      <c r="CS31" s="13">
        <v>5.9</v>
      </c>
      <c r="CT31" s="13">
        <v>5.5</v>
      </c>
      <c r="CU31" s="13">
        <v>6.2</v>
      </c>
      <c r="CV31" s="13">
        <v>7.1</v>
      </c>
      <c r="CW31" s="14">
        <v>27</v>
      </c>
      <c r="CX31" s="16">
        <v>0.21428571428571427</v>
      </c>
      <c r="CY31" s="17" t="s">
        <v>272</v>
      </c>
      <c r="CZ31" s="13" t="s">
        <v>255</v>
      </c>
      <c r="DA31" s="19" t="b">
        <v>0</v>
      </c>
    </row>
    <row r="32" spans="1:105" ht="18" customHeight="1" x14ac:dyDescent="0.25">
      <c r="A32" s="8">
        <v>6</v>
      </c>
      <c r="B32" s="4">
        <v>24211901856</v>
      </c>
      <c r="C32" s="4" t="s">
        <v>277</v>
      </c>
      <c r="D32" s="5"/>
      <c r="E32" s="4" t="s">
        <v>194</v>
      </c>
      <c r="F32" s="6">
        <v>36678</v>
      </c>
      <c r="G32" s="4" t="s">
        <v>157</v>
      </c>
      <c r="H32" s="5"/>
      <c r="I32" s="13">
        <v>7.8</v>
      </c>
      <c r="J32" s="13">
        <v>8.1</v>
      </c>
      <c r="K32" s="13" t="s">
        <v>255</v>
      </c>
      <c r="L32" s="13">
        <v>0</v>
      </c>
      <c r="M32" s="13">
        <v>0</v>
      </c>
      <c r="N32" s="13">
        <v>4.8</v>
      </c>
      <c r="O32" s="13">
        <v>5</v>
      </c>
      <c r="P32" s="13">
        <v>5.2</v>
      </c>
      <c r="Q32" s="13">
        <v>5.5</v>
      </c>
      <c r="R32" s="13" t="s">
        <v>255</v>
      </c>
      <c r="S32" s="13" t="s">
        <v>255</v>
      </c>
      <c r="T32" s="13">
        <v>5.6</v>
      </c>
      <c r="U32" s="13" t="s">
        <v>255</v>
      </c>
      <c r="V32" s="13" t="s">
        <v>255</v>
      </c>
      <c r="W32" s="13">
        <v>0</v>
      </c>
      <c r="X32" s="13">
        <v>5.9</v>
      </c>
      <c r="Y32" s="13">
        <v>0</v>
      </c>
      <c r="Z32" s="13">
        <v>10</v>
      </c>
      <c r="AA32" s="13">
        <v>9.5</v>
      </c>
      <c r="AB32" s="13" t="s">
        <v>255</v>
      </c>
      <c r="AC32" s="13">
        <v>4.3</v>
      </c>
      <c r="AD32" s="13" t="s">
        <v>255</v>
      </c>
      <c r="AE32" s="13">
        <v>7.7</v>
      </c>
      <c r="AF32" s="13">
        <v>8.3000000000000007</v>
      </c>
      <c r="AG32" s="13">
        <v>5.2</v>
      </c>
      <c r="AH32" s="13">
        <v>6.7</v>
      </c>
      <c r="AI32" s="13">
        <v>7.3</v>
      </c>
      <c r="AJ32" s="13">
        <v>6.3</v>
      </c>
      <c r="AK32" s="13">
        <v>0</v>
      </c>
      <c r="AL32" s="13">
        <v>7</v>
      </c>
      <c r="AM32" s="13">
        <v>9.3000000000000007</v>
      </c>
      <c r="AN32" s="13">
        <v>0</v>
      </c>
      <c r="AO32" s="13">
        <v>0</v>
      </c>
      <c r="AP32" s="13">
        <v>5.6</v>
      </c>
      <c r="AQ32" s="13">
        <v>8.6999999999999993</v>
      </c>
      <c r="AR32" s="13" t="s">
        <v>255</v>
      </c>
      <c r="AS32" s="13" t="s">
        <v>255</v>
      </c>
      <c r="AT32" s="13" t="s">
        <v>255</v>
      </c>
      <c r="AU32" s="13" t="s">
        <v>255</v>
      </c>
      <c r="AV32" s="14">
        <v>34</v>
      </c>
      <c r="AW32" s="14">
        <v>12</v>
      </c>
      <c r="AX32" s="13">
        <v>5.0999999999999996</v>
      </c>
      <c r="AY32" s="13">
        <v>5.9</v>
      </c>
      <c r="AZ32" s="13" t="s">
        <v>255</v>
      </c>
      <c r="BA32" s="13" t="s">
        <v>255</v>
      </c>
      <c r="BB32" s="13" t="s">
        <v>255</v>
      </c>
      <c r="BC32" s="13" t="s">
        <v>255</v>
      </c>
      <c r="BD32" s="13">
        <v>0</v>
      </c>
      <c r="BE32" s="13" t="s">
        <v>255</v>
      </c>
      <c r="BF32" s="13">
        <v>5.6</v>
      </c>
      <c r="BG32" s="13" t="s">
        <v>255</v>
      </c>
      <c r="BH32" s="13" t="s">
        <v>255</v>
      </c>
      <c r="BI32" s="13" t="s">
        <v>255</v>
      </c>
      <c r="BJ32" s="13" t="s">
        <v>255</v>
      </c>
      <c r="BK32" s="13" t="s">
        <v>255</v>
      </c>
      <c r="BL32" s="13">
        <v>0</v>
      </c>
      <c r="BM32" s="14">
        <v>3</v>
      </c>
      <c r="BN32" s="14">
        <v>2</v>
      </c>
      <c r="BO32" s="13">
        <v>6.5</v>
      </c>
      <c r="BP32" s="13">
        <v>6</v>
      </c>
      <c r="BQ32" s="13">
        <v>5.0999999999999996</v>
      </c>
      <c r="BR32" s="13">
        <v>4.5999999999999996</v>
      </c>
      <c r="BS32" s="13">
        <v>4.5999999999999996</v>
      </c>
      <c r="BT32" s="13">
        <v>4.9000000000000004</v>
      </c>
      <c r="BU32" s="13">
        <v>4.5</v>
      </c>
      <c r="BV32" s="13">
        <v>4</v>
      </c>
      <c r="BW32" s="13">
        <v>7.1</v>
      </c>
      <c r="BX32" s="13">
        <v>0</v>
      </c>
      <c r="BY32" s="13">
        <v>7.6</v>
      </c>
      <c r="BZ32" s="13">
        <v>0</v>
      </c>
      <c r="CA32" s="13">
        <v>6.7</v>
      </c>
      <c r="CB32" s="13">
        <v>8.4</v>
      </c>
      <c r="CC32" s="13">
        <v>8.6</v>
      </c>
      <c r="CD32" s="14">
        <v>35</v>
      </c>
      <c r="CE32" s="14">
        <v>6</v>
      </c>
      <c r="CF32" s="13" t="s">
        <v>255</v>
      </c>
      <c r="CG32" s="13">
        <v>0</v>
      </c>
      <c r="CH32" s="13">
        <v>0</v>
      </c>
      <c r="CI32" s="13">
        <v>7.8</v>
      </c>
      <c r="CJ32" s="13">
        <v>5</v>
      </c>
      <c r="CK32" s="13">
        <v>6.1</v>
      </c>
      <c r="CL32" s="13">
        <v>4.4000000000000004</v>
      </c>
      <c r="CM32" s="13" t="s">
        <v>159</v>
      </c>
      <c r="CN32" s="13">
        <v>0</v>
      </c>
      <c r="CO32" s="13">
        <v>0</v>
      </c>
      <c r="CP32" s="13">
        <v>7.6</v>
      </c>
      <c r="CQ32" s="13">
        <v>0</v>
      </c>
      <c r="CR32" s="13">
        <v>6.6</v>
      </c>
      <c r="CS32" s="13">
        <v>6.8</v>
      </c>
      <c r="CT32" s="13">
        <v>6.1</v>
      </c>
      <c r="CU32" s="13">
        <v>0</v>
      </c>
      <c r="CV32" s="13">
        <v>9.1</v>
      </c>
      <c r="CW32" s="14">
        <v>35</v>
      </c>
      <c r="CX32" s="16">
        <v>0.28000000000000003</v>
      </c>
      <c r="CY32" s="17" t="s">
        <v>272</v>
      </c>
      <c r="CZ32" s="13" t="s">
        <v>255</v>
      </c>
      <c r="DA32" s="19" t="b">
        <v>0</v>
      </c>
    </row>
    <row r="33" spans="1:104" x14ac:dyDescent="0.25">
      <c r="A33" s="9"/>
      <c r="B33" s="10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/>
      <c r="AQ33" s="12"/>
      <c r="AR33"/>
      <c r="AS33" s="82" t="s">
        <v>278</v>
      </c>
      <c r="AT33" s="9"/>
      <c r="AU33" s="12"/>
      <c r="AV33" s="110"/>
      <c r="AW33" s="111"/>
      <c r="AX33" s="111"/>
      <c r="AY33" s="110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/>
      <c r="BQ33"/>
      <c r="BR33"/>
      <c r="BS33"/>
      <c r="BT33"/>
      <c r="BU33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82" t="s">
        <v>278</v>
      </c>
      <c r="CX33"/>
      <c r="CY33"/>
      <c r="CZ33" s="9"/>
    </row>
    <row r="34" spans="1:104" ht="15.75" x14ac:dyDescent="0.25">
      <c r="A34"/>
      <c r="B34" s="113" t="s">
        <v>244</v>
      </c>
      <c r="C34" s="114"/>
      <c r="D34" s="114"/>
      <c r="E34" s="115"/>
      <c r="F34" s="115"/>
      <c r="G34" s="116"/>
      <c r="H34" s="116"/>
      <c r="I34"/>
      <c r="J34" s="12"/>
      <c r="K34" s="113" t="s">
        <v>245</v>
      </c>
      <c r="L34" s="12"/>
      <c r="M34"/>
      <c r="N34" s="117"/>
      <c r="O34" s="117"/>
      <c r="P34" s="117"/>
      <c r="Q34" s="117"/>
      <c r="R34" s="117"/>
      <c r="S34"/>
      <c r="T34"/>
      <c r="U34" s="12"/>
      <c r="V34" s="113" t="s">
        <v>246</v>
      </c>
      <c r="W34" s="118"/>
      <c r="X34" s="12"/>
      <c r="Y34" s="12"/>
      <c r="Z34"/>
      <c r="AA34" s="118"/>
      <c r="AB34" s="119"/>
      <c r="AC34"/>
      <c r="AD34"/>
      <c r="AE34"/>
      <c r="AF34" s="12"/>
      <c r="AG34" s="113" t="s">
        <v>247</v>
      </c>
      <c r="AH34" s="118"/>
      <c r="AI34" s="12"/>
      <c r="AJ34" s="118"/>
      <c r="AK34" s="118"/>
      <c r="AL34"/>
      <c r="AM34" s="113"/>
      <c r="AN34" s="113"/>
      <c r="AO34" s="113"/>
      <c r="AP34"/>
      <c r="AQ34" s="12"/>
      <c r="AR34"/>
      <c r="AS34" s="120" t="s">
        <v>248</v>
      </c>
      <c r="AT34" s="117"/>
      <c r="AU34" s="12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/>
      <c r="BQ34" s="12"/>
      <c r="BR34" s="113" t="s">
        <v>245</v>
      </c>
      <c r="BS34" s="12"/>
      <c r="BT34"/>
      <c r="BU34" s="12"/>
      <c r="BV34"/>
      <c r="BW34"/>
      <c r="BX34"/>
      <c r="BY34" s="117"/>
      <c r="BZ34"/>
      <c r="CA34" s="12"/>
      <c r="CB34" s="12"/>
      <c r="CC34" s="113" t="s">
        <v>246</v>
      </c>
      <c r="CD34" s="117"/>
      <c r="CE34" s="117"/>
      <c r="CF34" s="12"/>
      <c r="CG34" s="12"/>
      <c r="CH34"/>
      <c r="CI34" s="12"/>
      <c r="CJ34"/>
      <c r="CK34" s="12"/>
      <c r="CL34" s="119"/>
      <c r="CM34" s="12"/>
      <c r="CN34" s="12"/>
      <c r="CO34" s="113" t="s">
        <v>247</v>
      </c>
      <c r="CP34"/>
      <c r="CQ34"/>
      <c r="CR34" s="12"/>
      <c r="CS34" s="117"/>
      <c r="CT34" s="117"/>
      <c r="CU34" s="12"/>
      <c r="CV34" s="118"/>
      <c r="CW34" s="120" t="s">
        <v>248</v>
      </c>
      <c r="CX34"/>
      <c r="CY34"/>
      <c r="CZ34" s="117"/>
    </row>
    <row r="35" spans="1:104" ht="15.75" x14ac:dyDescent="0.25">
      <c r="A35"/>
      <c r="B35" s="116"/>
      <c r="C35" s="121"/>
      <c r="D35" s="114"/>
      <c r="E35" s="115"/>
      <c r="F35" s="115"/>
      <c r="G35" s="116"/>
      <c r="H35" s="116"/>
      <c r="I35"/>
      <c r="J35" s="12"/>
      <c r="K35" s="122"/>
      <c r="L35" s="12"/>
      <c r="M35"/>
      <c r="N35" s="116"/>
      <c r="O35" s="123"/>
      <c r="P35" s="116"/>
      <c r="Q35" s="116"/>
      <c r="R35" s="110"/>
      <c r="S35" s="116"/>
      <c r="T35" s="116"/>
      <c r="U35" s="116"/>
      <c r="V35" s="116"/>
      <c r="W35" s="116"/>
      <c r="X35" s="116"/>
      <c r="Y35" s="116"/>
      <c r="Z35" s="116"/>
      <c r="AA35" s="116"/>
      <c r="AB35" s="123"/>
      <c r="AC35"/>
      <c r="AD35"/>
      <c r="AE35"/>
      <c r="AF35" s="12"/>
      <c r="AG35" s="116"/>
      <c r="AH35" s="116"/>
      <c r="AI35" s="12"/>
      <c r="AJ35" s="116"/>
      <c r="AK35" s="118"/>
      <c r="AL35"/>
      <c r="AM35" s="124"/>
      <c r="AN35" s="125"/>
      <c r="AO35" s="124"/>
      <c r="AP35"/>
      <c r="AQ35" s="12"/>
      <c r="AR35"/>
      <c r="AS35" s="126"/>
      <c r="AT35" s="116"/>
      <c r="AU35" s="12"/>
      <c r="AV35" s="110"/>
      <c r="AW35" s="116"/>
      <c r="AX35" s="123"/>
      <c r="AY35" s="110"/>
      <c r="AZ35" s="116"/>
      <c r="BA35" s="116"/>
      <c r="BB35" s="116"/>
      <c r="BC35" s="123"/>
      <c r="BD35" s="116"/>
      <c r="BE35" s="110"/>
      <c r="BF35" s="110"/>
      <c r="BG35" s="110"/>
      <c r="BH35" s="110"/>
      <c r="BI35" s="110"/>
      <c r="BJ35" s="110"/>
      <c r="BK35" s="127"/>
      <c r="BL35" s="127"/>
      <c r="BM35" s="127"/>
      <c r="BN35" s="127"/>
      <c r="BO35" s="127"/>
      <c r="BP35"/>
      <c r="BQ35" s="12"/>
      <c r="BR35" s="122"/>
      <c r="BS35" s="12"/>
      <c r="BT35"/>
      <c r="BU35" s="12"/>
      <c r="BV35"/>
      <c r="BW35"/>
      <c r="BX35"/>
      <c r="BY35" s="116"/>
      <c r="BZ35"/>
      <c r="CA35" s="116"/>
      <c r="CB35" s="123"/>
      <c r="CC35" s="116"/>
      <c r="CD35" s="116"/>
      <c r="CE35" s="110"/>
      <c r="CF35" s="116"/>
      <c r="CG35" s="116"/>
      <c r="CH35" s="116"/>
      <c r="CI35" s="116"/>
      <c r="CJ35" s="116"/>
      <c r="CK35" s="116"/>
      <c r="CL35" s="116"/>
      <c r="CM35" s="12"/>
      <c r="CN35" s="12"/>
      <c r="CO35" s="116"/>
      <c r="CP35"/>
      <c r="CQ35"/>
      <c r="CR35" s="12"/>
      <c r="CS35" s="123"/>
      <c r="CT35" s="116"/>
      <c r="CU35" s="12"/>
      <c r="CV35" s="112"/>
      <c r="CW35" s="126"/>
      <c r="CX35"/>
      <c r="CY35"/>
      <c r="CZ35" s="123"/>
    </row>
    <row r="36" spans="1:104" ht="15.75" x14ac:dyDescent="0.25">
      <c r="A36"/>
      <c r="B36" s="116"/>
      <c r="C36" s="121"/>
      <c r="D36" s="114"/>
      <c r="E36" s="115"/>
      <c r="F36" s="115"/>
      <c r="G36" s="116"/>
      <c r="H36" s="116"/>
      <c r="I36"/>
      <c r="J36" s="12"/>
      <c r="K36" s="122"/>
      <c r="L36" s="12"/>
      <c r="M36"/>
      <c r="N36" s="116"/>
      <c r="O36" s="123"/>
      <c r="P36" s="116"/>
      <c r="Q36" s="116"/>
      <c r="R36" s="110"/>
      <c r="S36" s="116"/>
      <c r="T36" s="116"/>
      <c r="U36" s="116"/>
      <c r="V36" s="116"/>
      <c r="W36" s="116"/>
      <c r="X36" s="116"/>
      <c r="Y36" s="116"/>
      <c r="Z36" s="116"/>
      <c r="AA36" s="116"/>
      <c r="AB36" s="123"/>
      <c r="AC36"/>
      <c r="AD36"/>
      <c r="AE36"/>
      <c r="AF36" s="12"/>
      <c r="AG36" s="116"/>
      <c r="AH36" s="116"/>
      <c r="AI36" s="12"/>
      <c r="AJ36" s="116"/>
      <c r="AK36" s="118"/>
      <c r="AL36"/>
      <c r="AM36" s="124"/>
      <c r="AN36" s="125"/>
      <c r="AO36" s="124"/>
      <c r="AP36"/>
      <c r="AQ36" s="12"/>
      <c r="AR36"/>
      <c r="AS36" s="126"/>
      <c r="AT36" s="116"/>
      <c r="AU36" s="12"/>
      <c r="AV36" s="110"/>
      <c r="AW36" s="116"/>
      <c r="AX36" s="123"/>
      <c r="AY36" s="110"/>
      <c r="AZ36" s="116"/>
      <c r="BA36" s="116"/>
      <c r="BB36" s="116"/>
      <c r="BC36" s="123"/>
      <c r="BD36" s="116"/>
      <c r="BE36" s="110"/>
      <c r="BF36" s="110"/>
      <c r="BG36" s="110"/>
      <c r="BH36" s="110"/>
      <c r="BI36" s="110"/>
      <c r="BJ36" s="110"/>
      <c r="BK36" s="127"/>
      <c r="BL36" s="127"/>
      <c r="BM36" s="127"/>
      <c r="BN36" s="127"/>
      <c r="BO36" s="127"/>
      <c r="BP36"/>
      <c r="BQ36" s="12"/>
      <c r="BR36" s="122"/>
      <c r="BS36" s="12"/>
      <c r="BT36"/>
      <c r="BU36" s="12"/>
      <c r="BV36"/>
      <c r="BW36"/>
      <c r="BX36"/>
      <c r="BY36" s="116"/>
      <c r="BZ36"/>
      <c r="CA36" s="116"/>
      <c r="CB36" s="123"/>
      <c r="CC36" s="116"/>
      <c r="CD36" s="116"/>
      <c r="CE36" s="110"/>
      <c r="CF36" s="116"/>
      <c r="CG36" s="116"/>
      <c r="CH36" s="116"/>
      <c r="CI36" s="116"/>
      <c r="CJ36" s="116"/>
      <c r="CK36" s="116"/>
      <c r="CL36" s="116"/>
      <c r="CM36" s="12"/>
      <c r="CN36" s="12"/>
      <c r="CO36" s="116"/>
      <c r="CP36"/>
      <c r="CQ36"/>
      <c r="CR36" s="12"/>
      <c r="CS36" s="123"/>
      <c r="CT36" s="116"/>
      <c r="CU36" s="12"/>
      <c r="CV36" s="112"/>
      <c r="CW36" s="126"/>
      <c r="CX36"/>
      <c r="CY36"/>
      <c r="CZ36" s="123"/>
    </row>
    <row r="37" spans="1:104" ht="15.75" x14ac:dyDescent="0.25">
      <c r="A37"/>
      <c r="B37" s="116"/>
      <c r="C37" s="128"/>
      <c r="D37" s="121"/>
      <c r="E37" s="115"/>
      <c r="F37" s="115"/>
      <c r="G37" s="116"/>
      <c r="H37" s="116"/>
      <c r="I37"/>
      <c r="J37" s="12"/>
      <c r="K37" s="122"/>
      <c r="L37" s="12"/>
      <c r="M37"/>
      <c r="N37" s="116"/>
      <c r="O37" s="116"/>
      <c r="P37" s="116"/>
      <c r="Q37" s="116"/>
      <c r="R37" s="110"/>
      <c r="S37" s="116"/>
      <c r="T37" s="116"/>
      <c r="U37" s="116"/>
      <c r="V37" s="116"/>
      <c r="W37" s="116"/>
      <c r="X37" s="116"/>
      <c r="Y37" s="116"/>
      <c r="Z37" s="116"/>
      <c r="AA37" s="116"/>
      <c r="AB37" s="129"/>
      <c r="AC37"/>
      <c r="AD37"/>
      <c r="AE37"/>
      <c r="AF37" s="12"/>
      <c r="AG37" s="116"/>
      <c r="AH37" s="116"/>
      <c r="AI37" s="12"/>
      <c r="AJ37" s="116"/>
      <c r="AK37" s="118"/>
      <c r="AL37"/>
      <c r="AM37" s="124"/>
      <c r="AN37" s="125"/>
      <c r="AO37" s="124"/>
      <c r="AP37"/>
      <c r="AQ37" s="12"/>
      <c r="AR37"/>
      <c r="AS37" s="126"/>
      <c r="AT37" s="116"/>
      <c r="AU37" s="12"/>
      <c r="AV37" s="110"/>
      <c r="AW37" s="116"/>
      <c r="AX37" s="116"/>
      <c r="AY37" s="110"/>
      <c r="AZ37" s="116"/>
      <c r="BA37" s="116"/>
      <c r="BB37" s="116"/>
      <c r="BC37" s="116"/>
      <c r="BD37" s="116"/>
      <c r="BE37" s="110"/>
      <c r="BF37" s="110"/>
      <c r="BG37" s="110"/>
      <c r="BH37" s="110"/>
      <c r="BI37" s="110"/>
      <c r="BJ37" s="110"/>
      <c r="BK37" s="127"/>
      <c r="BL37" s="127"/>
      <c r="BM37" s="127"/>
      <c r="BN37" s="127"/>
      <c r="BO37" s="127"/>
      <c r="BP37"/>
      <c r="BQ37" s="12"/>
      <c r="BR37" s="122"/>
      <c r="BS37" s="12"/>
      <c r="BT37"/>
      <c r="BU37" s="12"/>
      <c r="BV37"/>
      <c r="BW37"/>
      <c r="BX37"/>
      <c r="BY37" s="116"/>
      <c r="BZ37"/>
      <c r="CA37" s="116"/>
      <c r="CB37" s="116"/>
      <c r="CC37" s="116"/>
      <c r="CD37" s="116"/>
      <c r="CE37" s="110"/>
      <c r="CF37" s="116"/>
      <c r="CG37" s="116"/>
      <c r="CH37" s="116"/>
      <c r="CI37" s="116"/>
      <c r="CJ37" s="116"/>
      <c r="CK37" s="116"/>
      <c r="CL37" s="116"/>
      <c r="CM37" s="12"/>
      <c r="CN37" s="12"/>
      <c r="CO37" s="116"/>
      <c r="CP37"/>
      <c r="CQ37"/>
      <c r="CR37" s="12"/>
      <c r="CS37" s="116"/>
      <c r="CT37" s="116"/>
      <c r="CU37" s="12"/>
      <c r="CV37" s="112"/>
      <c r="CW37" s="126"/>
      <c r="CX37"/>
      <c r="CY37"/>
      <c r="CZ37" s="116"/>
    </row>
    <row r="38" spans="1:104" ht="15.75" x14ac:dyDescent="0.25">
      <c r="A38"/>
      <c r="B38" s="116"/>
      <c r="C38" s="128"/>
      <c r="D38" s="121"/>
      <c r="E38" s="115"/>
      <c r="F38" s="115"/>
      <c r="G38" s="116"/>
      <c r="H38" s="116"/>
      <c r="I38"/>
      <c r="J38" s="12"/>
      <c r="K38" s="122"/>
      <c r="L38" s="12"/>
      <c r="M38"/>
      <c r="N38" s="116"/>
      <c r="O38" s="116"/>
      <c r="P38" s="116"/>
      <c r="Q38" s="116"/>
      <c r="R38" s="110"/>
      <c r="S38" s="116"/>
      <c r="T38" s="116"/>
      <c r="U38" s="116"/>
      <c r="V38" s="116"/>
      <c r="W38" s="116"/>
      <c r="X38" s="116"/>
      <c r="Y38" s="116"/>
      <c r="Z38" s="116"/>
      <c r="AA38" s="116"/>
      <c r="AB38" s="129"/>
      <c r="AC38"/>
      <c r="AD38"/>
      <c r="AE38"/>
      <c r="AF38" s="12"/>
      <c r="AG38" s="116"/>
      <c r="AH38" s="116"/>
      <c r="AI38" s="12"/>
      <c r="AJ38" s="116"/>
      <c r="AK38" s="118"/>
      <c r="AL38"/>
      <c r="AM38" s="124"/>
      <c r="AN38" s="125"/>
      <c r="AO38" s="124"/>
      <c r="AP38"/>
      <c r="AQ38" s="12"/>
      <c r="AR38"/>
      <c r="AS38" s="126"/>
      <c r="AT38" s="116"/>
      <c r="AU38" s="12"/>
      <c r="AV38" s="110"/>
      <c r="AW38" s="116"/>
      <c r="AX38" s="116"/>
      <c r="AY38" s="110"/>
      <c r="AZ38" s="116"/>
      <c r="BA38" s="116"/>
      <c r="BB38" s="116"/>
      <c r="BC38" s="116"/>
      <c r="BD38" s="116"/>
      <c r="BE38" s="110"/>
      <c r="BF38" s="110"/>
      <c r="BG38" s="110"/>
      <c r="BH38" s="110"/>
      <c r="BI38" s="110"/>
      <c r="BJ38" s="110"/>
      <c r="BK38" s="127"/>
      <c r="BL38" s="127"/>
      <c r="BM38" s="127"/>
      <c r="BN38" s="127"/>
      <c r="BO38" s="127"/>
      <c r="BP38"/>
      <c r="BQ38" s="12"/>
      <c r="BR38" s="122"/>
      <c r="BS38" s="12"/>
      <c r="BT38"/>
      <c r="BU38" s="12"/>
      <c r="BV38"/>
      <c r="BW38"/>
      <c r="BX38"/>
      <c r="BY38" s="116"/>
      <c r="BZ38"/>
      <c r="CA38" s="116"/>
      <c r="CB38" s="116"/>
      <c r="CC38" s="116"/>
      <c r="CD38" s="116"/>
      <c r="CE38" s="110"/>
      <c r="CF38" s="116"/>
      <c r="CG38" s="116"/>
      <c r="CH38" s="116"/>
      <c r="CI38" s="116"/>
      <c r="CJ38" s="116"/>
      <c r="CK38" s="116"/>
      <c r="CL38" s="116"/>
      <c r="CM38" s="12"/>
      <c r="CN38" s="12"/>
      <c r="CO38" s="116"/>
      <c r="CP38"/>
      <c r="CQ38"/>
      <c r="CR38" s="12"/>
      <c r="CS38" s="116"/>
      <c r="CT38" s="116"/>
      <c r="CU38" s="12"/>
      <c r="CV38" s="112"/>
      <c r="CW38" s="126"/>
      <c r="CX38"/>
      <c r="CY38"/>
      <c r="CZ38" s="116"/>
    </row>
    <row r="39" spans="1:104" ht="15.75" x14ac:dyDescent="0.25">
      <c r="A39"/>
      <c r="B39" s="116"/>
      <c r="C39" s="128"/>
      <c r="D39" s="121"/>
      <c r="E39" s="115"/>
      <c r="F39" s="115"/>
      <c r="G39" s="116"/>
      <c r="H39" s="116"/>
      <c r="I39"/>
      <c r="J39" s="12"/>
      <c r="K39" s="122"/>
      <c r="L39" s="12"/>
      <c r="M39"/>
      <c r="N39" s="116"/>
      <c r="O39" s="116"/>
      <c r="P39" s="116"/>
      <c r="Q39" s="116"/>
      <c r="R39" s="110"/>
      <c r="S39" s="116"/>
      <c r="T39" s="116"/>
      <c r="U39" s="116"/>
      <c r="V39" s="116"/>
      <c r="W39" s="116"/>
      <c r="X39" s="116"/>
      <c r="Y39" s="116"/>
      <c r="Z39" s="116"/>
      <c r="AA39" s="116"/>
      <c r="AB39" s="129"/>
      <c r="AC39"/>
      <c r="AD39"/>
      <c r="AE39"/>
      <c r="AF39" s="12"/>
      <c r="AG39" s="116"/>
      <c r="AH39" s="116"/>
      <c r="AI39" s="12"/>
      <c r="AJ39" s="116"/>
      <c r="AK39" s="118"/>
      <c r="AL39"/>
      <c r="AM39" s="124"/>
      <c r="AN39" s="125"/>
      <c r="AO39" s="124"/>
      <c r="AP39"/>
      <c r="AQ39" s="12"/>
      <c r="AR39"/>
      <c r="AS39" s="126"/>
      <c r="AT39" s="116"/>
      <c r="AU39" s="12"/>
      <c r="AV39" s="110"/>
      <c r="AW39" s="116"/>
      <c r="AX39" s="116"/>
      <c r="AY39" s="110"/>
      <c r="AZ39" s="116"/>
      <c r="BA39" s="116"/>
      <c r="BB39" s="116"/>
      <c r="BC39" s="116"/>
      <c r="BD39" s="116"/>
      <c r="BE39" s="110"/>
      <c r="BF39" s="110"/>
      <c r="BG39" s="110"/>
      <c r="BH39" s="110"/>
      <c r="BI39" s="110"/>
      <c r="BJ39" s="110"/>
      <c r="BK39" s="127"/>
      <c r="BL39" s="127"/>
      <c r="BM39" s="127"/>
      <c r="BN39" s="127"/>
      <c r="BO39" s="127"/>
      <c r="BP39"/>
      <c r="BQ39" s="12"/>
      <c r="BR39" s="122"/>
      <c r="BS39" s="12"/>
      <c r="BT39"/>
      <c r="BU39" s="12"/>
      <c r="BV39"/>
      <c r="BW39"/>
      <c r="BX39"/>
      <c r="BY39" s="116"/>
      <c r="BZ39"/>
      <c r="CA39" s="116"/>
      <c r="CB39" s="116"/>
      <c r="CC39" s="116"/>
      <c r="CD39" s="116"/>
      <c r="CE39" s="110"/>
      <c r="CF39" s="116"/>
      <c r="CG39" s="116"/>
      <c r="CH39" s="116"/>
      <c r="CI39" s="116"/>
      <c r="CJ39" s="116"/>
      <c r="CK39" s="116"/>
      <c r="CL39" s="116"/>
      <c r="CM39" s="12"/>
      <c r="CN39" s="12"/>
      <c r="CO39" s="116"/>
      <c r="CP39"/>
      <c r="CQ39"/>
      <c r="CR39" s="12"/>
      <c r="CS39" s="116"/>
      <c r="CT39" s="116"/>
      <c r="CU39" s="12"/>
      <c r="CV39" s="112"/>
      <c r="CW39" s="126"/>
      <c r="CX39"/>
      <c r="CY39"/>
      <c r="CZ39" s="116"/>
    </row>
    <row r="40" spans="1:104" ht="15.75" x14ac:dyDescent="0.25">
      <c r="A40"/>
      <c r="B40" s="113" t="s">
        <v>249</v>
      </c>
      <c r="C40" s="114"/>
      <c r="D40" s="114"/>
      <c r="E40" s="115"/>
      <c r="F40" s="115"/>
      <c r="G40" s="116"/>
      <c r="H40" s="116"/>
      <c r="I40"/>
      <c r="J40" s="12"/>
      <c r="K40" s="113" t="s">
        <v>250</v>
      </c>
      <c r="L40" s="12"/>
      <c r="M40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/>
      <c r="AD40"/>
      <c r="AE40"/>
      <c r="AF40" s="12"/>
      <c r="AG40" s="113" t="s">
        <v>237</v>
      </c>
      <c r="AH40" s="112"/>
      <c r="AI40" s="12"/>
      <c r="AJ40" s="117"/>
      <c r="AK40" s="118"/>
      <c r="AL40"/>
      <c r="AM40" s="113"/>
      <c r="AN40" s="113"/>
      <c r="AO40" s="113"/>
      <c r="AP40"/>
      <c r="AQ40" s="12"/>
      <c r="AR40"/>
      <c r="AS40" s="113" t="s">
        <v>251</v>
      </c>
      <c r="AT40" s="117"/>
      <c r="AU40" s="12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/>
      <c r="BQ40" s="12"/>
      <c r="BR40" s="113" t="s">
        <v>250</v>
      </c>
      <c r="BS40" s="12"/>
      <c r="BT40"/>
      <c r="BU40" s="12"/>
      <c r="BV40"/>
      <c r="BW40"/>
      <c r="BX40"/>
      <c r="BY40" s="117"/>
      <c r="BZ40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2"/>
      <c r="CN40" s="12"/>
      <c r="CO40" s="113" t="s">
        <v>237</v>
      </c>
      <c r="CP40"/>
      <c r="CQ40"/>
      <c r="CR40" s="12"/>
      <c r="CS40" s="112"/>
      <c r="CT40" s="112"/>
      <c r="CU40" s="12"/>
      <c r="CV40" s="112"/>
      <c r="CW40" s="113" t="s">
        <v>251</v>
      </c>
      <c r="CX40"/>
      <c r="CY40"/>
      <c r="CZ40" s="117"/>
    </row>
    <row r="41" spans="1:104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</sheetData>
  <sortState ref="B12:ED26">
    <sortCondition ref="E12:E26"/>
  </sortState>
  <mergeCells count="117">
    <mergeCell ref="CF4:CV4"/>
    <mergeCell ref="BO4:CE4"/>
    <mergeCell ref="AX4:BN4"/>
    <mergeCell ref="I4:AW4"/>
    <mergeCell ref="CZ6:CZ7"/>
    <mergeCell ref="BU6:BU7"/>
    <mergeCell ref="BV6:BV7"/>
    <mergeCell ref="BW6:BW7"/>
    <mergeCell ref="BX6:BX7"/>
    <mergeCell ref="BY6:BY7"/>
    <mergeCell ref="BD6:BD7"/>
    <mergeCell ref="BE6:BE7"/>
    <mergeCell ref="BF6:BF7"/>
    <mergeCell ref="BG6:BG7"/>
    <mergeCell ref="BL6:BL7"/>
    <mergeCell ref="BO6:BO7"/>
    <mergeCell ref="AZ6:AZ7"/>
    <mergeCell ref="BA6:BA7"/>
    <mergeCell ref="AW5:AW7"/>
    <mergeCell ref="AG6:AG7"/>
    <mergeCell ref="AH6:AH7"/>
    <mergeCell ref="AI6:AI7"/>
    <mergeCell ref="AJ6:AJ7"/>
    <mergeCell ref="AK6:AK7"/>
    <mergeCell ref="A4:A8"/>
    <mergeCell ref="A1:G1"/>
    <mergeCell ref="I1:AT1"/>
    <mergeCell ref="AU1:CZ1"/>
    <mergeCell ref="A2:G2"/>
    <mergeCell ref="I2:AT2"/>
    <mergeCell ref="AU2:CZ2"/>
    <mergeCell ref="AZ5:BE5"/>
    <mergeCell ref="AX5:AY5"/>
    <mergeCell ref="CV6:CV7"/>
    <mergeCell ref="CL6:CL7"/>
    <mergeCell ref="CM6:CM7"/>
    <mergeCell ref="CN6:CN7"/>
    <mergeCell ref="CO6:CO7"/>
    <mergeCell ref="CP6:CP7"/>
    <mergeCell ref="CQ6:CQ7"/>
    <mergeCell ref="BZ6:BZ7"/>
    <mergeCell ref="CA6:CA7"/>
    <mergeCell ref="CB6:CB7"/>
    <mergeCell ref="CC6:CC7"/>
    <mergeCell ref="CF6:CF7"/>
    <mergeCell ref="CG6:CG7"/>
    <mergeCell ref="BT6:BT7"/>
    <mergeCell ref="AF6:AF7"/>
    <mergeCell ref="BI6:BI7"/>
    <mergeCell ref="BJ6:BJ7"/>
    <mergeCell ref="BK6:BK7"/>
    <mergeCell ref="AV5:AV7"/>
    <mergeCell ref="BB6:BB7"/>
    <mergeCell ref="BC6:BC7"/>
    <mergeCell ref="AR6:AR7"/>
    <mergeCell ref="AS6:AS7"/>
    <mergeCell ref="AT6:AT7"/>
    <mergeCell ref="AU6:AU7"/>
    <mergeCell ref="AX6:AX7"/>
    <mergeCell ref="AY6:AY7"/>
    <mergeCell ref="I6:I7"/>
    <mergeCell ref="J6:K6"/>
    <mergeCell ref="L6:M6"/>
    <mergeCell ref="N6:N7"/>
    <mergeCell ref="O6:O7"/>
    <mergeCell ref="P6:Q6"/>
    <mergeCell ref="R6:T6"/>
    <mergeCell ref="U6:Y6"/>
    <mergeCell ref="Z6:AA6"/>
    <mergeCell ref="AE6:AE7"/>
    <mergeCell ref="CH5:CJ5"/>
    <mergeCell ref="CK5:CL5"/>
    <mergeCell ref="CH6:CH7"/>
    <mergeCell ref="CI6:CI7"/>
    <mergeCell ref="CJ6:CJ7"/>
    <mergeCell ref="CK6:CK7"/>
    <mergeCell ref="BU5:BV5"/>
    <mergeCell ref="BX5:BZ5"/>
    <mergeCell ref="CB5:CC5"/>
    <mergeCell ref="CD5:CD7"/>
    <mergeCell ref="CE5:CE7"/>
    <mergeCell ref="CF5:CG5"/>
    <mergeCell ref="AL6:AL7"/>
    <mergeCell ref="AM6:AM7"/>
    <mergeCell ref="AN6:AN7"/>
    <mergeCell ref="AO6:AO7"/>
    <mergeCell ref="AP6:AP7"/>
    <mergeCell ref="AQ6:AQ7"/>
    <mergeCell ref="BP6:BP7"/>
    <mergeCell ref="BQ6:BQ7"/>
    <mergeCell ref="BR6:BR7"/>
    <mergeCell ref="BS6:BS7"/>
    <mergeCell ref="BH6:BH7"/>
    <mergeCell ref="B4:H7"/>
    <mergeCell ref="I5:M5"/>
    <mergeCell ref="N5:O5"/>
    <mergeCell ref="P5:Q5"/>
    <mergeCell ref="R5:AA5"/>
    <mergeCell ref="CW4:CW8"/>
    <mergeCell ref="CX4:CX8"/>
    <mergeCell ref="CY4:CY8"/>
    <mergeCell ref="DA4:DA8"/>
    <mergeCell ref="CP5:CQ5"/>
    <mergeCell ref="CR5:CU5"/>
    <mergeCell ref="CR6:CR7"/>
    <mergeCell ref="CS6:CS7"/>
    <mergeCell ref="CT6:CT7"/>
    <mergeCell ref="CU6:CU7"/>
    <mergeCell ref="AB5:AE5"/>
    <mergeCell ref="AF5:AU5"/>
    <mergeCell ref="BF5:BK5"/>
    <mergeCell ref="BM5:BM7"/>
    <mergeCell ref="BN5:BN7"/>
    <mergeCell ref="BP5:BS5"/>
    <mergeCell ref="AB6:AB7"/>
    <mergeCell ref="AC6:AC7"/>
    <mergeCell ref="AD6:AD7"/>
  </mergeCells>
  <conditionalFormatting sqref="I11:AU25 AX11:BL25 BO11:CC16 BO19:CC25 BO17:BU18 BW17:CC18 CF11:CV25 CF27:CV32 BO27:CC32 AX27:BL32 I27:AU32">
    <cfRule type="cellIs" dxfId="24" priority="38" stopIfTrue="1" operator="equal">
      <formula>""</formula>
    </cfRule>
  </conditionalFormatting>
  <conditionalFormatting sqref="I11:AU25 AX11:BL25 BO11:CC16 BO19:CC25 BO17:BU18 BW17:CC18 CF11:CV25 CF27:CV32 BO27:CC32 AX27:BL32 I27:AU32">
    <cfRule type="cellIs" dxfId="23" priority="37" stopIfTrue="1" operator="lessThan">
      <formula>4</formula>
    </cfRule>
  </conditionalFormatting>
  <conditionalFormatting sqref="CZ11:CZ25 CZ27:CZ32">
    <cfRule type="cellIs" dxfId="22" priority="36" stopIfTrue="1" operator="equal">
      <formula>""</formula>
    </cfRule>
  </conditionalFormatting>
  <conditionalFormatting sqref="CZ11:CZ25 CZ27:CZ32">
    <cfRule type="cellIs" dxfId="21" priority="35" stopIfTrue="1" operator="lessThan">
      <formula>4</formula>
    </cfRule>
  </conditionalFormatting>
  <conditionalFormatting sqref="CZ11:CZ25 CZ27:CZ32">
    <cfRule type="cellIs" dxfId="20" priority="34" stopIfTrue="1" operator="lessThan">
      <formula>5.5</formula>
    </cfRule>
  </conditionalFormatting>
  <conditionalFormatting sqref="CY4">
    <cfRule type="cellIs" dxfId="19" priority="33" operator="equal">
      <formula>0</formula>
    </cfRule>
  </conditionalFormatting>
  <conditionalFormatting sqref="CY4">
    <cfRule type="cellIs" dxfId="18" priority="32" operator="lessThan">
      <formula>4</formula>
    </cfRule>
  </conditionalFormatting>
  <conditionalFormatting sqref="CY4">
    <cfRule type="cellIs" dxfId="17" priority="31" operator="between">
      <formula>0</formula>
      <formula>3.9</formula>
    </cfRule>
  </conditionalFormatting>
  <conditionalFormatting sqref="CY11:CY25 CY27:CY32">
    <cfRule type="cellIs" dxfId="16" priority="29" operator="equal">
      <formula>"KO"</formula>
    </cfRule>
  </conditionalFormatting>
  <conditionalFormatting sqref="CY11:CY25 CY27:CY32">
    <cfRule type="cellIs" dxfId="15" priority="28" operator="equal">
      <formula>"KO"</formula>
    </cfRule>
  </conditionalFormatting>
  <conditionalFormatting sqref="DA11:DA25">
    <cfRule type="cellIs" dxfId="14" priority="20" operator="equal">
      <formula>FALSE</formula>
    </cfRule>
  </conditionalFormatting>
  <conditionalFormatting sqref="DA27:DA32">
    <cfRule type="cellIs" dxfId="13" priority="8" operator="equal">
      <formula>FALSE</formula>
    </cfRule>
  </conditionalFormatting>
  <conditionalFormatting sqref="CX33:CX34">
    <cfRule type="cellIs" dxfId="12" priority="1" operator="equal">
      <formula>"KO"</formula>
    </cfRule>
  </conditionalFormatting>
  <pageMargins left="1" right="1" top="1" bottom="1" header="0.3" footer="0.3"/>
  <pageSetup orientation="portrait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U31"/>
  <sheetViews>
    <sheetView showGridLines="0" workbookViewId="0">
      <pane xSplit="8" ySplit="9" topLeftCell="CZ10" activePane="bottomRight" state="frozen"/>
      <selection pane="topRight" activeCell="I1" sqref="I1"/>
      <selection pane="bottomLeft" activeCell="A10" sqref="A10"/>
      <selection pane="bottomRight" activeCell="B10" sqref="B10:DU10"/>
    </sheetView>
  </sheetViews>
  <sheetFormatPr defaultRowHeight="15" x14ac:dyDescent="0.25"/>
  <cols>
    <col min="1" max="1" width="4.85546875" style="7" customWidth="1"/>
    <col min="2" max="2" width="12.140625" style="7" customWidth="1"/>
    <col min="3" max="3" width="12.5703125" style="7" customWidth="1"/>
    <col min="4" max="4" width="10.7109375" style="7" hidden="1" customWidth="1"/>
    <col min="5" max="6" width="10.7109375" style="7" customWidth="1"/>
    <col min="7" max="7" width="7" style="7" customWidth="1"/>
    <col min="8" max="8" width="9.28515625" style="7" customWidth="1"/>
    <col min="9" max="107" width="4.7109375" style="7" customWidth="1"/>
    <col min="108" max="108" width="5.7109375" style="7" customWidth="1"/>
    <col min="109" max="124" width="4.7109375" style="7" customWidth="1"/>
    <col min="125" max="16384" width="9.140625" style="7"/>
  </cols>
  <sheetData>
    <row r="1" spans="1:125" s="1" customFormat="1" ht="16.5" x14ac:dyDescent="0.25">
      <c r="A1" s="23"/>
      <c r="B1" s="23"/>
      <c r="C1" s="23"/>
      <c r="D1" s="23"/>
      <c r="E1" s="23"/>
      <c r="F1" s="23"/>
      <c r="G1" s="23"/>
      <c r="H1" s="9"/>
      <c r="I1" s="26">
        <v>0</v>
      </c>
      <c r="J1" s="26">
        <v>4</v>
      </c>
      <c r="K1" s="26">
        <v>4.5</v>
      </c>
      <c r="L1" s="26">
        <v>5.5</v>
      </c>
      <c r="M1" s="26">
        <v>6</v>
      </c>
      <c r="N1" s="26">
        <v>6.5</v>
      </c>
      <c r="O1" s="26">
        <v>7</v>
      </c>
      <c r="P1" s="26">
        <v>7.5</v>
      </c>
      <c r="Q1" s="26">
        <v>8</v>
      </c>
      <c r="R1" s="26">
        <v>8.5</v>
      </c>
      <c r="S1" s="26">
        <v>9.5</v>
      </c>
      <c r="T1" s="27" t="s">
        <v>217</v>
      </c>
      <c r="U1" s="27" t="s">
        <v>164</v>
      </c>
      <c r="V1" s="27" t="s">
        <v>218</v>
      </c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</row>
    <row r="2" spans="1:125" s="1" customFormat="1" ht="16.5" x14ac:dyDescent="0.25">
      <c r="A2" s="25"/>
      <c r="B2" s="25"/>
      <c r="C2" s="25"/>
      <c r="D2" s="25"/>
      <c r="E2" s="25"/>
      <c r="F2" s="25"/>
      <c r="G2" s="25"/>
      <c r="H2" s="9"/>
      <c r="I2" s="26">
        <v>0</v>
      </c>
      <c r="J2" s="26">
        <v>1</v>
      </c>
      <c r="K2" s="26">
        <v>1.65</v>
      </c>
      <c r="L2" s="26">
        <v>2</v>
      </c>
      <c r="M2" s="26">
        <v>2.33</v>
      </c>
      <c r="N2" s="26">
        <v>2.65</v>
      </c>
      <c r="O2" s="26">
        <v>3</v>
      </c>
      <c r="P2" s="26">
        <v>3.33</v>
      </c>
      <c r="Q2" s="26">
        <v>3.65</v>
      </c>
      <c r="R2" s="26">
        <v>4</v>
      </c>
      <c r="S2" s="26">
        <v>4</v>
      </c>
      <c r="T2" s="27" t="s">
        <v>219</v>
      </c>
      <c r="U2" s="27" t="s">
        <v>164</v>
      </c>
      <c r="V2" s="27" t="s">
        <v>159</v>
      </c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</row>
    <row r="3" spans="1:125" s="1" customFormat="1" ht="16.5" x14ac:dyDescent="0.25">
      <c r="A3" s="10"/>
      <c r="B3" s="10"/>
      <c r="C3" s="10"/>
      <c r="D3" s="10"/>
      <c r="E3" s="10"/>
      <c r="F3" s="10"/>
      <c r="G3" s="10"/>
      <c r="H3" s="9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>
        <v>1</v>
      </c>
      <c r="CO3" s="11"/>
      <c r="CP3" s="11"/>
      <c r="CQ3" s="11"/>
      <c r="CR3" s="11">
        <v>1</v>
      </c>
      <c r="CS3" s="11">
        <v>1</v>
      </c>
      <c r="CT3" s="11">
        <v>1</v>
      </c>
      <c r="CU3" s="11">
        <v>1</v>
      </c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</row>
    <row r="4" spans="1:125" s="1" customFormat="1" x14ac:dyDescent="0.25">
      <c r="A4" s="12"/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>
        <v>18</v>
      </c>
      <c r="T4" s="12">
        <v>19</v>
      </c>
      <c r="U4" s="12">
        <v>20</v>
      </c>
      <c r="V4" s="12">
        <v>21</v>
      </c>
      <c r="W4" s="12">
        <v>22</v>
      </c>
      <c r="X4" s="12">
        <v>23</v>
      </c>
      <c r="Y4" s="12">
        <v>24</v>
      </c>
      <c r="Z4" s="12">
        <v>25</v>
      </c>
      <c r="AA4" s="12">
        <v>26</v>
      </c>
      <c r="AB4" s="12">
        <v>27</v>
      </c>
      <c r="AC4" s="12">
        <v>28</v>
      </c>
      <c r="AD4" s="12">
        <v>29</v>
      </c>
      <c r="AE4" s="12">
        <v>30</v>
      </c>
      <c r="AF4" s="12">
        <v>31</v>
      </c>
      <c r="AG4" s="12">
        <v>32</v>
      </c>
      <c r="AH4" s="12">
        <v>33</v>
      </c>
      <c r="AI4" s="12">
        <v>34</v>
      </c>
      <c r="AJ4" s="12">
        <v>35</v>
      </c>
      <c r="AK4" s="12">
        <v>36</v>
      </c>
      <c r="AL4" s="12">
        <v>37</v>
      </c>
      <c r="AM4" s="12">
        <v>38</v>
      </c>
      <c r="AN4" s="12">
        <v>39</v>
      </c>
      <c r="AO4" s="12">
        <v>40</v>
      </c>
      <c r="AP4" s="12">
        <v>41</v>
      </c>
      <c r="AQ4" s="12">
        <v>42</v>
      </c>
      <c r="AR4" s="12">
        <v>43</v>
      </c>
      <c r="AS4" s="12">
        <v>44</v>
      </c>
      <c r="AT4" s="12">
        <v>45</v>
      </c>
      <c r="AU4" s="12">
        <v>46</v>
      </c>
      <c r="AV4" s="12">
        <v>47</v>
      </c>
      <c r="AW4" s="12">
        <v>48</v>
      </c>
      <c r="AX4" s="12">
        <v>49</v>
      </c>
      <c r="AY4" s="12">
        <v>50</v>
      </c>
      <c r="AZ4" s="12">
        <v>51</v>
      </c>
      <c r="BA4" s="12">
        <v>52</v>
      </c>
      <c r="BB4" s="12">
        <v>53</v>
      </c>
      <c r="BC4" s="12">
        <v>54</v>
      </c>
      <c r="BD4" s="12">
        <v>55</v>
      </c>
      <c r="BE4" s="12">
        <v>56</v>
      </c>
      <c r="BF4" s="12">
        <v>57</v>
      </c>
      <c r="BG4" s="12">
        <v>58</v>
      </c>
      <c r="BH4" s="12">
        <v>59</v>
      </c>
      <c r="BI4" s="12">
        <v>60</v>
      </c>
      <c r="BJ4" s="12">
        <v>61</v>
      </c>
      <c r="BK4" s="12">
        <v>62</v>
      </c>
      <c r="BL4" s="12">
        <v>63</v>
      </c>
      <c r="BM4" s="12">
        <v>64</v>
      </c>
      <c r="BN4" s="12">
        <v>65</v>
      </c>
      <c r="BO4" s="12">
        <v>66</v>
      </c>
      <c r="BP4" s="12">
        <v>67</v>
      </c>
      <c r="BQ4" s="12">
        <v>68</v>
      </c>
      <c r="BR4" s="12">
        <v>69</v>
      </c>
      <c r="BS4" s="12">
        <v>70</v>
      </c>
      <c r="BT4" s="12">
        <v>71</v>
      </c>
      <c r="BU4" s="12">
        <v>72</v>
      </c>
      <c r="BV4" s="12">
        <v>73</v>
      </c>
      <c r="BW4" s="12">
        <v>74</v>
      </c>
      <c r="BX4" s="12">
        <v>75</v>
      </c>
      <c r="BY4" s="12">
        <v>76</v>
      </c>
      <c r="BZ4" s="12">
        <v>77</v>
      </c>
      <c r="CA4" s="12">
        <v>78</v>
      </c>
      <c r="CB4" s="12">
        <v>79</v>
      </c>
      <c r="CC4" s="12">
        <v>80</v>
      </c>
      <c r="CD4" s="12">
        <v>81</v>
      </c>
      <c r="CE4" s="12">
        <v>82</v>
      </c>
      <c r="CF4" s="12">
        <v>83</v>
      </c>
      <c r="CG4" s="12">
        <v>84</v>
      </c>
      <c r="CH4" s="12">
        <v>85</v>
      </c>
      <c r="CI4" s="12">
        <v>86</v>
      </c>
      <c r="CJ4" s="12">
        <v>87</v>
      </c>
      <c r="CK4" s="12">
        <v>88</v>
      </c>
      <c r="CL4" s="12">
        <v>89</v>
      </c>
      <c r="CM4" s="12">
        <v>90</v>
      </c>
      <c r="CN4" s="12">
        <v>91</v>
      </c>
      <c r="CO4" s="12">
        <v>92</v>
      </c>
      <c r="CP4" s="12">
        <v>93</v>
      </c>
      <c r="CQ4" s="12">
        <v>94</v>
      </c>
      <c r="CR4" s="12">
        <v>95</v>
      </c>
      <c r="CS4" s="12">
        <v>96</v>
      </c>
      <c r="CT4" s="12">
        <v>97</v>
      </c>
      <c r="CU4" s="12">
        <v>98</v>
      </c>
      <c r="CV4" s="12">
        <v>99</v>
      </c>
      <c r="CW4" s="12">
        <v>100</v>
      </c>
      <c r="CX4" s="12">
        <v>101</v>
      </c>
      <c r="CY4" s="12"/>
      <c r="CZ4" s="12"/>
      <c r="DA4" s="12"/>
      <c r="DB4" s="12"/>
      <c r="DC4" s="12"/>
      <c r="DD4" s="12"/>
      <c r="DE4" s="12"/>
      <c r="DF4" s="12">
        <v>102</v>
      </c>
      <c r="DG4" s="12">
        <v>103</v>
      </c>
      <c r="DH4" s="12">
        <v>104</v>
      </c>
      <c r="DI4" s="12">
        <v>105</v>
      </c>
      <c r="DJ4" s="12">
        <v>106</v>
      </c>
      <c r="DK4" s="12">
        <v>107</v>
      </c>
      <c r="DL4" s="12">
        <v>108</v>
      </c>
      <c r="DM4" s="12">
        <v>109</v>
      </c>
      <c r="DN4" s="12">
        <v>110</v>
      </c>
      <c r="DO4" s="12">
        <v>111</v>
      </c>
      <c r="DP4" s="12">
        <v>112</v>
      </c>
      <c r="DQ4" s="12">
        <v>113</v>
      </c>
      <c r="DR4" s="12">
        <v>114</v>
      </c>
      <c r="DS4" s="12">
        <v>115</v>
      </c>
      <c r="DT4" s="12">
        <v>116</v>
      </c>
    </row>
    <row r="5" spans="1:125" s="1" customFormat="1" ht="12.75" customHeight="1" x14ac:dyDescent="0.25">
      <c r="A5" s="157" t="s">
        <v>201</v>
      </c>
      <c r="B5" s="139" t="s">
        <v>0</v>
      </c>
      <c r="C5" s="139"/>
      <c r="D5" s="139"/>
      <c r="E5" s="139"/>
      <c r="F5" s="139"/>
      <c r="G5" s="139"/>
      <c r="H5" s="139"/>
      <c r="I5" s="140" t="s">
        <v>1</v>
      </c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2"/>
      <c r="AX5" s="140" t="s">
        <v>2</v>
      </c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2"/>
      <c r="BO5" s="140" t="s">
        <v>3</v>
      </c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2"/>
      <c r="CF5" s="140" t="s">
        <v>4</v>
      </c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2"/>
      <c r="CY5" s="163" t="s">
        <v>207</v>
      </c>
      <c r="CZ5" s="165" t="s">
        <v>208</v>
      </c>
      <c r="DA5" s="165" t="s">
        <v>209</v>
      </c>
      <c r="DB5" s="165" t="s">
        <v>210</v>
      </c>
      <c r="DC5" s="143" t="s">
        <v>211</v>
      </c>
      <c r="DD5" s="145" t="s">
        <v>212</v>
      </c>
      <c r="DE5" s="146" t="s">
        <v>213</v>
      </c>
      <c r="DF5" s="140" t="s">
        <v>5</v>
      </c>
      <c r="DG5" s="141"/>
      <c r="DH5" s="141"/>
      <c r="DI5" s="141"/>
      <c r="DJ5" s="141"/>
      <c r="DK5" s="141"/>
      <c r="DL5" s="141"/>
      <c r="DM5" s="142"/>
      <c r="DN5" s="151" t="s">
        <v>6</v>
      </c>
      <c r="DO5" s="151" t="s">
        <v>7</v>
      </c>
      <c r="DP5" s="151" t="s">
        <v>8</v>
      </c>
      <c r="DQ5" s="167" t="s">
        <v>9</v>
      </c>
      <c r="DR5" s="168"/>
      <c r="DS5" s="168"/>
      <c r="DT5" s="169"/>
      <c r="DU5" s="147" t="s">
        <v>215</v>
      </c>
    </row>
    <row r="6" spans="1:125" s="1" customFormat="1" ht="12.75" customHeight="1" x14ac:dyDescent="0.25">
      <c r="A6" s="157"/>
      <c r="B6" s="139"/>
      <c r="C6" s="139"/>
      <c r="D6" s="139"/>
      <c r="E6" s="139"/>
      <c r="F6" s="139"/>
      <c r="G6" s="139"/>
      <c r="H6" s="139"/>
      <c r="I6" s="140" t="s">
        <v>10</v>
      </c>
      <c r="J6" s="141"/>
      <c r="K6" s="141"/>
      <c r="L6" s="141"/>
      <c r="M6" s="142"/>
      <c r="N6" s="140" t="s">
        <v>11</v>
      </c>
      <c r="O6" s="142"/>
      <c r="P6" s="140" t="s">
        <v>12</v>
      </c>
      <c r="Q6" s="142"/>
      <c r="R6" s="140" t="s">
        <v>13</v>
      </c>
      <c r="S6" s="141"/>
      <c r="T6" s="141"/>
      <c r="U6" s="141"/>
      <c r="V6" s="141"/>
      <c r="W6" s="141"/>
      <c r="X6" s="141"/>
      <c r="Y6" s="141"/>
      <c r="Z6" s="141"/>
      <c r="AA6" s="142"/>
      <c r="AB6" s="140" t="s">
        <v>14</v>
      </c>
      <c r="AC6" s="141"/>
      <c r="AD6" s="141"/>
      <c r="AE6" s="142"/>
      <c r="AF6" s="140" t="s">
        <v>15</v>
      </c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2"/>
      <c r="AV6" s="151" t="s">
        <v>16</v>
      </c>
      <c r="AW6" s="151" t="s">
        <v>17</v>
      </c>
      <c r="AX6" s="140" t="s">
        <v>18</v>
      </c>
      <c r="AY6" s="142"/>
      <c r="AZ6" s="140" t="s">
        <v>19</v>
      </c>
      <c r="BA6" s="141"/>
      <c r="BB6" s="141"/>
      <c r="BC6" s="141"/>
      <c r="BD6" s="141"/>
      <c r="BE6" s="142"/>
      <c r="BF6" s="140" t="s">
        <v>20</v>
      </c>
      <c r="BG6" s="141"/>
      <c r="BH6" s="141"/>
      <c r="BI6" s="141"/>
      <c r="BJ6" s="141"/>
      <c r="BK6" s="142"/>
      <c r="BL6" s="2" t="s">
        <v>21</v>
      </c>
      <c r="BM6" s="151" t="s">
        <v>22</v>
      </c>
      <c r="BN6" s="151" t="s">
        <v>23</v>
      </c>
      <c r="BO6" s="2" t="s">
        <v>24</v>
      </c>
      <c r="BP6" s="140" t="s">
        <v>25</v>
      </c>
      <c r="BQ6" s="141"/>
      <c r="BR6" s="141"/>
      <c r="BS6" s="142"/>
      <c r="BT6" s="2" t="s">
        <v>26</v>
      </c>
      <c r="BU6" s="140" t="s">
        <v>27</v>
      </c>
      <c r="BV6" s="142"/>
      <c r="BW6" s="2" t="s">
        <v>28</v>
      </c>
      <c r="BX6" s="140" t="s">
        <v>29</v>
      </c>
      <c r="BY6" s="141"/>
      <c r="BZ6" s="142"/>
      <c r="CA6" s="2" t="s">
        <v>30</v>
      </c>
      <c r="CB6" s="140" t="s">
        <v>31</v>
      </c>
      <c r="CC6" s="142"/>
      <c r="CD6" s="151" t="s">
        <v>32</v>
      </c>
      <c r="CE6" s="151" t="s">
        <v>33</v>
      </c>
      <c r="CF6" s="140" t="s">
        <v>34</v>
      </c>
      <c r="CG6" s="142"/>
      <c r="CH6" s="140" t="s">
        <v>27</v>
      </c>
      <c r="CI6" s="141"/>
      <c r="CJ6" s="142"/>
      <c r="CK6" s="140" t="s">
        <v>30</v>
      </c>
      <c r="CL6" s="142"/>
      <c r="CM6" s="2" t="s">
        <v>29</v>
      </c>
      <c r="CN6" s="2" t="s">
        <v>35</v>
      </c>
      <c r="CO6" s="2" t="s">
        <v>36</v>
      </c>
      <c r="CP6" s="140" t="s">
        <v>31</v>
      </c>
      <c r="CQ6" s="142"/>
      <c r="CR6" s="140" t="s">
        <v>37</v>
      </c>
      <c r="CS6" s="141"/>
      <c r="CT6" s="141"/>
      <c r="CU6" s="142"/>
      <c r="CV6" s="2" t="s">
        <v>38</v>
      </c>
      <c r="CW6" s="151" t="s">
        <v>39</v>
      </c>
      <c r="CX6" s="151" t="s">
        <v>40</v>
      </c>
      <c r="CY6" s="164"/>
      <c r="CZ6" s="165"/>
      <c r="DA6" s="165"/>
      <c r="DB6" s="165"/>
      <c r="DC6" s="144"/>
      <c r="DD6" s="145"/>
      <c r="DE6" s="146"/>
      <c r="DF6" s="140" t="s">
        <v>41</v>
      </c>
      <c r="DG6" s="141"/>
      <c r="DH6" s="141"/>
      <c r="DI6" s="141"/>
      <c r="DJ6" s="141"/>
      <c r="DK6" s="142"/>
      <c r="DL6" s="151" t="s">
        <v>42</v>
      </c>
      <c r="DM6" s="151" t="s">
        <v>43</v>
      </c>
      <c r="DN6" s="152"/>
      <c r="DO6" s="152"/>
      <c r="DP6" s="152"/>
      <c r="DQ6" s="170"/>
      <c r="DR6" s="171"/>
      <c r="DS6" s="171"/>
      <c r="DT6" s="172"/>
      <c r="DU6" s="148"/>
    </row>
    <row r="7" spans="1:125" s="1" customFormat="1" ht="12.75" customHeight="1" x14ac:dyDescent="0.25">
      <c r="A7" s="157"/>
      <c r="B7" s="139"/>
      <c r="C7" s="139"/>
      <c r="D7" s="139"/>
      <c r="E7" s="139"/>
      <c r="F7" s="139"/>
      <c r="G7" s="139"/>
      <c r="H7" s="139"/>
      <c r="I7" s="154" t="s">
        <v>44</v>
      </c>
      <c r="J7" s="140" t="s">
        <v>216</v>
      </c>
      <c r="K7" s="142"/>
      <c r="L7" s="140" t="s">
        <v>216</v>
      </c>
      <c r="M7" s="142"/>
      <c r="N7" s="151" t="s">
        <v>47</v>
      </c>
      <c r="O7" s="151" t="s">
        <v>48</v>
      </c>
      <c r="P7" s="140" t="s">
        <v>49</v>
      </c>
      <c r="Q7" s="142"/>
      <c r="R7" s="140" t="s">
        <v>50</v>
      </c>
      <c r="S7" s="141"/>
      <c r="T7" s="142"/>
      <c r="U7" s="140" t="s">
        <v>51</v>
      </c>
      <c r="V7" s="141"/>
      <c r="W7" s="141"/>
      <c r="X7" s="141"/>
      <c r="Y7" s="142"/>
      <c r="Z7" s="140" t="s">
        <v>52</v>
      </c>
      <c r="AA7" s="142"/>
      <c r="AB7" s="151" t="s">
        <v>53</v>
      </c>
      <c r="AC7" s="151" t="s">
        <v>54</v>
      </c>
      <c r="AD7" s="151" t="s">
        <v>55</v>
      </c>
      <c r="AE7" s="151" t="s">
        <v>56</v>
      </c>
      <c r="AF7" s="151" t="s">
        <v>57</v>
      </c>
      <c r="AG7" s="151" t="s">
        <v>58</v>
      </c>
      <c r="AH7" s="151" t="s">
        <v>59</v>
      </c>
      <c r="AI7" s="151" t="s">
        <v>60</v>
      </c>
      <c r="AJ7" s="151" t="s">
        <v>61</v>
      </c>
      <c r="AK7" s="151" t="s">
        <v>62</v>
      </c>
      <c r="AL7" s="151" t="s">
        <v>63</v>
      </c>
      <c r="AM7" s="151" t="s">
        <v>64</v>
      </c>
      <c r="AN7" s="151" t="s">
        <v>65</v>
      </c>
      <c r="AO7" s="151" t="s">
        <v>66</v>
      </c>
      <c r="AP7" s="151" t="s">
        <v>67</v>
      </c>
      <c r="AQ7" s="151" t="s">
        <v>68</v>
      </c>
      <c r="AR7" s="151" t="s">
        <v>69</v>
      </c>
      <c r="AS7" s="151" t="s">
        <v>70</v>
      </c>
      <c r="AT7" s="151" t="s">
        <v>71</v>
      </c>
      <c r="AU7" s="151" t="s">
        <v>72</v>
      </c>
      <c r="AV7" s="152"/>
      <c r="AW7" s="152"/>
      <c r="AX7" s="155" t="s">
        <v>73</v>
      </c>
      <c r="AY7" s="155" t="s">
        <v>74</v>
      </c>
      <c r="AZ7" s="155" t="s">
        <v>75</v>
      </c>
      <c r="BA7" s="155" t="s">
        <v>76</v>
      </c>
      <c r="BB7" s="155" t="s">
        <v>77</v>
      </c>
      <c r="BC7" s="155" t="s">
        <v>78</v>
      </c>
      <c r="BD7" s="155" t="s">
        <v>79</v>
      </c>
      <c r="BE7" s="155" t="s">
        <v>80</v>
      </c>
      <c r="BF7" s="155" t="s">
        <v>81</v>
      </c>
      <c r="BG7" s="155" t="s">
        <v>82</v>
      </c>
      <c r="BH7" s="155" t="s">
        <v>83</v>
      </c>
      <c r="BI7" s="155" t="s">
        <v>84</v>
      </c>
      <c r="BJ7" s="155" t="s">
        <v>85</v>
      </c>
      <c r="BK7" s="155" t="s">
        <v>86</v>
      </c>
      <c r="BL7" s="155" t="s">
        <v>87</v>
      </c>
      <c r="BM7" s="152"/>
      <c r="BN7" s="152"/>
      <c r="BO7" s="151" t="s">
        <v>88</v>
      </c>
      <c r="BP7" s="151" t="s">
        <v>89</v>
      </c>
      <c r="BQ7" s="151" t="s">
        <v>90</v>
      </c>
      <c r="BR7" s="151" t="s">
        <v>91</v>
      </c>
      <c r="BS7" s="151" t="s">
        <v>92</v>
      </c>
      <c r="BT7" s="151" t="s">
        <v>93</v>
      </c>
      <c r="BU7" s="151" t="s">
        <v>94</v>
      </c>
      <c r="BV7" s="151" t="s">
        <v>95</v>
      </c>
      <c r="BW7" s="151" t="s">
        <v>96</v>
      </c>
      <c r="BX7" s="151" t="s">
        <v>97</v>
      </c>
      <c r="BY7" s="151" t="s">
        <v>98</v>
      </c>
      <c r="BZ7" s="151" t="s">
        <v>99</v>
      </c>
      <c r="CA7" s="151" t="s">
        <v>100</v>
      </c>
      <c r="CB7" s="151" t="s">
        <v>101</v>
      </c>
      <c r="CC7" s="151" t="s">
        <v>102</v>
      </c>
      <c r="CD7" s="152"/>
      <c r="CE7" s="152"/>
      <c r="CF7" s="151" t="s">
        <v>103</v>
      </c>
      <c r="CG7" s="151" t="s">
        <v>104</v>
      </c>
      <c r="CH7" s="151" t="s">
        <v>105</v>
      </c>
      <c r="CI7" s="151" t="s">
        <v>106</v>
      </c>
      <c r="CJ7" s="151" t="s">
        <v>107</v>
      </c>
      <c r="CK7" s="151" t="s">
        <v>108</v>
      </c>
      <c r="CL7" s="151" t="s">
        <v>109</v>
      </c>
      <c r="CM7" s="151" t="s">
        <v>110</v>
      </c>
      <c r="CN7" s="150" t="s">
        <v>111</v>
      </c>
      <c r="CO7" s="151" t="s">
        <v>112</v>
      </c>
      <c r="CP7" s="151" t="s">
        <v>113</v>
      </c>
      <c r="CQ7" s="151" t="s">
        <v>114</v>
      </c>
      <c r="CR7" s="150" t="s">
        <v>115</v>
      </c>
      <c r="CS7" s="150" t="s">
        <v>116</v>
      </c>
      <c r="CT7" s="150" t="s">
        <v>117</v>
      </c>
      <c r="CU7" s="150" t="s">
        <v>118</v>
      </c>
      <c r="CV7" s="151" t="s">
        <v>119</v>
      </c>
      <c r="CW7" s="152"/>
      <c r="CX7" s="152"/>
      <c r="CY7" s="164"/>
      <c r="CZ7" s="165"/>
      <c r="DA7" s="165"/>
      <c r="DB7" s="165"/>
      <c r="DC7" s="144"/>
      <c r="DD7" s="145"/>
      <c r="DE7" s="146"/>
      <c r="DF7" s="151" t="s">
        <v>120</v>
      </c>
      <c r="DG7" s="151" t="s">
        <v>121</v>
      </c>
      <c r="DH7" s="151" t="s">
        <v>122</v>
      </c>
      <c r="DI7" s="161" t="s">
        <v>123</v>
      </c>
      <c r="DJ7" s="151" t="s">
        <v>124</v>
      </c>
      <c r="DK7" s="151" t="s">
        <v>125</v>
      </c>
      <c r="DL7" s="152"/>
      <c r="DM7" s="152"/>
      <c r="DN7" s="152"/>
      <c r="DO7" s="152"/>
      <c r="DP7" s="152"/>
      <c r="DQ7" s="170"/>
      <c r="DR7" s="171"/>
      <c r="DS7" s="171"/>
      <c r="DT7" s="172"/>
      <c r="DU7" s="148"/>
    </row>
    <row r="8" spans="1:125" s="1" customFormat="1" ht="33.75" x14ac:dyDescent="0.25">
      <c r="A8" s="157"/>
      <c r="B8" s="139"/>
      <c r="C8" s="139"/>
      <c r="D8" s="139"/>
      <c r="E8" s="139"/>
      <c r="F8" s="139"/>
      <c r="G8" s="139"/>
      <c r="H8" s="139"/>
      <c r="I8" s="154"/>
      <c r="J8" s="15" t="s">
        <v>126</v>
      </c>
      <c r="K8" s="15" t="s">
        <v>127</v>
      </c>
      <c r="L8" s="15" t="s">
        <v>128</v>
      </c>
      <c r="M8" s="15" t="s">
        <v>129</v>
      </c>
      <c r="N8" s="153"/>
      <c r="O8" s="153"/>
      <c r="P8" s="15" t="s">
        <v>130</v>
      </c>
      <c r="Q8" s="15" t="s">
        <v>131</v>
      </c>
      <c r="R8" s="15" t="s">
        <v>132</v>
      </c>
      <c r="S8" s="15" t="s">
        <v>133</v>
      </c>
      <c r="T8" s="15" t="s">
        <v>134</v>
      </c>
      <c r="U8" s="15" t="s">
        <v>135</v>
      </c>
      <c r="V8" s="15" t="s">
        <v>136</v>
      </c>
      <c r="W8" s="15" t="s">
        <v>137</v>
      </c>
      <c r="X8" s="15" t="s">
        <v>138</v>
      </c>
      <c r="Y8" s="15" t="s">
        <v>139</v>
      </c>
      <c r="Z8" s="15" t="s">
        <v>140</v>
      </c>
      <c r="AA8" s="15" t="s">
        <v>141</v>
      </c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2"/>
      <c r="AW8" s="152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2"/>
      <c r="BN8" s="152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2"/>
      <c r="CE8" s="152"/>
      <c r="CF8" s="153"/>
      <c r="CG8" s="153"/>
      <c r="CH8" s="153"/>
      <c r="CI8" s="153"/>
      <c r="CJ8" s="153"/>
      <c r="CK8" s="153"/>
      <c r="CL8" s="153"/>
      <c r="CM8" s="153"/>
      <c r="CN8" s="150"/>
      <c r="CO8" s="153"/>
      <c r="CP8" s="153"/>
      <c r="CQ8" s="153"/>
      <c r="CR8" s="150"/>
      <c r="CS8" s="150"/>
      <c r="CT8" s="150"/>
      <c r="CU8" s="150"/>
      <c r="CV8" s="153"/>
      <c r="CW8" s="152"/>
      <c r="CX8" s="152"/>
      <c r="CY8" s="164"/>
      <c r="CZ8" s="165"/>
      <c r="DA8" s="165"/>
      <c r="DB8" s="165"/>
      <c r="DC8" s="144"/>
      <c r="DD8" s="145"/>
      <c r="DE8" s="146"/>
      <c r="DF8" s="153"/>
      <c r="DG8" s="153"/>
      <c r="DH8" s="153"/>
      <c r="DI8" s="162"/>
      <c r="DJ8" s="153"/>
      <c r="DK8" s="153"/>
      <c r="DL8" s="166"/>
      <c r="DM8" s="166"/>
      <c r="DN8" s="166"/>
      <c r="DO8" s="166"/>
      <c r="DP8" s="166"/>
      <c r="DQ8" s="173"/>
      <c r="DR8" s="174"/>
      <c r="DS8" s="174"/>
      <c r="DT8" s="175"/>
      <c r="DU8" s="148"/>
    </row>
    <row r="9" spans="1:125" s="1" customFormat="1" ht="12.75" customHeight="1" x14ac:dyDescent="0.25">
      <c r="A9" s="157"/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147</v>
      </c>
      <c r="H9" s="2" t="s">
        <v>206</v>
      </c>
      <c r="I9" s="3">
        <v>2</v>
      </c>
      <c r="J9" s="3">
        <v>2</v>
      </c>
      <c r="K9" s="3">
        <v>1</v>
      </c>
      <c r="L9" s="3">
        <v>2</v>
      </c>
      <c r="M9" s="3">
        <v>1</v>
      </c>
      <c r="N9" s="3">
        <v>3</v>
      </c>
      <c r="O9" s="3">
        <v>3</v>
      </c>
      <c r="P9" s="3">
        <v>3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1</v>
      </c>
      <c r="AA9" s="3">
        <v>1</v>
      </c>
      <c r="AB9" s="3">
        <v>3</v>
      </c>
      <c r="AC9" s="3">
        <v>2</v>
      </c>
      <c r="AD9" s="3">
        <v>3</v>
      </c>
      <c r="AE9" s="3">
        <v>2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3">
        <v>1</v>
      </c>
      <c r="AM9" s="3">
        <v>1</v>
      </c>
      <c r="AN9" s="3">
        <v>1</v>
      </c>
      <c r="AO9" s="3">
        <v>1</v>
      </c>
      <c r="AP9" s="3">
        <v>1</v>
      </c>
      <c r="AQ9" s="3">
        <v>1</v>
      </c>
      <c r="AR9" s="3">
        <v>1</v>
      </c>
      <c r="AS9" s="3">
        <v>1</v>
      </c>
      <c r="AT9" s="3">
        <v>1</v>
      </c>
      <c r="AU9" s="3">
        <v>1</v>
      </c>
      <c r="AV9" s="2" t="s">
        <v>149</v>
      </c>
      <c r="AW9" s="2" t="s">
        <v>149</v>
      </c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" t="s">
        <v>149</v>
      </c>
      <c r="BN9" s="2" t="s">
        <v>149</v>
      </c>
      <c r="BO9" s="3">
        <v>1</v>
      </c>
      <c r="BP9" s="3">
        <v>3</v>
      </c>
      <c r="BQ9" s="3">
        <v>3</v>
      </c>
      <c r="BR9" s="3">
        <v>3</v>
      </c>
      <c r="BS9" s="3">
        <v>4</v>
      </c>
      <c r="BT9" s="3">
        <v>3</v>
      </c>
      <c r="BU9" s="3">
        <v>4</v>
      </c>
      <c r="BV9" s="3">
        <v>4</v>
      </c>
      <c r="BW9" s="3">
        <v>3</v>
      </c>
      <c r="BX9" s="3">
        <v>3</v>
      </c>
      <c r="BY9" s="3">
        <v>2</v>
      </c>
      <c r="BZ9" s="3">
        <v>3</v>
      </c>
      <c r="CA9" s="3">
        <v>3</v>
      </c>
      <c r="CB9" s="3">
        <v>1</v>
      </c>
      <c r="CC9" s="3">
        <v>1</v>
      </c>
      <c r="CD9" s="2" t="s">
        <v>149</v>
      </c>
      <c r="CE9" s="2" t="s">
        <v>149</v>
      </c>
      <c r="CF9" s="3">
        <v>3</v>
      </c>
      <c r="CG9" s="3">
        <v>3</v>
      </c>
      <c r="CH9" s="3">
        <v>3</v>
      </c>
      <c r="CI9" s="3">
        <v>2</v>
      </c>
      <c r="CJ9" s="3">
        <v>3</v>
      </c>
      <c r="CK9" s="3">
        <v>2</v>
      </c>
      <c r="CL9" s="3">
        <v>2</v>
      </c>
      <c r="CM9" s="3">
        <v>3</v>
      </c>
      <c r="CN9" s="3">
        <v>1</v>
      </c>
      <c r="CO9" s="3">
        <v>3</v>
      </c>
      <c r="CP9" s="3">
        <v>1</v>
      </c>
      <c r="CQ9" s="3">
        <v>1</v>
      </c>
      <c r="CR9" s="3">
        <v>3</v>
      </c>
      <c r="CS9" s="3">
        <v>3</v>
      </c>
      <c r="CT9" s="3">
        <v>3</v>
      </c>
      <c r="CU9" s="3">
        <v>3</v>
      </c>
      <c r="CV9" s="3">
        <v>2</v>
      </c>
      <c r="CW9" s="2" t="s">
        <v>149</v>
      </c>
      <c r="CX9" s="2" t="s">
        <v>149</v>
      </c>
      <c r="CY9" s="164"/>
      <c r="CZ9" s="165"/>
      <c r="DA9" s="165"/>
      <c r="DB9" s="165"/>
      <c r="DC9" s="144"/>
      <c r="DD9" s="145"/>
      <c r="DE9" s="146"/>
      <c r="DF9" s="3"/>
      <c r="DG9" s="3"/>
      <c r="DH9" s="3"/>
      <c r="DI9" s="3">
        <v>3</v>
      </c>
      <c r="DJ9" s="3"/>
      <c r="DK9" s="3"/>
      <c r="DL9" s="2" t="s">
        <v>149</v>
      </c>
      <c r="DM9" s="2" t="s">
        <v>149</v>
      </c>
      <c r="DN9" s="2" t="s">
        <v>149</v>
      </c>
      <c r="DO9" s="2" t="s">
        <v>149</v>
      </c>
      <c r="DP9" s="2" t="s">
        <v>149</v>
      </c>
      <c r="DQ9" s="2" t="s">
        <v>150</v>
      </c>
      <c r="DR9" s="2" t="s">
        <v>151</v>
      </c>
      <c r="DS9" s="2" t="s">
        <v>152</v>
      </c>
      <c r="DT9" s="2" t="s">
        <v>153</v>
      </c>
      <c r="DU9" s="149"/>
    </row>
    <row r="10" spans="1:125" ht="17.25" customHeight="1" x14ac:dyDescent="0.25">
      <c r="A10" s="8">
        <v>1</v>
      </c>
      <c r="B10" s="4">
        <v>24211203659</v>
      </c>
      <c r="C10" s="4" t="str">
        <f>VLOOKUP($B10,K24HPTBM!$A$6:$DM$168,C$4,0) &amp; " " &amp; VLOOKUP($B10,K24HPTBM!$A$6:$DM$168,D$4,0)</f>
        <v>Huỳnh Tấn</v>
      </c>
      <c r="D10" s="5"/>
      <c r="E10" s="4" t="str">
        <f>VLOOKUP($B10,K24HPTBM!$A$6:$DM$168,E$4,0)</f>
        <v>Đạt</v>
      </c>
      <c r="F10" s="6">
        <f>VLOOKUP($B10,K24HPTBM!$A$6:$DM$168,F$4,0)</f>
        <v>36714</v>
      </c>
      <c r="G10" s="4" t="str">
        <f>VLOOKUP($B10,K24HPTBM!$A$6:$DM$168,G$4,0)</f>
        <v>Nam</v>
      </c>
      <c r="H10" s="5"/>
      <c r="I10" s="28">
        <f>IF(ISERROR(HLOOKUP(IF(VLOOKUP($B10,K24HPTBM!$A$6:$DM$168,I$4,0)="","",VLOOKUP($B10,K24HPTBM!$A$6:$DM$168,I$4,0)),$I$1:$V$2,2,1)),"",HLOOKUP(IF(VLOOKUP($B10,K24HPTBM!$A$6:$DM$168,I$4,0)="","",VLOOKUP($B10,K24HPTBM!$A$6:$DM$168,I$4,0)),$I$1:$V$2,2,1))</f>
        <v>3.65</v>
      </c>
      <c r="J10" s="28">
        <f>IF(ISERROR(HLOOKUP(IF(VLOOKUP($B10,K24HPTBM!$A$6:$DM$168,J$4,0)="","",VLOOKUP($B10,K24HPTBM!$A$6:$DM$168,J$4,0)),$I$1:$V$2,2,1)),"",HLOOKUP(IF(VLOOKUP($B10,K24HPTBM!$A$6:$DM$168,J$4,0)="","",VLOOKUP($B10,K24HPTBM!$A$6:$DM$168,J$4,0)),$I$1:$V$2,2,1))</f>
        <v>4</v>
      </c>
      <c r="K10" s="28" t="str">
        <f>IF(ISERROR(HLOOKUP(IF(VLOOKUP($B10,K24HPTBM!$A$6:$DM$168,K$4,0)="","",VLOOKUP($B10,K24HPTBM!$A$6:$DM$168,K$4,0)),$I$1:$V$2,2,1)),"",HLOOKUP(IF(VLOOKUP($B10,K24HPTBM!$A$6:$DM$168,K$4,0)="","",VLOOKUP($B10,K24HPTBM!$A$6:$DM$168,K$4,0)),$I$1:$V$2,2,1))</f>
        <v/>
      </c>
      <c r="L10" s="28">
        <f>IF(ISERROR(HLOOKUP(IF(VLOOKUP($B10,K24HPTBM!$A$6:$DM$168,L$4,0)="","",VLOOKUP($B10,K24HPTBM!$A$6:$DM$168,L$4,0)),$I$1:$V$2,2,1)),"",HLOOKUP(IF(VLOOKUP($B10,K24HPTBM!$A$6:$DM$168,L$4,0)="","",VLOOKUP($B10,K24HPTBM!$A$6:$DM$168,L$4,0)),$I$1:$V$2,2,1))</f>
        <v>3.65</v>
      </c>
      <c r="M10" s="28" t="str">
        <f>IF(ISERROR(HLOOKUP(IF(VLOOKUP($B10,K24HPTBM!$A$6:$DM$168,M$4,0)="","",VLOOKUP($B10,K24HPTBM!$A$6:$DM$168,M$4,0)),$I$1:$V$2,2,1)),"",HLOOKUP(IF(VLOOKUP($B10,K24HPTBM!$A$6:$DM$168,M$4,0)="","",VLOOKUP($B10,K24HPTBM!$A$6:$DM$168,M$4,0)),$I$1:$V$2,2,1))</f>
        <v/>
      </c>
      <c r="N10" s="28">
        <f>IF(ISERROR(HLOOKUP(IF(VLOOKUP($B10,K24HPTBM!$A$6:$DM$168,N$4,0)="","",VLOOKUP($B10,K24HPTBM!$A$6:$DM$168,N$4,0)),$I$1:$V$2,2,1)),"",HLOOKUP(IF(VLOOKUP($B10,K24HPTBM!$A$6:$DM$168,N$4,0)="","",VLOOKUP($B10,K24HPTBM!$A$6:$DM$168,N$4,0)),$I$1:$V$2,2,1))</f>
        <v>4</v>
      </c>
      <c r="O10" s="28">
        <f>IF(ISERROR(HLOOKUP(IF(VLOOKUP($B10,K24HPTBM!$A$6:$DM$168,O$4,0)="","",VLOOKUP($B10,K24HPTBM!$A$6:$DM$168,O$4,0)),$I$1:$V$2,2,1)),"",HLOOKUP(IF(VLOOKUP($B10,K24HPTBM!$A$6:$DM$168,O$4,0)="","",VLOOKUP($B10,K24HPTBM!$A$6:$DM$168,O$4,0)),$I$1:$V$2,2,1))</f>
        <v>4</v>
      </c>
      <c r="P10" s="28">
        <f>IF(ISERROR(HLOOKUP(IF(VLOOKUP($B10,K24HPTBM!$A$6:$DM$168,P$4,0)="","",VLOOKUP($B10,K24HPTBM!$A$6:$DM$168,P$4,0)),$I$1:$V$2,2,1)),"",HLOOKUP(IF(VLOOKUP($B10,K24HPTBM!$A$6:$DM$168,P$4,0)="","",VLOOKUP($B10,K24HPTBM!$A$6:$DM$168,P$4,0)),$I$1:$V$2,2,1))</f>
        <v>4</v>
      </c>
      <c r="Q10" s="28">
        <f>IF(ISERROR(HLOOKUP(IF(VLOOKUP($B10,K24HPTBM!$A$6:$DM$168,Q$4,0)="","",VLOOKUP($B10,K24HPTBM!$A$6:$DM$168,Q$4,0)),$I$1:$V$2,2,1)),"",HLOOKUP(IF(VLOOKUP($B10,K24HPTBM!$A$6:$DM$168,Q$4,0)="","",VLOOKUP($B10,K24HPTBM!$A$6:$DM$168,Q$4,0)),$I$1:$V$2,2,1))</f>
        <v>3.65</v>
      </c>
      <c r="R10" s="28" t="str">
        <f>IF(ISERROR(HLOOKUP(IF(VLOOKUP($B10,K24HPTBM!$A$6:$DM$168,R$4,0)="","",VLOOKUP($B10,K24HPTBM!$A$6:$DM$168,R$4,0)),$I$1:$V$2,2,1)),"",HLOOKUP(IF(VLOOKUP($B10,K24HPTBM!$A$6:$DM$168,R$4,0)="","",VLOOKUP($B10,K24HPTBM!$A$6:$DM$168,R$4,0)),$I$1:$V$2,2,1))</f>
        <v/>
      </c>
      <c r="S10" s="28">
        <f>IF(ISERROR(HLOOKUP(IF(VLOOKUP($B10,K24HPTBM!$A$6:$DM$168,S$4,0)="","",VLOOKUP($B10,K24HPTBM!$A$6:$DM$168,S$4,0)),$I$1:$V$2,2,1)),"",HLOOKUP(IF(VLOOKUP($B10,K24HPTBM!$A$6:$DM$168,S$4,0)="","",VLOOKUP($B10,K24HPTBM!$A$6:$DM$168,S$4,0)),$I$1:$V$2,2,1))</f>
        <v>4</v>
      </c>
      <c r="T10" s="28" t="str">
        <f>IF(ISERROR(HLOOKUP(IF(VLOOKUP($B10,K24HPTBM!$A$6:$DM$168,T$4,0)="","",VLOOKUP($B10,K24HPTBM!$A$6:$DM$168,T$4,0)),$I$1:$V$2,2,1)),"",HLOOKUP(IF(VLOOKUP($B10,K24HPTBM!$A$6:$DM$168,T$4,0)="","",VLOOKUP($B10,K24HPTBM!$A$6:$DM$168,T$4,0)),$I$1:$V$2,2,1))</f>
        <v/>
      </c>
      <c r="U10" s="28" t="str">
        <f>IF(ISERROR(HLOOKUP(IF(VLOOKUP($B10,K24HPTBM!$A$6:$DM$168,U$4,0)="","",VLOOKUP($B10,K24HPTBM!$A$6:$DM$168,U$4,0)),$I$1:$V$2,2,1)),"",HLOOKUP(IF(VLOOKUP($B10,K24HPTBM!$A$6:$DM$168,U$4,0)="","",VLOOKUP($B10,K24HPTBM!$A$6:$DM$168,U$4,0)),$I$1:$V$2,2,1))</f>
        <v/>
      </c>
      <c r="V10" s="28" t="str">
        <f>IF(ISERROR(HLOOKUP(IF(VLOOKUP($B10,K24HPTBM!$A$6:$DM$168,V$4,0)="","",VLOOKUP($B10,K24HPTBM!$A$6:$DM$168,V$4,0)),$I$1:$V$2,2,1)),"",HLOOKUP(IF(VLOOKUP($B10,K24HPTBM!$A$6:$DM$168,V$4,0)="","",VLOOKUP($B10,K24HPTBM!$A$6:$DM$168,V$4,0)),$I$1:$V$2,2,1))</f>
        <v/>
      </c>
      <c r="W10" s="28">
        <f>IF(ISERROR(HLOOKUP(IF(VLOOKUP($B10,K24HPTBM!$A$6:$DM$168,W$4,0)="","",VLOOKUP($B10,K24HPTBM!$A$6:$DM$168,W$4,0)),$I$1:$V$2,2,1)),"",HLOOKUP(IF(VLOOKUP($B10,K24HPTBM!$A$6:$DM$168,W$4,0)="","",VLOOKUP($B10,K24HPTBM!$A$6:$DM$168,W$4,0)),$I$1:$V$2,2,1))</f>
        <v>4</v>
      </c>
      <c r="X10" s="28">
        <f>IF(ISERROR(HLOOKUP(IF(VLOOKUP($B10,K24HPTBM!$A$6:$DM$168,X$4,0)="","",VLOOKUP($B10,K24HPTBM!$A$6:$DM$168,X$4,0)),$I$1:$V$2,2,1)),"",HLOOKUP(IF(VLOOKUP($B10,K24HPTBM!$A$6:$DM$168,X$4,0)="","",VLOOKUP($B10,K24HPTBM!$A$6:$DM$168,X$4,0)),$I$1:$V$2,2,1))</f>
        <v>3.33</v>
      </c>
      <c r="Y10" s="28" t="str">
        <f>IF(ISERROR(HLOOKUP(IF(VLOOKUP($B10,K24HPTBM!$A$6:$DM$168,Y$4,0)="","",VLOOKUP($B10,K24HPTBM!$A$6:$DM$168,Y$4,0)),$I$1:$V$2,2,1)),"",HLOOKUP(IF(VLOOKUP($B10,K24HPTBM!$A$6:$DM$168,Y$4,0)="","",VLOOKUP($B10,K24HPTBM!$A$6:$DM$168,Y$4,0)),$I$1:$V$2,2,1))</f>
        <v/>
      </c>
      <c r="Z10" s="28">
        <f>IF(ISERROR(HLOOKUP(IF(VLOOKUP($B10,K24HPTBM!$A$6:$DM$168,Z$4,0)="","",VLOOKUP($B10,K24HPTBM!$A$6:$DM$168,Z$4,0)),$I$1:$V$2,2,1)),"",HLOOKUP(IF(VLOOKUP($B10,K24HPTBM!$A$6:$DM$168,Z$4,0)="","",VLOOKUP($B10,K24HPTBM!$A$6:$DM$168,Z$4,0)),$I$1:$V$2,2,1))</f>
        <v>4</v>
      </c>
      <c r="AA10" s="28">
        <f>IF(ISERROR(HLOOKUP(IF(VLOOKUP($B10,K24HPTBM!$A$6:$DM$168,AA$4,0)="","",VLOOKUP($B10,K24HPTBM!$A$6:$DM$168,AA$4,0)),$I$1:$V$2,2,1)),"",HLOOKUP(IF(VLOOKUP($B10,K24HPTBM!$A$6:$DM$168,AA$4,0)="","",VLOOKUP($B10,K24HPTBM!$A$6:$DM$168,AA$4,0)),$I$1:$V$2,2,1))</f>
        <v>4</v>
      </c>
      <c r="AB10" s="28">
        <f>IF(ISERROR(HLOOKUP(IF(VLOOKUP($B10,K24HPTBM!$A$6:$DM$168,AB$4,0)="","",VLOOKUP($B10,K24HPTBM!$A$6:$DM$168,AB$4,0)),$I$1:$V$2,2,1)),"",HLOOKUP(IF(VLOOKUP($B10,K24HPTBM!$A$6:$DM$168,AB$4,0)="","",VLOOKUP($B10,K24HPTBM!$A$6:$DM$168,AB$4,0)),$I$1:$V$2,2,1))</f>
        <v>4</v>
      </c>
      <c r="AC10" s="28">
        <f>IF(ISERROR(HLOOKUP(IF(VLOOKUP($B10,K24HPTBM!$A$6:$DM$168,AC$4,0)="","",VLOOKUP($B10,K24HPTBM!$A$6:$DM$168,AC$4,0)),$I$1:$V$2,2,1)),"",HLOOKUP(IF(VLOOKUP($B10,K24HPTBM!$A$6:$DM$168,AC$4,0)="","",VLOOKUP($B10,K24HPTBM!$A$6:$DM$168,AC$4,0)),$I$1:$V$2,2,1))</f>
        <v>3.33</v>
      </c>
      <c r="AD10" s="28">
        <f>IF(ISERROR(HLOOKUP(IF(VLOOKUP($B10,K24HPTBM!$A$6:$DM$168,AD$4,0)="","",VLOOKUP($B10,K24HPTBM!$A$6:$DM$168,AD$4,0)),$I$1:$V$2,2,1)),"",HLOOKUP(IF(VLOOKUP($B10,K24HPTBM!$A$6:$DM$168,AD$4,0)="","",VLOOKUP($B10,K24HPTBM!$A$6:$DM$168,AD$4,0)),$I$1:$V$2,2,1))</f>
        <v>3.65</v>
      </c>
      <c r="AE10" s="28">
        <f>IF(ISERROR(HLOOKUP(IF(VLOOKUP($B10,K24HPTBM!$A$6:$DM$168,AE$4,0)="","",VLOOKUP($B10,K24HPTBM!$A$6:$DM$168,AE$4,0)),$I$1:$V$2,2,1)),"",HLOOKUP(IF(VLOOKUP($B10,K24HPTBM!$A$6:$DM$168,AE$4,0)="","",VLOOKUP($B10,K24HPTBM!$A$6:$DM$168,AE$4,0)),$I$1:$V$2,2,1))</f>
        <v>4</v>
      </c>
      <c r="AF10" s="28">
        <f>IF(ISERROR(HLOOKUP(IF(VLOOKUP($B10,K24HPTBM!$A$6:$DM$168,AF$4,0)="","",VLOOKUP($B10,K24HPTBM!$A$6:$DM$168,AF$4,0)),$I$1:$V$2,2,1)),"",HLOOKUP(IF(VLOOKUP($B10,K24HPTBM!$A$6:$DM$168,AF$4,0)="","",VLOOKUP($B10,K24HPTBM!$A$6:$DM$168,AF$4,0)),$I$1:$V$2,2,1))</f>
        <v>3.65</v>
      </c>
      <c r="AG10" s="28">
        <f>IF(ISERROR(HLOOKUP(IF(VLOOKUP($B10,K24HPTBM!$A$6:$DM$168,AG$4,0)="","",VLOOKUP($B10,K24HPTBM!$A$6:$DM$168,AG$4,0)),$I$1:$V$2,2,1)),"",HLOOKUP(IF(VLOOKUP($B10,K24HPTBM!$A$6:$DM$168,AG$4,0)="","",VLOOKUP($B10,K24HPTBM!$A$6:$DM$168,AG$4,0)),$I$1:$V$2,2,1))</f>
        <v>3.65</v>
      </c>
      <c r="AH10" s="28">
        <f>IF(ISERROR(HLOOKUP(IF(VLOOKUP($B10,K24HPTBM!$A$6:$DM$168,AH$4,0)="","",VLOOKUP($B10,K24HPTBM!$A$6:$DM$168,AH$4,0)),$I$1:$V$2,2,1)),"",HLOOKUP(IF(VLOOKUP($B10,K24HPTBM!$A$6:$DM$168,AH$4,0)="","",VLOOKUP($B10,K24HPTBM!$A$6:$DM$168,AH$4,0)),$I$1:$V$2,2,1))</f>
        <v>4</v>
      </c>
      <c r="AI10" s="28">
        <f>IF(ISERROR(HLOOKUP(IF(VLOOKUP($B10,K24HPTBM!$A$6:$DM$168,AI$4,0)="","",VLOOKUP($B10,K24HPTBM!$A$6:$DM$168,AI$4,0)),$I$1:$V$2,2,1)),"",HLOOKUP(IF(VLOOKUP($B10,K24HPTBM!$A$6:$DM$168,AI$4,0)="","",VLOOKUP($B10,K24HPTBM!$A$6:$DM$168,AI$4,0)),$I$1:$V$2,2,1))</f>
        <v>4</v>
      </c>
      <c r="AJ10" s="28">
        <f>IF(ISERROR(HLOOKUP(IF(VLOOKUP($B10,K24HPTBM!$A$6:$DM$168,AJ$4,0)="","",VLOOKUP($B10,K24HPTBM!$A$6:$DM$168,AJ$4,0)),$I$1:$V$2,2,1)),"",HLOOKUP(IF(VLOOKUP($B10,K24HPTBM!$A$6:$DM$168,AJ$4,0)="","",VLOOKUP($B10,K24HPTBM!$A$6:$DM$168,AJ$4,0)),$I$1:$V$2,2,1))</f>
        <v>4</v>
      </c>
      <c r="AK10" s="28">
        <f>IF(ISERROR(HLOOKUP(IF(VLOOKUP($B10,K24HPTBM!$A$6:$DM$168,AK$4,0)="","",VLOOKUP($B10,K24HPTBM!$A$6:$DM$168,AK$4,0)),$I$1:$V$2,2,1)),"",HLOOKUP(IF(VLOOKUP($B10,K24HPTBM!$A$6:$DM$168,AK$4,0)="","",VLOOKUP($B10,K24HPTBM!$A$6:$DM$168,AK$4,0)),$I$1:$V$2,2,1))</f>
        <v>4</v>
      </c>
      <c r="AL10" s="28">
        <f>IF(ISERROR(HLOOKUP(IF(VLOOKUP($B10,K24HPTBM!$A$6:$DM$168,AL$4,0)="","",VLOOKUP($B10,K24HPTBM!$A$6:$DM$168,AL$4,0)),$I$1:$V$2,2,1)),"",HLOOKUP(IF(VLOOKUP($B10,K24HPTBM!$A$6:$DM$168,AL$4,0)="","",VLOOKUP($B10,K24HPTBM!$A$6:$DM$168,AL$4,0)),$I$1:$V$2,2,1))</f>
        <v>3.65</v>
      </c>
      <c r="AM10" s="28">
        <f>IF(ISERROR(HLOOKUP(IF(VLOOKUP($B10,K24HPTBM!$A$6:$DM$168,AM$4,0)="","",VLOOKUP($B10,K24HPTBM!$A$6:$DM$168,AM$4,0)),$I$1:$V$2,2,1)),"",HLOOKUP(IF(VLOOKUP($B10,K24HPTBM!$A$6:$DM$168,AM$4,0)="","",VLOOKUP($B10,K24HPTBM!$A$6:$DM$168,AM$4,0)),$I$1:$V$2,2,1))</f>
        <v>4</v>
      </c>
      <c r="AN10" s="28">
        <f>IF(ISERROR(HLOOKUP(IF(VLOOKUP($B10,K24HPTBM!$A$6:$DM$168,AN$4,0)="","",VLOOKUP($B10,K24HPTBM!$A$6:$DM$168,AN$4,0)),$I$1:$V$2,2,1)),"",HLOOKUP(IF(VLOOKUP($B10,K24HPTBM!$A$6:$DM$168,AN$4,0)="","",VLOOKUP($B10,K24HPTBM!$A$6:$DM$168,AN$4,0)),$I$1:$V$2,2,1))</f>
        <v>3</v>
      </c>
      <c r="AO10" s="28">
        <f>IF(ISERROR(HLOOKUP(IF(VLOOKUP($B10,K24HPTBM!$A$6:$DM$168,AO$4,0)="","",VLOOKUP($B10,K24HPTBM!$A$6:$DM$168,AO$4,0)),$I$1:$V$2,2,1)),"",HLOOKUP(IF(VLOOKUP($B10,K24HPTBM!$A$6:$DM$168,AO$4,0)="","",VLOOKUP($B10,K24HPTBM!$A$6:$DM$168,AO$4,0)),$I$1:$V$2,2,1))</f>
        <v>3</v>
      </c>
      <c r="AP10" s="28">
        <f>IF(ISERROR(HLOOKUP(IF(VLOOKUP($B10,K24HPTBM!$A$6:$DM$168,AP$4,0)="","",VLOOKUP($B10,K24HPTBM!$A$6:$DM$168,AP$4,0)),$I$1:$V$2,2,1)),"",HLOOKUP(IF(VLOOKUP($B10,K24HPTBM!$A$6:$DM$168,AP$4,0)="","",VLOOKUP($B10,K24HPTBM!$A$6:$DM$168,AP$4,0)),$I$1:$V$2,2,1))</f>
        <v>2.65</v>
      </c>
      <c r="AQ10" s="28">
        <f>IF(ISERROR(HLOOKUP(IF(VLOOKUP($B10,K24HPTBM!$A$6:$DM$168,AQ$4,0)="","",VLOOKUP($B10,K24HPTBM!$A$6:$DM$168,AQ$4,0)),$I$1:$V$2,2,1)),"",HLOOKUP(IF(VLOOKUP($B10,K24HPTBM!$A$6:$DM$168,AQ$4,0)="","",VLOOKUP($B10,K24HPTBM!$A$6:$DM$168,AQ$4,0)),$I$1:$V$2,2,1))</f>
        <v>3.33</v>
      </c>
      <c r="AR10" s="28" t="str">
        <f>IF(ISERROR(HLOOKUP(IF(VLOOKUP($B10,K24HPTBM!$A$6:$DM$168,AR$4,0)="","",VLOOKUP($B10,K24HPTBM!$A$6:$DM$168,AR$4,0)),$I$1:$V$2,2,1)),"",HLOOKUP(IF(VLOOKUP($B10,K24HPTBM!$A$6:$DM$168,AR$4,0)="","",VLOOKUP($B10,K24HPTBM!$A$6:$DM$168,AR$4,0)),$I$1:$V$2,2,1))</f>
        <v/>
      </c>
      <c r="AS10" s="28" t="str">
        <f>IF(ISERROR(HLOOKUP(IF(VLOOKUP($B10,K24HPTBM!$A$6:$DM$168,AS$4,0)="","",VLOOKUP($B10,K24HPTBM!$A$6:$DM$168,AS$4,0)),$I$1:$V$2,2,1)),"",HLOOKUP(IF(VLOOKUP($B10,K24HPTBM!$A$6:$DM$168,AS$4,0)="","",VLOOKUP($B10,K24HPTBM!$A$6:$DM$168,AS$4,0)),$I$1:$V$2,2,1))</f>
        <v/>
      </c>
      <c r="AT10" s="28" t="str">
        <f>IF(ISERROR(HLOOKUP(IF(VLOOKUP($B10,K24HPTBM!$A$6:$DM$168,AT$4,0)="","",VLOOKUP($B10,K24HPTBM!$A$6:$DM$168,AT$4,0)),$I$1:$V$2,2,1)),"",HLOOKUP(IF(VLOOKUP($B10,K24HPTBM!$A$6:$DM$168,AT$4,0)="","",VLOOKUP($B10,K24HPTBM!$A$6:$DM$168,AT$4,0)),$I$1:$V$2,2,1))</f>
        <v/>
      </c>
      <c r="AU10" s="28" t="str">
        <f>IF(ISERROR(HLOOKUP(IF(VLOOKUP($B10,K24HPTBM!$A$6:$DM$168,AU$4,0)="","",VLOOKUP($B10,K24HPTBM!$A$6:$DM$168,AU$4,0)),$I$1:$V$2,2,1)),"",HLOOKUP(IF(VLOOKUP($B10,K24HPTBM!$A$6:$DM$168,AU$4,0)="","",VLOOKUP($B10,K24HPTBM!$A$6:$DM$168,AU$4,0)),$I$1:$V$2,2,1))</f>
        <v/>
      </c>
      <c r="AV10" s="14">
        <f>IF(VLOOKUP($B10,K24HPTBM!$A$6:$DM$168,AV$4,0)="","",VLOOKUP($B10,K24HPTBM!$A$6:$DM$168,AV$4,0))</f>
        <v>47</v>
      </c>
      <c r="AW10" s="14">
        <f>IF(VLOOKUP($B10,K24HPTBM!$A$6:$DM$168,AW$4,0)="","",VLOOKUP($B10,K24HPTBM!$A$6:$DM$168,AW$4,0))</f>
        <v>0</v>
      </c>
      <c r="AX10" s="13">
        <f>IF(VLOOKUP($B10,K24HPTBM!$A$6:$DM$168,AX$4,0)="","",VLOOKUP($B10,K24HPTBM!$A$6:$DM$168,AX$4,0))</f>
        <v>7.8</v>
      </c>
      <c r="AY10" s="13">
        <f>IF(VLOOKUP($B10,K24HPTBM!$A$6:$DM$168,AY$4,0)="","",VLOOKUP($B10,K24HPTBM!$A$6:$DM$168,AY$4,0))</f>
        <v>5.8</v>
      </c>
      <c r="AZ10" s="13" t="str">
        <f>IF(VLOOKUP($B10,K24HPTBM!$A$6:$DM$168,AZ$4,0)="","",VLOOKUP($B10,K24HPTBM!$A$6:$DM$168,AZ$4,0))</f>
        <v/>
      </c>
      <c r="BA10" s="13" t="str">
        <f>IF(VLOOKUP($B10,K24HPTBM!$A$6:$DM$168,BA$4,0)="","",VLOOKUP($B10,K24HPTBM!$A$6:$DM$168,BA$4,0))</f>
        <v/>
      </c>
      <c r="BB10" s="13" t="str">
        <f>IF(VLOOKUP($B10,K24HPTBM!$A$6:$DM$168,BB$4,0)="","",VLOOKUP($B10,K24HPTBM!$A$6:$DM$168,BB$4,0))</f>
        <v/>
      </c>
      <c r="BC10" s="13" t="str">
        <f>IF(VLOOKUP($B10,K24HPTBM!$A$6:$DM$168,BC$4,0)="","",VLOOKUP($B10,K24HPTBM!$A$6:$DM$168,BC$4,0))</f>
        <v/>
      </c>
      <c r="BD10" s="13">
        <f>IF(VLOOKUP($B10,K24HPTBM!$A$6:$DM$168,BD$4,0)="","",VLOOKUP($B10,K24HPTBM!$A$6:$DM$168,BD$4,0))</f>
        <v>9.1</v>
      </c>
      <c r="BE10" s="13" t="str">
        <f>IF(VLOOKUP($B10,K24HPTBM!$A$6:$DM$168,BE$4,0)="","",VLOOKUP($B10,K24HPTBM!$A$6:$DM$168,BE$4,0))</f>
        <v/>
      </c>
      <c r="BF10" s="13" t="str">
        <f>IF(VLOOKUP($B10,K24HPTBM!$A$6:$DM$168,BF$4,0)="","",VLOOKUP($B10,K24HPTBM!$A$6:$DM$168,BF$4,0))</f>
        <v/>
      </c>
      <c r="BG10" s="13" t="str">
        <f>IF(VLOOKUP($B10,K24HPTBM!$A$6:$DM$168,BG$4,0)="","",VLOOKUP($B10,K24HPTBM!$A$6:$DM$168,BG$4,0))</f>
        <v/>
      </c>
      <c r="BH10" s="13" t="str">
        <f>IF(VLOOKUP($B10,K24HPTBM!$A$6:$DM$168,BH$4,0)="","",VLOOKUP($B10,K24HPTBM!$A$6:$DM$168,BH$4,0))</f>
        <v/>
      </c>
      <c r="BI10" s="13" t="str">
        <f>IF(VLOOKUP($B10,K24HPTBM!$A$6:$DM$168,BI$4,0)="","",VLOOKUP($B10,K24HPTBM!$A$6:$DM$168,BI$4,0))</f>
        <v/>
      </c>
      <c r="BJ10" s="13">
        <f>IF(VLOOKUP($B10,K24HPTBM!$A$6:$DM$168,BJ$4,0)="","",VLOOKUP($B10,K24HPTBM!$A$6:$DM$168,BJ$4,0))</f>
        <v>6.3</v>
      </c>
      <c r="BK10" s="13" t="str">
        <f>IF(VLOOKUP($B10,K24HPTBM!$A$6:$DM$168,BK$4,0)="","",VLOOKUP($B10,K24HPTBM!$A$6:$DM$168,BK$4,0))</f>
        <v/>
      </c>
      <c r="BL10" s="13">
        <f>IF(VLOOKUP($B10,K24HPTBM!$A$6:$DM$168,BL$4,0)="","",VLOOKUP($B10,K24HPTBM!$A$6:$DM$168,BL$4,0))</f>
        <v>6.8</v>
      </c>
      <c r="BM10" s="14">
        <f>IF(VLOOKUP($B10,K24HPTBM!$A$6:$DM$168,BM$4,0)="","",VLOOKUP($B10,K24HPTBM!$A$6:$DM$168,BM$4,0))</f>
        <v>5</v>
      </c>
      <c r="BN10" s="14">
        <f>IF(VLOOKUP($B10,K24HPTBM!$A$6:$DM$168,BN$4,0)="","",VLOOKUP($B10,K24HPTBM!$A$6:$DM$168,BN$4,0))</f>
        <v>0</v>
      </c>
      <c r="BO10" s="28">
        <f>IF(ISERROR(HLOOKUP(IF(VLOOKUP($B10,K24HPTBM!$A$6:$DM$168,BO$4,0)="","",VLOOKUP($B10,K24HPTBM!$A$6:$DM$168,BO$4,0)),$I$1:$V$2,2,1)),"",HLOOKUP(IF(VLOOKUP($B10,K24HPTBM!$A$6:$DM$168,BO$4,0)="","",VLOOKUP($B10,K24HPTBM!$A$6:$DM$168,BO$4,0)),$I$1:$V$2,2,1))</f>
        <v>3</v>
      </c>
      <c r="BP10" s="28">
        <f>IF(ISERROR(HLOOKUP(IF(VLOOKUP($B10,K24HPTBM!$A$6:$DM$168,BP$4,0)="","",VLOOKUP($B10,K24HPTBM!$A$6:$DM$168,BP$4,0)),$I$1:$V$2,2,1)),"",HLOOKUP(IF(VLOOKUP($B10,K24HPTBM!$A$6:$DM$168,BP$4,0)="","",VLOOKUP($B10,K24HPTBM!$A$6:$DM$168,BP$4,0)),$I$1:$V$2,2,1))</f>
        <v>4</v>
      </c>
      <c r="BQ10" s="28">
        <f>IF(ISERROR(HLOOKUP(IF(VLOOKUP($B10,K24HPTBM!$A$6:$DM$168,BQ$4,0)="","",VLOOKUP($B10,K24HPTBM!$A$6:$DM$168,BQ$4,0)),$I$1:$V$2,2,1)),"",HLOOKUP(IF(VLOOKUP($B10,K24HPTBM!$A$6:$DM$168,BQ$4,0)="","",VLOOKUP($B10,K24HPTBM!$A$6:$DM$168,BQ$4,0)),$I$1:$V$2,2,1))</f>
        <v>4</v>
      </c>
      <c r="BR10" s="28">
        <f>IF(ISERROR(HLOOKUP(IF(VLOOKUP($B10,K24HPTBM!$A$6:$DM$168,BR$4,0)="","",VLOOKUP($B10,K24HPTBM!$A$6:$DM$168,BR$4,0)),$I$1:$V$2,2,1)),"",HLOOKUP(IF(VLOOKUP($B10,K24HPTBM!$A$6:$DM$168,BR$4,0)="","",VLOOKUP($B10,K24HPTBM!$A$6:$DM$168,BR$4,0)),$I$1:$V$2,2,1))</f>
        <v>4</v>
      </c>
      <c r="BS10" s="28">
        <f>IF(ISERROR(HLOOKUP(IF(VLOOKUP($B10,K24HPTBM!$A$6:$DM$168,BS$4,0)="","",VLOOKUP($B10,K24HPTBM!$A$6:$DM$168,BS$4,0)),$I$1:$V$2,2,1)),"",HLOOKUP(IF(VLOOKUP($B10,K24HPTBM!$A$6:$DM$168,BS$4,0)="","",VLOOKUP($B10,K24HPTBM!$A$6:$DM$168,BS$4,0)),$I$1:$V$2,2,1))</f>
        <v>3.33</v>
      </c>
      <c r="BT10" s="28">
        <f>IF(ISERROR(HLOOKUP(IF(VLOOKUP($B10,K24HPTBM!$A$6:$DM$168,BT$4,0)="","",VLOOKUP($B10,K24HPTBM!$A$6:$DM$168,BT$4,0)),$I$1:$V$2,2,1)),"",HLOOKUP(IF(VLOOKUP($B10,K24HPTBM!$A$6:$DM$168,BT$4,0)="","",VLOOKUP($B10,K24HPTBM!$A$6:$DM$168,BT$4,0)),$I$1:$V$2,2,1))</f>
        <v>4</v>
      </c>
      <c r="BU10" s="28">
        <f>IF(ISERROR(HLOOKUP(IF(VLOOKUP($B10,K24HPTBM!$A$6:$DM$168,BU$4,0)="","",VLOOKUP($B10,K24HPTBM!$A$6:$DM$168,BU$4,0)),$I$1:$V$2,2,1)),"",HLOOKUP(IF(VLOOKUP($B10,K24HPTBM!$A$6:$DM$168,BU$4,0)="","",VLOOKUP($B10,K24HPTBM!$A$6:$DM$168,BU$4,0)),$I$1:$V$2,2,1))</f>
        <v>4</v>
      </c>
      <c r="BV10" s="28">
        <f>IF(ISERROR(HLOOKUP(IF(VLOOKUP($B10,K24HPTBM!$A$6:$DM$168,BV$4,0)="","",VLOOKUP($B10,K24HPTBM!$A$6:$DM$168,BV$4,0)),$I$1:$V$2,2,1)),"",HLOOKUP(IF(VLOOKUP($B10,K24HPTBM!$A$6:$DM$168,BV$4,0)="","",VLOOKUP($B10,K24HPTBM!$A$6:$DM$168,BV$4,0)),$I$1:$V$2,2,1))</f>
        <v>4</v>
      </c>
      <c r="BW10" s="28">
        <f>IF(ISERROR(HLOOKUP(IF(VLOOKUP($B10,K24HPTBM!$A$6:$DM$168,BW$4,0)="","",VLOOKUP($B10,K24HPTBM!$A$6:$DM$168,BW$4,0)),$I$1:$V$2,2,1)),"",HLOOKUP(IF(VLOOKUP($B10,K24HPTBM!$A$6:$DM$168,BW$4,0)="","",VLOOKUP($B10,K24HPTBM!$A$6:$DM$168,BW$4,0)),$I$1:$V$2,2,1))</f>
        <v>4</v>
      </c>
      <c r="BX10" s="28">
        <f>IF(ISERROR(HLOOKUP(IF(VLOOKUP($B10,K24HPTBM!$A$6:$DM$168,BX$4,0)="","",VLOOKUP($B10,K24HPTBM!$A$6:$DM$168,BX$4,0)),$I$1:$V$2,2,1)),"",HLOOKUP(IF(VLOOKUP($B10,K24HPTBM!$A$6:$DM$168,BX$4,0)="","",VLOOKUP($B10,K24HPTBM!$A$6:$DM$168,BX$4,0)),$I$1:$V$2,2,1))</f>
        <v>3.33</v>
      </c>
      <c r="BY10" s="28">
        <f>IF(ISERROR(HLOOKUP(IF(VLOOKUP($B10,K24HPTBM!$A$6:$DM$168,BY$4,0)="","",VLOOKUP($B10,K24HPTBM!$A$6:$DM$168,BY$4,0)),$I$1:$V$2,2,1)),"",HLOOKUP(IF(VLOOKUP($B10,K24HPTBM!$A$6:$DM$168,BY$4,0)="","",VLOOKUP($B10,K24HPTBM!$A$6:$DM$168,BY$4,0)),$I$1:$V$2,2,1))</f>
        <v>4</v>
      </c>
      <c r="BZ10" s="28">
        <f>IF(ISERROR(HLOOKUP(IF(VLOOKUP($B10,K24HPTBM!$A$6:$DM$168,BZ$4,0)="","",VLOOKUP($B10,K24HPTBM!$A$6:$DM$168,BZ$4,0)),$I$1:$V$2,2,1)),"",HLOOKUP(IF(VLOOKUP($B10,K24HPTBM!$A$6:$DM$168,BZ$4,0)="","",VLOOKUP($B10,K24HPTBM!$A$6:$DM$168,BZ$4,0)),$I$1:$V$2,2,1))</f>
        <v>3.33</v>
      </c>
      <c r="CA10" s="28">
        <f>IF(ISERROR(HLOOKUP(IF(VLOOKUP($B10,K24HPTBM!$A$6:$DM$168,CA$4,0)="","",VLOOKUP($B10,K24HPTBM!$A$6:$DM$168,CA$4,0)),$I$1:$V$2,2,1)),"",HLOOKUP(IF(VLOOKUP($B10,K24HPTBM!$A$6:$DM$168,CA$4,0)="","",VLOOKUP($B10,K24HPTBM!$A$6:$DM$168,CA$4,0)),$I$1:$V$2,2,1))</f>
        <v>4</v>
      </c>
      <c r="CB10" s="28">
        <f>IF(ISERROR(HLOOKUP(IF(VLOOKUP($B10,K24HPTBM!$A$6:$DM$168,CB$4,0)="","",VLOOKUP($B10,K24HPTBM!$A$6:$DM$168,CB$4,0)),$I$1:$V$2,2,1)),"",HLOOKUP(IF(VLOOKUP($B10,K24HPTBM!$A$6:$DM$168,CB$4,0)="","",VLOOKUP($B10,K24HPTBM!$A$6:$DM$168,CB$4,0)),$I$1:$V$2,2,1))</f>
        <v>4</v>
      </c>
      <c r="CC10" s="28">
        <f>IF(ISERROR(HLOOKUP(IF(VLOOKUP($B10,K24HPTBM!$A$6:$DM$168,CC$4,0)="","",VLOOKUP($B10,K24HPTBM!$A$6:$DM$168,CC$4,0)),$I$1:$V$2,2,1)),"",HLOOKUP(IF(VLOOKUP($B10,K24HPTBM!$A$6:$DM$168,CC$4,0)="","",VLOOKUP($B10,K24HPTBM!$A$6:$DM$168,CC$4,0)),$I$1:$V$2,2,1))</f>
        <v>4</v>
      </c>
      <c r="CD10" s="14">
        <f>IF(VLOOKUP($B10,K24HPTBM!$A$6:$DM$168,CD$4,0)="","",VLOOKUP($B10,K24HPTBM!$A$6:$DM$168,CD$4,0))</f>
        <v>41</v>
      </c>
      <c r="CE10" s="14">
        <f>IF(VLOOKUP($B10,K24HPTBM!$A$6:$DM$168,CE$4,0)="","",VLOOKUP($B10,K24HPTBM!$A$6:$DM$168,CE$4,0))</f>
        <v>0</v>
      </c>
      <c r="CF10" s="28" t="str">
        <f>IF(ISERROR(HLOOKUP(IF(VLOOKUP($B10,K24HPTBM!$A$6:$DM$168,CF$4,0)="","",VLOOKUP($B10,K24HPTBM!$A$6:$DM$168,CF$4,0)),$I$1:$V$2,2,1)),"",HLOOKUP(IF(VLOOKUP($B10,K24HPTBM!$A$6:$DM$168,CF$4,0)="","",VLOOKUP($B10,K24HPTBM!$A$6:$DM$168,CF$4,0)),$I$1:$V$2,2,1))</f>
        <v/>
      </c>
      <c r="CG10" s="28">
        <f>IF(ISERROR(HLOOKUP(IF(VLOOKUP($B10,K24HPTBM!$A$6:$DM$168,CG$4,0)="","",VLOOKUP($B10,K24HPTBM!$A$6:$DM$168,CG$4,0)),$I$1:$V$2,2,1)),"",HLOOKUP(IF(VLOOKUP($B10,K24HPTBM!$A$6:$DM$168,CG$4,0)="","",VLOOKUP($B10,K24HPTBM!$A$6:$DM$168,CG$4,0)),$I$1:$V$2,2,1))</f>
        <v>4</v>
      </c>
      <c r="CH10" s="28">
        <f>IF(ISERROR(HLOOKUP(IF(VLOOKUP($B10,K24HPTBM!$A$6:$DM$168,CH$4,0)="","",VLOOKUP($B10,K24HPTBM!$A$6:$DM$168,CH$4,0)),$I$1:$V$2,2,1)),"",HLOOKUP(IF(VLOOKUP($B10,K24HPTBM!$A$6:$DM$168,CH$4,0)="","",VLOOKUP($B10,K24HPTBM!$A$6:$DM$168,CH$4,0)),$I$1:$V$2,2,1))</f>
        <v>4</v>
      </c>
      <c r="CI10" s="28">
        <f>IF(ISERROR(HLOOKUP(IF(VLOOKUP($B10,K24HPTBM!$A$6:$DM$168,CI$4,0)="","",VLOOKUP($B10,K24HPTBM!$A$6:$DM$168,CI$4,0)),$I$1:$V$2,2,1)),"",HLOOKUP(IF(VLOOKUP($B10,K24HPTBM!$A$6:$DM$168,CI$4,0)="","",VLOOKUP($B10,K24HPTBM!$A$6:$DM$168,CI$4,0)),$I$1:$V$2,2,1))</f>
        <v>3.33</v>
      </c>
      <c r="CJ10" s="28">
        <f>IF(ISERROR(HLOOKUP(IF(VLOOKUP($B10,K24HPTBM!$A$6:$DM$168,CJ$4,0)="","",VLOOKUP($B10,K24HPTBM!$A$6:$DM$168,CJ$4,0)),$I$1:$V$2,2,1)),"",HLOOKUP(IF(VLOOKUP($B10,K24HPTBM!$A$6:$DM$168,CJ$4,0)="","",VLOOKUP($B10,K24HPTBM!$A$6:$DM$168,CJ$4,0)),$I$1:$V$2,2,1))</f>
        <v>2.65</v>
      </c>
      <c r="CK10" s="28">
        <f>IF(ISERROR(HLOOKUP(IF(VLOOKUP($B10,K24HPTBM!$A$6:$DM$168,CK$4,0)="","",VLOOKUP($B10,K24HPTBM!$A$6:$DM$168,CK$4,0)),$I$1:$V$2,2,1)),"",HLOOKUP(IF(VLOOKUP($B10,K24HPTBM!$A$6:$DM$168,CK$4,0)="","",VLOOKUP($B10,K24HPTBM!$A$6:$DM$168,CK$4,0)),$I$1:$V$2,2,1))</f>
        <v>4</v>
      </c>
      <c r="CL10" s="28">
        <f>IF(ISERROR(HLOOKUP(IF(VLOOKUP($B10,K24HPTBM!$A$6:$DM$168,CL$4,0)="","",VLOOKUP($B10,K24HPTBM!$A$6:$DM$168,CL$4,0)),$I$1:$V$2,2,1)),"",HLOOKUP(IF(VLOOKUP($B10,K24HPTBM!$A$6:$DM$168,CL$4,0)="","",VLOOKUP($B10,K24HPTBM!$A$6:$DM$168,CL$4,0)),$I$1:$V$2,2,1))</f>
        <v>3.65</v>
      </c>
      <c r="CM10" s="28" t="str">
        <f>IF(ISERROR(HLOOKUP(IF(VLOOKUP($B10,K24HPTBM!$A$6:$DM$168,CM$4,0)="","",VLOOKUP($B10,K24HPTBM!$A$6:$DM$168,CM$4,0)),$I$1:$V$2,2,1)),"",HLOOKUP(IF(VLOOKUP($B10,K24HPTBM!$A$6:$DM$168,CM$4,0)="","",VLOOKUP($B10,K24HPTBM!$A$6:$DM$168,CM$4,0)),$I$1:$V$2,2,1))</f>
        <v>X</v>
      </c>
      <c r="CN10" s="28">
        <f>IF(ISERROR(HLOOKUP(IF(VLOOKUP($B10,K24HPTBM!$A$6:$DM$168,CN$4,0)="","",VLOOKUP($B10,K24HPTBM!$A$6:$DM$168,CN$4,0)),$I$1:$V$2,2,1)),"",HLOOKUP(IF(VLOOKUP($B10,K24HPTBM!$A$6:$DM$168,CN$4,0)="","",VLOOKUP($B10,K24HPTBM!$A$6:$DM$168,CN$4,0)),$I$1:$V$2,2,1))</f>
        <v>4</v>
      </c>
      <c r="CO10" s="28">
        <f>IF(ISERROR(HLOOKUP(IF(VLOOKUP($B10,K24HPTBM!$A$6:$DM$168,CO$4,0)="","",VLOOKUP($B10,K24HPTBM!$A$6:$DM$168,CO$4,0)),$I$1:$V$2,2,1)),"",HLOOKUP(IF(VLOOKUP($B10,K24HPTBM!$A$6:$DM$168,CO$4,0)="","",VLOOKUP($B10,K24HPTBM!$A$6:$DM$168,CO$4,0)),$I$1:$V$2,2,1))</f>
        <v>4</v>
      </c>
      <c r="CP10" s="28">
        <f>IF(ISERROR(HLOOKUP(IF(VLOOKUP($B10,K24HPTBM!$A$6:$DM$168,CP$4,0)="","",VLOOKUP($B10,K24HPTBM!$A$6:$DM$168,CP$4,0)),$I$1:$V$2,2,1)),"",HLOOKUP(IF(VLOOKUP($B10,K24HPTBM!$A$6:$DM$168,CP$4,0)="","",VLOOKUP($B10,K24HPTBM!$A$6:$DM$168,CP$4,0)),$I$1:$V$2,2,1))</f>
        <v>4</v>
      </c>
      <c r="CQ10" s="28">
        <f>IF(ISERROR(HLOOKUP(IF(VLOOKUP($B10,K24HPTBM!$A$6:$DM$168,CQ$4,0)="","",VLOOKUP($B10,K24HPTBM!$A$6:$DM$168,CQ$4,0)),$I$1:$V$2,2,1)),"",HLOOKUP(IF(VLOOKUP($B10,K24HPTBM!$A$6:$DM$168,CQ$4,0)="","",VLOOKUP($B10,K24HPTBM!$A$6:$DM$168,CQ$4,0)),$I$1:$V$2,2,1))</f>
        <v>4</v>
      </c>
      <c r="CR10" s="28">
        <f>IF(ISERROR(HLOOKUP(IF(VLOOKUP($B10,K24HPTBM!$A$6:$DM$168,CR$4,0)="","",VLOOKUP($B10,K24HPTBM!$A$6:$DM$168,CR$4,0)),$I$1:$V$2,2,1)),"",HLOOKUP(IF(VLOOKUP($B10,K24HPTBM!$A$6:$DM$168,CR$4,0)="","",VLOOKUP($B10,K24HPTBM!$A$6:$DM$168,CR$4,0)),$I$1:$V$2,2,1))</f>
        <v>4</v>
      </c>
      <c r="CS10" s="28">
        <f>IF(ISERROR(HLOOKUP(IF(VLOOKUP($B10,K24HPTBM!$A$6:$DM$168,CS$4,0)="","",VLOOKUP($B10,K24HPTBM!$A$6:$DM$168,CS$4,0)),$I$1:$V$2,2,1)),"",HLOOKUP(IF(VLOOKUP($B10,K24HPTBM!$A$6:$DM$168,CS$4,0)="","",VLOOKUP($B10,K24HPTBM!$A$6:$DM$168,CS$4,0)),$I$1:$V$2,2,1))</f>
        <v>4</v>
      </c>
      <c r="CT10" s="28">
        <f>IF(ISERROR(HLOOKUP(IF(VLOOKUP($B10,K24HPTBM!$A$6:$DM$168,CT$4,0)="","",VLOOKUP($B10,K24HPTBM!$A$6:$DM$168,CT$4,0)),$I$1:$V$2,2,1)),"",HLOOKUP(IF(VLOOKUP($B10,K24HPTBM!$A$6:$DM$168,CT$4,0)="","",VLOOKUP($B10,K24HPTBM!$A$6:$DM$168,CT$4,0)),$I$1:$V$2,2,1))</f>
        <v>4</v>
      </c>
      <c r="CU10" s="28">
        <f>IF(ISERROR(HLOOKUP(IF(VLOOKUP($B10,K24HPTBM!$A$6:$DM$168,CU$4,0)="","",VLOOKUP($B10,K24HPTBM!$A$6:$DM$168,CU$4,0)),$I$1:$V$2,2,1)),"",HLOOKUP(IF(VLOOKUP($B10,K24HPTBM!$A$6:$DM$168,CU$4,0)="","",VLOOKUP($B10,K24HPTBM!$A$6:$DM$168,CU$4,0)),$I$1:$V$2,2,1))</f>
        <v>3.33</v>
      </c>
      <c r="CV10" s="28">
        <f>IF(ISERROR(HLOOKUP(IF(VLOOKUP($B10,K24HPTBM!$A$6:$DM$168,CV$4,0)="","",VLOOKUP($B10,K24HPTBM!$A$6:$DM$168,CV$4,0)),$I$1:$V$2,2,1)),"",HLOOKUP(IF(VLOOKUP($B10,K24HPTBM!$A$6:$DM$168,CV$4,0)="","",VLOOKUP($B10,K24HPTBM!$A$6:$DM$168,CV$4,0)),$I$1:$V$2,2,1))</f>
        <v>4</v>
      </c>
      <c r="CW10" s="14">
        <f>IF(VLOOKUP($B10,K24HPTBM!$A$6:$DM$168,CW$4,0)="","",VLOOKUP($B10,K24HPTBM!$A$6:$DM$168,CW$4,0))</f>
        <v>35</v>
      </c>
      <c r="CX10" s="14">
        <f>IF(VLOOKUP($B10,K24HPTBM!$A$6:$DM$168,CX$4,0)="","",VLOOKUP($B10,K24HPTBM!$A$6:$DM$168,CX$4,0))</f>
        <v>3</v>
      </c>
      <c r="CY10" s="14">
        <f t="shared" ref="CY10:CY24" si="0">AV10+AW10+CD10+CE10+CW10+CX10</f>
        <v>126</v>
      </c>
      <c r="CZ10" s="14">
        <f t="shared" ref="CZ10:CZ24" si="1">SUMIF(I10:CV10,"=P",$I$9:$CV$9)</f>
        <v>0</v>
      </c>
      <c r="DA10" s="14">
        <f t="shared" ref="DA10:DA24" si="2">ROUND(SUMPRODUCT(I10:CV10,$I$9:$CV$9)/(CY10-CZ10),2)</f>
        <v>3.69</v>
      </c>
      <c r="DB10" s="14"/>
      <c r="DC10" s="14">
        <f t="shared" ref="DC10:DC24" si="3">AW10+CE10+CX10</f>
        <v>3</v>
      </c>
      <c r="DD10" s="16">
        <f t="shared" ref="DD10:DD24" si="4">DC10/(CY10-CZ10)</f>
        <v>2.3809523809523808E-2</v>
      </c>
      <c r="DE10" s="17" t="str">
        <f t="shared" ref="DE10:DE24" si="5">IF(OR(CN10="",CN10="X",CN10&lt;4,CR10="",CR10="X",CR10&lt;4,CS10="",CS10="X",CS10&lt;4,CT10="",CT10="X",CT10&lt;4,CU10="",CU10="X",CU10&lt;4,DD10&gt;5%),"KO",IF(SUMIF(J10:CV10,"&lt;4",$K$3:$CV$3)=0,"D","KO"))</f>
        <v>KO</v>
      </c>
      <c r="DF10" s="13" t="str">
        <f>IF(VLOOKUP($B10,K24HPTBM!$A$6:$DM$168,DF$4,0)="","",VLOOKUP($B10,K24HPTBM!$A$6:$DM$168,DF$4,0))</f>
        <v/>
      </c>
      <c r="DG10" s="13" t="str">
        <f>IF(VLOOKUP($B10,K24HPTBM!$A$6:$DM$168,DG$4,0)="","",VLOOKUP($B10,K24HPTBM!$A$6:$DM$168,DG$4,0))</f>
        <v/>
      </c>
      <c r="DH10" s="13" t="str">
        <f>IF(VLOOKUP($B10,K24HPTBM!$A$6:$DM$168,DH$4,0)="","",VLOOKUP($B10,K24HPTBM!$A$6:$DM$168,DH$4,0))</f>
        <v/>
      </c>
      <c r="DI10" s="28" t="str">
        <f>IF(ISERROR(HLOOKUP(IF(VLOOKUP($B10,K24HPTBM!$A$6:$DM$168,DI$4,0)="","",VLOOKUP($B10,K24HPTBM!$A$6:$DM$168,DI$4,0)),$I$1:$V$2,2,1)),"",HLOOKUP(IF(VLOOKUP($B10,K24HPTBM!$A$6:$DM$168,DI$4,0)="","",VLOOKUP($B10,K24HPTBM!$A$6:$DM$168,DI$4,0)),$I$1:$V$2,2,1))</f>
        <v/>
      </c>
      <c r="DJ10" s="13" t="str">
        <f>IF(VLOOKUP($B10,K24HPTBM!$A$6:$DM$168,DJ$4,0)="","",VLOOKUP($B10,K24HPTBM!$A$6:$DM$168,DJ$4,0))</f>
        <v/>
      </c>
      <c r="DK10" s="13" t="str">
        <f>IF(VLOOKUP($B10,K24HPTBM!$A$6:$DM$168,DK$4,0)="","",VLOOKUP($B10,K24HPTBM!$A$6:$DM$168,DK$4,0))</f>
        <v/>
      </c>
      <c r="DL10" s="14">
        <f>IF(VLOOKUP($B10,K24HPTBM!$A$6:$DM$168,DL$4,0)="","",VLOOKUP($B10,K24HPTBM!$A$6:$DM$168,DL$4,0))</f>
        <v>0</v>
      </c>
      <c r="DM10" s="14">
        <f>IF(VLOOKUP($B10,K24HPTBM!$A$6:$DM$168,DM$4,0)="","",VLOOKUP($B10,K24HPTBM!$A$6:$DM$168,DM$4,0))</f>
        <v>3</v>
      </c>
      <c r="DN10" s="14">
        <f>IF(VLOOKUP($B10,K24HPTBM!$A$6:$DM$168,DN$4,0)="","",VLOOKUP($B10,K24HPTBM!$A$6:$DM$168,DN$4,0))</f>
        <v>128</v>
      </c>
      <c r="DO10" s="14">
        <f>IF(VLOOKUP($B10,K24HPTBM!$A$6:$DM$168,DO$4,0)="","",VLOOKUP($B10,K24HPTBM!$A$6:$DM$168,DO$4,0))</f>
        <v>6</v>
      </c>
      <c r="DP10" s="14">
        <f>IF(VLOOKUP($B10,K24HPTBM!$A$6:$DM$168,DP$4,0)="","",VLOOKUP($B10,K24HPTBM!$A$6:$DM$168,DP$4,0))</f>
        <v>132</v>
      </c>
      <c r="DQ10" s="14">
        <f>IF(VLOOKUP($B10,K24HPTBM!$A$6:$DM$168,DQ$4,0)="","",VLOOKUP($B10,K24HPTBM!$A$6:$DM$168,DQ$4,0))</f>
        <v>128</v>
      </c>
      <c r="DR10" s="18">
        <f>IF(VLOOKUP($B10,K24HPTBM!$A$6:$DM$168,DR$4,0)="","",VLOOKUP($B10,K24HPTBM!$A$6:$DM$168,DR$4,0))</f>
        <v>8.59</v>
      </c>
      <c r="DS10" s="18">
        <f>IF(VLOOKUP($B10,K24HPTBM!$A$6:$DM$168,DS$4,0)="","",VLOOKUP($B10,K24HPTBM!$A$6:$DM$168,DS$4,0))</f>
        <v>3.79</v>
      </c>
      <c r="DT10" s="13" t="str">
        <f>IF(VLOOKUP($B10,K24HPTBM!$A$6:$DM$168,DT$4,0)="","",VLOOKUP($B10,K24HPTBM!$A$6:$DM$168,DT$4,0))</f>
        <v>CR 210</v>
      </c>
      <c r="DU10" s="29">
        <f>ROUND(SUMPRODUCT(I10:DI10,$I$9:$DI$9)/(CY10-CZ10+3),2)</f>
        <v>3.61</v>
      </c>
    </row>
    <row r="11" spans="1:125" ht="17.25" customHeight="1" x14ac:dyDescent="0.25">
      <c r="A11" s="8">
        <f t="shared" ref="A11:A31" si="6">A10+1</f>
        <v>2</v>
      </c>
      <c r="B11" s="4">
        <v>24211906618</v>
      </c>
      <c r="C11" s="4" t="str">
        <f>VLOOKUP($B11,K24HPTBM!$A$6:$DM$168,C$4,0) &amp; " " &amp; VLOOKUP($B11,K24HPTBM!$A$6:$DM$168,D$4,0)</f>
        <v>Lê Văn</v>
      </c>
      <c r="D11" s="5"/>
      <c r="E11" s="4" t="str">
        <f>VLOOKUP($B11,K24HPTBM!$A$6:$DM$168,E$4,0)</f>
        <v>Hiếu</v>
      </c>
      <c r="F11" s="6">
        <f>VLOOKUP($B11,K24HPTBM!$A$6:$DM$168,F$4,0)</f>
        <v>36799</v>
      </c>
      <c r="G11" s="4" t="str">
        <f>VLOOKUP($B11,K24HPTBM!$A$6:$DM$168,G$4,0)</f>
        <v>Nam</v>
      </c>
      <c r="H11" s="5"/>
      <c r="I11" s="28">
        <f>IF(ISERROR(HLOOKUP(IF(VLOOKUP($B11,K24HPTBM!$A$6:$DM$168,I$4,0)="","",VLOOKUP($B11,K24HPTBM!$A$6:$DM$168,I$4,0)),$I$1:$V$2,2,1)),"",HLOOKUP(IF(VLOOKUP($B11,K24HPTBM!$A$6:$DM$168,I$4,0)="","",VLOOKUP($B11,K24HPTBM!$A$6:$DM$168,I$4,0)),$I$1:$V$2,2,1))</f>
        <v>3.65</v>
      </c>
      <c r="J11" s="28">
        <f>IF(ISERROR(HLOOKUP(IF(VLOOKUP($B11,K24HPTBM!$A$6:$DM$168,J$4,0)="","",VLOOKUP($B11,K24HPTBM!$A$6:$DM$168,J$4,0)),$I$1:$V$2,2,1)),"",HLOOKUP(IF(VLOOKUP($B11,K24HPTBM!$A$6:$DM$168,J$4,0)="","",VLOOKUP($B11,K24HPTBM!$A$6:$DM$168,J$4,0)),$I$1:$V$2,2,1))</f>
        <v>4</v>
      </c>
      <c r="K11" s="28" t="str">
        <f>IF(ISERROR(HLOOKUP(IF(VLOOKUP($B11,K24HPTBM!$A$6:$DM$168,K$4,0)="","",VLOOKUP($B11,K24HPTBM!$A$6:$DM$168,K$4,0)),$I$1:$V$2,2,1)),"",HLOOKUP(IF(VLOOKUP($B11,K24HPTBM!$A$6:$DM$168,K$4,0)="","",VLOOKUP($B11,K24HPTBM!$A$6:$DM$168,K$4,0)),$I$1:$V$2,2,1))</f>
        <v/>
      </c>
      <c r="L11" s="28">
        <f>IF(ISERROR(HLOOKUP(IF(VLOOKUP($B11,K24HPTBM!$A$6:$DM$168,L$4,0)="","",VLOOKUP($B11,K24HPTBM!$A$6:$DM$168,L$4,0)),$I$1:$V$2,2,1)),"",HLOOKUP(IF(VLOOKUP($B11,K24HPTBM!$A$6:$DM$168,L$4,0)="","",VLOOKUP($B11,K24HPTBM!$A$6:$DM$168,L$4,0)),$I$1:$V$2,2,1))</f>
        <v>2</v>
      </c>
      <c r="M11" s="28" t="str">
        <f>IF(ISERROR(HLOOKUP(IF(VLOOKUP($B11,K24HPTBM!$A$6:$DM$168,M$4,0)="","",VLOOKUP($B11,K24HPTBM!$A$6:$DM$168,M$4,0)),$I$1:$V$2,2,1)),"",HLOOKUP(IF(VLOOKUP($B11,K24HPTBM!$A$6:$DM$168,M$4,0)="","",VLOOKUP($B11,K24HPTBM!$A$6:$DM$168,M$4,0)),$I$1:$V$2,2,1))</f>
        <v/>
      </c>
      <c r="N11" s="28">
        <f>IF(ISERROR(HLOOKUP(IF(VLOOKUP($B11,K24HPTBM!$A$6:$DM$168,N$4,0)="","",VLOOKUP($B11,K24HPTBM!$A$6:$DM$168,N$4,0)),$I$1:$V$2,2,1)),"",HLOOKUP(IF(VLOOKUP($B11,K24HPTBM!$A$6:$DM$168,N$4,0)="","",VLOOKUP($B11,K24HPTBM!$A$6:$DM$168,N$4,0)),$I$1:$V$2,2,1))</f>
        <v>4</v>
      </c>
      <c r="O11" s="28">
        <f>IF(ISERROR(HLOOKUP(IF(VLOOKUP($B11,K24HPTBM!$A$6:$DM$168,O$4,0)="","",VLOOKUP($B11,K24HPTBM!$A$6:$DM$168,O$4,0)),$I$1:$V$2,2,1)),"",HLOOKUP(IF(VLOOKUP($B11,K24HPTBM!$A$6:$DM$168,O$4,0)="","",VLOOKUP($B11,K24HPTBM!$A$6:$DM$168,O$4,0)),$I$1:$V$2,2,1))</f>
        <v>4</v>
      </c>
      <c r="P11" s="28">
        <f>IF(ISERROR(HLOOKUP(IF(VLOOKUP($B11,K24HPTBM!$A$6:$DM$168,P$4,0)="","",VLOOKUP($B11,K24HPTBM!$A$6:$DM$168,P$4,0)),$I$1:$V$2,2,1)),"",HLOOKUP(IF(VLOOKUP($B11,K24HPTBM!$A$6:$DM$168,P$4,0)="","",VLOOKUP($B11,K24HPTBM!$A$6:$DM$168,P$4,0)),$I$1:$V$2,2,1))</f>
        <v>2.65</v>
      </c>
      <c r="Q11" s="28">
        <f>IF(ISERROR(HLOOKUP(IF(VLOOKUP($B11,K24HPTBM!$A$6:$DM$168,Q$4,0)="","",VLOOKUP($B11,K24HPTBM!$A$6:$DM$168,Q$4,0)),$I$1:$V$2,2,1)),"",HLOOKUP(IF(VLOOKUP($B11,K24HPTBM!$A$6:$DM$168,Q$4,0)="","",VLOOKUP($B11,K24HPTBM!$A$6:$DM$168,Q$4,0)),$I$1:$V$2,2,1))</f>
        <v>1.65</v>
      </c>
      <c r="R11" s="28" t="str">
        <f>IF(ISERROR(HLOOKUP(IF(VLOOKUP($B11,K24HPTBM!$A$6:$DM$168,R$4,0)="","",VLOOKUP($B11,K24HPTBM!$A$6:$DM$168,R$4,0)),$I$1:$V$2,2,1)),"",HLOOKUP(IF(VLOOKUP($B11,K24HPTBM!$A$6:$DM$168,R$4,0)="","",VLOOKUP($B11,K24HPTBM!$A$6:$DM$168,R$4,0)),$I$1:$V$2,2,1))</f>
        <v/>
      </c>
      <c r="S11" s="28">
        <f>IF(ISERROR(HLOOKUP(IF(VLOOKUP($B11,K24HPTBM!$A$6:$DM$168,S$4,0)="","",VLOOKUP($B11,K24HPTBM!$A$6:$DM$168,S$4,0)),$I$1:$V$2,2,1)),"",HLOOKUP(IF(VLOOKUP($B11,K24HPTBM!$A$6:$DM$168,S$4,0)="","",VLOOKUP($B11,K24HPTBM!$A$6:$DM$168,S$4,0)),$I$1:$V$2,2,1))</f>
        <v>4</v>
      </c>
      <c r="T11" s="28" t="str">
        <f>IF(ISERROR(HLOOKUP(IF(VLOOKUP($B11,K24HPTBM!$A$6:$DM$168,T$4,0)="","",VLOOKUP($B11,K24HPTBM!$A$6:$DM$168,T$4,0)),$I$1:$V$2,2,1)),"",HLOOKUP(IF(VLOOKUP($B11,K24HPTBM!$A$6:$DM$168,T$4,0)="","",VLOOKUP($B11,K24HPTBM!$A$6:$DM$168,T$4,0)),$I$1:$V$2,2,1))</f>
        <v/>
      </c>
      <c r="U11" s="28" t="str">
        <f>IF(ISERROR(HLOOKUP(IF(VLOOKUP($B11,K24HPTBM!$A$6:$DM$168,U$4,0)="","",VLOOKUP($B11,K24HPTBM!$A$6:$DM$168,U$4,0)),$I$1:$V$2,2,1)),"",HLOOKUP(IF(VLOOKUP($B11,K24HPTBM!$A$6:$DM$168,U$4,0)="","",VLOOKUP($B11,K24HPTBM!$A$6:$DM$168,U$4,0)),$I$1:$V$2,2,1))</f>
        <v/>
      </c>
      <c r="V11" s="28" t="str">
        <f>IF(ISERROR(HLOOKUP(IF(VLOOKUP($B11,K24HPTBM!$A$6:$DM$168,V$4,0)="","",VLOOKUP($B11,K24HPTBM!$A$6:$DM$168,V$4,0)),$I$1:$V$2,2,1)),"",HLOOKUP(IF(VLOOKUP($B11,K24HPTBM!$A$6:$DM$168,V$4,0)="","",VLOOKUP($B11,K24HPTBM!$A$6:$DM$168,V$4,0)),$I$1:$V$2,2,1))</f>
        <v/>
      </c>
      <c r="W11" s="28">
        <f>IF(ISERROR(HLOOKUP(IF(VLOOKUP($B11,K24HPTBM!$A$6:$DM$168,W$4,0)="","",VLOOKUP($B11,K24HPTBM!$A$6:$DM$168,W$4,0)),$I$1:$V$2,2,1)),"",HLOOKUP(IF(VLOOKUP($B11,K24HPTBM!$A$6:$DM$168,W$4,0)="","",VLOOKUP($B11,K24HPTBM!$A$6:$DM$168,W$4,0)),$I$1:$V$2,2,1))</f>
        <v>3.65</v>
      </c>
      <c r="X11" s="28">
        <f>IF(ISERROR(HLOOKUP(IF(VLOOKUP($B11,K24HPTBM!$A$6:$DM$168,X$4,0)="","",VLOOKUP($B11,K24HPTBM!$A$6:$DM$168,X$4,0)),$I$1:$V$2,2,1)),"",HLOOKUP(IF(VLOOKUP($B11,K24HPTBM!$A$6:$DM$168,X$4,0)="","",VLOOKUP($B11,K24HPTBM!$A$6:$DM$168,X$4,0)),$I$1:$V$2,2,1))</f>
        <v>2.65</v>
      </c>
      <c r="Y11" s="28" t="str">
        <f>IF(ISERROR(HLOOKUP(IF(VLOOKUP($B11,K24HPTBM!$A$6:$DM$168,Y$4,0)="","",VLOOKUP($B11,K24HPTBM!$A$6:$DM$168,Y$4,0)),$I$1:$V$2,2,1)),"",HLOOKUP(IF(VLOOKUP($B11,K24HPTBM!$A$6:$DM$168,Y$4,0)="","",VLOOKUP($B11,K24HPTBM!$A$6:$DM$168,Y$4,0)),$I$1:$V$2,2,1))</f>
        <v/>
      </c>
      <c r="Z11" s="28">
        <f>IF(ISERROR(HLOOKUP(IF(VLOOKUP($B11,K24HPTBM!$A$6:$DM$168,Z$4,0)="","",VLOOKUP($B11,K24HPTBM!$A$6:$DM$168,Z$4,0)),$I$1:$V$2,2,1)),"",HLOOKUP(IF(VLOOKUP($B11,K24HPTBM!$A$6:$DM$168,Z$4,0)="","",VLOOKUP($B11,K24HPTBM!$A$6:$DM$168,Z$4,0)),$I$1:$V$2,2,1))</f>
        <v>4</v>
      </c>
      <c r="AA11" s="28">
        <f>IF(ISERROR(HLOOKUP(IF(VLOOKUP($B11,K24HPTBM!$A$6:$DM$168,AA$4,0)="","",VLOOKUP($B11,K24HPTBM!$A$6:$DM$168,AA$4,0)),$I$1:$V$2,2,1)),"",HLOOKUP(IF(VLOOKUP($B11,K24HPTBM!$A$6:$DM$168,AA$4,0)="","",VLOOKUP($B11,K24HPTBM!$A$6:$DM$168,AA$4,0)),$I$1:$V$2,2,1))</f>
        <v>4</v>
      </c>
      <c r="AB11" s="28">
        <f>IF(ISERROR(HLOOKUP(IF(VLOOKUP($B11,K24HPTBM!$A$6:$DM$168,AB$4,0)="","",VLOOKUP($B11,K24HPTBM!$A$6:$DM$168,AB$4,0)),$I$1:$V$2,2,1)),"",HLOOKUP(IF(VLOOKUP($B11,K24HPTBM!$A$6:$DM$168,AB$4,0)="","",VLOOKUP($B11,K24HPTBM!$A$6:$DM$168,AB$4,0)),$I$1:$V$2,2,1))</f>
        <v>4</v>
      </c>
      <c r="AC11" s="28">
        <f>IF(ISERROR(HLOOKUP(IF(VLOOKUP($B11,K24HPTBM!$A$6:$DM$168,AC$4,0)="","",VLOOKUP($B11,K24HPTBM!$A$6:$DM$168,AC$4,0)),$I$1:$V$2,2,1)),"",HLOOKUP(IF(VLOOKUP($B11,K24HPTBM!$A$6:$DM$168,AC$4,0)="","",VLOOKUP($B11,K24HPTBM!$A$6:$DM$168,AC$4,0)),$I$1:$V$2,2,1))</f>
        <v>3.33</v>
      </c>
      <c r="AD11" s="28">
        <f>IF(ISERROR(HLOOKUP(IF(VLOOKUP($B11,K24HPTBM!$A$6:$DM$168,AD$4,0)="","",VLOOKUP($B11,K24HPTBM!$A$6:$DM$168,AD$4,0)),$I$1:$V$2,2,1)),"",HLOOKUP(IF(VLOOKUP($B11,K24HPTBM!$A$6:$DM$168,AD$4,0)="","",VLOOKUP($B11,K24HPTBM!$A$6:$DM$168,AD$4,0)),$I$1:$V$2,2,1))</f>
        <v>3</v>
      </c>
      <c r="AE11" s="28">
        <f>IF(ISERROR(HLOOKUP(IF(VLOOKUP($B11,K24HPTBM!$A$6:$DM$168,AE$4,0)="","",VLOOKUP($B11,K24HPTBM!$A$6:$DM$168,AE$4,0)),$I$1:$V$2,2,1)),"",HLOOKUP(IF(VLOOKUP($B11,K24HPTBM!$A$6:$DM$168,AE$4,0)="","",VLOOKUP($B11,K24HPTBM!$A$6:$DM$168,AE$4,0)),$I$1:$V$2,2,1))</f>
        <v>4</v>
      </c>
      <c r="AF11" s="28" t="str">
        <f>IF(ISERROR(HLOOKUP(IF(VLOOKUP($B11,K24HPTBM!$A$6:$DM$168,AF$4,0)="","",VLOOKUP($B11,K24HPTBM!$A$6:$DM$168,AF$4,0)),$I$1:$V$2,2,1)),"",HLOOKUP(IF(VLOOKUP($B11,K24HPTBM!$A$6:$DM$168,AF$4,0)="","",VLOOKUP($B11,K24HPTBM!$A$6:$DM$168,AF$4,0)),$I$1:$V$2,2,1))</f>
        <v>P (P/F)</v>
      </c>
      <c r="AG11" s="28" t="str">
        <f>IF(ISERROR(HLOOKUP(IF(VLOOKUP($B11,K24HPTBM!$A$6:$DM$168,AG$4,0)="","",VLOOKUP($B11,K24HPTBM!$A$6:$DM$168,AG$4,0)),$I$1:$V$2,2,1)),"",HLOOKUP(IF(VLOOKUP($B11,K24HPTBM!$A$6:$DM$168,AG$4,0)="","",VLOOKUP($B11,K24HPTBM!$A$6:$DM$168,AG$4,0)),$I$1:$V$2,2,1))</f>
        <v>P (P/F)</v>
      </c>
      <c r="AH11" s="28" t="str">
        <f>IF(ISERROR(HLOOKUP(IF(VLOOKUP($B11,K24HPTBM!$A$6:$DM$168,AH$4,0)="","",VLOOKUP($B11,K24HPTBM!$A$6:$DM$168,AH$4,0)),$I$1:$V$2,2,1)),"",HLOOKUP(IF(VLOOKUP($B11,K24HPTBM!$A$6:$DM$168,AH$4,0)="","",VLOOKUP($B11,K24HPTBM!$A$6:$DM$168,AH$4,0)),$I$1:$V$2,2,1))</f>
        <v>P (P/F)</v>
      </c>
      <c r="AI11" s="28" t="str">
        <f>IF(ISERROR(HLOOKUP(IF(VLOOKUP($B11,K24HPTBM!$A$6:$DM$168,AI$4,0)="","",VLOOKUP($B11,K24HPTBM!$A$6:$DM$168,AI$4,0)),$I$1:$V$2,2,1)),"",HLOOKUP(IF(VLOOKUP($B11,K24HPTBM!$A$6:$DM$168,AI$4,0)="","",VLOOKUP($B11,K24HPTBM!$A$6:$DM$168,AI$4,0)),$I$1:$V$2,2,1))</f>
        <v>P (P/F)</v>
      </c>
      <c r="AJ11" s="28">
        <f>IF(ISERROR(HLOOKUP(IF(VLOOKUP($B11,K24HPTBM!$A$6:$DM$168,AJ$4,0)="","",VLOOKUP($B11,K24HPTBM!$A$6:$DM$168,AJ$4,0)),$I$1:$V$2,2,1)),"",HLOOKUP(IF(VLOOKUP($B11,K24HPTBM!$A$6:$DM$168,AJ$4,0)="","",VLOOKUP($B11,K24HPTBM!$A$6:$DM$168,AJ$4,0)),$I$1:$V$2,2,1))</f>
        <v>2.65</v>
      </c>
      <c r="AK11" s="28">
        <f>IF(ISERROR(HLOOKUP(IF(VLOOKUP($B11,K24HPTBM!$A$6:$DM$168,AK$4,0)="","",VLOOKUP($B11,K24HPTBM!$A$6:$DM$168,AK$4,0)),$I$1:$V$2,2,1)),"",HLOOKUP(IF(VLOOKUP($B11,K24HPTBM!$A$6:$DM$168,AK$4,0)="","",VLOOKUP($B11,K24HPTBM!$A$6:$DM$168,AK$4,0)),$I$1:$V$2,2,1))</f>
        <v>3.33</v>
      </c>
      <c r="AL11" s="28">
        <f>IF(ISERROR(HLOOKUP(IF(VLOOKUP($B11,K24HPTBM!$A$6:$DM$168,AL$4,0)="","",VLOOKUP($B11,K24HPTBM!$A$6:$DM$168,AL$4,0)),$I$1:$V$2,2,1)),"",HLOOKUP(IF(VLOOKUP($B11,K24HPTBM!$A$6:$DM$168,AL$4,0)="","",VLOOKUP($B11,K24HPTBM!$A$6:$DM$168,AL$4,0)),$I$1:$V$2,2,1))</f>
        <v>3.65</v>
      </c>
      <c r="AM11" s="28">
        <f>IF(ISERROR(HLOOKUP(IF(VLOOKUP($B11,K24HPTBM!$A$6:$DM$168,AM$4,0)="","",VLOOKUP($B11,K24HPTBM!$A$6:$DM$168,AM$4,0)),$I$1:$V$2,2,1)),"",HLOOKUP(IF(VLOOKUP($B11,K24HPTBM!$A$6:$DM$168,AM$4,0)="","",VLOOKUP($B11,K24HPTBM!$A$6:$DM$168,AM$4,0)),$I$1:$V$2,2,1))</f>
        <v>4</v>
      </c>
      <c r="AN11" s="28">
        <f>IF(ISERROR(HLOOKUP(IF(VLOOKUP($B11,K24HPTBM!$A$6:$DM$168,AN$4,0)="","",VLOOKUP($B11,K24HPTBM!$A$6:$DM$168,AN$4,0)),$I$1:$V$2,2,1)),"",HLOOKUP(IF(VLOOKUP($B11,K24HPTBM!$A$6:$DM$168,AN$4,0)="","",VLOOKUP($B11,K24HPTBM!$A$6:$DM$168,AN$4,0)),$I$1:$V$2,2,1))</f>
        <v>3</v>
      </c>
      <c r="AO11" s="28">
        <f>IF(ISERROR(HLOOKUP(IF(VLOOKUP($B11,K24HPTBM!$A$6:$DM$168,AO$4,0)="","",VLOOKUP($B11,K24HPTBM!$A$6:$DM$168,AO$4,0)),$I$1:$V$2,2,1)),"",HLOOKUP(IF(VLOOKUP($B11,K24HPTBM!$A$6:$DM$168,AO$4,0)="","",VLOOKUP($B11,K24HPTBM!$A$6:$DM$168,AO$4,0)),$I$1:$V$2,2,1))</f>
        <v>3</v>
      </c>
      <c r="AP11" s="28">
        <f>IF(ISERROR(HLOOKUP(IF(VLOOKUP($B11,K24HPTBM!$A$6:$DM$168,AP$4,0)="","",VLOOKUP($B11,K24HPTBM!$A$6:$DM$168,AP$4,0)),$I$1:$V$2,2,1)),"",HLOOKUP(IF(VLOOKUP($B11,K24HPTBM!$A$6:$DM$168,AP$4,0)="","",VLOOKUP($B11,K24HPTBM!$A$6:$DM$168,AP$4,0)),$I$1:$V$2,2,1))</f>
        <v>3.33</v>
      </c>
      <c r="AQ11" s="28">
        <f>IF(ISERROR(HLOOKUP(IF(VLOOKUP($B11,K24HPTBM!$A$6:$DM$168,AQ$4,0)="","",VLOOKUP($B11,K24HPTBM!$A$6:$DM$168,AQ$4,0)),$I$1:$V$2,2,1)),"",HLOOKUP(IF(VLOOKUP($B11,K24HPTBM!$A$6:$DM$168,AQ$4,0)="","",VLOOKUP($B11,K24HPTBM!$A$6:$DM$168,AQ$4,0)),$I$1:$V$2,2,1))</f>
        <v>4</v>
      </c>
      <c r="AR11" s="28" t="str">
        <f>IF(ISERROR(HLOOKUP(IF(VLOOKUP($B11,K24HPTBM!$A$6:$DM$168,AR$4,0)="","",VLOOKUP($B11,K24HPTBM!$A$6:$DM$168,AR$4,0)),$I$1:$V$2,2,1)),"",HLOOKUP(IF(VLOOKUP($B11,K24HPTBM!$A$6:$DM$168,AR$4,0)="","",VLOOKUP($B11,K24HPTBM!$A$6:$DM$168,AR$4,0)),$I$1:$V$2,2,1))</f>
        <v/>
      </c>
      <c r="AS11" s="28" t="str">
        <f>IF(ISERROR(HLOOKUP(IF(VLOOKUP($B11,K24HPTBM!$A$6:$DM$168,AS$4,0)="","",VLOOKUP($B11,K24HPTBM!$A$6:$DM$168,AS$4,0)),$I$1:$V$2,2,1)),"",HLOOKUP(IF(VLOOKUP($B11,K24HPTBM!$A$6:$DM$168,AS$4,0)="","",VLOOKUP($B11,K24HPTBM!$A$6:$DM$168,AS$4,0)),$I$1:$V$2,2,1))</f>
        <v/>
      </c>
      <c r="AT11" s="28">
        <f>IF(ISERROR(HLOOKUP(IF(VLOOKUP($B11,K24HPTBM!$A$6:$DM$168,AT$4,0)="","",VLOOKUP($B11,K24HPTBM!$A$6:$DM$168,AT$4,0)),$I$1:$V$2,2,1)),"",HLOOKUP(IF(VLOOKUP($B11,K24HPTBM!$A$6:$DM$168,AT$4,0)="","",VLOOKUP($B11,K24HPTBM!$A$6:$DM$168,AT$4,0)),$I$1:$V$2,2,1))</f>
        <v>3.65</v>
      </c>
      <c r="AU11" s="28">
        <f>IF(ISERROR(HLOOKUP(IF(VLOOKUP($B11,K24HPTBM!$A$6:$DM$168,AU$4,0)="","",VLOOKUP($B11,K24HPTBM!$A$6:$DM$168,AU$4,0)),$I$1:$V$2,2,1)),"",HLOOKUP(IF(VLOOKUP($B11,K24HPTBM!$A$6:$DM$168,AU$4,0)="","",VLOOKUP($B11,K24HPTBM!$A$6:$DM$168,AU$4,0)),$I$1:$V$2,2,1))</f>
        <v>3.65</v>
      </c>
      <c r="AV11" s="14">
        <f>IF(VLOOKUP($B11,K24HPTBM!$A$6:$DM$168,AV$4,0)="","",VLOOKUP($B11,K24HPTBM!$A$6:$DM$168,AV$4,0))</f>
        <v>49</v>
      </c>
      <c r="AW11" s="14">
        <f>IF(VLOOKUP($B11,K24HPTBM!$A$6:$DM$168,AW$4,0)="","",VLOOKUP($B11,K24HPTBM!$A$6:$DM$168,AW$4,0))</f>
        <v>0</v>
      </c>
      <c r="AX11" s="13">
        <f>IF(VLOOKUP($B11,K24HPTBM!$A$6:$DM$168,AX$4,0)="","",VLOOKUP($B11,K24HPTBM!$A$6:$DM$168,AX$4,0))</f>
        <v>8</v>
      </c>
      <c r="AY11" s="13">
        <f>IF(VLOOKUP($B11,K24HPTBM!$A$6:$DM$168,AY$4,0)="","",VLOOKUP($B11,K24HPTBM!$A$6:$DM$168,AY$4,0))</f>
        <v>6.9</v>
      </c>
      <c r="AZ11" s="13" t="str">
        <f>IF(VLOOKUP($B11,K24HPTBM!$A$6:$DM$168,AZ$4,0)="","",VLOOKUP($B11,K24HPTBM!$A$6:$DM$168,AZ$4,0))</f>
        <v/>
      </c>
      <c r="BA11" s="13">
        <f>IF(VLOOKUP($B11,K24HPTBM!$A$6:$DM$168,BA$4,0)="","",VLOOKUP($B11,K24HPTBM!$A$6:$DM$168,BA$4,0))</f>
        <v>8.4</v>
      </c>
      <c r="BB11" s="13" t="str">
        <f>IF(VLOOKUP($B11,K24HPTBM!$A$6:$DM$168,BB$4,0)="","",VLOOKUP($B11,K24HPTBM!$A$6:$DM$168,BB$4,0))</f>
        <v/>
      </c>
      <c r="BC11" s="13" t="str">
        <f>IF(VLOOKUP($B11,K24HPTBM!$A$6:$DM$168,BC$4,0)="","",VLOOKUP($B11,K24HPTBM!$A$6:$DM$168,BC$4,0))</f>
        <v/>
      </c>
      <c r="BD11" s="13" t="str">
        <f>IF(VLOOKUP($B11,K24HPTBM!$A$6:$DM$168,BD$4,0)="","",VLOOKUP($B11,K24HPTBM!$A$6:$DM$168,BD$4,0))</f>
        <v/>
      </c>
      <c r="BE11" s="13" t="str">
        <f>IF(VLOOKUP($B11,K24HPTBM!$A$6:$DM$168,BE$4,0)="","",VLOOKUP($B11,K24HPTBM!$A$6:$DM$168,BE$4,0))</f>
        <v/>
      </c>
      <c r="BF11" s="13" t="str">
        <f>IF(VLOOKUP($B11,K24HPTBM!$A$6:$DM$168,BF$4,0)="","",VLOOKUP($B11,K24HPTBM!$A$6:$DM$168,BF$4,0))</f>
        <v/>
      </c>
      <c r="BG11" s="13">
        <f>IF(VLOOKUP($B11,K24HPTBM!$A$6:$DM$168,BG$4,0)="","",VLOOKUP($B11,K24HPTBM!$A$6:$DM$168,BG$4,0))</f>
        <v>9.5</v>
      </c>
      <c r="BH11" s="13" t="str">
        <f>IF(VLOOKUP($B11,K24HPTBM!$A$6:$DM$168,BH$4,0)="","",VLOOKUP($B11,K24HPTBM!$A$6:$DM$168,BH$4,0))</f>
        <v/>
      </c>
      <c r="BI11" s="13" t="str">
        <f>IF(VLOOKUP($B11,K24HPTBM!$A$6:$DM$168,BI$4,0)="","",VLOOKUP($B11,K24HPTBM!$A$6:$DM$168,BI$4,0))</f>
        <v/>
      </c>
      <c r="BJ11" s="13" t="str">
        <f>IF(VLOOKUP($B11,K24HPTBM!$A$6:$DM$168,BJ$4,0)="","",VLOOKUP($B11,K24HPTBM!$A$6:$DM$168,BJ$4,0))</f>
        <v/>
      </c>
      <c r="BK11" s="13" t="str">
        <f>IF(VLOOKUP($B11,K24HPTBM!$A$6:$DM$168,BK$4,0)="","",VLOOKUP($B11,K24HPTBM!$A$6:$DM$168,BK$4,0))</f>
        <v/>
      </c>
      <c r="BL11" s="13">
        <f>IF(VLOOKUP($B11,K24HPTBM!$A$6:$DM$168,BL$4,0)="","",VLOOKUP($B11,K24HPTBM!$A$6:$DM$168,BL$4,0))</f>
        <v>8</v>
      </c>
      <c r="BM11" s="14">
        <f>IF(VLOOKUP($B11,K24HPTBM!$A$6:$DM$168,BM$4,0)="","",VLOOKUP($B11,K24HPTBM!$A$6:$DM$168,BM$4,0))</f>
        <v>5</v>
      </c>
      <c r="BN11" s="14">
        <f>IF(VLOOKUP($B11,K24HPTBM!$A$6:$DM$168,BN$4,0)="","",VLOOKUP($B11,K24HPTBM!$A$6:$DM$168,BN$4,0))</f>
        <v>0</v>
      </c>
      <c r="BO11" s="28">
        <f>IF(ISERROR(HLOOKUP(IF(VLOOKUP($B11,K24HPTBM!$A$6:$DM$168,BO$4,0)="","",VLOOKUP($B11,K24HPTBM!$A$6:$DM$168,BO$4,0)),$I$1:$V$2,2,1)),"",HLOOKUP(IF(VLOOKUP($B11,K24HPTBM!$A$6:$DM$168,BO$4,0)="","",VLOOKUP($B11,K24HPTBM!$A$6:$DM$168,BO$4,0)),$I$1:$V$2,2,1))</f>
        <v>4</v>
      </c>
      <c r="BP11" s="28">
        <f>IF(ISERROR(HLOOKUP(IF(VLOOKUP($B11,K24HPTBM!$A$6:$DM$168,BP$4,0)="","",VLOOKUP($B11,K24HPTBM!$A$6:$DM$168,BP$4,0)),$I$1:$V$2,2,1)),"",HLOOKUP(IF(VLOOKUP($B11,K24HPTBM!$A$6:$DM$168,BP$4,0)="","",VLOOKUP($B11,K24HPTBM!$A$6:$DM$168,BP$4,0)),$I$1:$V$2,2,1))</f>
        <v>4</v>
      </c>
      <c r="BQ11" s="28">
        <f>IF(ISERROR(HLOOKUP(IF(VLOOKUP($B11,K24HPTBM!$A$6:$DM$168,BQ$4,0)="","",VLOOKUP($B11,K24HPTBM!$A$6:$DM$168,BQ$4,0)),$I$1:$V$2,2,1)),"",HLOOKUP(IF(VLOOKUP($B11,K24HPTBM!$A$6:$DM$168,BQ$4,0)="","",VLOOKUP($B11,K24HPTBM!$A$6:$DM$168,BQ$4,0)),$I$1:$V$2,2,1))</f>
        <v>2.65</v>
      </c>
      <c r="BR11" s="28">
        <f>IF(ISERROR(HLOOKUP(IF(VLOOKUP($B11,K24HPTBM!$A$6:$DM$168,BR$4,0)="","",VLOOKUP($B11,K24HPTBM!$A$6:$DM$168,BR$4,0)),$I$1:$V$2,2,1)),"",HLOOKUP(IF(VLOOKUP($B11,K24HPTBM!$A$6:$DM$168,BR$4,0)="","",VLOOKUP($B11,K24HPTBM!$A$6:$DM$168,BR$4,0)),$I$1:$V$2,2,1))</f>
        <v>4</v>
      </c>
      <c r="BS11" s="28">
        <f>IF(ISERROR(HLOOKUP(IF(VLOOKUP($B11,K24HPTBM!$A$6:$DM$168,BS$4,0)="","",VLOOKUP($B11,K24HPTBM!$A$6:$DM$168,BS$4,0)),$I$1:$V$2,2,1)),"",HLOOKUP(IF(VLOOKUP($B11,K24HPTBM!$A$6:$DM$168,BS$4,0)="","",VLOOKUP($B11,K24HPTBM!$A$6:$DM$168,BS$4,0)),$I$1:$V$2,2,1))</f>
        <v>2.65</v>
      </c>
      <c r="BT11" s="28">
        <f>IF(ISERROR(HLOOKUP(IF(VLOOKUP($B11,K24HPTBM!$A$6:$DM$168,BT$4,0)="","",VLOOKUP($B11,K24HPTBM!$A$6:$DM$168,BT$4,0)),$I$1:$V$2,2,1)),"",HLOOKUP(IF(VLOOKUP($B11,K24HPTBM!$A$6:$DM$168,BT$4,0)="","",VLOOKUP($B11,K24HPTBM!$A$6:$DM$168,BT$4,0)),$I$1:$V$2,2,1))</f>
        <v>3.65</v>
      </c>
      <c r="BU11" s="28">
        <f>IF(ISERROR(HLOOKUP(IF(VLOOKUP($B11,K24HPTBM!$A$6:$DM$168,BU$4,0)="","",VLOOKUP($B11,K24HPTBM!$A$6:$DM$168,BU$4,0)),$I$1:$V$2,2,1)),"",HLOOKUP(IF(VLOOKUP($B11,K24HPTBM!$A$6:$DM$168,BU$4,0)="","",VLOOKUP($B11,K24HPTBM!$A$6:$DM$168,BU$4,0)),$I$1:$V$2,2,1))</f>
        <v>3.33</v>
      </c>
      <c r="BV11" s="28">
        <f>IF(ISERROR(HLOOKUP(IF(VLOOKUP($B11,K24HPTBM!$A$6:$DM$168,BV$4,0)="","",VLOOKUP($B11,K24HPTBM!$A$6:$DM$168,BV$4,0)),$I$1:$V$2,2,1)),"",HLOOKUP(IF(VLOOKUP($B11,K24HPTBM!$A$6:$DM$168,BV$4,0)="","",VLOOKUP($B11,K24HPTBM!$A$6:$DM$168,BV$4,0)),$I$1:$V$2,2,1))</f>
        <v>3.65</v>
      </c>
      <c r="BW11" s="28">
        <f>IF(ISERROR(HLOOKUP(IF(VLOOKUP($B11,K24HPTBM!$A$6:$DM$168,BW$4,0)="","",VLOOKUP($B11,K24HPTBM!$A$6:$DM$168,BW$4,0)),$I$1:$V$2,2,1)),"",HLOOKUP(IF(VLOOKUP($B11,K24HPTBM!$A$6:$DM$168,BW$4,0)="","",VLOOKUP($B11,K24HPTBM!$A$6:$DM$168,BW$4,0)),$I$1:$V$2,2,1))</f>
        <v>3.33</v>
      </c>
      <c r="BX11" s="28">
        <f>IF(ISERROR(HLOOKUP(IF(VLOOKUP($B11,K24HPTBM!$A$6:$DM$168,BX$4,0)="","",VLOOKUP($B11,K24HPTBM!$A$6:$DM$168,BX$4,0)),$I$1:$V$2,2,1)),"",HLOOKUP(IF(VLOOKUP($B11,K24HPTBM!$A$6:$DM$168,BX$4,0)="","",VLOOKUP($B11,K24HPTBM!$A$6:$DM$168,BX$4,0)),$I$1:$V$2,2,1))</f>
        <v>3.33</v>
      </c>
      <c r="BY11" s="28">
        <f>IF(ISERROR(HLOOKUP(IF(VLOOKUP($B11,K24HPTBM!$A$6:$DM$168,BY$4,0)="","",VLOOKUP($B11,K24HPTBM!$A$6:$DM$168,BY$4,0)),$I$1:$V$2,2,1)),"",HLOOKUP(IF(VLOOKUP($B11,K24HPTBM!$A$6:$DM$168,BY$4,0)="","",VLOOKUP($B11,K24HPTBM!$A$6:$DM$168,BY$4,0)),$I$1:$V$2,2,1))</f>
        <v>4</v>
      </c>
      <c r="BZ11" s="28">
        <f>IF(ISERROR(HLOOKUP(IF(VLOOKUP($B11,K24HPTBM!$A$6:$DM$168,BZ$4,0)="","",VLOOKUP($B11,K24HPTBM!$A$6:$DM$168,BZ$4,0)),$I$1:$V$2,2,1)),"",HLOOKUP(IF(VLOOKUP($B11,K24HPTBM!$A$6:$DM$168,BZ$4,0)="","",VLOOKUP($B11,K24HPTBM!$A$6:$DM$168,BZ$4,0)),$I$1:$V$2,2,1))</f>
        <v>4</v>
      </c>
      <c r="CA11" s="28">
        <f>IF(ISERROR(HLOOKUP(IF(VLOOKUP($B11,K24HPTBM!$A$6:$DM$168,CA$4,0)="","",VLOOKUP($B11,K24HPTBM!$A$6:$DM$168,CA$4,0)),$I$1:$V$2,2,1)),"",HLOOKUP(IF(VLOOKUP($B11,K24HPTBM!$A$6:$DM$168,CA$4,0)="","",VLOOKUP($B11,K24HPTBM!$A$6:$DM$168,CA$4,0)),$I$1:$V$2,2,1))</f>
        <v>4</v>
      </c>
      <c r="CB11" s="28">
        <f>IF(ISERROR(HLOOKUP(IF(VLOOKUP($B11,K24HPTBM!$A$6:$DM$168,CB$4,0)="","",VLOOKUP($B11,K24HPTBM!$A$6:$DM$168,CB$4,0)),$I$1:$V$2,2,1)),"",HLOOKUP(IF(VLOOKUP($B11,K24HPTBM!$A$6:$DM$168,CB$4,0)="","",VLOOKUP($B11,K24HPTBM!$A$6:$DM$168,CB$4,0)),$I$1:$V$2,2,1))</f>
        <v>4</v>
      </c>
      <c r="CC11" s="28">
        <f>IF(ISERROR(HLOOKUP(IF(VLOOKUP($B11,K24HPTBM!$A$6:$DM$168,CC$4,0)="","",VLOOKUP($B11,K24HPTBM!$A$6:$DM$168,CC$4,0)),$I$1:$V$2,2,1)),"",HLOOKUP(IF(VLOOKUP($B11,K24HPTBM!$A$6:$DM$168,CC$4,0)="","",VLOOKUP($B11,K24HPTBM!$A$6:$DM$168,CC$4,0)),$I$1:$V$2,2,1))</f>
        <v>4</v>
      </c>
      <c r="CD11" s="14">
        <f>IF(VLOOKUP($B11,K24HPTBM!$A$6:$DM$168,CD$4,0)="","",VLOOKUP($B11,K24HPTBM!$A$6:$DM$168,CD$4,0))</f>
        <v>41</v>
      </c>
      <c r="CE11" s="14">
        <f>IF(VLOOKUP($B11,K24HPTBM!$A$6:$DM$168,CE$4,0)="","",VLOOKUP($B11,K24HPTBM!$A$6:$DM$168,CE$4,0))</f>
        <v>0</v>
      </c>
      <c r="CF11" s="28" t="str">
        <f>IF(ISERROR(HLOOKUP(IF(VLOOKUP($B11,K24HPTBM!$A$6:$DM$168,CF$4,0)="","",VLOOKUP($B11,K24HPTBM!$A$6:$DM$168,CF$4,0)),$I$1:$V$2,2,1)),"",HLOOKUP(IF(VLOOKUP($B11,K24HPTBM!$A$6:$DM$168,CF$4,0)="","",VLOOKUP($B11,K24HPTBM!$A$6:$DM$168,CF$4,0)),$I$1:$V$2,2,1))</f>
        <v/>
      </c>
      <c r="CG11" s="28">
        <f>IF(ISERROR(HLOOKUP(IF(VLOOKUP($B11,K24HPTBM!$A$6:$DM$168,CG$4,0)="","",VLOOKUP($B11,K24HPTBM!$A$6:$DM$168,CG$4,0)),$I$1:$V$2,2,1)),"",HLOOKUP(IF(VLOOKUP($B11,K24HPTBM!$A$6:$DM$168,CG$4,0)="","",VLOOKUP($B11,K24HPTBM!$A$6:$DM$168,CG$4,0)),$I$1:$V$2,2,1))</f>
        <v>4</v>
      </c>
      <c r="CH11" s="28">
        <f>IF(ISERROR(HLOOKUP(IF(VLOOKUP($B11,K24HPTBM!$A$6:$DM$168,CH$4,0)="","",VLOOKUP($B11,K24HPTBM!$A$6:$DM$168,CH$4,0)),$I$1:$V$2,2,1)),"",HLOOKUP(IF(VLOOKUP($B11,K24HPTBM!$A$6:$DM$168,CH$4,0)="","",VLOOKUP($B11,K24HPTBM!$A$6:$DM$168,CH$4,0)),$I$1:$V$2,2,1))</f>
        <v>4</v>
      </c>
      <c r="CI11" s="28">
        <f>IF(ISERROR(HLOOKUP(IF(VLOOKUP($B11,K24HPTBM!$A$6:$DM$168,CI$4,0)="","",VLOOKUP($B11,K24HPTBM!$A$6:$DM$168,CI$4,0)),$I$1:$V$2,2,1)),"",HLOOKUP(IF(VLOOKUP($B11,K24HPTBM!$A$6:$DM$168,CI$4,0)="","",VLOOKUP($B11,K24HPTBM!$A$6:$DM$168,CI$4,0)),$I$1:$V$2,2,1))</f>
        <v>4</v>
      </c>
      <c r="CJ11" s="28">
        <f>IF(ISERROR(HLOOKUP(IF(VLOOKUP($B11,K24HPTBM!$A$6:$DM$168,CJ$4,0)="","",VLOOKUP($B11,K24HPTBM!$A$6:$DM$168,CJ$4,0)),$I$1:$V$2,2,1)),"",HLOOKUP(IF(VLOOKUP($B11,K24HPTBM!$A$6:$DM$168,CJ$4,0)="","",VLOOKUP($B11,K24HPTBM!$A$6:$DM$168,CJ$4,0)),$I$1:$V$2,2,1))</f>
        <v>2</v>
      </c>
      <c r="CK11" s="28">
        <f>IF(ISERROR(HLOOKUP(IF(VLOOKUP($B11,K24HPTBM!$A$6:$DM$168,CK$4,0)="","",VLOOKUP($B11,K24HPTBM!$A$6:$DM$168,CK$4,0)),$I$1:$V$2,2,1)),"",HLOOKUP(IF(VLOOKUP($B11,K24HPTBM!$A$6:$DM$168,CK$4,0)="","",VLOOKUP($B11,K24HPTBM!$A$6:$DM$168,CK$4,0)),$I$1:$V$2,2,1))</f>
        <v>3.65</v>
      </c>
      <c r="CL11" s="28">
        <f>IF(ISERROR(HLOOKUP(IF(VLOOKUP($B11,K24HPTBM!$A$6:$DM$168,CL$4,0)="","",VLOOKUP($B11,K24HPTBM!$A$6:$DM$168,CL$4,0)),$I$1:$V$2,2,1)),"",HLOOKUP(IF(VLOOKUP($B11,K24HPTBM!$A$6:$DM$168,CL$4,0)="","",VLOOKUP($B11,K24HPTBM!$A$6:$DM$168,CL$4,0)),$I$1:$V$2,2,1))</f>
        <v>4</v>
      </c>
      <c r="CM11" s="28" t="str">
        <f>IF(ISERROR(HLOOKUP(IF(VLOOKUP($B11,K24HPTBM!$A$6:$DM$168,CM$4,0)="","",VLOOKUP($B11,K24HPTBM!$A$6:$DM$168,CM$4,0)),$I$1:$V$2,2,1)),"",HLOOKUP(IF(VLOOKUP($B11,K24HPTBM!$A$6:$DM$168,CM$4,0)="","",VLOOKUP($B11,K24HPTBM!$A$6:$DM$168,CM$4,0)),$I$1:$V$2,2,1))</f>
        <v>X</v>
      </c>
      <c r="CN11" s="28">
        <f>IF(ISERROR(HLOOKUP(IF(VLOOKUP($B11,K24HPTBM!$A$6:$DM$168,CN$4,0)="","",VLOOKUP($B11,K24HPTBM!$A$6:$DM$168,CN$4,0)),$I$1:$V$2,2,1)),"",HLOOKUP(IF(VLOOKUP($B11,K24HPTBM!$A$6:$DM$168,CN$4,0)="","",VLOOKUP($B11,K24HPTBM!$A$6:$DM$168,CN$4,0)),$I$1:$V$2,2,1))</f>
        <v>4</v>
      </c>
      <c r="CO11" s="28">
        <f>IF(ISERROR(HLOOKUP(IF(VLOOKUP($B11,K24HPTBM!$A$6:$DM$168,CO$4,0)="","",VLOOKUP($B11,K24HPTBM!$A$6:$DM$168,CO$4,0)),$I$1:$V$2,2,1)),"",HLOOKUP(IF(VLOOKUP($B11,K24HPTBM!$A$6:$DM$168,CO$4,0)="","",VLOOKUP($B11,K24HPTBM!$A$6:$DM$168,CO$4,0)),$I$1:$V$2,2,1))</f>
        <v>4</v>
      </c>
      <c r="CP11" s="28">
        <f>IF(ISERROR(HLOOKUP(IF(VLOOKUP($B11,K24HPTBM!$A$6:$DM$168,CP$4,0)="","",VLOOKUP($B11,K24HPTBM!$A$6:$DM$168,CP$4,0)),$I$1:$V$2,2,1)),"",HLOOKUP(IF(VLOOKUP($B11,K24HPTBM!$A$6:$DM$168,CP$4,0)="","",VLOOKUP($B11,K24HPTBM!$A$6:$DM$168,CP$4,0)),$I$1:$V$2,2,1))</f>
        <v>3.65</v>
      </c>
      <c r="CQ11" s="28">
        <f>IF(ISERROR(HLOOKUP(IF(VLOOKUP($B11,K24HPTBM!$A$6:$DM$168,CQ$4,0)="","",VLOOKUP($B11,K24HPTBM!$A$6:$DM$168,CQ$4,0)),$I$1:$V$2,2,1)),"",HLOOKUP(IF(VLOOKUP($B11,K24HPTBM!$A$6:$DM$168,CQ$4,0)="","",VLOOKUP($B11,K24HPTBM!$A$6:$DM$168,CQ$4,0)),$I$1:$V$2,2,1))</f>
        <v>4</v>
      </c>
      <c r="CR11" s="28">
        <f>IF(ISERROR(HLOOKUP(IF(VLOOKUP($B11,K24HPTBM!$A$6:$DM$168,CR$4,0)="","",VLOOKUP($B11,K24HPTBM!$A$6:$DM$168,CR$4,0)),$I$1:$V$2,2,1)),"",HLOOKUP(IF(VLOOKUP($B11,K24HPTBM!$A$6:$DM$168,CR$4,0)="","",VLOOKUP($B11,K24HPTBM!$A$6:$DM$168,CR$4,0)),$I$1:$V$2,2,1))</f>
        <v>3.65</v>
      </c>
      <c r="CS11" s="28">
        <f>IF(ISERROR(HLOOKUP(IF(VLOOKUP($B11,K24HPTBM!$A$6:$DM$168,CS$4,0)="","",VLOOKUP($B11,K24HPTBM!$A$6:$DM$168,CS$4,0)),$I$1:$V$2,2,1)),"",HLOOKUP(IF(VLOOKUP($B11,K24HPTBM!$A$6:$DM$168,CS$4,0)="","",VLOOKUP($B11,K24HPTBM!$A$6:$DM$168,CS$4,0)),$I$1:$V$2,2,1))</f>
        <v>4</v>
      </c>
      <c r="CT11" s="28">
        <f>IF(ISERROR(HLOOKUP(IF(VLOOKUP($B11,K24HPTBM!$A$6:$DM$168,CT$4,0)="","",VLOOKUP($B11,K24HPTBM!$A$6:$DM$168,CT$4,0)),$I$1:$V$2,2,1)),"",HLOOKUP(IF(VLOOKUP($B11,K24HPTBM!$A$6:$DM$168,CT$4,0)="","",VLOOKUP($B11,K24HPTBM!$A$6:$DM$168,CT$4,0)),$I$1:$V$2,2,1))</f>
        <v>4</v>
      </c>
      <c r="CU11" s="28">
        <f>IF(ISERROR(HLOOKUP(IF(VLOOKUP($B11,K24HPTBM!$A$6:$DM$168,CU$4,0)="","",VLOOKUP($B11,K24HPTBM!$A$6:$DM$168,CU$4,0)),$I$1:$V$2,2,1)),"",HLOOKUP(IF(VLOOKUP($B11,K24HPTBM!$A$6:$DM$168,CU$4,0)="","",VLOOKUP($B11,K24HPTBM!$A$6:$DM$168,CU$4,0)),$I$1:$V$2,2,1))</f>
        <v>4</v>
      </c>
      <c r="CV11" s="28">
        <f>IF(ISERROR(HLOOKUP(IF(VLOOKUP($B11,K24HPTBM!$A$6:$DM$168,CV$4,0)="","",VLOOKUP($B11,K24HPTBM!$A$6:$DM$168,CV$4,0)),$I$1:$V$2,2,1)),"",HLOOKUP(IF(VLOOKUP($B11,K24HPTBM!$A$6:$DM$168,CV$4,0)="","",VLOOKUP($B11,K24HPTBM!$A$6:$DM$168,CV$4,0)),$I$1:$V$2,2,1))</f>
        <v>4</v>
      </c>
      <c r="CW11" s="14">
        <f>IF(VLOOKUP($B11,K24HPTBM!$A$6:$DM$168,CW$4,0)="","",VLOOKUP($B11,K24HPTBM!$A$6:$DM$168,CW$4,0))</f>
        <v>35</v>
      </c>
      <c r="CX11" s="14">
        <f>IF(VLOOKUP($B11,K24HPTBM!$A$6:$DM$168,CX$4,0)="","",VLOOKUP($B11,K24HPTBM!$A$6:$DM$168,CX$4,0))</f>
        <v>3</v>
      </c>
      <c r="CY11" s="14">
        <f t="shared" si="0"/>
        <v>128</v>
      </c>
      <c r="CZ11" s="14">
        <f t="shared" si="1"/>
        <v>0</v>
      </c>
      <c r="DA11" s="14">
        <f t="shared" si="2"/>
        <v>3.36</v>
      </c>
      <c r="DB11" s="14"/>
      <c r="DC11" s="14">
        <f t="shared" si="3"/>
        <v>3</v>
      </c>
      <c r="DD11" s="16">
        <f t="shared" si="4"/>
        <v>2.34375E-2</v>
      </c>
      <c r="DE11" s="17" t="str">
        <f t="shared" si="5"/>
        <v>KO</v>
      </c>
      <c r="DF11" s="13" t="str">
        <f>IF(VLOOKUP($B11,K24HPTBM!$A$6:$DM$168,DF$4,0)="","",VLOOKUP($B11,K24HPTBM!$A$6:$DM$168,DF$4,0))</f>
        <v/>
      </c>
      <c r="DG11" s="13" t="str">
        <f>IF(VLOOKUP($B11,K24HPTBM!$A$6:$DM$168,DG$4,0)="","",VLOOKUP($B11,K24HPTBM!$A$6:$DM$168,DG$4,0))</f>
        <v/>
      </c>
      <c r="DH11" s="13" t="str">
        <f>IF(VLOOKUP($B11,K24HPTBM!$A$6:$DM$168,DH$4,0)="","",VLOOKUP($B11,K24HPTBM!$A$6:$DM$168,DH$4,0))</f>
        <v/>
      </c>
      <c r="DI11" s="28" t="str">
        <f>IF(ISERROR(HLOOKUP(IF(VLOOKUP($B11,K24HPTBM!$A$6:$DM$168,DI$4,0)="","",VLOOKUP($B11,K24HPTBM!$A$6:$DM$168,DI$4,0)),$I$1:$V$2,2,1)),"",HLOOKUP(IF(VLOOKUP($B11,K24HPTBM!$A$6:$DM$168,DI$4,0)="","",VLOOKUP($B11,K24HPTBM!$A$6:$DM$168,DI$4,0)),$I$1:$V$2,2,1))</f>
        <v/>
      </c>
      <c r="DJ11" s="13" t="str">
        <f>IF(VLOOKUP($B11,K24HPTBM!$A$6:$DM$168,DJ$4,0)="","",VLOOKUP($B11,K24HPTBM!$A$6:$DM$168,DJ$4,0))</f>
        <v/>
      </c>
      <c r="DK11" s="13" t="str">
        <f>IF(VLOOKUP($B11,K24HPTBM!$A$6:$DM$168,DK$4,0)="","",VLOOKUP($B11,K24HPTBM!$A$6:$DM$168,DK$4,0))</f>
        <v/>
      </c>
      <c r="DL11" s="14">
        <f>IF(VLOOKUP($B11,K24HPTBM!$A$6:$DM$168,DL$4,0)="","",VLOOKUP($B11,K24HPTBM!$A$6:$DM$168,DL$4,0))</f>
        <v>0</v>
      </c>
      <c r="DM11" s="14">
        <f>IF(VLOOKUP($B11,K24HPTBM!$A$6:$DM$168,DM$4,0)="","",VLOOKUP($B11,K24HPTBM!$A$6:$DM$168,DM$4,0))</f>
        <v>3</v>
      </c>
      <c r="DN11" s="14">
        <f>IF(VLOOKUP($B11,K24HPTBM!$A$6:$DM$168,DN$4,0)="","",VLOOKUP($B11,K24HPTBM!$A$6:$DM$168,DN$4,0))</f>
        <v>130</v>
      </c>
      <c r="DO11" s="14">
        <f>IF(VLOOKUP($B11,K24HPTBM!$A$6:$DM$168,DO$4,0)="","",VLOOKUP($B11,K24HPTBM!$A$6:$DM$168,DO$4,0))</f>
        <v>6</v>
      </c>
      <c r="DP11" s="14">
        <f>IF(VLOOKUP($B11,K24HPTBM!$A$6:$DM$168,DP$4,0)="","",VLOOKUP($B11,K24HPTBM!$A$6:$DM$168,DP$4,0))</f>
        <v>132</v>
      </c>
      <c r="DQ11" s="14">
        <f>IF(VLOOKUP($B11,K24HPTBM!$A$6:$DM$168,DQ$4,0)="","",VLOOKUP($B11,K24HPTBM!$A$6:$DM$168,DQ$4,0))</f>
        <v>130</v>
      </c>
      <c r="DR11" s="18">
        <f>IF(VLOOKUP($B11,K24HPTBM!$A$6:$DM$168,DR$4,0)="","",VLOOKUP($B11,K24HPTBM!$A$6:$DM$168,DR$4,0))</f>
        <v>8.19</v>
      </c>
      <c r="DS11" s="18">
        <f>IF(VLOOKUP($B11,K24HPTBM!$A$6:$DM$168,DS$4,0)="","",VLOOKUP($B11,K24HPTBM!$A$6:$DM$168,DS$4,0))</f>
        <v>3.56</v>
      </c>
      <c r="DT11" s="13" t="str">
        <f>IF(VLOOKUP($B11,K24HPTBM!$A$6:$DM$168,DT$4,0)="","",VLOOKUP($B11,K24HPTBM!$A$6:$DM$168,DT$4,0))</f>
        <v/>
      </c>
      <c r="DU11" s="29">
        <f t="shared" ref="DU11:DU24" si="7">ROUND(SUMPRODUCT(I11:DI11,$I$9:$DI$9)/(CY11-CZ11+3),2)</f>
        <v>3.29</v>
      </c>
    </row>
    <row r="12" spans="1:125" ht="17.25" customHeight="1" x14ac:dyDescent="0.25">
      <c r="A12" s="8">
        <f t="shared" si="6"/>
        <v>3</v>
      </c>
      <c r="B12" s="4">
        <v>24211907482</v>
      </c>
      <c r="C12" s="4" t="str">
        <f>VLOOKUP($B12,K24HPTBM!$A$6:$DM$168,C$4,0) &amp; " " &amp; VLOOKUP($B12,K24HPTBM!$A$6:$DM$168,D$4,0)</f>
        <v>Trần Huy</v>
      </c>
      <c r="D12" s="5"/>
      <c r="E12" s="4" t="str">
        <f>VLOOKUP($B12,K24HPTBM!$A$6:$DM$168,E$4,0)</f>
        <v>Hoàng</v>
      </c>
      <c r="F12" s="6">
        <f>VLOOKUP($B12,K24HPTBM!$A$6:$DM$168,F$4,0)</f>
        <v>36616</v>
      </c>
      <c r="G12" s="4" t="str">
        <f>VLOOKUP($B12,K24HPTBM!$A$6:$DM$168,G$4,0)</f>
        <v>Nam</v>
      </c>
      <c r="H12" s="5"/>
      <c r="I12" s="28">
        <f>IF(ISERROR(HLOOKUP(IF(VLOOKUP($B12,K24HPTBM!$A$6:$DM$168,I$4,0)="","",VLOOKUP($B12,K24HPTBM!$A$6:$DM$168,I$4,0)),$I$1:$V$2,2,1)),"",HLOOKUP(IF(VLOOKUP($B12,K24HPTBM!$A$6:$DM$168,I$4,0)="","",VLOOKUP($B12,K24HPTBM!$A$6:$DM$168,I$4,0)),$I$1:$V$2,2,1))</f>
        <v>3.65</v>
      </c>
      <c r="J12" s="28">
        <f>IF(ISERROR(HLOOKUP(IF(VLOOKUP($B12,K24HPTBM!$A$6:$DM$168,J$4,0)="","",VLOOKUP($B12,K24HPTBM!$A$6:$DM$168,J$4,0)),$I$1:$V$2,2,1)),"",HLOOKUP(IF(VLOOKUP($B12,K24HPTBM!$A$6:$DM$168,J$4,0)="","",VLOOKUP($B12,K24HPTBM!$A$6:$DM$168,J$4,0)),$I$1:$V$2,2,1))</f>
        <v>4</v>
      </c>
      <c r="K12" s="28" t="str">
        <f>IF(ISERROR(HLOOKUP(IF(VLOOKUP($B12,K24HPTBM!$A$6:$DM$168,K$4,0)="","",VLOOKUP($B12,K24HPTBM!$A$6:$DM$168,K$4,0)),$I$1:$V$2,2,1)),"",HLOOKUP(IF(VLOOKUP($B12,K24HPTBM!$A$6:$DM$168,K$4,0)="","",VLOOKUP($B12,K24HPTBM!$A$6:$DM$168,K$4,0)),$I$1:$V$2,2,1))</f>
        <v/>
      </c>
      <c r="L12" s="28">
        <f>IF(ISERROR(HLOOKUP(IF(VLOOKUP($B12,K24HPTBM!$A$6:$DM$168,L$4,0)="","",VLOOKUP($B12,K24HPTBM!$A$6:$DM$168,L$4,0)),$I$1:$V$2,2,1)),"",HLOOKUP(IF(VLOOKUP($B12,K24HPTBM!$A$6:$DM$168,L$4,0)="","",VLOOKUP($B12,K24HPTBM!$A$6:$DM$168,L$4,0)),$I$1:$V$2,2,1))</f>
        <v>3</v>
      </c>
      <c r="M12" s="28" t="str">
        <f>IF(ISERROR(HLOOKUP(IF(VLOOKUP($B12,K24HPTBM!$A$6:$DM$168,M$4,0)="","",VLOOKUP($B12,K24HPTBM!$A$6:$DM$168,M$4,0)),$I$1:$V$2,2,1)),"",HLOOKUP(IF(VLOOKUP($B12,K24HPTBM!$A$6:$DM$168,M$4,0)="","",VLOOKUP($B12,K24HPTBM!$A$6:$DM$168,M$4,0)),$I$1:$V$2,2,1))</f>
        <v/>
      </c>
      <c r="N12" s="28">
        <f>IF(ISERROR(HLOOKUP(IF(VLOOKUP($B12,K24HPTBM!$A$6:$DM$168,N$4,0)="","",VLOOKUP($B12,K24HPTBM!$A$6:$DM$168,N$4,0)),$I$1:$V$2,2,1)),"",HLOOKUP(IF(VLOOKUP($B12,K24HPTBM!$A$6:$DM$168,N$4,0)="","",VLOOKUP($B12,K24HPTBM!$A$6:$DM$168,N$4,0)),$I$1:$V$2,2,1))</f>
        <v>4</v>
      </c>
      <c r="O12" s="28">
        <f>IF(ISERROR(HLOOKUP(IF(VLOOKUP($B12,K24HPTBM!$A$6:$DM$168,O$4,0)="","",VLOOKUP($B12,K24HPTBM!$A$6:$DM$168,O$4,0)),$I$1:$V$2,2,1)),"",HLOOKUP(IF(VLOOKUP($B12,K24HPTBM!$A$6:$DM$168,O$4,0)="","",VLOOKUP($B12,K24HPTBM!$A$6:$DM$168,O$4,0)),$I$1:$V$2,2,1))</f>
        <v>3.65</v>
      </c>
      <c r="P12" s="28">
        <f>IF(ISERROR(HLOOKUP(IF(VLOOKUP($B12,K24HPTBM!$A$6:$DM$168,P$4,0)="","",VLOOKUP($B12,K24HPTBM!$A$6:$DM$168,P$4,0)),$I$1:$V$2,2,1)),"",HLOOKUP(IF(VLOOKUP($B12,K24HPTBM!$A$6:$DM$168,P$4,0)="","",VLOOKUP($B12,K24HPTBM!$A$6:$DM$168,P$4,0)),$I$1:$V$2,2,1))</f>
        <v>3.33</v>
      </c>
      <c r="Q12" s="28">
        <f>IF(ISERROR(HLOOKUP(IF(VLOOKUP($B12,K24HPTBM!$A$6:$DM$168,Q$4,0)="","",VLOOKUP($B12,K24HPTBM!$A$6:$DM$168,Q$4,0)),$I$1:$V$2,2,1)),"",HLOOKUP(IF(VLOOKUP($B12,K24HPTBM!$A$6:$DM$168,Q$4,0)="","",VLOOKUP($B12,K24HPTBM!$A$6:$DM$168,Q$4,0)),$I$1:$V$2,2,1))</f>
        <v>1.65</v>
      </c>
      <c r="R12" s="28" t="str">
        <f>IF(ISERROR(HLOOKUP(IF(VLOOKUP($B12,K24HPTBM!$A$6:$DM$168,R$4,0)="","",VLOOKUP($B12,K24HPTBM!$A$6:$DM$168,R$4,0)),$I$1:$V$2,2,1)),"",HLOOKUP(IF(VLOOKUP($B12,K24HPTBM!$A$6:$DM$168,R$4,0)="","",VLOOKUP($B12,K24HPTBM!$A$6:$DM$168,R$4,0)),$I$1:$V$2,2,1))</f>
        <v/>
      </c>
      <c r="S12" s="28" t="str">
        <f>IF(ISERROR(HLOOKUP(IF(VLOOKUP($B12,K24HPTBM!$A$6:$DM$168,S$4,0)="","",VLOOKUP($B12,K24HPTBM!$A$6:$DM$168,S$4,0)),$I$1:$V$2,2,1)),"",HLOOKUP(IF(VLOOKUP($B12,K24HPTBM!$A$6:$DM$168,S$4,0)="","",VLOOKUP($B12,K24HPTBM!$A$6:$DM$168,S$4,0)),$I$1:$V$2,2,1))</f>
        <v/>
      </c>
      <c r="T12" s="28">
        <f>IF(ISERROR(HLOOKUP(IF(VLOOKUP($B12,K24HPTBM!$A$6:$DM$168,T$4,0)="","",VLOOKUP($B12,K24HPTBM!$A$6:$DM$168,T$4,0)),$I$1:$V$2,2,1)),"",HLOOKUP(IF(VLOOKUP($B12,K24HPTBM!$A$6:$DM$168,T$4,0)="","",VLOOKUP($B12,K24HPTBM!$A$6:$DM$168,T$4,0)),$I$1:$V$2,2,1))</f>
        <v>3.33</v>
      </c>
      <c r="U12" s="28" t="str">
        <f>IF(ISERROR(HLOOKUP(IF(VLOOKUP($B12,K24HPTBM!$A$6:$DM$168,U$4,0)="","",VLOOKUP($B12,K24HPTBM!$A$6:$DM$168,U$4,0)),$I$1:$V$2,2,1)),"",HLOOKUP(IF(VLOOKUP($B12,K24HPTBM!$A$6:$DM$168,U$4,0)="","",VLOOKUP($B12,K24HPTBM!$A$6:$DM$168,U$4,0)),$I$1:$V$2,2,1))</f>
        <v/>
      </c>
      <c r="V12" s="28">
        <f>IF(ISERROR(HLOOKUP(IF(VLOOKUP($B12,K24HPTBM!$A$6:$DM$168,V$4,0)="","",VLOOKUP($B12,K24HPTBM!$A$6:$DM$168,V$4,0)),$I$1:$V$2,2,1)),"",HLOOKUP(IF(VLOOKUP($B12,K24HPTBM!$A$6:$DM$168,V$4,0)="","",VLOOKUP($B12,K24HPTBM!$A$6:$DM$168,V$4,0)),$I$1:$V$2,2,1))</f>
        <v>3.33</v>
      </c>
      <c r="W12" s="28" t="str">
        <f>IF(ISERROR(HLOOKUP(IF(VLOOKUP($B12,K24HPTBM!$A$6:$DM$168,W$4,0)="","",VLOOKUP($B12,K24HPTBM!$A$6:$DM$168,W$4,0)),$I$1:$V$2,2,1)),"",HLOOKUP(IF(VLOOKUP($B12,K24HPTBM!$A$6:$DM$168,W$4,0)="","",VLOOKUP($B12,K24HPTBM!$A$6:$DM$168,W$4,0)),$I$1:$V$2,2,1))</f>
        <v/>
      </c>
      <c r="X12" s="28">
        <f>IF(ISERROR(HLOOKUP(IF(VLOOKUP($B12,K24HPTBM!$A$6:$DM$168,X$4,0)="","",VLOOKUP($B12,K24HPTBM!$A$6:$DM$168,X$4,0)),$I$1:$V$2,2,1)),"",HLOOKUP(IF(VLOOKUP($B12,K24HPTBM!$A$6:$DM$168,X$4,0)="","",VLOOKUP($B12,K24HPTBM!$A$6:$DM$168,X$4,0)),$I$1:$V$2,2,1))</f>
        <v>0</v>
      </c>
      <c r="Y12" s="28">
        <f>IF(ISERROR(HLOOKUP(IF(VLOOKUP($B12,K24HPTBM!$A$6:$DM$168,Y$4,0)="","",VLOOKUP($B12,K24HPTBM!$A$6:$DM$168,Y$4,0)),$I$1:$V$2,2,1)),"",HLOOKUP(IF(VLOOKUP($B12,K24HPTBM!$A$6:$DM$168,Y$4,0)="","",VLOOKUP($B12,K24HPTBM!$A$6:$DM$168,Y$4,0)),$I$1:$V$2,2,1))</f>
        <v>3.65</v>
      </c>
      <c r="Z12" s="28">
        <f>IF(ISERROR(HLOOKUP(IF(VLOOKUP($B12,K24HPTBM!$A$6:$DM$168,Z$4,0)="","",VLOOKUP($B12,K24HPTBM!$A$6:$DM$168,Z$4,0)),$I$1:$V$2,2,1)),"",HLOOKUP(IF(VLOOKUP($B12,K24HPTBM!$A$6:$DM$168,Z$4,0)="","",VLOOKUP($B12,K24HPTBM!$A$6:$DM$168,Z$4,0)),$I$1:$V$2,2,1))</f>
        <v>4</v>
      </c>
      <c r="AA12" s="28">
        <f>IF(ISERROR(HLOOKUP(IF(VLOOKUP($B12,K24HPTBM!$A$6:$DM$168,AA$4,0)="","",VLOOKUP($B12,K24HPTBM!$A$6:$DM$168,AA$4,0)),$I$1:$V$2,2,1)),"",HLOOKUP(IF(VLOOKUP($B12,K24HPTBM!$A$6:$DM$168,AA$4,0)="","",VLOOKUP($B12,K24HPTBM!$A$6:$DM$168,AA$4,0)),$I$1:$V$2,2,1))</f>
        <v>4</v>
      </c>
      <c r="AB12" s="28">
        <f>IF(ISERROR(HLOOKUP(IF(VLOOKUP($B12,K24HPTBM!$A$6:$DM$168,AB$4,0)="","",VLOOKUP($B12,K24HPTBM!$A$6:$DM$168,AB$4,0)),$I$1:$V$2,2,1)),"",HLOOKUP(IF(VLOOKUP($B12,K24HPTBM!$A$6:$DM$168,AB$4,0)="","",VLOOKUP($B12,K24HPTBM!$A$6:$DM$168,AB$4,0)),$I$1:$V$2,2,1))</f>
        <v>4</v>
      </c>
      <c r="AC12" s="28">
        <f>IF(ISERROR(HLOOKUP(IF(VLOOKUP($B12,K24HPTBM!$A$6:$DM$168,AC$4,0)="","",VLOOKUP($B12,K24HPTBM!$A$6:$DM$168,AC$4,0)),$I$1:$V$2,2,1)),"",HLOOKUP(IF(VLOOKUP($B12,K24HPTBM!$A$6:$DM$168,AC$4,0)="","",VLOOKUP($B12,K24HPTBM!$A$6:$DM$168,AC$4,0)),$I$1:$V$2,2,1))</f>
        <v>2</v>
      </c>
      <c r="AD12" s="28">
        <f>IF(ISERROR(HLOOKUP(IF(VLOOKUP($B12,K24HPTBM!$A$6:$DM$168,AD$4,0)="","",VLOOKUP($B12,K24HPTBM!$A$6:$DM$168,AD$4,0)),$I$1:$V$2,2,1)),"",HLOOKUP(IF(VLOOKUP($B12,K24HPTBM!$A$6:$DM$168,AD$4,0)="","",VLOOKUP($B12,K24HPTBM!$A$6:$DM$168,AD$4,0)),$I$1:$V$2,2,1))</f>
        <v>2.65</v>
      </c>
      <c r="AE12" s="28">
        <f>IF(ISERROR(HLOOKUP(IF(VLOOKUP($B12,K24HPTBM!$A$6:$DM$168,AE$4,0)="","",VLOOKUP($B12,K24HPTBM!$A$6:$DM$168,AE$4,0)),$I$1:$V$2,2,1)),"",HLOOKUP(IF(VLOOKUP($B12,K24HPTBM!$A$6:$DM$168,AE$4,0)="","",VLOOKUP($B12,K24HPTBM!$A$6:$DM$168,AE$4,0)),$I$1:$V$2,2,1))</f>
        <v>4</v>
      </c>
      <c r="AF12" s="28" t="str">
        <f>IF(ISERROR(HLOOKUP(IF(VLOOKUP($B12,K24HPTBM!$A$6:$DM$168,AF$4,0)="","",VLOOKUP($B12,K24HPTBM!$A$6:$DM$168,AF$4,0)),$I$1:$V$2,2,1)),"",HLOOKUP(IF(VLOOKUP($B12,K24HPTBM!$A$6:$DM$168,AF$4,0)="","",VLOOKUP($B12,K24HPTBM!$A$6:$DM$168,AF$4,0)),$I$1:$V$2,2,1))</f>
        <v>P (P/F)</v>
      </c>
      <c r="AG12" s="28" t="str">
        <f>IF(ISERROR(HLOOKUP(IF(VLOOKUP($B12,K24HPTBM!$A$6:$DM$168,AG$4,0)="","",VLOOKUP($B12,K24HPTBM!$A$6:$DM$168,AG$4,0)),$I$1:$V$2,2,1)),"",HLOOKUP(IF(VLOOKUP($B12,K24HPTBM!$A$6:$DM$168,AG$4,0)="","",VLOOKUP($B12,K24HPTBM!$A$6:$DM$168,AG$4,0)),$I$1:$V$2,2,1))</f>
        <v>P (P/F)</v>
      </c>
      <c r="AH12" s="28" t="str">
        <f>IF(ISERROR(HLOOKUP(IF(VLOOKUP($B12,K24HPTBM!$A$6:$DM$168,AH$4,0)="","",VLOOKUP($B12,K24HPTBM!$A$6:$DM$168,AH$4,0)),$I$1:$V$2,2,1)),"",HLOOKUP(IF(VLOOKUP($B12,K24HPTBM!$A$6:$DM$168,AH$4,0)="","",VLOOKUP($B12,K24HPTBM!$A$6:$DM$168,AH$4,0)),$I$1:$V$2,2,1))</f>
        <v>P (P/F)</v>
      </c>
      <c r="AI12" s="28" t="str">
        <f>IF(ISERROR(HLOOKUP(IF(VLOOKUP($B12,K24HPTBM!$A$6:$DM$168,AI$4,0)="","",VLOOKUP($B12,K24HPTBM!$A$6:$DM$168,AI$4,0)),$I$1:$V$2,2,1)),"",HLOOKUP(IF(VLOOKUP($B12,K24HPTBM!$A$6:$DM$168,AI$4,0)="","",VLOOKUP($B12,K24HPTBM!$A$6:$DM$168,AI$4,0)),$I$1:$V$2,2,1))</f>
        <v>P (P/F)</v>
      </c>
      <c r="AJ12" s="28">
        <f>IF(ISERROR(HLOOKUP(IF(VLOOKUP($B12,K24HPTBM!$A$6:$DM$168,AJ$4,0)="","",VLOOKUP($B12,K24HPTBM!$A$6:$DM$168,AJ$4,0)),$I$1:$V$2,2,1)),"",HLOOKUP(IF(VLOOKUP($B12,K24HPTBM!$A$6:$DM$168,AJ$4,0)="","",VLOOKUP($B12,K24HPTBM!$A$6:$DM$168,AJ$4,0)),$I$1:$V$2,2,1))</f>
        <v>3</v>
      </c>
      <c r="AK12" s="28">
        <f>IF(ISERROR(HLOOKUP(IF(VLOOKUP($B12,K24HPTBM!$A$6:$DM$168,AK$4,0)="","",VLOOKUP($B12,K24HPTBM!$A$6:$DM$168,AK$4,0)),$I$1:$V$2,2,1)),"",HLOOKUP(IF(VLOOKUP($B12,K24HPTBM!$A$6:$DM$168,AK$4,0)="","",VLOOKUP($B12,K24HPTBM!$A$6:$DM$168,AK$4,0)),$I$1:$V$2,2,1))</f>
        <v>3.65</v>
      </c>
      <c r="AL12" s="28">
        <f>IF(ISERROR(HLOOKUP(IF(VLOOKUP($B12,K24HPTBM!$A$6:$DM$168,AL$4,0)="","",VLOOKUP($B12,K24HPTBM!$A$6:$DM$168,AL$4,0)),$I$1:$V$2,2,1)),"",HLOOKUP(IF(VLOOKUP($B12,K24HPTBM!$A$6:$DM$168,AL$4,0)="","",VLOOKUP($B12,K24HPTBM!$A$6:$DM$168,AL$4,0)),$I$1:$V$2,2,1))</f>
        <v>3</v>
      </c>
      <c r="AM12" s="28">
        <f>IF(ISERROR(HLOOKUP(IF(VLOOKUP($B12,K24HPTBM!$A$6:$DM$168,AM$4,0)="","",VLOOKUP($B12,K24HPTBM!$A$6:$DM$168,AM$4,0)),$I$1:$V$2,2,1)),"",HLOOKUP(IF(VLOOKUP($B12,K24HPTBM!$A$6:$DM$168,AM$4,0)="","",VLOOKUP($B12,K24HPTBM!$A$6:$DM$168,AM$4,0)),$I$1:$V$2,2,1))</f>
        <v>4</v>
      </c>
      <c r="AN12" s="28">
        <f>IF(ISERROR(HLOOKUP(IF(VLOOKUP($B12,K24HPTBM!$A$6:$DM$168,AN$4,0)="","",VLOOKUP($B12,K24HPTBM!$A$6:$DM$168,AN$4,0)),$I$1:$V$2,2,1)),"",HLOOKUP(IF(VLOOKUP($B12,K24HPTBM!$A$6:$DM$168,AN$4,0)="","",VLOOKUP($B12,K24HPTBM!$A$6:$DM$168,AN$4,0)),$I$1:$V$2,2,1))</f>
        <v>3.65</v>
      </c>
      <c r="AO12" s="28">
        <f>IF(ISERROR(HLOOKUP(IF(VLOOKUP($B12,K24HPTBM!$A$6:$DM$168,AO$4,0)="","",VLOOKUP($B12,K24HPTBM!$A$6:$DM$168,AO$4,0)),$I$1:$V$2,2,1)),"",HLOOKUP(IF(VLOOKUP($B12,K24HPTBM!$A$6:$DM$168,AO$4,0)="","",VLOOKUP($B12,K24HPTBM!$A$6:$DM$168,AO$4,0)),$I$1:$V$2,2,1))</f>
        <v>1.65</v>
      </c>
      <c r="AP12" s="28">
        <f>IF(ISERROR(HLOOKUP(IF(VLOOKUP($B12,K24HPTBM!$A$6:$DM$168,AP$4,0)="","",VLOOKUP($B12,K24HPTBM!$A$6:$DM$168,AP$4,0)),$I$1:$V$2,2,1)),"",HLOOKUP(IF(VLOOKUP($B12,K24HPTBM!$A$6:$DM$168,AP$4,0)="","",VLOOKUP($B12,K24HPTBM!$A$6:$DM$168,AP$4,0)),$I$1:$V$2,2,1))</f>
        <v>3.33</v>
      </c>
      <c r="AQ12" s="28">
        <f>IF(ISERROR(HLOOKUP(IF(VLOOKUP($B12,K24HPTBM!$A$6:$DM$168,AQ$4,0)="","",VLOOKUP($B12,K24HPTBM!$A$6:$DM$168,AQ$4,0)),$I$1:$V$2,2,1)),"",HLOOKUP(IF(VLOOKUP($B12,K24HPTBM!$A$6:$DM$168,AQ$4,0)="","",VLOOKUP($B12,K24HPTBM!$A$6:$DM$168,AQ$4,0)),$I$1:$V$2,2,1))</f>
        <v>4</v>
      </c>
      <c r="AR12" s="28" t="str">
        <f>IF(ISERROR(HLOOKUP(IF(VLOOKUP($B12,K24HPTBM!$A$6:$DM$168,AR$4,0)="","",VLOOKUP($B12,K24HPTBM!$A$6:$DM$168,AR$4,0)),$I$1:$V$2,2,1)),"",HLOOKUP(IF(VLOOKUP($B12,K24HPTBM!$A$6:$DM$168,AR$4,0)="","",VLOOKUP($B12,K24HPTBM!$A$6:$DM$168,AR$4,0)),$I$1:$V$2,2,1))</f>
        <v>X</v>
      </c>
      <c r="AS12" s="28">
        <f>IF(ISERROR(HLOOKUP(IF(VLOOKUP($B12,K24HPTBM!$A$6:$DM$168,AS$4,0)="","",VLOOKUP($B12,K24HPTBM!$A$6:$DM$168,AS$4,0)),$I$1:$V$2,2,1)),"",HLOOKUP(IF(VLOOKUP($B12,K24HPTBM!$A$6:$DM$168,AS$4,0)="","",VLOOKUP($B12,K24HPTBM!$A$6:$DM$168,AS$4,0)),$I$1:$V$2,2,1))</f>
        <v>4</v>
      </c>
      <c r="AT12" s="28">
        <f>IF(ISERROR(HLOOKUP(IF(VLOOKUP($B12,K24HPTBM!$A$6:$DM$168,AT$4,0)="","",VLOOKUP($B12,K24HPTBM!$A$6:$DM$168,AT$4,0)),$I$1:$V$2,2,1)),"",HLOOKUP(IF(VLOOKUP($B12,K24HPTBM!$A$6:$DM$168,AT$4,0)="","",VLOOKUP($B12,K24HPTBM!$A$6:$DM$168,AT$4,0)),$I$1:$V$2,2,1))</f>
        <v>3.65</v>
      </c>
      <c r="AU12" s="28">
        <f>IF(ISERROR(HLOOKUP(IF(VLOOKUP($B12,K24HPTBM!$A$6:$DM$168,AU$4,0)="","",VLOOKUP($B12,K24HPTBM!$A$6:$DM$168,AU$4,0)),$I$1:$V$2,2,1)),"",HLOOKUP(IF(VLOOKUP($B12,K24HPTBM!$A$6:$DM$168,AU$4,0)="","",VLOOKUP($B12,K24HPTBM!$A$6:$DM$168,AU$4,0)),$I$1:$V$2,2,1))</f>
        <v>3</v>
      </c>
      <c r="AV12" s="14">
        <f>IF(VLOOKUP($B12,K24HPTBM!$A$6:$DM$168,AV$4,0)="","",VLOOKUP($B12,K24HPTBM!$A$6:$DM$168,AV$4,0))</f>
        <v>50</v>
      </c>
      <c r="AW12" s="14">
        <f>IF(VLOOKUP($B12,K24HPTBM!$A$6:$DM$168,AW$4,0)="","",VLOOKUP($B12,K24HPTBM!$A$6:$DM$168,AW$4,0))</f>
        <v>0</v>
      </c>
      <c r="AX12" s="13">
        <f>IF(VLOOKUP($B12,K24HPTBM!$A$6:$DM$168,AX$4,0)="","",VLOOKUP($B12,K24HPTBM!$A$6:$DM$168,AX$4,0))</f>
        <v>7.4</v>
      </c>
      <c r="AY12" s="13">
        <f>IF(VLOOKUP($B12,K24HPTBM!$A$6:$DM$168,AY$4,0)="","",VLOOKUP($B12,K24HPTBM!$A$6:$DM$168,AY$4,0))</f>
        <v>5.6</v>
      </c>
      <c r="AZ12" s="13" t="str">
        <f>IF(VLOOKUP($B12,K24HPTBM!$A$6:$DM$168,AZ$4,0)="","",VLOOKUP($B12,K24HPTBM!$A$6:$DM$168,AZ$4,0))</f>
        <v/>
      </c>
      <c r="BA12" s="13">
        <f>IF(VLOOKUP($B12,K24HPTBM!$A$6:$DM$168,BA$4,0)="","",VLOOKUP($B12,K24HPTBM!$A$6:$DM$168,BA$4,0))</f>
        <v>5.6</v>
      </c>
      <c r="BB12" s="13" t="str">
        <f>IF(VLOOKUP($B12,K24HPTBM!$A$6:$DM$168,BB$4,0)="","",VLOOKUP($B12,K24HPTBM!$A$6:$DM$168,BB$4,0))</f>
        <v/>
      </c>
      <c r="BC12" s="13" t="str">
        <f>IF(VLOOKUP($B12,K24HPTBM!$A$6:$DM$168,BC$4,0)="","",VLOOKUP($B12,K24HPTBM!$A$6:$DM$168,BC$4,0))</f>
        <v/>
      </c>
      <c r="BD12" s="13" t="str">
        <f>IF(VLOOKUP($B12,K24HPTBM!$A$6:$DM$168,BD$4,0)="","",VLOOKUP($B12,K24HPTBM!$A$6:$DM$168,BD$4,0))</f>
        <v/>
      </c>
      <c r="BE12" s="13" t="str">
        <f>IF(VLOOKUP($B12,K24HPTBM!$A$6:$DM$168,BE$4,0)="","",VLOOKUP($B12,K24HPTBM!$A$6:$DM$168,BE$4,0))</f>
        <v/>
      </c>
      <c r="BF12" s="13" t="str">
        <f>IF(VLOOKUP($B12,K24HPTBM!$A$6:$DM$168,BF$4,0)="","",VLOOKUP($B12,K24HPTBM!$A$6:$DM$168,BF$4,0))</f>
        <v/>
      </c>
      <c r="BG12" s="13">
        <f>IF(VLOOKUP($B12,K24HPTBM!$A$6:$DM$168,BG$4,0)="","",VLOOKUP($B12,K24HPTBM!$A$6:$DM$168,BG$4,0))</f>
        <v>5.7</v>
      </c>
      <c r="BH12" s="13" t="str">
        <f>IF(VLOOKUP($B12,K24HPTBM!$A$6:$DM$168,BH$4,0)="","",VLOOKUP($B12,K24HPTBM!$A$6:$DM$168,BH$4,0))</f>
        <v/>
      </c>
      <c r="BI12" s="13" t="str">
        <f>IF(VLOOKUP($B12,K24HPTBM!$A$6:$DM$168,BI$4,0)="","",VLOOKUP($B12,K24HPTBM!$A$6:$DM$168,BI$4,0))</f>
        <v/>
      </c>
      <c r="BJ12" s="13" t="str">
        <f>IF(VLOOKUP($B12,K24HPTBM!$A$6:$DM$168,BJ$4,0)="","",VLOOKUP($B12,K24HPTBM!$A$6:$DM$168,BJ$4,0))</f>
        <v/>
      </c>
      <c r="BK12" s="13" t="str">
        <f>IF(VLOOKUP($B12,K24HPTBM!$A$6:$DM$168,BK$4,0)="","",VLOOKUP($B12,K24HPTBM!$A$6:$DM$168,BK$4,0))</f>
        <v/>
      </c>
      <c r="BL12" s="13" t="str">
        <f>IF(VLOOKUP($B12,K24HPTBM!$A$6:$DM$168,BL$4,0)="","",VLOOKUP($B12,K24HPTBM!$A$6:$DM$168,BL$4,0))</f>
        <v>X</v>
      </c>
      <c r="BM12" s="14">
        <f>IF(VLOOKUP($B12,K24HPTBM!$A$6:$DM$168,BM$4,0)="","",VLOOKUP($B12,K24HPTBM!$A$6:$DM$168,BM$4,0))</f>
        <v>4</v>
      </c>
      <c r="BN12" s="14">
        <f>IF(VLOOKUP($B12,K24HPTBM!$A$6:$DM$168,BN$4,0)="","",VLOOKUP($B12,K24HPTBM!$A$6:$DM$168,BN$4,0))</f>
        <v>1</v>
      </c>
      <c r="BO12" s="28">
        <f>IF(ISERROR(HLOOKUP(IF(VLOOKUP($B12,K24HPTBM!$A$6:$DM$168,BO$4,0)="","",VLOOKUP($B12,K24HPTBM!$A$6:$DM$168,BO$4,0)),$I$1:$V$2,2,1)),"",HLOOKUP(IF(VLOOKUP($B12,K24HPTBM!$A$6:$DM$168,BO$4,0)="","",VLOOKUP($B12,K24HPTBM!$A$6:$DM$168,BO$4,0)),$I$1:$V$2,2,1))</f>
        <v>3.33</v>
      </c>
      <c r="BP12" s="28">
        <f>IF(ISERROR(HLOOKUP(IF(VLOOKUP($B12,K24HPTBM!$A$6:$DM$168,BP$4,0)="","",VLOOKUP($B12,K24HPTBM!$A$6:$DM$168,BP$4,0)),$I$1:$V$2,2,1)),"",HLOOKUP(IF(VLOOKUP($B12,K24HPTBM!$A$6:$DM$168,BP$4,0)="","",VLOOKUP($B12,K24HPTBM!$A$6:$DM$168,BP$4,0)),$I$1:$V$2,2,1))</f>
        <v>3</v>
      </c>
      <c r="BQ12" s="28">
        <f>IF(ISERROR(HLOOKUP(IF(VLOOKUP($B12,K24HPTBM!$A$6:$DM$168,BQ$4,0)="","",VLOOKUP($B12,K24HPTBM!$A$6:$DM$168,BQ$4,0)),$I$1:$V$2,2,1)),"",HLOOKUP(IF(VLOOKUP($B12,K24HPTBM!$A$6:$DM$168,BQ$4,0)="","",VLOOKUP($B12,K24HPTBM!$A$6:$DM$168,BQ$4,0)),$I$1:$V$2,2,1))</f>
        <v>1</v>
      </c>
      <c r="BR12" s="28">
        <f>IF(ISERROR(HLOOKUP(IF(VLOOKUP($B12,K24HPTBM!$A$6:$DM$168,BR$4,0)="","",VLOOKUP($B12,K24HPTBM!$A$6:$DM$168,BR$4,0)),$I$1:$V$2,2,1)),"",HLOOKUP(IF(VLOOKUP($B12,K24HPTBM!$A$6:$DM$168,BR$4,0)="","",VLOOKUP($B12,K24HPTBM!$A$6:$DM$168,BR$4,0)),$I$1:$V$2,2,1))</f>
        <v>3.65</v>
      </c>
      <c r="BS12" s="28">
        <f>IF(ISERROR(HLOOKUP(IF(VLOOKUP($B12,K24HPTBM!$A$6:$DM$168,BS$4,0)="","",VLOOKUP($B12,K24HPTBM!$A$6:$DM$168,BS$4,0)),$I$1:$V$2,2,1)),"",HLOOKUP(IF(VLOOKUP($B12,K24HPTBM!$A$6:$DM$168,BS$4,0)="","",VLOOKUP($B12,K24HPTBM!$A$6:$DM$168,BS$4,0)),$I$1:$V$2,2,1))</f>
        <v>2.33</v>
      </c>
      <c r="BT12" s="28">
        <f>IF(ISERROR(HLOOKUP(IF(VLOOKUP($B12,K24HPTBM!$A$6:$DM$168,BT$4,0)="","",VLOOKUP($B12,K24HPTBM!$A$6:$DM$168,BT$4,0)),$I$1:$V$2,2,1)),"",HLOOKUP(IF(VLOOKUP($B12,K24HPTBM!$A$6:$DM$168,BT$4,0)="","",VLOOKUP($B12,K24HPTBM!$A$6:$DM$168,BT$4,0)),$I$1:$V$2,2,1))</f>
        <v>2.65</v>
      </c>
      <c r="BU12" s="28">
        <f>IF(ISERROR(HLOOKUP(IF(VLOOKUP($B12,K24HPTBM!$A$6:$DM$168,BU$4,0)="","",VLOOKUP($B12,K24HPTBM!$A$6:$DM$168,BU$4,0)),$I$1:$V$2,2,1)),"",HLOOKUP(IF(VLOOKUP($B12,K24HPTBM!$A$6:$DM$168,BU$4,0)="","",VLOOKUP($B12,K24HPTBM!$A$6:$DM$168,BU$4,0)),$I$1:$V$2,2,1))</f>
        <v>3.33</v>
      </c>
      <c r="BV12" s="28">
        <f>IF(ISERROR(HLOOKUP(IF(VLOOKUP($B12,K24HPTBM!$A$6:$DM$168,BV$4,0)="","",VLOOKUP($B12,K24HPTBM!$A$6:$DM$168,BV$4,0)),$I$1:$V$2,2,1)),"",HLOOKUP(IF(VLOOKUP($B12,K24HPTBM!$A$6:$DM$168,BV$4,0)="","",VLOOKUP($B12,K24HPTBM!$A$6:$DM$168,BV$4,0)),$I$1:$V$2,2,1))</f>
        <v>3.33</v>
      </c>
      <c r="BW12" s="28">
        <f>IF(ISERROR(HLOOKUP(IF(VLOOKUP($B12,K24HPTBM!$A$6:$DM$168,BW$4,0)="","",VLOOKUP($B12,K24HPTBM!$A$6:$DM$168,BW$4,0)),$I$1:$V$2,2,1)),"",HLOOKUP(IF(VLOOKUP($B12,K24HPTBM!$A$6:$DM$168,BW$4,0)="","",VLOOKUP($B12,K24HPTBM!$A$6:$DM$168,BW$4,0)),$I$1:$V$2,2,1))</f>
        <v>2</v>
      </c>
      <c r="BX12" s="28">
        <f>IF(ISERROR(HLOOKUP(IF(VLOOKUP($B12,K24HPTBM!$A$6:$DM$168,BX$4,0)="","",VLOOKUP($B12,K24HPTBM!$A$6:$DM$168,BX$4,0)),$I$1:$V$2,2,1)),"",HLOOKUP(IF(VLOOKUP($B12,K24HPTBM!$A$6:$DM$168,BX$4,0)="","",VLOOKUP($B12,K24HPTBM!$A$6:$DM$168,BX$4,0)),$I$1:$V$2,2,1))</f>
        <v>1.65</v>
      </c>
      <c r="BY12" s="28">
        <f>IF(ISERROR(HLOOKUP(IF(VLOOKUP($B12,K24HPTBM!$A$6:$DM$168,BY$4,0)="","",VLOOKUP($B12,K24HPTBM!$A$6:$DM$168,BY$4,0)),$I$1:$V$2,2,1)),"",HLOOKUP(IF(VLOOKUP($B12,K24HPTBM!$A$6:$DM$168,BY$4,0)="","",VLOOKUP($B12,K24HPTBM!$A$6:$DM$168,BY$4,0)),$I$1:$V$2,2,1))</f>
        <v>3.65</v>
      </c>
      <c r="BZ12" s="28">
        <f>IF(ISERROR(HLOOKUP(IF(VLOOKUP($B12,K24HPTBM!$A$6:$DM$168,BZ$4,0)="","",VLOOKUP($B12,K24HPTBM!$A$6:$DM$168,BZ$4,0)),$I$1:$V$2,2,1)),"",HLOOKUP(IF(VLOOKUP($B12,K24HPTBM!$A$6:$DM$168,BZ$4,0)="","",VLOOKUP($B12,K24HPTBM!$A$6:$DM$168,BZ$4,0)),$I$1:$V$2,2,1))</f>
        <v>3.65</v>
      </c>
      <c r="CA12" s="28">
        <f>IF(ISERROR(HLOOKUP(IF(VLOOKUP($B12,K24HPTBM!$A$6:$DM$168,CA$4,0)="","",VLOOKUP($B12,K24HPTBM!$A$6:$DM$168,CA$4,0)),$I$1:$V$2,2,1)),"",HLOOKUP(IF(VLOOKUP($B12,K24HPTBM!$A$6:$DM$168,CA$4,0)="","",VLOOKUP($B12,K24HPTBM!$A$6:$DM$168,CA$4,0)),$I$1:$V$2,2,1))</f>
        <v>3.33</v>
      </c>
      <c r="CB12" s="28">
        <f>IF(ISERROR(HLOOKUP(IF(VLOOKUP($B12,K24HPTBM!$A$6:$DM$168,CB$4,0)="","",VLOOKUP($B12,K24HPTBM!$A$6:$DM$168,CB$4,0)),$I$1:$V$2,2,1)),"",HLOOKUP(IF(VLOOKUP($B12,K24HPTBM!$A$6:$DM$168,CB$4,0)="","",VLOOKUP($B12,K24HPTBM!$A$6:$DM$168,CB$4,0)),$I$1:$V$2,2,1))</f>
        <v>4</v>
      </c>
      <c r="CC12" s="28">
        <f>IF(ISERROR(HLOOKUP(IF(VLOOKUP($B12,K24HPTBM!$A$6:$DM$168,CC$4,0)="","",VLOOKUP($B12,K24HPTBM!$A$6:$DM$168,CC$4,0)),$I$1:$V$2,2,1)),"",HLOOKUP(IF(VLOOKUP($B12,K24HPTBM!$A$6:$DM$168,CC$4,0)="","",VLOOKUP($B12,K24HPTBM!$A$6:$DM$168,CC$4,0)),$I$1:$V$2,2,1))</f>
        <v>4</v>
      </c>
      <c r="CD12" s="14">
        <f>IF(VLOOKUP($B12,K24HPTBM!$A$6:$DM$168,CD$4,0)="","",VLOOKUP($B12,K24HPTBM!$A$6:$DM$168,CD$4,0))</f>
        <v>41</v>
      </c>
      <c r="CE12" s="14">
        <f>IF(VLOOKUP($B12,K24HPTBM!$A$6:$DM$168,CE$4,0)="","",VLOOKUP($B12,K24HPTBM!$A$6:$DM$168,CE$4,0))</f>
        <v>0</v>
      </c>
      <c r="CF12" s="28" t="str">
        <f>IF(ISERROR(HLOOKUP(IF(VLOOKUP($B12,K24HPTBM!$A$6:$DM$168,CF$4,0)="","",VLOOKUP($B12,K24HPTBM!$A$6:$DM$168,CF$4,0)),$I$1:$V$2,2,1)),"",HLOOKUP(IF(VLOOKUP($B12,K24HPTBM!$A$6:$DM$168,CF$4,0)="","",VLOOKUP($B12,K24HPTBM!$A$6:$DM$168,CF$4,0)),$I$1:$V$2,2,1))</f>
        <v/>
      </c>
      <c r="CG12" s="28">
        <f>IF(ISERROR(HLOOKUP(IF(VLOOKUP($B12,K24HPTBM!$A$6:$DM$168,CG$4,0)="","",VLOOKUP($B12,K24HPTBM!$A$6:$DM$168,CG$4,0)),$I$1:$V$2,2,1)),"",HLOOKUP(IF(VLOOKUP($B12,K24HPTBM!$A$6:$DM$168,CG$4,0)="","",VLOOKUP($B12,K24HPTBM!$A$6:$DM$168,CG$4,0)),$I$1:$V$2,2,1))</f>
        <v>3</v>
      </c>
      <c r="CH12" s="28">
        <f>IF(ISERROR(HLOOKUP(IF(VLOOKUP($B12,K24HPTBM!$A$6:$DM$168,CH$4,0)="","",VLOOKUP($B12,K24HPTBM!$A$6:$DM$168,CH$4,0)),$I$1:$V$2,2,1)),"",HLOOKUP(IF(VLOOKUP($B12,K24HPTBM!$A$6:$DM$168,CH$4,0)="","",VLOOKUP($B12,K24HPTBM!$A$6:$DM$168,CH$4,0)),$I$1:$V$2,2,1))</f>
        <v>4</v>
      </c>
      <c r="CI12" s="28">
        <f>IF(ISERROR(HLOOKUP(IF(VLOOKUP($B12,K24HPTBM!$A$6:$DM$168,CI$4,0)="","",VLOOKUP($B12,K24HPTBM!$A$6:$DM$168,CI$4,0)),$I$1:$V$2,2,1)),"",HLOOKUP(IF(VLOOKUP($B12,K24HPTBM!$A$6:$DM$168,CI$4,0)="","",VLOOKUP($B12,K24HPTBM!$A$6:$DM$168,CI$4,0)),$I$1:$V$2,2,1))</f>
        <v>4</v>
      </c>
      <c r="CJ12" s="28">
        <f>IF(ISERROR(HLOOKUP(IF(VLOOKUP($B12,K24HPTBM!$A$6:$DM$168,CJ$4,0)="","",VLOOKUP($B12,K24HPTBM!$A$6:$DM$168,CJ$4,0)),$I$1:$V$2,2,1)),"",HLOOKUP(IF(VLOOKUP($B12,K24HPTBM!$A$6:$DM$168,CJ$4,0)="","",VLOOKUP($B12,K24HPTBM!$A$6:$DM$168,CJ$4,0)),$I$1:$V$2,2,1))</f>
        <v>2.65</v>
      </c>
      <c r="CK12" s="28">
        <f>IF(ISERROR(HLOOKUP(IF(VLOOKUP($B12,K24HPTBM!$A$6:$DM$168,CK$4,0)="","",VLOOKUP($B12,K24HPTBM!$A$6:$DM$168,CK$4,0)),$I$1:$V$2,2,1)),"",HLOOKUP(IF(VLOOKUP($B12,K24HPTBM!$A$6:$DM$168,CK$4,0)="","",VLOOKUP($B12,K24HPTBM!$A$6:$DM$168,CK$4,0)),$I$1:$V$2,2,1))</f>
        <v>4</v>
      </c>
      <c r="CL12" s="28">
        <f>IF(ISERROR(HLOOKUP(IF(VLOOKUP($B12,K24HPTBM!$A$6:$DM$168,CL$4,0)="","",VLOOKUP($B12,K24HPTBM!$A$6:$DM$168,CL$4,0)),$I$1:$V$2,2,1)),"",HLOOKUP(IF(VLOOKUP($B12,K24HPTBM!$A$6:$DM$168,CL$4,0)="","",VLOOKUP($B12,K24HPTBM!$A$6:$DM$168,CL$4,0)),$I$1:$V$2,2,1))</f>
        <v>4</v>
      </c>
      <c r="CM12" s="28" t="str">
        <f>IF(ISERROR(HLOOKUP(IF(VLOOKUP($B12,K24HPTBM!$A$6:$DM$168,CM$4,0)="","",VLOOKUP($B12,K24HPTBM!$A$6:$DM$168,CM$4,0)),$I$1:$V$2,2,1)),"",HLOOKUP(IF(VLOOKUP($B12,K24HPTBM!$A$6:$DM$168,CM$4,0)="","",VLOOKUP($B12,K24HPTBM!$A$6:$DM$168,CM$4,0)),$I$1:$V$2,2,1))</f>
        <v>X</v>
      </c>
      <c r="CN12" s="28">
        <f>IF(ISERROR(HLOOKUP(IF(VLOOKUP($B12,K24HPTBM!$A$6:$DM$168,CN$4,0)="","",VLOOKUP($B12,K24HPTBM!$A$6:$DM$168,CN$4,0)),$I$1:$V$2,2,1)),"",HLOOKUP(IF(VLOOKUP($B12,K24HPTBM!$A$6:$DM$168,CN$4,0)="","",VLOOKUP($B12,K24HPTBM!$A$6:$DM$168,CN$4,0)),$I$1:$V$2,2,1))</f>
        <v>4</v>
      </c>
      <c r="CO12" s="28">
        <f>IF(ISERROR(HLOOKUP(IF(VLOOKUP($B12,K24HPTBM!$A$6:$DM$168,CO$4,0)="","",VLOOKUP($B12,K24HPTBM!$A$6:$DM$168,CO$4,0)),$I$1:$V$2,2,1)),"",HLOOKUP(IF(VLOOKUP($B12,K24HPTBM!$A$6:$DM$168,CO$4,0)="","",VLOOKUP($B12,K24HPTBM!$A$6:$DM$168,CO$4,0)),$I$1:$V$2,2,1))</f>
        <v>3.65</v>
      </c>
      <c r="CP12" s="28">
        <f>IF(ISERROR(HLOOKUP(IF(VLOOKUP($B12,K24HPTBM!$A$6:$DM$168,CP$4,0)="","",VLOOKUP($B12,K24HPTBM!$A$6:$DM$168,CP$4,0)),$I$1:$V$2,2,1)),"",HLOOKUP(IF(VLOOKUP($B12,K24HPTBM!$A$6:$DM$168,CP$4,0)="","",VLOOKUP($B12,K24HPTBM!$A$6:$DM$168,CP$4,0)),$I$1:$V$2,2,1))</f>
        <v>3.65</v>
      </c>
      <c r="CQ12" s="28">
        <f>IF(ISERROR(HLOOKUP(IF(VLOOKUP($B12,K24HPTBM!$A$6:$DM$168,CQ$4,0)="","",VLOOKUP($B12,K24HPTBM!$A$6:$DM$168,CQ$4,0)),$I$1:$V$2,2,1)),"",HLOOKUP(IF(VLOOKUP($B12,K24HPTBM!$A$6:$DM$168,CQ$4,0)="","",VLOOKUP($B12,K24HPTBM!$A$6:$DM$168,CQ$4,0)),$I$1:$V$2,2,1))</f>
        <v>4</v>
      </c>
      <c r="CR12" s="28">
        <f>IF(ISERROR(HLOOKUP(IF(VLOOKUP($B12,K24HPTBM!$A$6:$DM$168,CR$4,0)="","",VLOOKUP($B12,K24HPTBM!$A$6:$DM$168,CR$4,0)),$I$1:$V$2,2,1)),"",HLOOKUP(IF(VLOOKUP($B12,K24HPTBM!$A$6:$DM$168,CR$4,0)="","",VLOOKUP($B12,K24HPTBM!$A$6:$DM$168,CR$4,0)),$I$1:$V$2,2,1))</f>
        <v>3.33</v>
      </c>
      <c r="CS12" s="28">
        <f>IF(ISERROR(HLOOKUP(IF(VLOOKUP($B12,K24HPTBM!$A$6:$DM$168,CS$4,0)="","",VLOOKUP($B12,K24HPTBM!$A$6:$DM$168,CS$4,0)),$I$1:$V$2,2,1)),"",HLOOKUP(IF(VLOOKUP($B12,K24HPTBM!$A$6:$DM$168,CS$4,0)="","",VLOOKUP($B12,K24HPTBM!$A$6:$DM$168,CS$4,0)),$I$1:$V$2,2,1))</f>
        <v>3.33</v>
      </c>
      <c r="CT12" s="28">
        <f>IF(ISERROR(HLOOKUP(IF(VLOOKUP($B12,K24HPTBM!$A$6:$DM$168,CT$4,0)="","",VLOOKUP($B12,K24HPTBM!$A$6:$DM$168,CT$4,0)),$I$1:$V$2,2,1)),"",HLOOKUP(IF(VLOOKUP($B12,K24HPTBM!$A$6:$DM$168,CT$4,0)="","",VLOOKUP($B12,K24HPTBM!$A$6:$DM$168,CT$4,0)),$I$1:$V$2,2,1))</f>
        <v>3.65</v>
      </c>
      <c r="CU12" s="28">
        <f>IF(ISERROR(HLOOKUP(IF(VLOOKUP($B12,K24HPTBM!$A$6:$DM$168,CU$4,0)="","",VLOOKUP($B12,K24HPTBM!$A$6:$DM$168,CU$4,0)),$I$1:$V$2,2,1)),"",HLOOKUP(IF(VLOOKUP($B12,K24HPTBM!$A$6:$DM$168,CU$4,0)="","",VLOOKUP($B12,K24HPTBM!$A$6:$DM$168,CU$4,0)),$I$1:$V$2,2,1))</f>
        <v>4</v>
      </c>
      <c r="CV12" s="28">
        <f>IF(ISERROR(HLOOKUP(IF(VLOOKUP($B12,K24HPTBM!$A$6:$DM$168,CV$4,0)="","",VLOOKUP($B12,K24HPTBM!$A$6:$DM$168,CV$4,0)),$I$1:$V$2,2,1)),"",HLOOKUP(IF(VLOOKUP($B12,K24HPTBM!$A$6:$DM$168,CV$4,0)="","",VLOOKUP($B12,K24HPTBM!$A$6:$DM$168,CV$4,0)),$I$1:$V$2,2,1))</f>
        <v>4</v>
      </c>
      <c r="CW12" s="14">
        <f>IF(VLOOKUP($B12,K24HPTBM!$A$6:$DM$168,CW$4,0)="","",VLOOKUP($B12,K24HPTBM!$A$6:$DM$168,CW$4,0))</f>
        <v>35</v>
      </c>
      <c r="CX12" s="14">
        <f>IF(VLOOKUP($B12,K24HPTBM!$A$6:$DM$168,CX$4,0)="","",VLOOKUP($B12,K24HPTBM!$A$6:$DM$168,CX$4,0))</f>
        <v>3</v>
      </c>
      <c r="CY12" s="14">
        <f t="shared" si="0"/>
        <v>129</v>
      </c>
      <c r="CZ12" s="14">
        <f t="shared" si="1"/>
        <v>0</v>
      </c>
      <c r="DA12" s="14">
        <f t="shared" si="2"/>
        <v>3.09</v>
      </c>
      <c r="DB12" s="14"/>
      <c r="DC12" s="14">
        <f t="shared" si="3"/>
        <v>3</v>
      </c>
      <c r="DD12" s="16">
        <f t="shared" si="4"/>
        <v>2.3255813953488372E-2</v>
      </c>
      <c r="DE12" s="17" t="str">
        <f t="shared" si="5"/>
        <v>KO</v>
      </c>
      <c r="DF12" s="13" t="str">
        <f>IF(VLOOKUP($B12,K24HPTBM!$A$6:$DM$168,DF$4,0)="","",VLOOKUP($B12,K24HPTBM!$A$6:$DM$168,DF$4,0))</f>
        <v/>
      </c>
      <c r="DG12" s="13" t="str">
        <f>IF(VLOOKUP($B12,K24HPTBM!$A$6:$DM$168,DG$4,0)="","",VLOOKUP($B12,K24HPTBM!$A$6:$DM$168,DG$4,0))</f>
        <v/>
      </c>
      <c r="DH12" s="13" t="str">
        <f>IF(VLOOKUP($B12,K24HPTBM!$A$6:$DM$168,DH$4,0)="","",VLOOKUP($B12,K24HPTBM!$A$6:$DM$168,DH$4,0))</f>
        <v/>
      </c>
      <c r="DI12" s="28" t="str">
        <f>IF(ISERROR(HLOOKUP(IF(VLOOKUP($B12,K24HPTBM!$A$6:$DM$168,DI$4,0)="","",VLOOKUP($B12,K24HPTBM!$A$6:$DM$168,DI$4,0)),$I$1:$V$2,2,1)),"",HLOOKUP(IF(VLOOKUP($B12,K24HPTBM!$A$6:$DM$168,DI$4,0)="","",VLOOKUP($B12,K24HPTBM!$A$6:$DM$168,DI$4,0)),$I$1:$V$2,2,1))</f>
        <v/>
      </c>
      <c r="DJ12" s="13" t="str">
        <f>IF(VLOOKUP($B12,K24HPTBM!$A$6:$DM$168,DJ$4,0)="","",VLOOKUP($B12,K24HPTBM!$A$6:$DM$168,DJ$4,0))</f>
        <v/>
      </c>
      <c r="DK12" s="13" t="str">
        <f>IF(VLOOKUP($B12,K24HPTBM!$A$6:$DM$168,DK$4,0)="","",VLOOKUP($B12,K24HPTBM!$A$6:$DM$168,DK$4,0))</f>
        <v/>
      </c>
      <c r="DL12" s="14">
        <f>IF(VLOOKUP($B12,K24HPTBM!$A$6:$DM$168,DL$4,0)="","",VLOOKUP($B12,K24HPTBM!$A$6:$DM$168,DL$4,0))</f>
        <v>0</v>
      </c>
      <c r="DM12" s="14">
        <f>IF(VLOOKUP($B12,K24HPTBM!$A$6:$DM$168,DM$4,0)="","",VLOOKUP($B12,K24HPTBM!$A$6:$DM$168,DM$4,0))</f>
        <v>3</v>
      </c>
      <c r="DN12" s="14">
        <f>IF(VLOOKUP($B12,K24HPTBM!$A$6:$DM$168,DN$4,0)="","",VLOOKUP($B12,K24HPTBM!$A$6:$DM$168,DN$4,0))</f>
        <v>130</v>
      </c>
      <c r="DO12" s="14">
        <f>IF(VLOOKUP($B12,K24HPTBM!$A$6:$DM$168,DO$4,0)="","",VLOOKUP($B12,K24HPTBM!$A$6:$DM$168,DO$4,0))</f>
        <v>7</v>
      </c>
      <c r="DP12" s="14">
        <f>IF(VLOOKUP($B12,K24HPTBM!$A$6:$DM$168,DP$4,0)="","",VLOOKUP($B12,K24HPTBM!$A$6:$DM$168,DP$4,0))</f>
        <v>132</v>
      </c>
      <c r="DQ12" s="14">
        <f>IF(VLOOKUP($B12,K24HPTBM!$A$6:$DM$168,DQ$4,0)="","",VLOOKUP($B12,K24HPTBM!$A$6:$DM$168,DQ$4,0))</f>
        <v>132</v>
      </c>
      <c r="DR12" s="18">
        <f>IF(VLOOKUP($B12,K24HPTBM!$A$6:$DM$168,DR$4,0)="","",VLOOKUP($B12,K24HPTBM!$A$6:$DM$168,DR$4,0))</f>
        <v>7.59</v>
      </c>
      <c r="DS12" s="18">
        <f>IF(VLOOKUP($B12,K24HPTBM!$A$6:$DM$168,DS$4,0)="","",VLOOKUP($B12,K24HPTBM!$A$6:$DM$168,DS$4,0))</f>
        <v>3.22</v>
      </c>
      <c r="DT12" s="13" t="str">
        <f>IF(VLOOKUP($B12,K24HPTBM!$A$6:$DM$168,DT$4,0)="","",VLOOKUP($B12,K24HPTBM!$A$6:$DM$168,DT$4,0))</f>
        <v/>
      </c>
      <c r="DU12" s="29">
        <f t="shared" si="7"/>
        <v>3.02</v>
      </c>
    </row>
    <row r="13" spans="1:125" ht="17.25" customHeight="1" x14ac:dyDescent="0.25">
      <c r="A13" s="8">
        <f t="shared" si="6"/>
        <v>4</v>
      </c>
      <c r="B13" s="4">
        <v>24211210689</v>
      </c>
      <c r="C13" s="4" t="str">
        <f>VLOOKUP($B13,K24HPTBM!$A$6:$DM$168,C$4,0) &amp; " " &amp; VLOOKUP($B13,K24HPTBM!$A$6:$DM$168,D$4,0)</f>
        <v>Trần Tuấn</v>
      </c>
      <c r="D13" s="5"/>
      <c r="E13" s="4" t="str">
        <f>VLOOKUP($B13,K24HPTBM!$A$6:$DM$168,E$4,0)</f>
        <v>Khôi</v>
      </c>
      <c r="F13" s="6">
        <f>VLOOKUP($B13,K24HPTBM!$A$6:$DM$168,F$4,0)</f>
        <v>36857</v>
      </c>
      <c r="G13" s="4" t="str">
        <f>VLOOKUP($B13,K24HPTBM!$A$6:$DM$168,G$4,0)</f>
        <v>Nam</v>
      </c>
      <c r="H13" s="5"/>
      <c r="I13" s="28">
        <f>IF(ISERROR(HLOOKUP(IF(VLOOKUP($B13,K24HPTBM!$A$6:$DM$168,I$4,0)="","",VLOOKUP($B13,K24HPTBM!$A$6:$DM$168,I$4,0)),$I$1:$V$2,2,1)),"",HLOOKUP(IF(VLOOKUP($B13,K24HPTBM!$A$6:$DM$168,I$4,0)="","",VLOOKUP($B13,K24HPTBM!$A$6:$DM$168,I$4,0)),$I$1:$V$2,2,1))</f>
        <v>1.65</v>
      </c>
      <c r="J13" s="28">
        <f>IF(ISERROR(HLOOKUP(IF(VLOOKUP($B13,K24HPTBM!$A$6:$DM$168,J$4,0)="","",VLOOKUP($B13,K24HPTBM!$A$6:$DM$168,J$4,0)),$I$1:$V$2,2,1)),"",HLOOKUP(IF(VLOOKUP($B13,K24HPTBM!$A$6:$DM$168,J$4,0)="","",VLOOKUP($B13,K24HPTBM!$A$6:$DM$168,J$4,0)),$I$1:$V$2,2,1))</f>
        <v>4</v>
      </c>
      <c r="K13" s="28" t="str">
        <f>IF(ISERROR(HLOOKUP(IF(VLOOKUP($B13,K24HPTBM!$A$6:$DM$168,K$4,0)="","",VLOOKUP($B13,K24HPTBM!$A$6:$DM$168,K$4,0)),$I$1:$V$2,2,1)),"",HLOOKUP(IF(VLOOKUP($B13,K24HPTBM!$A$6:$DM$168,K$4,0)="","",VLOOKUP($B13,K24HPTBM!$A$6:$DM$168,K$4,0)),$I$1:$V$2,2,1))</f>
        <v/>
      </c>
      <c r="L13" s="28">
        <f>IF(ISERROR(HLOOKUP(IF(VLOOKUP($B13,K24HPTBM!$A$6:$DM$168,L$4,0)="","",VLOOKUP($B13,K24HPTBM!$A$6:$DM$168,L$4,0)),$I$1:$V$2,2,1)),"",HLOOKUP(IF(VLOOKUP($B13,K24HPTBM!$A$6:$DM$168,L$4,0)="","",VLOOKUP($B13,K24HPTBM!$A$6:$DM$168,L$4,0)),$I$1:$V$2,2,1))</f>
        <v>1.65</v>
      </c>
      <c r="M13" s="28" t="str">
        <f>IF(ISERROR(HLOOKUP(IF(VLOOKUP($B13,K24HPTBM!$A$6:$DM$168,M$4,0)="","",VLOOKUP($B13,K24HPTBM!$A$6:$DM$168,M$4,0)),$I$1:$V$2,2,1)),"",HLOOKUP(IF(VLOOKUP($B13,K24HPTBM!$A$6:$DM$168,M$4,0)="","",VLOOKUP($B13,K24HPTBM!$A$6:$DM$168,M$4,0)),$I$1:$V$2,2,1))</f>
        <v/>
      </c>
      <c r="N13" s="28">
        <f>IF(ISERROR(HLOOKUP(IF(VLOOKUP($B13,K24HPTBM!$A$6:$DM$168,N$4,0)="","",VLOOKUP($B13,K24HPTBM!$A$6:$DM$168,N$4,0)),$I$1:$V$2,2,1)),"",HLOOKUP(IF(VLOOKUP($B13,K24HPTBM!$A$6:$DM$168,N$4,0)="","",VLOOKUP($B13,K24HPTBM!$A$6:$DM$168,N$4,0)),$I$1:$V$2,2,1))</f>
        <v>4</v>
      </c>
      <c r="O13" s="28">
        <f>IF(ISERROR(HLOOKUP(IF(VLOOKUP($B13,K24HPTBM!$A$6:$DM$168,O$4,0)="","",VLOOKUP($B13,K24HPTBM!$A$6:$DM$168,O$4,0)),$I$1:$V$2,2,1)),"",HLOOKUP(IF(VLOOKUP($B13,K24HPTBM!$A$6:$DM$168,O$4,0)="","",VLOOKUP($B13,K24HPTBM!$A$6:$DM$168,O$4,0)),$I$1:$V$2,2,1))</f>
        <v>3.33</v>
      </c>
      <c r="P13" s="28">
        <f>IF(ISERROR(HLOOKUP(IF(VLOOKUP($B13,K24HPTBM!$A$6:$DM$168,P$4,0)="","",VLOOKUP($B13,K24HPTBM!$A$6:$DM$168,P$4,0)),$I$1:$V$2,2,1)),"",HLOOKUP(IF(VLOOKUP($B13,K24HPTBM!$A$6:$DM$168,P$4,0)="","",VLOOKUP($B13,K24HPTBM!$A$6:$DM$168,P$4,0)),$I$1:$V$2,2,1))</f>
        <v>3.33</v>
      </c>
      <c r="Q13" s="28">
        <f>IF(ISERROR(HLOOKUP(IF(VLOOKUP($B13,K24HPTBM!$A$6:$DM$168,Q$4,0)="","",VLOOKUP($B13,K24HPTBM!$A$6:$DM$168,Q$4,0)),$I$1:$V$2,2,1)),"",HLOOKUP(IF(VLOOKUP($B13,K24HPTBM!$A$6:$DM$168,Q$4,0)="","",VLOOKUP($B13,K24HPTBM!$A$6:$DM$168,Q$4,0)),$I$1:$V$2,2,1))</f>
        <v>2.33</v>
      </c>
      <c r="R13" s="28" t="str">
        <f>IF(ISERROR(HLOOKUP(IF(VLOOKUP($B13,K24HPTBM!$A$6:$DM$168,R$4,0)="","",VLOOKUP($B13,K24HPTBM!$A$6:$DM$168,R$4,0)),$I$1:$V$2,2,1)),"",HLOOKUP(IF(VLOOKUP($B13,K24HPTBM!$A$6:$DM$168,R$4,0)="","",VLOOKUP($B13,K24HPTBM!$A$6:$DM$168,R$4,0)),$I$1:$V$2,2,1))</f>
        <v/>
      </c>
      <c r="S13" s="28" t="str">
        <f>IF(ISERROR(HLOOKUP(IF(VLOOKUP($B13,K24HPTBM!$A$6:$DM$168,S$4,0)="","",VLOOKUP($B13,K24HPTBM!$A$6:$DM$168,S$4,0)),$I$1:$V$2,2,1)),"",HLOOKUP(IF(VLOOKUP($B13,K24HPTBM!$A$6:$DM$168,S$4,0)="","",VLOOKUP($B13,K24HPTBM!$A$6:$DM$168,S$4,0)),$I$1:$V$2,2,1))</f>
        <v/>
      </c>
      <c r="T13" s="28">
        <f>IF(ISERROR(HLOOKUP(IF(VLOOKUP($B13,K24HPTBM!$A$6:$DM$168,T$4,0)="","",VLOOKUP($B13,K24HPTBM!$A$6:$DM$168,T$4,0)),$I$1:$V$2,2,1)),"",HLOOKUP(IF(VLOOKUP($B13,K24HPTBM!$A$6:$DM$168,T$4,0)="","",VLOOKUP($B13,K24HPTBM!$A$6:$DM$168,T$4,0)),$I$1:$V$2,2,1))</f>
        <v>3</v>
      </c>
      <c r="U13" s="28" t="str">
        <f>IF(ISERROR(HLOOKUP(IF(VLOOKUP($B13,K24HPTBM!$A$6:$DM$168,U$4,0)="","",VLOOKUP($B13,K24HPTBM!$A$6:$DM$168,U$4,0)),$I$1:$V$2,2,1)),"",HLOOKUP(IF(VLOOKUP($B13,K24HPTBM!$A$6:$DM$168,U$4,0)="","",VLOOKUP($B13,K24HPTBM!$A$6:$DM$168,U$4,0)),$I$1:$V$2,2,1))</f>
        <v/>
      </c>
      <c r="V13" s="28" t="str">
        <f>IF(ISERROR(HLOOKUP(IF(VLOOKUP($B13,K24HPTBM!$A$6:$DM$168,V$4,0)="","",VLOOKUP($B13,K24HPTBM!$A$6:$DM$168,V$4,0)),$I$1:$V$2,2,1)),"",HLOOKUP(IF(VLOOKUP($B13,K24HPTBM!$A$6:$DM$168,V$4,0)="","",VLOOKUP($B13,K24HPTBM!$A$6:$DM$168,V$4,0)),$I$1:$V$2,2,1))</f>
        <v/>
      </c>
      <c r="W13" s="28">
        <f>IF(ISERROR(HLOOKUP(IF(VLOOKUP($B13,K24HPTBM!$A$6:$DM$168,W$4,0)="","",VLOOKUP($B13,K24HPTBM!$A$6:$DM$168,W$4,0)),$I$1:$V$2,2,1)),"",HLOOKUP(IF(VLOOKUP($B13,K24HPTBM!$A$6:$DM$168,W$4,0)="","",VLOOKUP($B13,K24HPTBM!$A$6:$DM$168,W$4,0)),$I$1:$V$2,2,1))</f>
        <v>3.65</v>
      </c>
      <c r="X13" s="28">
        <f>IF(ISERROR(HLOOKUP(IF(VLOOKUP($B13,K24HPTBM!$A$6:$DM$168,X$4,0)="","",VLOOKUP($B13,K24HPTBM!$A$6:$DM$168,X$4,0)),$I$1:$V$2,2,1)),"",HLOOKUP(IF(VLOOKUP($B13,K24HPTBM!$A$6:$DM$168,X$4,0)="","",VLOOKUP($B13,K24HPTBM!$A$6:$DM$168,X$4,0)),$I$1:$V$2,2,1))</f>
        <v>1.65</v>
      </c>
      <c r="Y13" s="28" t="str">
        <f>IF(ISERROR(HLOOKUP(IF(VLOOKUP($B13,K24HPTBM!$A$6:$DM$168,Y$4,0)="","",VLOOKUP($B13,K24HPTBM!$A$6:$DM$168,Y$4,0)),$I$1:$V$2,2,1)),"",HLOOKUP(IF(VLOOKUP($B13,K24HPTBM!$A$6:$DM$168,Y$4,0)="","",VLOOKUP($B13,K24HPTBM!$A$6:$DM$168,Y$4,0)),$I$1:$V$2,2,1))</f>
        <v/>
      </c>
      <c r="Z13" s="28">
        <f>IF(ISERROR(HLOOKUP(IF(VLOOKUP($B13,K24HPTBM!$A$6:$DM$168,Z$4,0)="","",VLOOKUP($B13,K24HPTBM!$A$6:$DM$168,Z$4,0)),$I$1:$V$2,2,1)),"",HLOOKUP(IF(VLOOKUP($B13,K24HPTBM!$A$6:$DM$168,Z$4,0)="","",VLOOKUP($B13,K24HPTBM!$A$6:$DM$168,Z$4,0)),$I$1:$V$2,2,1))</f>
        <v>4</v>
      </c>
      <c r="AA13" s="28">
        <f>IF(ISERROR(HLOOKUP(IF(VLOOKUP($B13,K24HPTBM!$A$6:$DM$168,AA$4,0)="","",VLOOKUP($B13,K24HPTBM!$A$6:$DM$168,AA$4,0)),$I$1:$V$2,2,1)),"",HLOOKUP(IF(VLOOKUP($B13,K24HPTBM!$A$6:$DM$168,AA$4,0)="","",VLOOKUP($B13,K24HPTBM!$A$6:$DM$168,AA$4,0)),$I$1:$V$2,2,1))</f>
        <v>4</v>
      </c>
      <c r="AB13" s="28">
        <f>IF(ISERROR(HLOOKUP(IF(VLOOKUP($B13,K24HPTBM!$A$6:$DM$168,AB$4,0)="","",VLOOKUP($B13,K24HPTBM!$A$6:$DM$168,AB$4,0)),$I$1:$V$2,2,1)),"",HLOOKUP(IF(VLOOKUP($B13,K24HPTBM!$A$6:$DM$168,AB$4,0)="","",VLOOKUP($B13,K24HPTBM!$A$6:$DM$168,AB$4,0)),$I$1:$V$2,2,1))</f>
        <v>3</v>
      </c>
      <c r="AC13" s="28">
        <f>IF(ISERROR(HLOOKUP(IF(VLOOKUP($B13,K24HPTBM!$A$6:$DM$168,AC$4,0)="","",VLOOKUP($B13,K24HPTBM!$A$6:$DM$168,AC$4,0)),$I$1:$V$2,2,1)),"",HLOOKUP(IF(VLOOKUP($B13,K24HPTBM!$A$6:$DM$168,AC$4,0)="","",VLOOKUP($B13,K24HPTBM!$A$6:$DM$168,AC$4,0)),$I$1:$V$2,2,1))</f>
        <v>2.65</v>
      </c>
      <c r="AD13" s="28">
        <f>IF(ISERROR(HLOOKUP(IF(VLOOKUP($B13,K24HPTBM!$A$6:$DM$168,AD$4,0)="","",VLOOKUP($B13,K24HPTBM!$A$6:$DM$168,AD$4,0)),$I$1:$V$2,2,1)),"",HLOOKUP(IF(VLOOKUP($B13,K24HPTBM!$A$6:$DM$168,AD$4,0)="","",VLOOKUP($B13,K24HPTBM!$A$6:$DM$168,AD$4,0)),$I$1:$V$2,2,1))</f>
        <v>2.33</v>
      </c>
      <c r="AE13" s="28">
        <f>IF(ISERROR(HLOOKUP(IF(VLOOKUP($B13,K24HPTBM!$A$6:$DM$168,AE$4,0)="","",VLOOKUP($B13,K24HPTBM!$A$6:$DM$168,AE$4,0)),$I$1:$V$2,2,1)),"",HLOOKUP(IF(VLOOKUP($B13,K24HPTBM!$A$6:$DM$168,AE$4,0)="","",VLOOKUP($B13,K24HPTBM!$A$6:$DM$168,AE$4,0)),$I$1:$V$2,2,1))</f>
        <v>2.65</v>
      </c>
      <c r="AF13" s="28">
        <f>IF(ISERROR(HLOOKUP(IF(VLOOKUP($B13,K24HPTBM!$A$6:$DM$168,AF$4,0)="","",VLOOKUP($B13,K24HPTBM!$A$6:$DM$168,AF$4,0)),$I$1:$V$2,2,1)),"",HLOOKUP(IF(VLOOKUP($B13,K24HPTBM!$A$6:$DM$168,AF$4,0)="","",VLOOKUP($B13,K24HPTBM!$A$6:$DM$168,AF$4,0)),$I$1:$V$2,2,1))</f>
        <v>2.65</v>
      </c>
      <c r="AG13" s="28">
        <f>IF(ISERROR(HLOOKUP(IF(VLOOKUP($B13,K24HPTBM!$A$6:$DM$168,AG$4,0)="","",VLOOKUP($B13,K24HPTBM!$A$6:$DM$168,AG$4,0)),$I$1:$V$2,2,1)),"",HLOOKUP(IF(VLOOKUP($B13,K24HPTBM!$A$6:$DM$168,AG$4,0)="","",VLOOKUP($B13,K24HPTBM!$A$6:$DM$168,AG$4,0)),$I$1:$V$2,2,1))</f>
        <v>3.33</v>
      </c>
      <c r="AH13" s="28">
        <f>IF(ISERROR(HLOOKUP(IF(VLOOKUP($B13,K24HPTBM!$A$6:$DM$168,AH$4,0)="","",VLOOKUP($B13,K24HPTBM!$A$6:$DM$168,AH$4,0)),$I$1:$V$2,2,1)),"",HLOOKUP(IF(VLOOKUP($B13,K24HPTBM!$A$6:$DM$168,AH$4,0)="","",VLOOKUP($B13,K24HPTBM!$A$6:$DM$168,AH$4,0)),$I$1:$V$2,2,1))</f>
        <v>3.65</v>
      </c>
      <c r="AI13" s="28">
        <f>IF(ISERROR(HLOOKUP(IF(VLOOKUP($B13,K24HPTBM!$A$6:$DM$168,AI$4,0)="","",VLOOKUP($B13,K24HPTBM!$A$6:$DM$168,AI$4,0)),$I$1:$V$2,2,1)),"",HLOOKUP(IF(VLOOKUP($B13,K24HPTBM!$A$6:$DM$168,AI$4,0)="","",VLOOKUP($B13,K24HPTBM!$A$6:$DM$168,AI$4,0)),$I$1:$V$2,2,1))</f>
        <v>3.33</v>
      </c>
      <c r="AJ13" s="28">
        <f>IF(ISERROR(HLOOKUP(IF(VLOOKUP($B13,K24HPTBM!$A$6:$DM$168,AJ$4,0)="","",VLOOKUP($B13,K24HPTBM!$A$6:$DM$168,AJ$4,0)),$I$1:$V$2,2,1)),"",HLOOKUP(IF(VLOOKUP($B13,K24HPTBM!$A$6:$DM$168,AJ$4,0)="","",VLOOKUP($B13,K24HPTBM!$A$6:$DM$168,AJ$4,0)),$I$1:$V$2,2,1))</f>
        <v>2.65</v>
      </c>
      <c r="AK13" s="28">
        <f>IF(ISERROR(HLOOKUP(IF(VLOOKUP($B13,K24HPTBM!$A$6:$DM$168,AK$4,0)="","",VLOOKUP($B13,K24HPTBM!$A$6:$DM$168,AK$4,0)),$I$1:$V$2,2,1)),"",HLOOKUP(IF(VLOOKUP($B13,K24HPTBM!$A$6:$DM$168,AK$4,0)="","",VLOOKUP($B13,K24HPTBM!$A$6:$DM$168,AK$4,0)),$I$1:$V$2,2,1))</f>
        <v>3.33</v>
      </c>
      <c r="AL13" s="28">
        <f>IF(ISERROR(HLOOKUP(IF(VLOOKUP($B13,K24HPTBM!$A$6:$DM$168,AL$4,0)="","",VLOOKUP($B13,K24HPTBM!$A$6:$DM$168,AL$4,0)),$I$1:$V$2,2,1)),"",HLOOKUP(IF(VLOOKUP($B13,K24HPTBM!$A$6:$DM$168,AL$4,0)="","",VLOOKUP($B13,K24HPTBM!$A$6:$DM$168,AL$4,0)),$I$1:$V$2,2,1))</f>
        <v>3.65</v>
      </c>
      <c r="AM13" s="28">
        <f>IF(ISERROR(HLOOKUP(IF(VLOOKUP($B13,K24HPTBM!$A$6:$DM$168,AM$4,0)="","",VLOOKUP($B13,K24HPTBM!$A$6:$DM$168,AM$4,0)),$I$1:$V$2,2,1)),"",HLOOKUP(IF(VLOOKUP($B13,K24HPTBM!$A$6:$DM$168,AM$4,0)="","",VLOOKUP($B13,K24HPTBM!$A$6:$DM$168,AM$4,0)),$I$1:$V$2,2,1))</f>
        <v>4</v>
      </c>
      <c r="AN13" s="28">
        <f>IF(ISERROR(HLOOKUP(IF(VLOOKUP($B13,K24HPTBM!$A$6:$DM$168,AN$4,0)="","",VLOOKUP($B13,K24HPTBM!$A$6:$DM$168,AN$4,0)),$I$1:$V$2,2,1)),"",HLOOKUP(IF(VLOOKUP($B13,K24HPTBM!$A$6:$DM$168,AN$4,0)="","",VLOOKUP($B13,K24HPTBM!$A$6:$DM$168,AN$4,0)),$I$1:$V$2,2,1))</f>
        <v>2.33</v>
      </c>
      <c r="AO13" s="28">
        <f>IF(ISERROR(HLOOKUP(IF(VLOOKUP($B13,K24HPTBM!$A$6:$DM$168,AO$4,0)="","",VLOOKUP($B13,K24HPTBM!$A$6:$DM$168,AO$4,0)),$I$1:$V$2,2,1)),"",HLOOKUP(IF(VLOOKUP($B13,K24HPTBM!$A$6:$DM$168,AO$4,0)="","",VLOOKUP($B13,K24HPTBM!$A$6:$DM$168,AO$4,0)),$I$1:$V$2,2,1))</f>
        <v>2.33</v>
      </c>
      <c r="AP13" s="28">
        <f>IF(ISERROR(HLOOKUP(IF(VLOOKUP($B13,K24HPTBM!$A$6:$DM$168,AP$4,0)="","",VLOOKUP($B13,K24HPTBM!$A$6:$DM$168,AP$4,0)),$I$1:$V$2,2,1)),"",HLOOKUP(IF(VLOOKUP($B13,K24HPTBM!$A$6:$DM$168,AP$4,0)="","",VLOOKUP($B13,K24HPTBM!$A$6:$DM$168,AP$4,0)),$I$1:$V$2,2,1))</f>
        <v>2.65</v>
      </c>
      <c r="AQ13" s="28">
        <f>IF(ISERROR(HLOOKUP(IF(VLOOKUP($B13,K24HPTBM!$A$6:$DM$168,AQ$4,0)="","",VLOOKUP($B13,K24HPTBM!$A$6:$DM$168,AQ$4,0)),$I$1:$V$2,2,1)),"",HLOOKUP(IF(VLOOKUP($B13,K24HPTBM!$A$6:$DM$168,AQ$4,0)="","",VLOOKUP($B13,K24HPTBM!$A$6:$DM$168,AQ$4,0)),$I$1:$V$2,2,1))</f>
        <v>2.33</v>
      </c>
      <c r="AR13" s="28" t="str">
        <f>IF(ISERROR(HLOOKUP(IF(VLOOKUP($B13,K24HPTBM!$A$6:$DM$168,AR$4,0)="","",VLOOKUP($B13,K24HPTBM!$A$6:$DM$168,AR$4,0)),$I$1:$V$2,2,1)),"",HLOOKUP(IF(VLOOKUP($B13,K24HPTBM!$A$6:$DM$168,AR$4,0)="","",VLOOKUP($B13,K24HPTBM!$A$6:$DM$168,AR$4,0)),$I$1:$V$2,2,1))</f>
        <v/>
      </c>
      <c r="AS13" s="28" t="str">
        <f>IF(ISERROR(HLOOKUP(IF(VLOOKUP($B13,K24HPTBM!$A$6:$DM$168,AS$4,0)="","",VLOOKUP($B13,K24HPTBM!$A$6:$DM$168,AS$4,0)),$I$1:$V$2,2,1)),"",HLOOKUP(IF(VLOOKUP($B13,K24HPTBM!$A$6:$DM$168,AS$4,0)="","",VLOOKUP($B13,K24HPTBM!$A$6:$DM$168,AS$4,0)),$I$1:$V$2,2,1))</f>
        <v/>
      </c>
      <c r="AT13" s="28" t="str">
        <f>IF(ISERROR(HLOOKUP(IF(VLOOKUP($B13,K24HPTBM!$A$6:$DM$168,AT$4,0)="","",VLOOKUP($B13,K24HPTBM!$A$6:$DM$168,AT$4,0)),$I$1:$V$2,2,1)),"",HLOOKUP(IF(VLOOKUP($B13,K24HPTBM!$A$6:$DM$168,AT$4,0)="","",VLOOKUP($B13,K24HPTBM!$A$6:$DM$168,AT$4,0)),$I$1:$V$2,2,1))</f>
        <v/>
      </c>
      <c r="AU13" s="28" t="str">
        <f>IF(ISERROR(HLOOKUP(IF(VLOOKUP($B13,K24HPTBM!$A$6:$DM$168,AU$4,0)="","",VLOOKUP($B13,K24HPTBM!$A$6:$DM$168,AU$4,0)),$I$1:$V$2,2,1)),"",HLOOKUP(IF(VLOOKUP($B13,K24HPTBM!$A$6:$DM$168,AU$4,0)="","",VLOOKUP($B13,K24HPTBM!$A$6:$DM$168,AU$4,0)),$I$1:$V$2,2,1))</f>
        <v/>
      </c>
      <c r="AV13" s="14">
        <f>IF(VLOOKUP($B13,K24HPTBM!$A$6:$DM$168,AV$4,0)="","",VLOOKUP($B13,K24HPTBM!$A$6:$DM$168,AV$4,0))</f>
        <v>47</v>
      </c>
      <c r="AW13" s="14">
        <f>IF(VLOOKUP($B13,K24HPTBM!$A$6:$DM$168,AW$4,0)="","",VLOOKUP($B13,K24HPTBM!$A$6:$DM$168,AW$4,0))</f>
        <v>0</v>
      </c>
      <c r="AX13" s="13">
        <f>IF(VLOOKUP($B13,K24HPTBM!$A$6:$DM$168,AX$4,0)="","",VLOOKUP($B13,K24HPTBM!$A$6:$DM$168,AX$4,0))</f>
        <v>5</v>
      </c>
      <c r="AY13" s="13" t="str">
        <f>IF(VLOOKUP($B13,K24HPTBM!$A$6:$DM$168,AY$4,0)="","",VLOOKUP($B13,K24HPTBM!$A$6:$DM$168,AY$4,0))</f>
        <v>X</v>
      </c>
      <c r="AZ13" s="13" t="str">
        <f>IF(VLOOKUP($B13,K24HPTBM!$A$6:$DM$168,AZ$4,0)="","",VLOOKUP($B13,K24HPTBM!$A$6:$DM$168,AZ$4,0))</f>
        <v/>
      </c>
      <c r="BA13" s="13" t="str">
        <f>IF(VLOOKUP($B13,K24HPTBM!$A$6:$DM$168,BA$4,0)="","",VLOOKUP($B13,K24HPTBM!$A$6:$DM$168,BA$4,0))</f>
        <v/>
      </c>
      <c r="BB13" s="13" t="str">
        <f>IF(VLOOKUP($B13,K24HPTBM!$A$6:$DM$168,BB$4,0)="","",VLOOKUP($B13,K24HPTBM!$A$6:$DM$168,BB$4,0))</f>
        <v/>
      </c>
      <c r="BC13" s="13" t="str">
        <f>IF(VLOOKUP($B13,K24HPTBM!$A$6:$DM$168,BC$4,0)="","",VLOOKUP($B13,K24HPTBM!$A$6:$DM$168,BC$4,0))</f>
        <v/>
      </c>
      <c r="BD13" s="13">
        <f>IF(VLOOKUP($B13,K24HPTBM!$A$6:$DM$168,BD$4,0)="","",VLOOKUP($B13,K24HPTBM!$A$6:$DM$168,BD$4,0))</f>
        <v>5.5</v>
      </c>
      <c r="BE13" s="13" t="str">
        <f>IF(VLOOKUP($B13,K24HPTBM!$A$6:$DM$168,BE$4,0)="","",VLOOKUP($B13,K24HPTBM!$A$6:$DM$168,BE$4,0))</f>
        <v/>
      </c>
      <c r="BF13" s="13" t="str">
        <f>IF(VLOOKUP($B13,K24HPTBM!$A$6:$DM$168,BF$4,0)="","",VLOOKUP($B13,K24HPTBM!$A$6:$DM$168,BF$4,0))</f>
        <v/>
      </c>
      <c r="BG13" s="13" t="str">
        <f>IF(VLOOKUP($B13,K24HPTBM!$A$6:$DM$168,BG$4,0)="","",VLOOKUP($B13,K24HPTBM!$A$6:$DM$168,BG$4,0))</f>
        <v/>
      </c>
      <c r="BH13" s="13" t="str">
        <f>IF(VLOOKUP($B13,K24HPTBM!$A$6:$DM$168,BH$4,0)="","",VLOOKUP($B13,K24HPTBM!$A$6:$DM$168,BH$4,0))</f>
        <v/>
      </c>
      <c r="BI13" s="13" t="str">
        <f>IF(VLOOKUP($B13,K24HPTBM!$A$6:$DM$168,BI$4,0)="","",VLOOKUP($B13,K24HPTBM!$A$6:$DM$168,BI$4,0))</f>
        <v/>
      </c>
      <c r="BJ13" s="13">
        <f>IF(VLOOKUP($B13,K24HPTBM!$A$6:$DM$168,BJ$4,0)="","",VLOOKUP($B13,K24HPTBM!$A$6:$DM$168,BJ$4,0))</f>
        <v>7.5</v>
      </c>
      <c r="BK13" s="13" t="str">
        <f>IF(VLOOKUP($B13,K24HPTBM!$A$6:$DM$168,BK$4,0)="","",VLOOKUP($B13,K24HPTBM!$A$6:$DM$168,BK$4,0))</f>
        <v/>
      </c>
      <c r="BL13" s="13">
        <f>IF(VLOOKUP($B13,K24HPTBM!$A$6:$DM$168,BL$4,0)="","",VLOOKUP($B13,K24HPTBM!$A$6:$DM$168,BL$4,0))</f>
        <v>5.4</v>
      </c>
      <c r="BM13" s="14">
        <f>IF(VLOOKUP($B13,K24HPTBM!$A$6:$DM$168,BM$4,0)="","",VLOOKUP($B13,K24HPTBM!$A$6:$DM$168,BM$4,0))</f>
        <v>4</v>
      </c>
      <c r="BN13" s="14">
        <f>IF(VLOOKUP($B13,K24HPTBM!$A$6:$DM$168,BN$4,0)="","",VLOOKUP($B13,K24HPTBM!$A$6:$DM$168,BN$4,0))</f>
        <v>1</v>
      </c>
      <c r="BO13" s="28">
        <f>IF(ISERROR(HLOOKUP(IF(VLOOKUP($B13,K24HPTBM!$A$6:$DM$168,BO$4,0)="","",VLOOKUP($B13,K24HPTBM!$A$6:$DM$168,BO$4,0)),$I$1:$V$2,2,1)),"",HLOOKUP(IF(VLOOKUP($B13,K24HPTBM!$A$6:$DM$168,BO$4,0)="","",VLOOKUP($B13,K24HPTBM!$A$6:$DM$168,BO$4,0)),$I$1:$V$2,2,1))</f>
        <v>2.33</v>
      </c>
      <c r="BP13" s="28">
        <f>IF(ISERROR(HLOOKUP(IF(VLOOKUP($B13,K24HPTBM!$A$6:$DM$168,BP$4,0)="","",VLOOKUP($B13,K24HPTBM!$A$6:$DM$168,BP$4,0)),$I$1:$V$2,2,1)),"",HLOOKUP(IF(VLOOKUP($B13,K24HPTBM!$A$6:$DM$168,BP$4,0)="","",VLOOKUP($B13,K24HPTBM!$A$6:$DM$168,BP$4,0)),$I$1:$V$2,2,1))</f>
        <v>4</v>
      </c>
      <c r="BQ13" s="28">
        <f>IF(ISERROR(HLOOKUP(IF(VLOOKUP($B13,K24HPTBM!$A$6:$DM$168,BQ$4,0)="","",VLOOKUP($B13,K24HPTBM!$A$6:$DM$168,BQ$4,0)),$I$1:$V$2,2,1)),"",HLOOKUP(IF(VLOOKUP($B13,K24HPTBM!$A$6:$DM$168,BQ$4,0)="","",VLOOKUP($B13,K24HPTBM!$A$6:$DM$168,BQ$4,0)),$I$1:$V$2,2,1))</f>
        <v>2.65</v>
      </c>
      <c r="BR13" s="28">
        <f>IF(ISERROR(HLOOKUP(IF(VLOOKUP($B13,K24HPTBM!$A$6:$DM$168,BR$4,0)="","",VLOOKUP($B13,K24HPTBM!$A$6:$DM$168,BR$4,0)),$I$1:$V$2,2,1)),"",HLOOKUP(IF(VLOOKUP($B13,K24HPTBM!$A$6:$DM$168,BR$4,0)="","",VLOOKUP($B13,K24HPTBM!$A$6:$DM$168,BR$4,0)),$I$1:$V$2,2,1))</f>
        <v>2</v>
      </c>
      <c r="BS13" s="28">
        <f>IF(ISERROR(HLOOKUP(IF(VLOOKUP($B13,K24HPTBM!$A$6:$DM$168,BS$4,0)="","",VLOOKUP($B13,K24HPTBM!$A$6:$DM$168,BS$4,0)),$I$1:$V$2,2,1)),"",HLOOKUP(IF(VLOOKUP($B13,K24HPTBM!$A$6:$DM$168,BS$4,0)="","",VLOOKUP($B13,K24HPTBM!$A$6:$DM$168,BS$4,0)),$I$1:$V$2,2,1))</f>
        <v>2.33</v>
      </c>
      <c r="BT13" s="28">
        <f>IF(ISERROR(HLOOKUP(IF(VLOOKUP($B13,K24HPTBM!$A$6:$DM$168,BT$4,0)="","",VLOOKUP($B13,K24HPTBM!$A$6:$DM$168,BT$4,0)),$I$1:$V$2,2,1)),"",HLOOKUP(IF(VLOOKUP($B13,K24HPTBM!$A$6:$DM$168,BT$4,0)="","",VLOOKUP($B13,K24HPTBM!$A$6:$DM$168,BT$4,0)),$I$1:$V$2,2,1))</f>
        <v>2</v>
      </c>
      <c r="BU13" s="28">
        <f>IF(ISERROR(HLOOKUP(IF(VLOOKUP($B13,K24HPTBM!$A$6:$DM$168,BU$4,0)="","",VLOOKUP($B13,K24HPTBM!$A$6:$DM$168,BU$4,0)),$I$1:$V$2,2,1)),"",HLOOKUP(IF(VLOOKUP($B13,K24HPTBM!$A$6:$DM$168,BU$4,0)="","",VLOOKUP($B13,K24HPTBM!$A$6:$DM$168,BU$4,0)),$I$1:$V$2,2,1))</f>
        <v>4</v>
      </c>
      <c r="BV13" s="28">
        <f>IF(ISERROR(HLOOKUP(IF(VLOOKUP($B13,K24HPTBM!$A$6:$DM$168,BV$4,0)="","",VLOOKUP($B13,K24HPTBM!$A$6:$DM$168,BV$4,0)),$I$1:$V$2,2,1)),"",HLOOKUP(IF(VLOOKUP($B13,K24HPTBM!$A$6:$DM$168,BV$4,0)="","",VLOOKUP($B13,K24HPTBM!$A$6:$DM$168,BV$4,0)),$I$1:$V$2,2,1))</f>
        <v>3.33</v>
      </c>
      <c r="BW13" s="28">
        <f>IF(ISERROR(HLOOKUP(IF(VLOOKUP($B13,K24HPTBM!$A$6:$DM$168,BW$4,0)="","",VLOOKUP($B13,K24HPTBM!$A$6:$DM$168,BW$4,0)),$I$1:$V$2,2,1)),"",HLOOKUP(IF(VLOOKUP($B13,K24HPTBM!$A$6:$DM$168,BW$4,0)="","",VLOOKUP($B13,K24HPTBM!$A$6:$DM$168,BW$4,0)),$I$1:$V$2,2,1))</f>
        <v>2</v>
      </c>
      <c r="BX13" s="28">
        <f>IF(ISERROR(HLOOKUP(IF(VLOOKUP($B13,K24HPTBM!$A$6:$DM$168,BX$4,0)="","",VLOOKUP($B13,K24HPTBM!$A$6:$DM$168,BX$4,0)),$I$1:$V$2,2,1)),"",HLOOKUP(IF(VLOOKUP($B13,K24HPTBM!$A$6:$DM$168,BX$4,0)="","",VLOOKUP($B13,K24HPTBM!$A$6:$DM$168,BX$4,0)),$I$1:$V$2,2,1))</f>
        <v>2</v>
      </c>
      <c r="BY13" s="28">
        <f>IF(ISERROR(HLOOKUP(IF(VLOOKUP($B13,K24HPTBM!$A$6:$DM$168,BY$4,0)="","",VLOOKUP($B13,K24HPTBM!$A$6:$DM$168,BY$4,0)),$I$1:$V$2,2,1)),"",HLOOKUP(IF(VLOOKUP($B13,K24HPTBM!$A$6:$DM$168,BY$4,0)="","",VLOOKUP($B13,K24HPTBM!$A$6:$DM$168,BY$4,0)),$I$1:$V$2,2,1))</f>
        <v>4</v>
      </c>
      <c r="BZ13" s="28">
        <f>IF(ISERROR(HLOOKUP(IF(VLOOKUP($B13,K24HPTBM!$A$6:$DM$168,BZ$4,0)="","",VLOOKUP($B13,K24HPTBM!$A$6:$DM$168,BZ$4,0)),$I$1:$V$2,2,1)),"",HLOOKUP(IF(VLOOKUP($B13,K24HPTBM!$A$6:$DM$168,BZ$4,0)="","",VLOOKUP($B13,K24HPTBM!$A$6:$DM$168,BZ$4,0)),$I$1:$V$2,2,1))</f>
        <v>4</v>
      </c>
      <c r="CA13" s="28">
        <f>IF(ISERROR(HLOOKUP(IF(VLOOKUP($B13,K24HPTBM!$A$6:$DM$168,CA$4,0)="","",VLOOKUP($B13,K24HPTBM!$A$6:$DM$168,CA$4,0)),$I$1:$V$2,2,1)),"",HLOOKUP(IF(VLOOKUP($B13,K24HPTBM!$A$6:$DM$168,CA$4,0)="","",VLOOKUP($B13,K24HPTBM!$A$6:$DM$168,CA$4,0)),$I$1:$V$2,2,1))</f>
        <v>2.65</v>
      </c>
      <c r="CB13" s="28">
        <f>IF(ISERROR(HLOOKUP(IF(VLOOKUP($B13,K24HPTBM!$A$6:$DM$168,CB$4,0)="","",VLOOKUP($B13,K24HPTBM!$A$6:$DM$168,CB$4,0)),$I$1:$V$2,2,1)),"",HLOOKUP(IF(VLOOKUP($B13,K24HPTBM!$A$6:$DM$168,CB$4,0)="","",VLOOKUP($B13,K24HPTBM!$A$6:$DM$168,CB$4,0)),$I$1:$V$2,2,1))</f>
        <v>4</v>
      </c>
      <c r="CC13" s="28">
        <f>IF(ISERROR(HLOOKUP(IF(VLOOKUP($B13,K24HPTBM!$A$6:$DM$168,CC$4,0)="","",VLOOKUP($B13,K24HPTBM!$A$6:$DM$168,CC$4,0)),$I$1:$V$2,2,1)),"",HLOOKUP(IF(VLOOKUP($B13,K24HPTBM!$A$6:$DM$168,CC$4,0)="","",VLOOKUP($B13,K24HPTBM!$A$6:$DM$168,CC$4,0)),$I$1:$V$2,2,1))</f>
        <v>4</v>
      </c>
      <c r="CD13" s="14">
        <f>IF(VLOOKUP($B13,K24HPTBM!$A$6:$DM$168,CD$4,0)="","",VLOOKUP($B13,K24HPTBM!$A$6:$DM$168,CD$4,0))</f>
        <v>41</v>
      </c>
      <c r="CE13" s="14">
        <f>IF(VLOOKUP($B13,K24HPTBM!$A$6:$DM$168,CE$4,0)="","",VLOOKUP($B13,K24HPTBM!$A$6:$DM$168,CE$4,0))</f>
        <v>0</v>
      </c>
      <c r="CF13" s="28" t="str">
        <f>IF(ISERROR(HLOOKUP(IF(VLOOKUP($B13,K24HPTBM!$A$6:$DM$168,CF$4,0)="","",VLOOKUP($B13,K24HPTBM!$A$6:$DM$168,CF$4,0)),$I$1:$V$2,2,1)),"",HLOOKUP(IF(VLOOKUP($B13,K24HPTBM!$A$6:$DM$168,CF$4,0)="","",VLOOKUP($B13,K24HPTBM!$A$6:$DM$168,CF$4,0)),$I$1:$V$2,2,1))</f>
        <v/>
      </c>
      <c r="CG13" s="28">
        <f>IF(ISERROR(HLOOKUP(IF(VLOOKUP($B13,K24HPTBM!$A$6:$DM$168,CG$4,0)="","",VLOOKUP($B13,K24HPTBM!$A$6:$DM$168,CG$4,0)),$I$1:$V$2,2,1)),"",HLOOKUP(IF(VLOOKUP($B13,K24HPTBM!$A$6:$DM$168,CG$4,0)="","",VLOOKUP($B13,K24HPTBM!$A$6:$DM$168,CG$4,0)),$I$1:$V$2,2,1))</f>
        <v>4</v>
      </c>
      <c r="CH13" s="28">
        <f>IF(ISERROR(HLOOKUP(IF(VLOOKUP($B13,K24HPTBM!$A$6:$DM$168,CH$4,0)="","",VLOOKUP($B13,K24HPTBM!$A$6:$DM$168,CH$4,0)),$I$1:$V$2,2,1)),"",HLOOKUP(IF(VLOOKUP($B13,K24HPTBM!$A$6:$DM$168,CH$4,0)="","",VLOOKUP($B13,K24HPTBM!$A$6:$DM$168,CH$4,0)),$I$1:$V$2,2,1))</f>
        <v>4</v>
      </c>
      <c r="CI13" s="28">
        <f>IF(ISERROR(HLOOKUP(IF(VLOOKUP($B13,K24HPTBM!$A$6:$DM$168,CI$4,0)="","",VLOOKUP($B13,K24HPTBM!$A$6:$DM$168,CI$4,0)),$I$1:$V$2,2,1)),"",HLOOKUP(IF(VLOOKUP($B13,K24HPTBM!$A$6:$DM$168,CI$4,0)="","",VLOOKUP($B13,K24HPTBM!$A$6:$DM$168,CI$4,0)),$I$1:$V$2,2,1))</f>
        <v>3.33</v>
      </c>
      <c r="CJ13" s="28">
        <f>IF(ISERROR(HLOOKUP(IF(VLOOKUP($B13,K24HPTBM!$A$6:$DM$168,CJ$4,0)="","",VLOOKUP($B13,K24HPTBM!$A$6:$DM$168,CJ$4,0)),$I$1:$V$2,2,1)),"",HLOOKUP(IF(VLOOKUP($B13,K24HPTBM!$A$6:$DM$168,CJ$4,0)="","",VLOOKUP($B13,K24HPTBM!$A$6:$DM$168,CJ$4,0)),$I$1:$V$2,2,1))</f>
        <v>3</v>
      </c>
      <c r="CK13" s="28">
        <f>IF(ISERROR(HLOOKUP(IF(VLOOKUP($B13,K24HPTBM!$A$6:$DM$168,CK$4,0)="","",VLOOKUP($B13,K24HPTBM!$A$6:$DM$168,CK$4,0)),$I$1:$V$2,2,1)),"",HLOOKUP(IF(VLOOKUP($B13,K24HPTBM!$A$6:$DM$168,CK$4,0)="","",VLOOKUP($B13,K24HPTBM!$A$6:$DM$168,CK$4,0)),$I$1:$V$2,2,1))</f>
        <v>2.65</v>
      </c>
      <c r="CL13" s="28">
        <f>IF(ISERROR(HLOOKUP(IF(VLOOKUP($B13,K24HPTBM!$A$6:$DM$168,CL$4,0)="","",VLOOKUP($B13,K24HPTBM!$A$6:$DM$168,CL$4,0)),$I$1:$V$2,2,1)),"",HLOOKUP(IF(VLOOKUP($B13,K24HPTBM!$A$6:$DM$168,CL$4,0)="","",VLOOKUP($B13,K24HPTBM!$A$6:$DM$168,CL$4,0)),$I$1:$V$2,2,1))</f>
        <v>3.33</v>
      </c>
      <c r="CM13" s="28" t="str">
        <f>IF(ISERROR(HLOOKUP(IF(VLOOKUP($B13,K24HPTBM!$A$6:$DM$168,CM$4,0)="","",VLOOKUP($B13,K24HPTBM!$A$6:$DM$168,CM$4,0)),$I$1:$V$2,2,1)),"",HLOOKUP(IF(VLOOKUP($B13,K24HPTBM!$A$6:$DM$168,CM$4,0)="","",VLOOKUP($B13,K24HPTBM!$A$6:$DM$168,CM$4,0)),$I$1:$V$2,2,1))</f>
        <v>X</v>
      </c>
      <c r="CN13" s="28">
        <f>IF(ISERROR(HLOOKUP(IF(VLOOKUP($B13,K24HPTBM!$A$6:$DM$168,CN$4,0)="","",VLOOKUP($B13,K24HPTBM!$A$6:$DM$168,CN$4,0)),$I$1:$V$2,2,1)),"",HLOOKUP(IF(VLOOKUP($B13,K24HPTBM!$A$6:$DM$168,CN$4,0)="","",VLOOKUP($B13,K24HPTBM!$A$6:$DM$168,CN$4,0)),$I$1:$V$2,2,1))</f>
        <v>4</v>
      </c>
      <c r="CO13" s="28">
        <f>IF(ISERROR(HLOOKUP(IF(VLOOKUP($B13,K24HPTBM!$A$6:$DM$168,CO$4,0)="","",VLOOKUP($B13,K24HPTBM!$A$6:$DM$168,CO$4,0)),$I$1:$V$2,2,1)),"",HLOOKUP(IF(VLOOKUP($B13,K24HPTBM!$A$6:$DM$168,CO$4,0)="","",VLOOKUP($B13,K24HPTBM!$A$6:$DM$168,CO$4,0)),$I$1:$V$2,2,1))</f>
        <v>3.33</v>
      </c>
      <c r="CP13" s="28">
        <f>IF(ISERROR(HLOOKUP(IF(VLOOKUP($B13,K24HPTBM!$A$6:$DM$168,CP$4,0)="","",VLOOKUP($B13,K24HPTBM!$A$6:$DM$168,CP$4,0)),$I$1:$V$2,2,1)),"",HLOOKUP(IF(VLOOKUP($B13,K24HPTBM!$A$6:$DM$168,CP$4,0)="","",VLOOKUP($B13,K24HPTBM!$A$6:$DM$168,CP$4,0)),$I$1:$V$2,2,1))</f>
        <v>4</v>
      </c>
      <c r="CQ13" s="28">
        <f>IF(ISERROR(HLOOKUP(IF(VLOOKUP($B13,K24HPTBM!$A$6:$DM$168,CQ$4,0)="","",VLOOKUP($B13,K24HPTBM!$A$6:$DM$168,CQ$4,0)),$I$1:$V$2,2,1)),"",HLOOKUP(IF(VLOOKUP($B13,K24HPTBM!$A$6:$DM$168,CQ$4,0)="","",VLOOKUP($B13,K24HPTBM!$A$6:$DM$168,CQ$4,0)),$I$1:$V$2,2,1))</f>
        <v>4</v>
      </c>
      <c r="CR13" s="28">
        <f>IF(ISERROR(HLOOKUP(IF(VLOOKUP($B13,K24HPTBM!$A$6:$DM$168,CR$4,0)="","",VLOOKUP($B13,K24HPTBM!$A$6:$DM$168,CR$4,0)),$I$1:$V$2,2,1)),"",HLOOKUP(IF(VLOOKUP($B13,K24HPTBM!$A$6:$DM$168,CR$4,0)="","",VLOOKUP($B13,K24HPTBM!$A$6:$DM$168,CR$4,0)),$I$1:$V$2,2,1))</f>
        <v>2.33</v>
      </c>
      <c r="CS13" s="28">
        <f>IF(ISERROR(HLOOKUP(IF(VLOOKUP($B13,K24HPTBM!$A$6:$DM$168,CS$4,0)="","",VLOOKUP($B13,K24HPTBM!$A$6:$DM$168,CS$4,0)),$I$1:$V$2,2,1)),"",HLOOKUP(IF(VLOOKUP($B13,K24HPTBM!$A$6:$DM$168,CS$4,0)="","",VLOOKUP($B13,K24HPTBM!$A$6:$DM$168,CS$4,0)),$I$1:$V$2,2,1))</f>
        <v>3.33</v>
      </c>
      <c r="CT13" s="28">
        <f>IF(ISERROR(HLOOKUP(IF(VLOOKUP($B13,K24HPTBM!$A$6:$DM$168,CT$4,0)="","",VLOOKUP($B13,K24HPTBM!$A$6:$DM$168,CT$4,0)),$I$1:$V$2,2,1)),"",HLOOKUP(IF(VLOOKUP($B13,K24HPTBM!$A$6:$DM$168,CT$4,0)="","",VLOOKUP($B13,K24HPTBM!$A$6:$DM$168,CT$4,0)),$I$1:$V$2,2,1))</f>
        <v>3</v>
      </c>
      <c r="CU13" s="28">
        <f>IF(ISERROR(HLOOKUP(IF(VLOOKUP($B13,K24HPTBM!$A$6:$DM$168,CU$4,0)="","",VLOOKUP($B13,K24HPTBM!$A$6:$DM$168,CU$4,0)),$I$1:$V$2,2,1)),"",HLOOKUP(IF(VLOOKUP($B13,K24HPTBM!$A$6:$DM$168,CU$4,0)="","",VLOOKUP($B13,K24HPTBM!$A$6:$DM$168,CU$4,0)),$I$1:$V$2,2,1))</f>
        <v>3</v>
      </c>
      <c r="CV13" s="28">
        <f>IF(ISERROR(HLOOKUP(IF(VLOOKUP($B13,K24HPTBM!$A$6:$DM$168,CV$4,0)="","",VLOOKUP($B13,K24HPTBM!$A$6:$DM$168,CV$4,0)),$I$1:$V$2,2,1)),"",HLOOKUP(IF(VLOOKUP($B13,K24HPTBM!$A$6:$DM$168,CV$4,0)="","",VLOOKUP($B13,K24HPTBM!$A$6:$DM$168,CV$4,0)),$I$1:$V$2,2,1))</f>
        <v>4</v>
      </c>
      <c r="CW13" s="14">
        <f>IF(VLOOKUP($B13,K24HPTBM!$A$6:$DM$168,CW$4,0)="","",VLOOKUP($B13,K24HPTBM!$A$6:$DM$168,CW$4,0))</f>
        <v>35</v>
      </c>
      <c r="CX13" s="14">
        <f>IF(VLOOKUP($B13,K24HPTBM!$A$6:$DM$168,CX$4,0)="","",VLOOKUP($B13,K24HPTBM!$A$6:$DM$168,CX$4,0))</f>
        <v>3</v>
      </c>
      <c r="CY13" s="14">
        <f t="shared" si="0"/>
        <v>126</v>
      </c>
      <c r="CZ13" s="14">
        <f t="shared" si="1"/>
        <v>0</v>
      </c>
      <c r="DA13" s="14">
        <f t="shared" si="2"/>
        <v>2.99</v>
      </c>
      <c r="DB13" s="14"/>
      <c r="DC13" s="14">
        <f t="shared" si="3"/>
        <v>3</v>
      </c>
      <c r="DD13" s="16">
        <f t="shared" si="4"/>
        <v>2.3809523809523808E-2</v>
      </c>
      <c r="DE13" s="17" t="str">
        <f t="shared" si="5"/>
        <v>KO</v>
      </c>
      <c r="DF13" s="13" t="str">
        <f>IF(VLOOKUP($B13,K24HPTBM!$A$6:$DM$168,DF$4,0)="","",VLOOKUP($B13,K24HPTBM!$A$6:$DM$168,DF$4,0))</f>
        <v/>
      </c>
      <c r="DG13" s="13" t="str">
        <f>IF(VLOOKUP($B13,K24HPTBM!$A$6:$DM$168,DG$4,0)="","",VLOOKUP($B13,K24HPTBM!$A$6:$DM$168,DG$4,0))</f>
        <v/>
      </c>
      <c r="DH13" s="13" t="str">
        <f>IF(VLOOKUP($B13,K24HPTBM!$A$6:$DM$168,DH$4,0)="","",VLOOKUP($B13,K24HPTBM!$A$6:$DM$168,DH$4,0))</f>
        <v/>
      </c>
      <c r="DI13" s="28" t="str">
        <f>IF(ISERROR(HLOOKUP(IF(VLOOKUP($B13,K24HPTBM!$A$6:$DM$168,DI$4,0)="","",VLOOKUP($B13,K24HPTBM!$A$6:$DM$168,DI$4,0)),$I$1:$V$2,2,1)),"",HLOOKUP(IF(VLOOKUP($B13,K24HPTBM!$A$6:$DM$168,DI$4,0)="","",VLOOKUP($B13,K24HPTBM!$A$6:$DM$168,DI$4,0)),$I$1:$V$2,2,1))</f>
        <v/>
      </c>
      <c r="DJ13" s="13" t="str">
        <f>IF(VLOOKUP($B13,K24HPTBM!$A$6:$DM$168,DJ$4,0)="","",VLOOKUP($B13,K24HPTBM!$A$6:$DM$168,DJ$4,0))</f>
        <v/>
      </c>
      <c r="DK13" s="13" t="str">
        <f>IF(VLOOKUP($B13,K24HPTBM!$A$6:$DM$168,DK$4,0)="","",VLOOKUP($B13,K24HPTBM!$A$6:$DM$168,DK$4,0))</f>
        <v/>
      </c>
      <c r="DL13" s="14">
        <f>IF(VLOOKUP($B13,K24HPTBM!$A$6:$DM$168,DL$4,0)="","",VLOOKUP($B13,K24HPTBM!$A$6:$DM$168,DL$4,0))</f>
        <v>0</v>
      </c>
      <c r="DM13" s="14">
        <f>IF(VLOOKUP($B13,K24HPTBM!$A$6:$DM$168,DM$4,0)="","",VLOOKUP($B13,K24HPTBM!$A$6:$DM$168,DM$4,0))</f>
        <v>3</v>
      </c>
      <c r="DN13" s="14">
        <f>IF(VLOOKUP($B13,K24HPTBM!$A$6:$DM$168,DN$4,0)="","",VLOOKUP($B13,K24HPTBM!$A$6:$DM$168,DN$4,0))</f>
        <v>127</v>
      </c>
      <c r="DO13" s="14">
        <f>IF(VLOOKUP($B13,K24HPTBM!$A$6:$DM$168,DO$4,0)="","",VLOOKUP($B13,K24HPTBM!$A$6:$DM$168,DO$4,0))</f>
        <v>7</v>
      </c>
      <c r="DP13" s="14">
        <f>IF(VLOOKUP($B13,K24HPTBM!$A$6:$DM$168,DP$4,0)="","",VLOOKUP($B13,K24HPTBM!$A$6:$DM$168,DP$4,0))</f>
        <v>132</v>
      </c>
      <c r="DQ13" s="14">
        <f>IF(VLOOKUP($B13,K24HPTBM!$A$6:$DM$168,DQ$4,0)="","",VLOOKUP($B13,K24HPTBM!$A$6:$DM$168,DQ$4,0))</f>
        <v>127</v>
      </c>
      <c r="DR13" s="18">
        <f>IF(VLOOKUP($B13,K24HPTBM!$A$6:$DM$168,DR$4,0)="","",VLOOKUP($B13,K24HPTBM!$A$6:$DM$168,DR$4,0))</f>
        <v>7.39</v>
      </c>
      <c r="DS13" s="18">
        <f>IF(VLOOKUP($B13,K24HPTBM!$A$6:$DM$168,DS$4,0)="","",VLOOKUP($B13,K24HPTBM!$A$6:$DM$168,DS$4,0))</f>
        <v>3.06</v>
      </c>
      <c r="DT13" s="13" t="str">
        <f>IF(VLOOKUP($B13,K24HPTBM!$A$6:$DM$168,DT$4,0)="","",VLOOKUP($B13,K24HPTBM!$A$6:$DM$168,DT$4,0))</f>
        <v/>
      </c>
      <c r="DU13" s="29">
        <f t="shared" si="7"/>
        <v>2.92</v>
      </c>
    </row>
    <row r="14" spans="1:125" ht="17.25" customHeight="1" x14ac:dyDescent="0.25">
      <c r="A14" s="8">
        <f t="shared" si="6"/>
        <v>5</v>
      </c>
      <c r="B14" s="4">
        <v>24211905580</v>
      </c>
      <c r="C14" s="4" t="str">
        <f>VLOOKUP($B14,K24HPTBM!$A$6:$DM$168,C$4,0) &amp; " " &amp; VLOOKUP($B14,K24HPTBM!$A$6:$DM$168,D$4,0)</f>
        <v>Trần Dương</v>
      </c>
      <c r="D14" s="5"/>
      <c r="E14" s="4" t="str">
        <f>VLOOKUP($B14,K24HPTBM!$A$6:$DM$168,E$4,0)</f>
        <v>Long</v>
      </c>
      <c r="F14" s="6">
        <f>VLOOKUP($B14,K24HPTBM!$A$6:$DM$168,F$4,0)</f>
        <v>36656</v>
      </c>
      <c r="G14" s="4" t="str">
        <f>VLOOKUP($B14,K24HPTBM!$A$6:$DM$168,G$4,0)</f>
        <v>Nam</v>
      </c>
      <c r="H14" s="5"/>
      <c r="I14" s="28">
        <f>IF(ISERROR(HLOOKUP(IF(VLOOKUP($B14,K24HPTBM!$A$6:$DM$168,I$4,0)="","",VLOOKUP($B14,K24HPTBM!$A$6:$DM$168,I$4,0)),$I$1:$V$2,2,1)),"",HLOOKUP(IF(VLOOKUP($B14,K24HPTBM!$A$6:$DM$168,I$4,0)="","",VLOOKUP($B14,K24HPTBM!$A$6:$DM$168,I$4,0)),$I$1:$V$2,2,1))</f>
        <v>3.65</v>
      </c>
      <c r="J14" s="28">
        <f>IF(ISERROR(HLOOKUP(IF(VLOOKUP($B14,K24HPTBM!$A$6:$DM$168,J$4,0)="","",VLOOKUP($B14,K24HPTBM!$A$6:$DM$168,J$4,0)),$I$1:$V$2,2,1)),"",HLOOKUP(IF(VLOOKUP($B14,K24HPTBM!$A$6:$DM$168,J$4,0)="","",VLOOKUP($B14,K24HPTBM!$A$6:$DM$168,J$4,0)),$I$1:$V$2,2,1))</f>
        <v>4</v>
      </c>
      <c r="K14" s="28" t="str">
        <f>IF(ISERROR(HLOOKUP(IF(VLOOKUP($B14,K24HPTBM!$A$6:$DM$168,K$4,0)="","",VLOOKUP($B14,K24HPTBM!$A$6:$DM$168,K$4,0)),$I$1:$V$2,2,1)),"",HLOOKUP(IF(VLOOKUP($B14,K24HPTBM!$A$6:$DM$168,K$4,0)="","",VLOOKUP($B14,K24HPTBM!$A$6:$DM$168,K$4,0)),$I$1:$V$2,2,1))</f>
        <v/>
      </c>
      <c r="L14" s="28">
        <f>IF(ISERROR(HLOOKUP(IF(VLOOKUP($B14,K24HPTBM!$A$6:$DM$168,L$4,0)="","",VLOOKUP($B14,K24HPTBM!$A$6:$DM$168,L$4,0)),$I$1:$V$2,2,1)),"",HLOOKUP(IF(VLOOKUP($B14,K24HPTBM!$A$6:$DM$168,L$4,0)="","",VLOOKUP($B14,K24HPTBM!$A$6:$DM$168,L$4,0)),$I$1:$V$2,2,1))</f>
        <v>3.65</v>
      </c>
      <c r="M14" s="28" t="str">
        <f>IF(ISERROR(HLOOKUP(IF(VLOOKUP($B14,K24HPTBM!$A$6:$DM$168,M$4,0)="","",VLOOKUP($B14,K24HPTBM!$A$6:$DM$168,M$4,0)),$I$1:$V$2,2,1)),"",HLOOKUP(IF(VLOOKUP($B14,K24HPTBM!$A$6:$DM$168,M$4,0)="","",VLOOKUP($B14,K24HPTBM!$A$6:$DM$168,M$4,0)),$I$1:$V$2,2,1))</f>
        <v/>
      </c>
      <c r="N14" s="28">
        <f>IF(ISERROR(HLOOKUP(IF(VLOOKUP($B14,K24HPTBM!$A$6:$DM$168,N$4,0)="","",VLOOKUP($B14,K24HPTBM!$A$6:$DM$168,N$4,0)),$I$1:$V$2,2,1)),"",HLOOKUP(IF(VLOOKUP($B14,K24HPTBM!$A$6:$DM$168,N$4,0)="","",VLOOKUP($B14,K24HPTBM!$A$6:$DM$168,N$4,0)),$I$1:$V$2,2,1))</f>
        <v>4</v>
      </c>
      <c r="O14" s="28">
        <f>IF(ISERROR(HLOOKUP(IF(VLOOKUP($B14,K24HPTBM!$A$6:$DM$168,O$4,0)="","",VLOOKUP($B14,K24HPTBM!$A$6:$DM$168,O$4,0)),$I$1:$V$2,2,1)),"",HLOOKUP(IF(VLOOKUP($B14,K24HPTBM!$A$6:$DM$168,O$4,0)="","",VLOOKUP($B14,K24HPTBM!$A$6:$DM$168,O$4,0)),$I$1:$V$2,2,1))</f>
        <v>4</v>
      </c>
      <c r="P14" s="28">
        <f>IF(ISERROR(HLOOKUP(IF(VLOOKUP($B14,K24HPTBM!$A$6:$DM$168,P$4,0)="","",VLOOKUP($B14,K24HPTBM!$A$6:$DM$168,P$4,0)),$I$1:$V$2,2,1)),"",HLOOKUP(IF(VLOOKUP($B14,K24HPTBM!$A$6:$DM$168,P$4,0)="","",VLOOKUP($B14,K24HPTBM!$A$6:$DM$168,P$4,0)),$I$1:$V$2,2,1))</f>
        <v>4</v>
      </c>
      <c r="Q14" s="28">
        <f>IF(ISERROR(HLOOKUP(IF(VLOOKUP($B14,K24HPTBM!$A$6:$DM$168,Q$4,0)="","",VLOOKUP($B14,K24HPTBM!$A$6:$DM$168,Q$4,0)),$I$1:$V$2,2,1)),"",HLOOKUP(IF(VLOOKUP($B14,K24HPTBM!$A$6:$DM$168,Q$4,0)="","",VLOOKUP($B14,K24HPTBM!$A$6:$DM$168,Q$4,0)),$I$1:$V$2,2,1))</f>
        <v>3.33</v>
      </c>
      <c r="R14" s="28" t="str">
        <f>IF(ISERROR(HLOOKUP(IF(VLOOKUP($B14,K24HPTBM!$A$6:$DM$168,R$4,0)="","",VLOOKUP($B14,K24HPTBM!$A$6:$DM$168,R$4,0)),$I$1:$V$2,2,1)),"",HLOOKUP(IF(VLOOKUP($B14,K24HPTBM!$A$6:$DM$168,R$4,0)="","",VLOOKUP($B14,K24HPTBM!$A$6:$DM$168,R$4,0)),$I$1:$V$2,2,1))</f>
        <v/>
      </c>
      <c r="S14" s="28" t="str">
        <f>IF(ISERROR(HLOOKUP(IF(VLOOKUP($B14,K24HPTBM!$A$6:$DM$168,S$4,0)="","",VLOOKUP($B14,K24HPTBM!$A$6:$DM$168,S$4,0)),$I$1:$V$2,2,1)),"",HLOOKUP(IF(VLOOKUP($B14,K24HPTBM!$A$6:$DM$168,S$4,0)="","",VLOOKUP($B14,K24HPTBM!$A$6:$DM$168,S$4,0)),$I$1:$V$2,2,1))</f>
        <v/>
      </c>
      <c r="T14" s="28">
        <f>IF(ISERROR(HLOOKUP(IF(VLOOKUP($B14,K24HPTBM!$A$6:$DM$168,T$4,0)="","",VLOOKUP($B14,K24HPTBM!$A$6:$DM$168,T$4,0)),$I$1:$V$2,2,1)),"",HLOOKUP(IF(VLOOKUP($B14,K24HPTBM!$A$6:$DM$168,T$4,0)="","",VLOOKUP($B14,K24HPTBM!$A$6:$DM$168,T$4,0)),$I$1:$V$2,2,1))</f>
        <v>3.33</v>
      </c>
      <c r="U14" s="28" t="str">
        <f>IF(ISERROR(HLOOKUP(IF(VLOOKUP($B14,K24HPTBM!$A$6:$DM$168,U$4,0)="","",VLOOKUP($B14,K24HPTBM!$A$6:$DM$168,U$4,0)),$I$1:$V$2,2,1)),"",HLOOKUP(IF(VLOOKUP($B14,K24HPTBM!$A$6:$DM$168,U$4,0)="","",VLOOKUP($B14,K24HPTBM!$A$6:$DM$168,U$4,0)),$I$1:$V$2,2,1))</f>
        <v/>
      </c>
      <c r="V14" s="28">
        <f>IF(ISERROR(HLOOKUP(IF(VLOOKUP($B14,K24HPTBM!$A$6:$DM$168,V$4,0)="","",VLOOKUP($B14,K24HPTBM!$A$6:$DM$168,V$4,0)),$I$1:$V$2,2,1)),"",HLOOKUP(IF(VLOOKUP($B14,K24HPTBM!$A$6:$DM$168,V$4,0)="","",VLOOKUP($B14,K24HPTBM!$A$6:$DM$168,V$4,0)),$I$1:$V$2,2,1))</f>
        <v>3</v>
      </c>
      <c r="W14" s="28" t="str">
        <f>IF(ISERROR(HLOOKUP(IF(VLOOKUP($B14,K24HPTBM!$A$6:$DM$168,W$4,0)="","",VLOOKUP($B14,K24HPTBM!$A$6:$DM$168,W$4,0)),$I$1:$V$2,2,1)),"",HLOOKUP(IF(VLOOKUP($B14,K24HPTBM!$A$6:$DM$168,W$4,0)="","",VLOOKUP($B14,K24HPTBM!$A$6:$DM$168,W$4,0)),$I$1:$V$2,2,1))</f>
        <v/>
      </c>
      <c r="X14" s="28">
        <f>IF(ISERROR(HLOOKUP(IF(VLOOKUP($B14,K24HPTBM!$A$6:$DM$168,X$4,0)="","",VLOOKUP($B14,K24HPTBM!$A$6:$DM$168,X$4,0)),$I$1:$V$2,2,1)),"",HLOOKUP(IF(VLOOKUP($B14,K24HPTBM!$A$6:$DM$168,X$4,0)="","",VLOOKUP($B14,K24HPTBM!$A$6:$DM$168,X$4,0)),$I$1:$V$2,2,1))</f>
        <v>2.65</v>
      </c>
      <c r="Y14" s="28" t="str">
        <f>IF(ISERROR(HLOOKUP(IF(VLOOKUP($B14,K24HPTBM!$A$6:$DM$168,Y$4,0)="","",VLOOKUP($B14,K24HPTBM!$A$6:$DM$168,Y$4,0)),$I$1:$V$2,2,1)),"",HLOOKUP(IF(VLOOKUP($B14,K24HPTBM!$A$6:$DM$168,Y$4,0)="","",VLOOKUP($B14,K24HPTBM!$A$6:$DM$168,Y$4,0)),$I$1:$V$2,2,1))</f>
        <v/>
      </c>
      <c r="Z14" s="28">
        <f>IF(ISERROR(HLOOKUP(IF(VLOOKUP($B14,K24HPTBM!$A$6:$DM$168,Z$4,0)="","",VLOOKUP($B14,K24HPTBM!$A$6:$DM$168,Z$4,0)),$I$1:$V$2,2,1)),"",HLOOKUP(IF(VLOOKUP($B14,K24HPTBM!$A$6:$DM$168,Z$4,0)="","",VLOOKUP($B14,K24HPTBM!$A$6:$DM$168,Z$4,0)),$I$1:$V$2,2,1))</f>
        <v>4</v>
      </c>
      <c r="AA14" s="28">
        <f>IF(ISERROR(HLOOKUP(IF(VLOOKUP($B14,K24HPTBM!$A$6:$DM$168,AA$4,0)="","",VLOOKUP($B14,K24HPTBM!$A$6:$DM$168,AA$4,0)),$I$1:$V$2,2,1)),"",HLOOKUP(IF(VLOOKUP($B14,K24HPTBM!$A$6:$DM$168,AA$4,0)="","",VLOOKUP($B14,K24HPTBM!$A$6:$DM$168,AA$4,0)),$I$1:$V$2,2,1))</f>
        <v>4</v>
      </c>
      <c r="AB14" s="28">
        <f>IF(ISERROR(HLOOKUP(IF(VLOOKUP($B14,K24HPTBM!$A$6:$DM$168,AB$4,0)="","",VLOOKUP($B14,K24HPTBM!$A$6:$DM$168,AB$4,0)),$I$1:$V$2,2,1)),"",HLOOKUP(IF(VLOOKUP($B14,K24HPTBM!$A$6:$DM$168,AB$4,0)="","",VLOOKUP($B14,K24HPTBM!$A$6:$DM$168,AB$4,0)),$I$1:$V$2,2,1))</f>
        <v>3.33</v>
      </c>
      <c r="AC14" s="28">
        <f>IF(ISERROR(HLOOKUP(IF(VLOOKUP($B14,K24HPTBM!$A$6:$DM$168,AC$4,0)="","",VLOOKUP($B14,K24HPTBM!$A$6:$DM$168,AC$4,0)),$I$1:$V$2,2,1)),"",HLOOKUP(IF(VLOOKUP($B14,K24HPTBM!$A$6:$DM$168,AC$4,0)="","",VLOOKUP($B14,K24HPTBM!$A$6:$DM$168,AC$4,0)),$I$1:$V$2,2,1))</f>
        <v>1.65</v>
      </c>
      <c r="AD14" s="28">
        <f>IF(ISERROR(HLOOKUP(IF(VLOOKUP($B14,K24HPTBM!$A$6:$DM$168,AD$4,0)="","",VLOOKUP($B14,K24HPTBM!$A$6:$DM$168,AD$4,0)),$I$1:$V$2,2,1)),"",HLOOKUP(IF(VLOOKUP($B14,K24HPTBM!$A$6:$DM$168,AD$4,0)="","",VLOOKUP($B14,K24HPTBM!$A$6:$DM$168,AD$4,0)),$I$1:$V$2,2,1))</f>
        <v>3.65</v>
      </c>
      <c r="AE14" s="28">
        <f>IF(ISERROR(HLOOKUP(IF(VLOOKUP($B14,K24HPTBM!$A$6:$DM$168,AE$4,0)="","",VLOOKUP($B14,K24HPTBM!$A$6:$DM$168,AE$4,0)),$I$1:$V$2,2,1)),"",HLOOKUP(IF(VLOOKUP($B14,K24HPTBM!$A$6:$DM$168,AE$4,0)="","",VLOOKUP($B14,K24HPTBM!$A$6:$DM$168,AE$4,0)),$I$1:$V$2,2,1))</f>
        <v>4</v>
      </c>
      <c r="AF14" s="28">
        <f>IF(ISERROR(HLOOKUP(IF(VLOOKUP($B14,K24HPTBM!$A$6:$DM$168,AF$4,0)="","",VLOOKUP($B14,K24HPTBM!$A$6:$DM$168,AF$4,0)),$I$1:$V$2,2,1)),"",HLOOKUP(IF(VLOOKUP($B14,K24HPTBM!$A$6:$DM$168,AF$4,0)="","",VLOOKUP($B14,K24HPTBM!$A$6:$DM$168,AF$4,0)),$I$1:$V$2,2,1))</f>
        <v>4</v>
      </c>
      <c r="AG14" s="28">
        <f>IF(ISERROR(HLOOKUP(IF(VLOOKUP($B14,K24HPTBM!$A$6:$DM$168,AG$4,0)="","",VLOOKUP($B14,K24HPTBM!$A$6:$DM$168,AG$4,0)),$I$1:$V$2,2,1)),"",HLOOKUP(IF(VLOOKUP($B14,K24HPTBM!$A$6:$DM$168,AG$4,0)="","",VLOOKUP($B14,K24HPTBM!$A$6:$DM$168,AG$4,0)),$I$1:$V$2,2,1))</f>
        <v>4</v>
      </c>
      <c r="AH14" s="28">
        <f>IF(ISERROR(HLOOKUP(IF(VLOOKUP($B14,K24HPTBM!$A$6:$DM$168,AH$4,0)="","",VLOOKUP($B14,K24HPTBM!$A$6:$DM$168,AH$4,0)),$I$1:$V$2,2,1)),"",HLOOKUP(IF(VLOOKUP($B14,K24HPTBM!$A$6:$DM$168,AH$4,0)="","",VLOOKUP($B14,K24HPTBM!$A$6:$DM$168,AH$4,0)),$I$1:$V$2,2,1))</f>
        <v>4</v>
      </c>
      <c r="AI14" s="28">
        <f>IF(ISERROR(HLOOKUP(IF(VLOOKUP($B14,K24HPTBM!$A$6:$DM$168,AI$4,0)="","",VLOOKUP($B14,K24HPTBM!$A$6:$DM$168,AI$4,0)),$I$1:$V$2,2,1)),"",HLOOKUP(IF(VLOOKUP($B14,K24HPTBM!$A$6:$DM$168,AI$4,0)="","",VLOOKUP($B14,K24HPTBM!$A$6:$DM$168,AI$4,0)),$I$1:$V$2,2,1))</f>
        <v>4</v>
      </c>
      <c r="AJ14" s="28">
        <f>IF(ISERROR(HLOOKUP(IF(VLOOKUP($B14,K24HPTBM!$A$6:$DM$168,AJ$4,0)="","",VLOOKUP($B14,K24HPTBM!$A$6:$DM$168,AJ$4,0)),$I$1:$V$2,2,1)),"",HLOOKUP(IF(VLOOKUP($B14,K24HPTBM!$A$6:$DM$168,AJ$4,0)="","",VLOOKUP($B14,K24HPTBM!$A$6:$DM$168,AJ$4,0)),$I$1:$V$2,2,1))</f>
        <v>4</v>
      </c>
      <c r="AK14" s="28">
        <f>IF(ISERROR(HLOOKUP(IF(VLOOKUP($B14,K24HPTBM!$A$6:$DM$168,AK$4,0)="","",VLOOKUP($B14,K24HPTBM!$A$6:$DM$168,AK$4,0)),$I$1:$V$2,2,1)),"",HLOOKUP(IF(VLOOKUP($B14,K24HPTBM!$A$6:$DM$168,AK$4,0)="","",VLOOKUP($B14,K24HPTBM!$A$6:$DM$168,AK$4,0)),$I$1:$V$2,2,1))</f>
        <v>3.65</v>
      </c>
      <c r="AL14" s="28">
        <f>IF(ISERROR(HLOOKUP(IF(VLOOKUP($B14,K24HPTBM!$A$6:$DM$168,AL$4,0)="","",VLOOKUP($B14,K24HPTBM!$A$6:$DM$168,AL$4,0)),$I$1:$V$2,2,1)),"",HLOOKUP(IF(VLOOKUP($B14,K24HPTBM!$A$6:$DM$168,AL$4,0)="","",VLOOKUP($B14,K24HPTBM!$A$6:$DM$168,AL$4,0)),$I$1:$V$2,2,1))</f>
        <v>4</v>
      </c>
      <c r="AM14" s="28">
        <f>IF(ISERROR(HLOOKUP(IF(VLOOKUP($B14,K24HPTBM!$A$6:$DM$168,AM$4,0)="","",VLOOKUP($B14,K24HPTBM!$A$6:$DM$168,AM$4,0)),$I$1:$V$2,2,1)),"",HLOOKUP(IF(VLOOKUP($B14,K24HPTBM!$A$6:$DM$168,AM$4,0)="","",VLOOKUP($B14,K24HPTBM!$A$6:$DM$168,AM$4,0)),$I$1:$V$2,2,1))</f>
        <v>4</v>
      </c>
      <c r="AN14" s="28">
        <f>IF(ISERROR(HLOOKUP(IF(VLOOKUP($B14,K24HPTBM!$A$6:$DM$168,AN$4,0)="","",VLOOKUP($B14,K24HPTBM!$A$6:$DM$168,AN$4,0)),$I$1:$V$2,2,1)),"",HLOOKUP(IF(VLOOKUP($B14,K24HPTBM!$A$6:$DM$168,AN$4,0)="","",VLOOKUP($B14,K24HPTBM!$A$6:$DM$168,AN$4,0)),$I$1:$V$2,2,1))</f>
        <v>3.65</v>
      </c>
      <c r="AO14" s="28">
        <f>IF(ISERROR(HLOOKUP(IF(VLOOKUP($B14,K24HPTBM!$A$6:$DM$168,AO$4,0)="","",VLOOKUP($B14,K24HPTBM!$A$6:$DM$168,AO$4,0)),$I$1:$V$2,2,1)),"",HLOOKUP(IF(VLOOKUP($B14,K24HPTBM!$A$6:$DM$168,AO$4,0)="","",VLOOKUP($B14,K24HPTBM!$A$6:$DM$168,AO$4,0)),$I$1:$V$2,2,1))</f>
        <v>4</v>
      </c>
      <c r="AP14" s="28">
        <f>IF(ISERROR(HLOOKUP(IF(VLOOKUP($B14,K24HPTBM!$A$6:$DM$168,AP$4,0)="","",VLOOKUP($B14,K24HPTBM!$A$6:$DM$168,AP$4,0)),$I$1:$V$2,2,1)),"",HLOOKUP(IF(VLOOKUP($B14,K24HPTBM!$A$6:$DM$168,AP$4,0)="","",VLOOKUP($B14,K24HPTBM!$A$6:$DM$168,AP$4,0)),$I$1:$V$2,2,1))</f>
        <v>3.65</v>
      </c>
      <c r="AQ14" s="28">
        <f>IF(ISERROR(HLOOKUP(IF(VLOOKUP($B14,K24HPTBM!$A$6:$DM$168,AQ$4,0)="","",VLOOKUP($B14,K24HPTBM!$A$6:$DM$168,AQ$4,0)),$I$1:$V$2,2,1)),"",HLOOKUP(IF(VLOOKUP($B14,K24HPTBM!$A$6:$DM$168,AQ$4,0)="","",VLOOKUP($B14,K24HPTBM!$A$6:$DM$168,AQ$4,0)),$I$1:$V$2,2,1))</f>
        <v>4</v>
      </c>
      <c r="AR14" s="28" t="str">
        <f>IF(ISERROR(HLOOKUP(IF(VLOOKUP($B14,K24HPTBM!$A$6:$DM$168,AR$4,0)="","",VLOOKUP($B14,K24HPTBM!$A$6:$DM$168,AR$4,0)),$I$1:$V$2,2,1)),"",HLOOKUP(IF(VLOOKUP($B14,K24HPTBM!$A$6:$DM$168,AR$4,0)="","",VLOOKUP($B14,K24HPTBM!$A$6:$DM$168,AR$4,0)),$I$1:$V$2,2,1))</f>
        <v/>
      </c>
      <c r="AS14" s="28" t="str">
        <f>IF(ISERROR(HLOOKUP(IF(VLOOKUP($B14,K24HPTBM!$A$6:$DM$168,AS$4,0)="","",VLOOKUP($B14,K24HPTBM!$A$6:$DM$168,AS$4,0)),$I$1:$V$2,2,1)),"",HLOOKUP(IF(VLOOKUP($B14,K24HPTBM!$A$6:$DM$168,AS$4,0)="","",VLOOKUP($B14,K24HPTBM!$A$6:$DM$168,AS$4,0)),$I$1:$V$2,2,1))</f>
        <v/>
      </c>
      <c r="AT14" s="28" t="str">
        <f>IF(ISERROR(HLOOKUP(IF(VLOOKUP($B14,K24HPTBM!$A$6:$DM$168,AT$4,0)="","",VLOOKUP($B14,K24HPTBM!$A$6:$DM$168,AT$4,0)),$I$1:$V$2,2,1)),"",HLOOKUP(IF(VLOOKUP($B14,K24HPTBM!$A$6:$DM$168,AT$4,0)="","",VLOOKUP($B14,K24HPTBM!$A$6:$DM$168,AT$4,0)),$I$1:$V$2,2,1))</f>
        <v/>
      </c>
      <c r="AU14" s="28" t="str">
        <f>IF(ISERROR(HLOOKUP(IF(VLOOKUP($B14,K24HPTBM!$A$6:$DM$168,AU$4,0)="","",VLOOKUP($B14,K24HPTBM!$A$6:$DM$168,AU$4,0)),$I$1:$V$2,2,1)),"",HLOOKUP(IF(VLOOKUP($B14,K24HPTBM!$A$6:$DM$168,AU$4,0)="","",VLOOKUP($B14,K24HPTBM!$A$6:$DM$168,AU$4,0)),$I$1:$V$2,2,1))</f>
        <v/>
      </c>
      <c r="AV14" s="14">
        <f>IF(VLOOKUP($B14,K24HPTBM!$A$6:$DM$168,AV$4,0)="","",VLOOKUP($B14,K24HPTBM!$A$6:$DM$168,AV$4,0))</f>
        <v>47</v>
      </c>
      <c r="AW14" s="14">
        <f>IF(VLOOKUP($B14,K24HPTBM!$A$6:$DM$168,AW$4,0)="","",VLOOKUP($B14,K24HPTBM!$A$6:$DM$168,AW$4,0))</f>
        <v>0</v>
      </c>
      <c r="AX14" s="13">
        <f>IF(VLOOKUP($B14,K24HPTBM!$A$6:$DM$168,AX$4,0)="","",VLOOKUP($B14,K24HPTBM!$A$6:$DM$168,AX$4,0))</f>
        <v>6</v>
      </c>
      <c r="AY14" s="13">
        <f>IF(VLOOKUP($B14,K24HPTBM!$A$6:$DM$168,AY$4,0)="","",VLOOKUP($B14,K24HPTBM!$A$6:$DM$168,AY$4,0))</f>
        <v>6.3</v>
      </c>
      <c r="AZ14" s="13" t="str">
        <f>IF(VLOOKUP($B14,K24HPTBM!$A$6:$DM$168,AZ$4,0)="","",VLOOKUP($B14,K24HPTBM!$A$6:$DM$168,AZ$4,0))</f>
        <v/>
      </c>
      <c r="BA14" s="13" t="str">
        <f>IF(VLOOKUP($B14,K24HPTBM!$A$6:$DM$168,BA$4,0)="","",VLOOKUP($B14,K24HPTBM!$A$6:$DM$168,BA$4,0))</f>
        <v/>
      </c>
      <c r="BB14" s="13" t="str">
        <f>IF(VLOOKUP($B14,K24HPTBM!$A$6:$DM$168,BB$4,0)="","",VLOOKUP($B14,K24HPTBM!$A$6:$DM$168,BB$4,0))</f>
        <v/>
      </c>
      <c r="BC14" s="13" t="str">
        <f>IF(VLOOKUP($B14,K24HPTBM!$A$6:$DM$168,BC$4,0)="","",VLOOKUP($B14,K24HPTBM!$A$6:$DM$168,BC$4,0))</f>
        <v/>
      </c>
      <c r="BD14" s="13">
        <f>IF(VLOOKUP($B14,K24HPTBM!$A$6:$DM$168,BD$4,0)="","",VLOOKUP($B14,K24HPTBM!$A$6:$DM$168,BD$4,0))</f>
        <v>6</v>
      </c>
      <c r="BE14" s="13" t="str">
        <f>IF(VLOOKUP($B14,K24HPTBM!$A$6:$DM$168,BE$4,0)="","",VLOOKUP($B14,K24HPTBM!$A$6:$DM$168,BE$4,0))</f>
        <v/>
      </c>
      <c r="BF14" s="13" t="str">
        <f>IF(VLOOKUP($B14,K24HPTBM!$A$6:$DM$168,BF$4,0)="","",VLOOKUP($B14,K24HPTBM!$A$6:$DM$168,BF$4,0))</f>
        <v/>
      </c>
      <c r="BG14" s="13" t="str">
        <f>IF(VLOOKUP($B14,K24HPTBM!$A$6:$DM$168,BG$4,0)="","",VLOOKUP($B14,K24HPTBM!$A$6:$DM$168,BG$4,0))</f>
        <v/>
      </c>
      <c r="BH14" s="13" t="str">
        <f>IF(VLOOKUP($B14,K24HPTBM!$A$6:$DM$168,BH$4,0)="","",VLOOKUP($B14,K24HPTBM!$A$6:$DM$168,BH$4,0))</f>
        <v/>
      </c>
      <c r="BI14" s="13" t="str">
        <f>IF(VLOOKUP($B14,K24HPTBM!$A$6:$DM$168,BI$4,0)="","",VLOOKUP($B14,K24HPTBM!$A$6:$DM$168,BI$4,0))</f>
        <v/>
      </c>
      <c r="BJ14" s="13">
        <f>IF(VLOOKUP($B14,K24HPTBM!$A$6:$DM$168,BJ$4,0)="","",VLOOKUP($B14,K24HPTBM!$A$6:$DM$168,BJ$4,0))</f>
        <v>6.6</v>
      </c>
      <c r="BK14" s="13" t="str">
        <f>IF(VLOOKUP($B14,K24HPTBM!$A$6:$DM$168,BK$4,0)="","",VLOOKUP($B14,K24HPTBM!$A$6:$DM$168,BK$4,0))</f>
        <v/>
      </c>
      <c r="BL14" s="13">
        <f>IF(VLOOKUP($B14,K24HPTBM!$A$6:$DM$168,BL$4,0)="","",VLOOKUP($B14,K24HPTBM!$A$6:$DM$168,BL$4,0))</f>
        <v>5.8</v>
      </c>
      <c r="BM14" s="14">
        <f>IF(VLOOKUP($B14,K24HPTBM!$A$6:$DM$168,BM$4,0)="","",VLOOKUP($B14,K24HPTBM!$A$6:$DM$168,BM$4,0))</f>
        <v>5</v>
      </c>
      <c r="BN14" s="14">
        <f>IF(VLOOKUP($B14,K24HPTBM!$A$6:$DM$168,BN$4,0)="","",VLOOKUP($B14,K24HPTBM!$A$6:$DM$168,BN$4,0))</f>
        <v>0</v>
      </c>
      <c r="BO14" s="28">
        <f>IF(ISERROR(HLOOKUP(IF(VLOOKUP($B14,K24HPTBM!$A$6:$DM$168,BO$4,0)="","",VLOOKUP($B14,K24HPTBM!$A$6:$DM$168,BO$4,0)),$I$1:$V$2,2,1)),"",HLOOKUP(IF(VLOOKUP($B14,K24HPTBM!$A$6:$DM$168,BO$4,0)="","",VLOOKUP($B14,K24HPTBM!$A$6:$DM$168,BO$4,0)),$I$1:$V$2,2,1))</f>
        <v>3.33</v>
      </c>
      <c r="BP14" s="28">
        <f>IF(ISERROR(HLOOKUP(IF(VLOOKUP($B14,K24HPTBM!$A$6:$DM$168,BP$4,0)="","",VLOOKUP($B14,K24HPTBM!$A$6:$DM$168,BP$4,0)),$I$1:$V$2,2,1)),"",HLOOKUP(IF(VLOOKUP($B14,K24HPTBM!$A$6:$DM$168,BP$4,0)="","",VLOOKUP($B14,K24HPTBM!$A$6:$DM$168,BP$4,0)),$I$1:$V$2,2,1))</f>
        <v>4</v>
      </c>
      <c r="BQ14" s="28">
        <f>IF(ISERROR(HLOOKUP(IF(VLOOKUP($B14,K24HPTBM!$A$6:$DM$168,BQ$4,0)="","",VLOOKUP($B14,K24HPTBM!$A$6:$DM$168,BQ$4,0)),$I$1:$V$2,2,1)),"",HLOOKUP(IF(VLOOKUP($B14,K24HPTBM!$A$6:$DM$168,BQ$4,0)="","",VLOOKUP($B14,K24HPTBM!$A$6:$DM$168,BQ$4,0)),$I$1:$V$2,2,1))</f>
        <v>2.33</v>
      </c>
      <c r="BR14" s="28">
        <f>IF(ISERROR(HLOOKUP(IF(VLOOKUP($B14,K24HPTBM!$A$6:$DM$168,BR$4,0)="","",VLOOKUP($B14,K24HPTBM!$A$6:$DM$168,BR$4,0)),$I$1:$V$2,2,1)),"",HLOOKUP(IF(VLOOKUP($B14,K24HPTBM!$A$6:$DM$168,BR$4,0)="","",VLOOKUP($B14,K24HPTBM!$A$6:$DM$168,BR$4,0)),$I$1:$V$2,2,1))</f>
        <v>4</v>
      </c>
      <c r="BS14" s="28">
        <f>IF(ISERROR(HLOOKUP(IF(VLOOKUP($B14,K24HPTBM!$A$6:$DM$168,BS$4,0)="","",VLOOKUP($B14,K24HPTBM!$A$6:$DM$168,BS$4,0)),$I$1:$V$2,2,1)),"",HLOOKUP(IF(VLOOKUP($B14,K24HPTBM!$A$6:$DM$168,BS$4,0)="","",VLOOKUP($B14,K24HPTBM!$A$6:$DM$168,BS$4,0)),$I$1:$V$2,2,1))</f>
        <v>1.65</v>
      </c>
      <c r="BT14" s="28">
        <f>IF(ISERROR(HLOOKUP(IF(VLOOKUP($B14,K24HPTBM!$A$6:$DM$168,BT$4,0)="","",VLOOKUP($B14,K24HPTBM!$A$6:$DM$168,BT$4,0)),$I$1:$V$2,2,1)),"",HLOOKUP(IF(VLOOKUP($B14,K24HPTBM!$A$6:$DM$168,BT$4,0)="","",VLOOKUP($B14,K24HPTBM!$A$6:$DM$168,BT$4,0)),$I$1:$V$2,2,1))</f>
        <v>3</v>
      </c>
      <c r="BU14" s="28">
        <f>IF(ISERROR(HLOOKUP(IF(VLOOKUP($B14,K24HPTBM!$A$6:$DM$168,BU$4,0)="","",VLOOKUP($B14,K24HPTBM!$A$6:$DM$168,BU$4,0)),$I$1:$V$2,2,1)),"",HLOOKUP(IF(VLOOKUP($B14,K24HPTBM!$A$6:$DM$168,BU$4,0)="","",VLOOKUP($B14,K24HPTBM!$A$6:$DM$168,BU$4,0)),$I$1:$V$2,2,1))</f>
        <v>3.33</v>
      </c>
      <c r="BV14" s="28">
        <f>IF(ISERROR(HLOOKUP(IF(VLOOKUP($B14,K24HPTBM!$A$6:$DM$168,BV$4,0)="","",VLOOKUP($B14,K24HPTBM!$A$6:$DM$168,BV$4,0)),$I$1:$V$2,2,1)),"",HLOOKUP(IF(VLOOKUP($B14,K24HPTBM!$A$6:$DM$168,BV$4,0)="","",VLOOKUP($B14,K24HPTBM!$A$6:$DM$168,BV$4,0)),$I$1:$V$2,2,1))</f>
        <v>3</v>
      </c>
      <c r="BW14" s="28">
        <f>IF(ISERROR(HLOOKUP(IF(VLOOKUP($B14,K24HPTBM!$A$6:$DM$168,BW$4,0)="","",VLOOKUP($B14,K24HPTBM!$A$6:$DM$168,BW$4,0)),$I$1:$V$2,2,1)),"",HLOOKUP(IF(VLOOKUP($B14,K24HPTBM!$A$6:$DM$168,BW$4,0)="","",VLOOKUP($B14,K24HPTBM!$A$6:$DM$168,BW$4,0)),$I$1:$V$2,2,1))</f>
        <v>2.65</v>
      </c>
      <c r="BX14" s="28">
        <f>IF(ISERROR(HLOOKUP(IF(VLOOKUP($B14,K24HPTBM!$A$6:$DM$168,BX$4,0)="","",VLOOKUP($B14,K24HPTBM!$A$6:$DM$168,BX$4,0)),$I$1:$V$2,2,1)),"",HLOOKUP(IF(VLOOKUP($B14,K24HPTBM!$A$6:$DM$168,BX$4,0)="","",VLOOKUP($B14,K24HPTBM!$A$6:$DM$168,BX$4,0)),$I$1:$V$2,2,1))</f>
        <v>2.33</v>
      </c>
      <c r="BY14" s="28">
        <f>IF(ISERROR(HLOOKUP(IF(VLOOKUP($B14,K24HPTBM!$A$6:$DM$168,BY$4,0)="","",VLOOKUP($B14,K24HPTBM!$A$6:$DM$168,BY$4,0)),$I$1:$V$2,2,1)),"",HLOOKUP(IF(VLOOKUP($B14,K24HPTBM!$A$6:$DM$168,BY$4,0)="","",VLOOKUP($B14,K24HPTBM!$A$6:$DM$168,BY$4,0)),$I$1:$V$2,2,1))</f>
        <v>4</v>
      </c>
      <c r="BZ14" s="28">
        <f>IF(ISERROR(HLOOKUP(IF(VLOOKUP($B14,K24HPTBM!$A$6:$DM$168,BZ$4,0)="","",VLOOKUP($B14,K24HPTBM!$A$6:$DM$168,BZ$4,0)),$I$1:$V$2,2,1)),"",HLOOKUP(IF(VLOOKUP($B14,K24HPTBM!$A$6:$DM$168,BZ$4,0)="","",VLOOKUP($B14,K24HPTBM!$A$6:$DM$168,BZ$4,0)),$I$1:$V$2,2,1))</f>
        <v>4</v>
      </c>
      <c r="CA14" s="28">
        <f>IF(ISERROR(HLOOKUP(IF(VLOOKUP($B14,K24HPTBM!$A$6:$DM$168,CA$4,0)="","",VLOOKUP($B14,K24HPTBM!$A$6:$DM$168,CA$4,0)),$I$1:$V$2,2,1)),"",HLOOKUP(IF(VLOOKUP($B14,K24HPTBM!$A$6:$DM$168,CA$4,0)="","",VLOOKUP($B14,K24HPTBM!$A$6:$DM$168,CA$4,0)),$I$1:$V$2,2,1))</f>
        <v>3.33</v>
      </c>
      <c r="CB14" s="28">
        <f>IF(ISERROR(HLOOKUP(IF(VLOOKUP($B14,K24HPTBM!$A$6:$DM$168,CB$4,0)="","",VLOOKUP($B14,K24HPTBM!$A$6:$DM$168,CB$4,0)),$I$1:$V$2,2,1)),"",HLOOKUP(IF(VLOOKUP($B14,K24HPTBM!$A$6:$DM$168,CB$4,0)="","",VLOOKUP($B14,K24HPTBM!$A$6:$DM$168,CB$4,0)),$I$1:$V$2,2,1))</f>
        <v>4</v>
      </c>
      <c r="CC14" s="28">
        <f>IF(ISERROR(HLOOKUP(IF(VLOOKUP($B14,K24HPTBM!$A$6:$DM$168,CC$4,0)="","",VLOOKUP($B14,K24HPTBM!$A$6:$DM$168,CC$4,0)),$I$1:$V$2,2,1)),"",HLOOKUP(IF(VLOOKUP($B14,K24HPTBM!$A$6:$DM$168,CC$4,0)="","",VLOOKUP($B14,K24HPTBM!$A$6:$DM$168,CC$4,0)),$I$1:$V$2,2,1))</f>
        <v>4</v>
      </c>
      <c r="CD14" s="14">
        <f>IF(VLOOKUP($B14,K24HPTBM!$A$6:$DM$168,CD$4,0)="","",VLOOKUP($B14,K24HPTBM!$A$6:$DM$168,CD$4,0))</f>
        <v>41</v>
      </c>
      <c r="CE14" s="14">
        <f>IF(VLOOKUP($B14,K24HPTBM!$A$6:$DM$168,CE$4,0)="","",VLOOKUP($B14,K24HPTBM!$A$6:$DM$168,CE$4,0))</f>
        <v>0</v>
      </c>
      <c r="CF14" s="28" t="str">
        <f>IF(ISERROR(HLOOKUP(IF(VLOOKUP($B14,K24HPTBM!$A$6:$DM$168,CF$4,0)="","",VLOOKUP($B14,K24HPTBM!$A$6:$DM$168,CF$4,0)),$I$1:$V$2,2,1)),"",HLOOKUP(IF(VLOOKUP($B14,K24HPTBM!$A$6:$DM$168,CF$4,0)="","",VLOOKUP($B14,K24HPTBM!$A$6:$DM$168,CF$4,0)),$I$1:$V$2,2,1))</f>
        <v/>
      </c>
      <c r="CG14" s="28">
        <f>IF(ISERROR(HLOOKUP(IF(VLOOKUP($B14,K24HPTBM!$A$6:$DM$168,CG$4,0)="","",VLOOKUP($B14,K24HPTBM!$A$6:$DM$168,CG$4,0)),$I$1:$V$2,2,1)),"",HLOOKUP(IF(VLOOKUP($B14,K24HPTBM!$A$6:$DM$168,CG$4,0)="","",VLOOKUP($B14,K24HPTBM!$A$6:$DM$168,CG$4,0)),$I$1:$V$2,2,1))</f>
        <v>4</v>
      </c>
      <c r="CH14" s="28">
        <f>IF(ISERROR(HLOOKUP(IF(VLOOKUP($B14,K24HPTBM!$A$6:$DM$168,CH$4,0)="","",VLOOKUP($B14,K24HPTBM!$A$6:$DM$168,CH$4,0)),$I$1:$V$2,2,1)),"",HLOOKUP(IF(VLOOKUP($B14,K24HPTBM!$A$6:$DM$168,CH$4,0)="","",VLOOKUP($B14,K24HPTBM!$A$6:$DM$168,CH$4,0)),$I$1:$V$2,2,1))</f>
        <v>4</v>
      </c>
      <c r="CI14" s="28">
        <f>IF(ISERROR(HLOOKUP(IF(VLOOKUP($B14,K24HPTBM!$A$6:$DM$168,CI$4,0)="","",VLOOKUP($B14,K24HPTBM!$A$6:$DM$168,CI$4,0)),$I$1:$V$2,2,1)),"",HLOOKUP(IF(VLOOKUP($B14,K24HPTBM!$A$6:$DM$168,CI$4,0)="","",VLOOKUP($B14,K24HPTBM!$A$6:$DM$168,CI$4,0)),$I$1:$V$2,2,1))</f>
        <v>3.33</v>
      </c>
      <c r="CJ14" s="28">
        <f>IF(ISERROR(HLOOKUP(IF(VLOOKUP($B14,K24HPTBM!$A$6:$DM$168,CJ$4,0)="","",VLOOKUP($B14,K24HPTBM!$A$6:$DM$168,CJ$4,0)),$I$1:$V$2,2,1)),"",HLOOKUP(IF(VLOOKUP($B14,K24HPTBM!$A$6:$DM$168,CJ$4,0)="","",VLOOKUP($B14,K24HPTBM!$A$6:$DM$168,CJ$4,0)),$I$1:$V$2,2,1))</f>
        <v>3.33</v>
      </c>
      <c r="CK14" s="28">
        <f>IF(ISERROR(HLOOKUP(IF(VLOOKUP($B14,K24HPTBM!$A$6:$DM$168,CK$4,0)="","",VLOOKUP($B14,K24HPTBM!$A$6:$DM$168,CK$4,0)),$I$1:$V$2,2,1)),"",HLOOKUP(IF(VLOOKUP($B14,K24HPTBM!$A$6:$DM$168,CK$4,0)="","",VLOOKUP($B14,K24HPTBM!$A$6:$DM$168,CK$4,0)),$I$1:$V$2,2,1))</f>
        <v>3.65</v>
      </c>
      <c r="CL14" s="28">
        <f>IF(ISERROR(HLOOKUP(IF(VLOOKUP($B14,K24HPTBM!$A$6:$DM$168,CL$4,0)="","",VLOOKUP($B14,K24HPTBM!$A$6:$DM$168,CL$4,0)),$I$1:$V$2,2,1)),"",HLOOKUP(IF(VLOOKUP($B14,K24HPTBM!$A$6:$DM$168,CL$4,0)="","",VLOOKUP($B14,K24HPTBM!$A$6:$DM$168,CL$4,0)),$I$1:$V$2,2,1))</f>
        <v>4</v>
      </c>
      <c r="CM14" s="28" t="str">
        <f>IF(ISERROR(HLOOKUP(IF(VLOOKUP($B14,K24HPTBM!$A$6:$DM$168,CM$4,0)="","",VLOOKUP($B14,K24HPTBM!$A$6:$DM$168,CM$4,0)),$I$1:$V$2,2,1)),"",HLOOKUP(IF(VLOOKUP($B14,K24HPTBM!$A$6:$DM$168,CM$4,0)="","",VLOOKUP($B14,K24HPTBM!$A$6:$DM$168,CM$4,0)),$I$1:$V$2,2,1))</f>
        <v>X</v>
      </c>
      <c r="CN14" s="28">
        <f>IF(ISERROR(HLOOKUP(IF(VLOOKUP($B14,K24HPTBM!$A$6:$DM$168,CN$4,0)="","",VLOOKUP($B14,K24HPTBM!$A$6:$DM$168,CN$4,0)),$I$1:$V$2,2,1)),"",HLOOKUP(IF(VLOOKUP($B14,K24HPTBM!$A$6:$DM$168,CN$4,0)="","",VLOOKUP($B14,K24HPTBM!$A$6:$DM$168,CN$4,0)),$I$1:$V$2,2,1))</f>
        <v>3.65</v>
      </c>
      <c r="CO14" s="28">
        <f>IF(ISERROR(HLOOKUP(IF(VLOOKUP($B14,K24HPTBM!$A$6:$DM$168,CO$4,0)="","",VLOOKUP($B14,K24HPTBM!$A$6:$DM$168,CO$4,0)),$I$1:$V$2,2,1)),"",HLOOKUP(IF(VLOOKUP($B14,K24HPTBM!$A$6:$DM$168,CO$4,0)="","",VLOOKUP($B14,K24HPTBM!$A$6:$DM$168,CO$4,0)),$I$1:$V$2,2,1))</f>
        <v>4</v>
      </c>
      <c r="CP14" s="28">
        <f>IF(ISERROR(HLOOKUP(IF(VLOOKUP($B14,K24HPTBM!$A$6:$DM$168,CP$4,0)="","",VLOOKUP($B14,K24HPTBM!$A$6:$DM$168,CP$4,0)),$I$1:$V$2,2,1)),"",HLOOKUP(IF(VLOOKUP($B14,K24HPTBM!$A$6:$DM$168,CP$4,0)="","",VLOOKUP($B14,K24HPTBM!$A$6:$DM$168,CP$4,0)),$I$1:$V$2,2,1))</f>
        <v>3.65</v>
      </c>
      <c r="CQ14" s="28">
        <f>IF(ISERROR(HLOOKUP(IF(VLOOKUP($B14,K24HPTBM!$A$6:$DM$168,CQ$4,0)="","",VLOOKUP($B14,K24HPTBM!$A$6:$DM$168,CQ$4,0)),$I$1:$V$2,2,1)),"",HLOOKUP(IF(VLOOKUP($B14,K24HPTBM!$A$6:$DM$168,CQ$4,0)="","",VLOOKUP($B14,K24HPTBM!$A$6:$DM$168,CQ$4,0)),$I$1:$V$2,2,1))</f>
        <v>4</v>
      </c>
      <c r="CR14" s="28">
        <f>IF(ISERROR(HLOOKUP(IF(VLOOKUP($B14,K24HPTBM!$A$6:$DM$168,CR$4,0)="","",VLOOKUP($B14,K24HPTBM!$A$6:$DM$168,CR$4,0)),$I$1:$V$2,2,1)),"",HLOOKUP(IF(VLOOKUP($B14,K24HPTBM!$A$6:$DM$168,CR$4,0)="","",VLOOKUP($B14,K24HPTBM!$A$6:$DM$168,CR$4,0)),$I$1:$V$2,2,1))</f>
        <v>2.65</v>
      </c>
      <c r="CS14" s="28">
        <f>IF(ISERROR(HLOOKUP(IF(VLOOKUP($B14,K24HPTBM!$A$6:$DM$168,CS$4,0)="","",VLOOKUP($B14,K24HPTBM!$A$6:$DM$168,CS$4,0)),$I$1:$V$2,2,1)),"",HLOOKUP(IF(VLOOKUP($B14,K24HPTBM!$A$6:$DM$168,CS$4,0)="","",VLOOKUP($B14,K24HPTBM!$A$6:$DM$168,CS$4,0)),$I$1:$V$2,2,1))</f>
        <v>2.65</v>
      </c>
      <c r="CT14" s="28">
        <f>IF(ISERROR(HLOOKUP(IF(VLOOKUP($B14,K24HPTBM!$A$6:$DM$168,CT$4,0)="","",VLOOKUP($B14,K24HPTBM!$A$6:$DM$168,CT$4,0)),$I$1:$V$2,2,1)),"",HLOOKUP(IF(VLOOKUP($B14,K24HPTBM!$A$6:$DM$168,CT$4,0)="","",VLOOKUP($B14,K24HPTBM!$A$6:$DM$168,CT$4,0)),$I$1:$V$2,2,1))</f>
        <v>3.33</v>
      </c>
      <c r="CU14" s="28">
        <f>IF(ISERROR(HLOOKUP(IF(VLOOKUP($B14,K24HPTBM!$A$6:$DM$168,CU$4,0)="","",VLOOKUP($B14,K24HPTBM!$A$6:$DM$168,CU$4,0)),$I$1:$V$2,2,1)),"",HLOOKUP(IF(VLOOKUP($B14,K24HPTBM!$A$6:$DM$168,CU$4,0)="","",VLOOKUP($B14,K24HPTBM!$A$6:$DM$168,CU$4,0)),$I$1:$V$2,2,1))</f>
        <v>3.65</v>
      </c>
      <c r="CV14" s="28">
        <f>IF(ISERROR(HLOOKUP(IF(VLOOKUP($B14,K24HPTBM!$A$6:$DM$168,CV$4,0)="","",VLOOKUP($B14,K24HPTBM!$A$6:$DM$168,CV$4,0)),$I$1:$V$2,2,1)),"",HLOOKUP(IF(VLOOKUP($B14,K24HPTBM!$A$6:$DM$168,CV$4,0)="","",VLOOKUP($B14,K24HPTBM!$A$6:$DM$168,CV$4,0)),$I$1:$V$2,2,1))</f>
        <v>4</v>
      </c>
      <c r="CW14" s="14">
        <f>IF(VLOOKUP($B14,K24HPTBM!$A$6:$DM$168,CW$4,0)="","",VLOOKUP($B14,K24HPTBM!$A$6:$DM$168,CW$4,0))</f>
        <v>35</v>
      </c>
      <c r="CX14" s="14">
        <f>IF(VLOOKUP($B14,K24HPTBM!$A$6:$DM$168,CX$4,0)="","",VLOOKUP($B14,K24HPTBM!$A$6:$DM$168,CX$4,0))</f>
        <v>3</v>
      </c>
      <c r="CY14" s="14">
        <f t="shared" si="0"/>
        <v>126</v>
      </c>
      <c r="CZ14" s="14">
        <f t="shared" si="1"/>
        <v>0</v>
      </c>
      <c r="DA14" s="14">
        <f t="shared" si="2"/>
        <v>3.35</v>
      </c>
      <c r="DB14" s="14"/>
      <c r="DC14" s="14">
        <f t="shared" si="3"/>
        <v>3</v>
      </c>
      <c r="DD14" s="16">
        <f t="shared" si="4"/>
        <v>2.3809523809523808E-2</v>
      </c>
      <c r="DE14" s="17" t="str">
        <f t="shared" si="5"/>
        <v>KO</v>
      </c>
      <c r="DF14" s="13" t="str">
        <f>IF(VLOOKUP($B14,K24HPTBM!$A$6:$DM$168,DF$4,0)="","",VLOOKUP($B14,K24HPTBM!$A$6:$DM$168,DF$4,0))</f>
        <v/>
      </c>
      <c r="DG14" s="13" t="str">
        <f>IF(VLOOKUP($B14,K24HPTBM!$A$6:$DM$168,DG$4,0)="","",VLOOKUP($B14,K24HPTBM!$A$6:$DM$168,DG$4,0))</f>
        <v/>
      </c>
      <c r="DH14" s="13" t="str">
        <f>IF(VLOOKUP($B14,K24HPTBM!$A$6:$DM$168,DH$4,0)="","",VLOOKUP($B14,K24HPTBM!$A$6:$DM$168,DH$4,0))</f>
        <v/>
      </c>
      <c r="DI14" s="28" t="str">
        <f>IF(ISERROR(HLOOKUP(IF(VLOOKUP($B14,K24HPTBM!$A$6:$DM$168,DI$4,0)="","",VLOOKUP($B14,K24HPTBM!$A$6:$DM$168,DI$4,0)),$I$1:$V$2,2,1)),"",HLOOKUP(IF(VLOOKUP($B14,K24HPTBM!$A$6:$DM$168,DI$4,0)="","",VLOOKUP($B14,K24HPTBM!$A$6:$DM$168,DI$4,0)),$I$1:$V$2,2,1))</f>
        <v/>
      </c>
      <c r="DJ14" s="13" t="str">
        <f>IF(VLOOKUP($B14,K24HPTBM!$A$6:$DM$168,DJ$4,0)="","",VLOOKUP($B14,K24HPTBM!$A$6:$DM$168,DJ$4,0))</f>
        <v/>
      </c>
      <c r="DK14" s="13" t="str">
        <f>IF(VLOOKUP($B14,K24HPTBM!$A$6:$DM$168,DK$4,0)="","",VLOOKUP($B14,K24HPTBM!$A$6:$DM$168,DK$4,0))</f>
        <v/>
      </c>
      <c r="DL14" s="14">
        <f>IF(VLOOKUP($B14,K24HPTBM!$A$6:$DM$168,DL$4,0)="","",VLOOKUP($B14,K24HPTBM!$A$6:$DM$168,DL$4,0))</f>
        <v>0</v>
      </c>
      <c r="DM14" s="14">
        <f>IF(VLOOKUP($B14,K24HPTBM!$A$6:$DM$168,DM$4,0)="","",VLOOKUP($B14,K24HPTBM!$A$6:$DM$168,DM$4,0))</f>
        <v>3</v>
      </c>
      <c r="DN14" s="14">
        <f>IF(VLOOKUP($B14,K24HPTBM!$A$6:$DM$168,DN$4,0)="","",VLOOKUP($B14,K24HPTBM!$A$6:$DM$168,DN$4,0))</f>
        <v>128</v>
      </c>
      <c r="DO14" s="14">
        <f>IF(VLOOKUP($B14,K24HPTBM!$A$6:$DM$168,DO$4,0)="","",VLOOKUP($B14,K24HPTBM!$A$6:$DM$168,DO$4,0))</f>
        <v>6</v>
      </c>
      <c r="DP14" s="14">
        <f>IF(VLOOKUP($B14,K24HPTBM!$A$6:$DM$168,DP$4,0)="","",VLOOKUP($B14,K24HPTBM!$A$6:$DM$168,DP$4,0))</f>
        <v>132</v>
      </c>
      <c r="DQ14" s="14">
        <f>IF(VLOOKUP($B14,K24HPTBM!$A$6:$DM$168,DQ$4,0)="","",VLOOKUP($B14,K24HPTBM!$A$6:$DM$168,DQ$4,0))</f>
        <v>128</v>
      </c>
      <c r="DR14" s="18">
        <f>IF(VLOOKUP($B14,K24HPTBM!$A$6:$DM$168,DR$4,0)="","",VLOOKUP($B14,K24HPTBM!$A$6:$DM$168,DR$4,0))</f>
        <v>7.98</v>
      </c>
      <c r="DS14" s="18">
        <f>IF(VLOOKUP($B14,K24HPTBM!$A$6:$DM$168,DS$4,0)="","",VLOOKUP($B14,K24HPTBM!$A$6:$DM$168,DS$4,0))</f>
        <v>3.43</v>
      </c>
      <c r="DT14" s="13" t="str">
        <f>IF(VLOOKUP($B14,K24HPTBM!$A$6:$DM$168,DT$4,0)="","",VLOOKUP($B14,K24HPTBM!$A$6:$DM$168,DT$4,0))</f>
        <v/>
      </c>
      <c r="DU14" s="29">
        <f t="shared" si="7"/>
        <v>3.28</v>
      </c>
    </row>
    <row r="15" spans="1:125" ht="17.25" customHeight="1" x14ac:dyDescent="0.25">
      <c r="A15" s="8">
        <f t="shared" si="6"/>
        <v>6</v>
      </c>
      <c r="B15" s="4">
        <v>24211916183</v>
      </c>
      <c r="C15" s="4" t="str">
        <f>VLOOKUP($B15,K24HPTBM!$A$6:$DM$168,C$4,0) &amp; " " &amp; VLOOKUP($B15,K24HPTBM!$A$6:$DM$168,D$4,0)</f>
        <v>Lê Trần Bảo</v>
      </c>
      <c r="D15" s="5"/>
      <c r="E15" s="4" t="str">
        <f>VLOOKUP($B15,K24HPTBM!$A$6:$DM$168,E$4,0)</f>
        <v>Minh</v>
      </c>
      <c r="F15" s="6">
        <f>VLOOKUP($B15,K24HPTBM!$A$6:$DM$168,F$4,0)</f>
        <v>36665</v>
      </c>
      <c r="G15" s="4" t="str">
        <f>VLOOKUP($B15,K24HPTBM!$A$6:$DM$168,G$4,0)</f>
        <v>Nam</v>
      </c>
      <c r="H15" s="5"/>
      <c r="I15" s="28">
        <f>IF(ISERROR(HLOOKUP(IF(VLOOKUP($B15,K24HPTBM!$A$6:$DM$168,I$4,0)="","",VLOOKUP($B15,K24HPTBM!$A$6:$DM$168,I$4,0)),$I$1:$V$2,2,1)),"",HLOOKUP(IF(VLOOKUP($B15,K24HPTBM!$A$6:$DM$168,I$4,0)="","",VLOOKUP($B15,K24HPTBM!$A$6:$DM$168,I$4,0)),$I$1:$V$2,2,1))</f>
        <v>3.33</v>
      </c>
      <c r="J15" s="28">
        <f>IF(ISERROR(HLOOKUP(IF(VLOOKUP($B15,K24HPTBM!$A$6:$DM$168,J$4,0)="","",VLOOKUP($B15,K24HPTBM!$A$6:$DM$168,J$4,0)),$I$1:$V$2,2,1)),"",HLOOKUP(IF(VLOOKUP($B15,K24HPTBM!$A$6:$DM$168,J$4,0)="","",VLOOKUP($B15,K24HPTBM!$A$6:$DM$168,J$4,0)),$I$1:$V$2,2,1))</f>
        <v>4</v>
      </c>
      <c r="K15" s="28" t="str">
        <f>IF(ISERROR(HLOOKUP(IF(VLOOKUP($B15,K24HPTBM!$A$6:$DM$168,K$4,0)="","",VLOOKUP($B15,K24HPTBM!$A$6:$DM$168,K$4,0)),$I$1:$V$2,2,1)),"",HLOOKUP(IF(VLOOKUP($B15,K24HPTBM!$A$6:$DM$168,K$4,0)="","",VLOOKUP($B15,K24HPTBM!$A$6:$DM$168,K$4,0)),$I$1:$V$2,2,1))</f>
        <v/>
      </c>
      <c r="L15" s="28">
        <f>IF(ISERROR(HLOOKUP(IF(VLOOKUP($B15,K24HPTBM!$A$6:$DM$168,L$4,0)="","",VLOOKUP($B15,K24HPTBM!$A$6:$DM$168,L$4,0)),$I$1:$V$2,2,1)),"",HLOOKUP(IF(VLOOKUP($B15,K24HPTBM!$A$6:$DM$168,L$4,0)="","",VLOOKUP($B15,K24HPTBM!$A$6:$DM$168,L$4,0)),$I$1:$V$2,2,1))</f>
        <v>2.33</v>
      </c>
      <c r="M15" s="28" t="str">
        <f>IF(ISERROR(HLOOKUP(IF(VLOOKUP($B15,K24HPTBM!$A$6:$DM$168,M$4,0)="","",VLOOKUP($B15,K24HPTBM!$A$6:$DM$168,M$4,0)),$I$1:$V$2,2,1)),"",HLOOKUP(IF(VLOOKUP($B15,K24HPTBM!$A$6:$DM$168,M$4,0)="","",VLOOKUP($B15,K24HPTBM!$A$6:$DM$168,M$4,0)),$I$1:$V$2,2,1))</f>
        <v/>
      </c>
      <c r="N15" s="28">
        <f>IF(ISERROR(HLOOKUP(IF(VLOOKUP($B15,K24HPTBM!$A$6:$DM$168,N$4,0)="","",VLOOKUP($B15,K24HPTBM!$A$6:$DM$168,N$4,0)),$I$1:$V$2,2,1)),"",HLOOKUP(IF(VLOOKUP($B15,K24HPTBM!$A$6:$DM$168,N$4,0)="","",VLOOKUP($B15,K24HPTBM!$A$6:$DM$168,N$4,0)),$I$1:$V$2,2,1))</f>
        <v>4</v>
      </c>
      <c r="O15" s="28">
        <f>IF(ISERROR(HLOOKUP(IF(VLOOKUP($B15,K24HPTBM!$A$6:$DM$168,O$4,0)="","",VLOOKUP($B15,K24HPTBM!$A$6:$DM$168,O$4,0)),$I$1:$V$2,2,1)),"",HLOOKUP(IF(VLOOKUP($B15,K24HPTBM!$A$6:$DM$168,O$4,0)="","",VLOOKUP($B15,K24HPTBM!$A$6:$DM$168,O$4,0)),$I$1:$V$2,2,1))</f>
        <v>4</v>
      </c>
      <c r="P15" s="28">
        <f>IF(ISERROR(HLOOKUP(IF(VLOOKUP($B15,K24HPTBM!$A$6:$DM$168,P$4,0)="","",VLOOKUP($B15,K24HPTBM!$A$6:$DM$168,P$4,0)),$I$1:$V$2,2,1)),"",HLOOKUP(IF(VLOOKUP($B15,K24HPTBM!$A$6:$DM$168,P$4,0)="","",VLOOKUP($B15,K24HPTBM!$A$6:$DM$168,P$4,0)),$I$1:$V$2,2,1))</f>
        <v>4</v>
      </c>
      <c r="Q15" s="28">
        <f>IF(ISERROR(HLOOKUP(IF(VLOOKUP($B15,K24HPTBM!$A$6:$DM$168,Q$4,0)="","",VLOOKUP($B15,K24HPTBM!$A$6:$DM$168,Q$4,0)),$I$1:$V$2,2,1)),"",HLOOKUP(IF(VLOOKUP($B15,K24HPTBM!$A$6:$DM$168,Q$4,0)="","",VLOOKUP($B15,K24HPTBM!$A$6:$DM$168,Q$4,0)),$I$1:$V$2,2,1))</f>
        <v>3</v>
      </c>
      <c r="R15" s="28" t="str">
        <f>IF(ISERROR(HLOOKUP(IF(VLOOKUP($B15,K24HPTBM!$A$6:$DM$168,R$4,0)="","",VLOOKUP($B15,K24HPTBM!$A$6:$DM$168,R$4,0)),$I$1:$V$2,2,1)),"",HLOOKUP(IF(VLOOKUP($B15,K24HPTBM!$A$6:$DM$168,R$4,0)="","",VLOOKUP($B15,K24HPTBM!$A$6:$DM$168,R$4,0)),$I$1:$V$2,2,1))</f>
        <v/>
      </c>
      <c r="S15" s="28">
        <f>IF(ISERROR(HLOOKUP(IF(VLOOKUP($B15,K24HPTBM!$A$6:$DM$168,S$4,0)="","",VLOOKUP($B15,K24HPTBM!$A$6:$DM$168,S$4,0)),$I$1:$V$2,2,1)),"",HLOOKUP(IF(VLOOKUP($B15,K24HPTBM!$A$6:$DM$168,S$4,0)="","",VLOOKUP($B15,K24HPTBM!$A$6:$DM$168,S$4,0)),$I$1:$V$2,2,1))</f>
        <v>4</v>
      </c>
      <c r="T15" s="28" t="str">
        <f>IF(ISERROR(HLOOKUP(IF(VLOOKUP($B15,K24HPTBM!$A$6:$DM$168,T$4,0)="","",VLOOKUP($B15,K24HPTBM!$A$6:$DM$168,T$4,0)),$I$1:$V$2,2,1)),"",HLOOKUP(IF(VLOOKUP($B15,K24HPTBM!$A$6:$DM$168,T$4,0)="","",VLOOKUP($B15,K24HPTBM!$A$6:$DM$168,T$4,0)),$I$1:$V$2,2,1))</f>
        <v/>
      </c>
      <c r="U15" s="28" t="str">
        <f>IF(ISERROR(HLOOKUP(IF(VLOOKUP($B15,K24HPTBM!$A$6:$DM$168,U$4,0)="","",VLOOKUP($B15,K24HPTBM!$A$6:$DM$168,U$4,0)),$I$1:$V$2,2,1)),"",HLOOKUP(IF(VLOOKUP($B15,K24HPTBM!$A$6:$DM$168,U$4,0)="","",VLOOKUP($B15,K24HPTBM!$A$6:$DM$168,U$4,0)),$I$1:$V$2,2,1))</f>
        <v/>
      </c>
      <c r="V15" s="28" t="str">
        <f>IF(ISERROR(HLOOKUP(IF(VLOOKUP($B15,K24HPTBM!$A$6:$DM$168,V$4,0)="","",VLOOKUP($B15,K24HPTBM!$A$6:$DM$168,V$4,0)),$I$1:$V$2,2,1)),"",HLOOKUP(IF(VLOOKUP($B15,K24HPTBM!$A$6:$DM$168,V$4,0)="","",VLOOKUP($B15,K24HPTBM!$A$6:$DM$168,V$4,0)),$I$1:$V$2,2,1))</f>
        <v/>
      </c>
      <c r="W15" s="28">
        <f>IF(ISERROR(HLOOKUP(IF(VLOOKUP($B15,K24HPTBM!$A$6:$DM$168,W$4,0)="","",VLOOKUP($B15,K24HPTBM!$A$6:$DM$168,W$4,0)),$I$1:$V$2,2,1)),"",HLOOKUP(IF(VLOOKUP($B15,K24HPTBM!$A$6:$DM$168,W$4,0)="","",VLOOKUP($B15,K24HPTBM!$A$6:$DM$168,W$4,0)),$I$1:$V$2,2,1))</f>
        <v>3.65</v>
      </c>
      <c r="X15" s="28">
        <f>IF(ISERROR(HLOOKUP(IF(VLOOKUP($B15,K24HPTBM!$A$6:$DM$168,X$4,0)="","",VLOOKUP($B15,K24HPTBM!$A$6:$DM$168,X$4,0)),$I$1:$V$2,2,1)),"",HLOOKUP(IF(VLOOKUP($B15,K24HPTBM!$A$6:$DM$168,X$4,0)="","",VLOOKUP($B15,K24HPTBM!$A$6:$DM$168,X$4,0)),$I$1:$V$2,2,1))</f>
        <v>3.33</v>
      </c>
      <c r="Y15" s="28" t="str">
        <f>IF(ISERROR(HLOOKUP(IF(VLOOKUP($B15,K24HPTBM!$A$6:$DM$168,Y$4,0)="","",VLOOKUP($B15,K24HPTBM!$A$6:$DM$168,Y$4,0)),$I$1:$V$2,2,1)),"",HLOOKUP(IF(VLOOKUP($B15,K24HPTBM!$A$6:$DM$168,Y$4,0)="","",VLOOKUP($B15,K24HPTBM!$A$6:$DM$168,Y$4,0)),$I$1:$V$2,2,1))</f>
        <v/>
      </c>
      <c r="Z15" s="28">
        <f>IF(ISERROR(HLOOKUP(IF(VLOOKUP($B15,K24HPTBM!$A$6:$DM$168,Z$4,0)="","",VLOOKUP($B15,K24HPTBM!$A$6:$DM$168,Z$4,0)),$I$1:$V$2,2,1)),"",HLOOKUP(IF(VLOOKUP($B15,K24HPTBM!$A$6:$DM$168,Z$4,0)="","",VLOOKUP($B15,K24HPTBM!$A$6:$DM$168,Z$4,0)),$I$1:$V$2,2,1))</f>
        <v>4</v>
      </c>
      <c r="AA15" s="28">
        <f>IF(ISERROR(HLOOKUP(IF(VLOOKUP($B15,K24HPTBM!$A$6:$DM$168,AA$4,0)="","",VLOOKUP($B15,K24HPTBM!$A$6:$DM$168,AA$4,0)),$I$1:$V$2,2,1)),"",HLOOKUP(IF(VLOOKUP($B15,K24HPTBM!$A$6:$DM$168,AA$4,0)="","",VLOOKUP($B15,K24HPTBM!$A$6:$DM$168,AA$4,0)),$I$1:$V$2,2,1))</f>
        <v>4</v>
      </c>
      <c r="AB15" s="28">
        <f>IF(ISERROR(HLOOKUP(IF(VLOOKUP($B15,K24HPTBM!$A$6:$DM$168,AB$4,0)="","",VLOOKUP($B15,K24HPTBM!$A$6:$DM$168,AB$4,0)),$I$1:$V$2,2,1)),"",HLOOKUP(IF(VLOOKUP($B15,K24HPTBM!$A$6:$DM$168,AB$4,0)="","",VLOOKUP($B15,K24HPTBM!$A$6:$DM$168,AB$4,0)),$I$1:$V$2,2,1))</f>
        <v>4</v>
      </c>
      <c r="AC15" s="28">
        <f>IF(ISERROR(HLOOKUP(IF(VLOOKUP($B15,K24HPTBM!$A$6:$DM$168,AC$4,0)="","",VLOOKUP($B15,K24HPTBM!$A$6:$DM$168,AC$4,0)),$I$1:$V$2,2,1)),"",HLOOKUP(IF(VLOOKUP($B15,K24HPTBM!$A$6:$DM$168,AC$4,0)="","",VLOOKUP($B15,K24HPTBM!$A$6:$DM$168,AC$4,0)),$I$1:$V$2,2,1))</f>
        <v>2.65</v>
      </c>
      <c r="AD15" s="28">
        <f>IF(ISERROR(HLOOKUP(IF(VLOOKUP($B15,K24HPTBM!$A$6:$DM$168,AD$4,0)="","",VLOOKUP($B15,K24HPTBM!$A$6:$DM$168,AD$4,0)),$I$1:$V$2,2,1)),"",HLOOKUP(IF(VLOOKUP($B15,K24HPTBM!$A$6:$DM$168,AD$4,0)="","",VLOOKUP($B15,K24HPTBM!$A$6:$DM$168,AD$4,0)),$I$1:$V$2,2,1))</f>
        <v>3</v>
      </c>
      <c r="AE15" s="28">
        <f>IF(ISERROR(HLOOKUP(IF(VLOOKUP($B15,K24HPTBM!$A$6:$DM$168,AE$4,0)="","",VLOOKUP($B15,K24HPTBM!$A$6:$DM$168,AE$4,0)),$I$1:$V$2,2,1)),"",HLOOKUP(IF(VLOOKUP($B15,K24HPTBM!$A$6:$DM$168,AE$4,0)="","",VLOOKUP($B15,K24HPTBM!$A$6:$DM$168,AE$4,0)),$I$1:$V$2,2,1))</f>
        <v>4</v>
      </c>
      <c r="AF15" s="28">
        <f>IF(ISERROR(HLOOKUP(IF(VLOOKUP($B15,K24HPTBM!$A$6:$DM$168,AF$4,0)="","",VLOOKUP($B15,K24HPTBM!$A$6:$DM$168,AF$4,0)),$I$1:$V$2,2,1)),"",HLOOKUP(IF(VLOOKUP($B15,K24HPTBM!$A$6:$DM$168,AF$4,0)="","",VLOOKUP($B15,K24HPTBM!$A$6:$DM$168,AF$4,0)),$I$1:$V$2,2,1))</f>
        <v>4</v>
      </c>
      <c r="AG15" s="28">
        <f>IF(ISERROR(HLOOKUP(IF(VLOOKUP($B15,K24HPTBM!$A$6:$DM$168,AG$4,0)="","",VLOOKUP($B15,K24HPTBM!$A$6:$DM$168,AG$4,0)),$I$1:$V$2,2,1)),"",HLOOKUP(IF(VLOOKUP($B15,K24HPTBM!$A$6:$DM$168,AG$4,0)="","",VLOOKUP($B15,K24HPTBM!$A$6:$DM$168,AG$4,0)),$I$1:$V$2,2,1))</f>
        <v>4</v>
      </c>
      <c r="AH15" s="28">
        <f>IF(ISERROR(HLOOKUP(IF(VLOOKUP($B15,K24HPTBM!$A$6:$DM$168,AH$4,0)="","",VLOOKUP($B15,K24HPTBM!$A$6:$DM$168,AH$4,0)),$I$1:$V$2,2,1)),"",HLOOKUP(IF(VLOOKUP($B15,K24HPTBM!$A$6:$DM$168,AH$4,0)="","",VLOOKUP($B15,K24HPTBM!$A$6:$DM$168,AH$4,0)),$I$1:$V$2,2,1))</f>
        <v>4</v>
      </c>
      <c r="AI15" s="28">
        <f>IF(ISERROR(HLOOKUP(IF(VLOOKUP($B15,K24HPTBM!$A$6:$DM$168,AI$4,0)="","",VLOOKUP($B15,K24HPTBM!$A$6:$DM$168,AI$4,0)),$I$1:$V$2,2,1)),"",HLOOKUP(IF(VLOOKUP($B15,K24HPTBM!$A$6:$DM$168,AI$4,0)="","",VLOOKUP($B15,K24HPTBM!$A$6:$DM$168,AI$4,0)),$I$1:$V$2,2,1))</f>
        <v>4</v>
      </c>
      <c r="AJ15" s="28">
        <f>IF(ISERROR(HLOOKUP(IF(VLOOKUP($B15,K24HPTBM!$A$6:$DM$168,AJ$4,0)="","",VLOOKUP($B15,K24HPTBM!$A$6:$DM$168,AJ$4,0)),$I$1:$V$2,2,1)),"",HLOOKUP(IF(VLOOKUP($B15,K24HPTBM!$A$6:$DM$168,AJ$4,0)="","",VLOOKUP($B15,K24HPTBM!$A$6:$DM$168,AJ$4,0)),$I$1:$V$2,2,1))</f>
        <v>4</v>
      </c>
      <c r="AK15" s="28">
        <f>IF(ISERROR(HLOOKUP(IF(VLOOKUP($B15,K24HPTBM!$A$6:$DM$168,AK$4,0)="","",VLOOKUP($B15,K24HPTBM!$A$6:$DM$168,AK$4,0)),$I$1:$V$2,2,1)),"",HLOOKUP(IF(VLOOKUP($B15,K24HPTBM!$A$6:$DM$168,AK$4,0)="","",VLOOKUP($B15,K24HPTBM!$A$6:$DM$168,AK$4,0)),$I$1:$V$2,2,1))</f>
        <v>4</v>
      </c>
      <c r="AL15" s="28">
        <f>IF(ISERROR(HLOOKUP(IF(VLOOKUP($B15,K24HPTBM!$A$6:$DM$168,AL$4,0)="","",VLOOKUP($B15,K24HPTBM!$A$6:$DM$168,AL$4,0)),$I$1:$V$2,2,1)),"",HLOOKUP(IF(VLOOKUP($B15,K24HPTBM!$A$6:$DM$168,AL$4,0)="","",VLOOKUP($B15,K24HPTBM!$A$6:$DM$168,AL$4,0)),$I$1:$V$2,2,1))</f>
        <v>4</v>
      </c>
      <c r="AM15" s="28">
        <f>IF(ISERROR(HLOOKUP(IF(VLOOKUP($B15,K24HPTBM!$A$6:$DM$168,AM$4,0)="","",VLOOKUP($B15,K24HPTBM!$A$6:$DM$168,AM$4,0)),$I$1:$V$2,2,1)),"",HLOOKUP(IF(VLOOKUP($B15,K24HPTBM!$A$6:$DM$168,AM$4,0)="","",VLOOKUP($B15,K24HPTBM!$A$6:$DM$168,AM$4,0)),$I$1:$V$2,2,1))</f>
        <v>4</v>
      </c>
      <c r="AN15" s="28">
        <f>IF(ISERROR(HLOOKUP(IF(VLOOKUP($B15,K24HPTBM!$A$6:$DM$168,AN$4,0)="","",VLOOKUP($B15,K24HPTBM!$A$6:$DM$168,AN$4,0)),$I$1:$V$2,2,1)),"",HLOOKUP(IF(VLOOKUP($B15,K24HPTBM!$A$6:$DM$168,AN$4,0)="","",VLOOKUP($B15,K24HPTBM!$A$6:$DM$168,AN$4,0)),$I$1:$V$2,2,1))</f>
        <v>4</v>
      </c>
      <c r="AO15" s="28">
        <f>IF(ISERROR(HLOOKUP(IF(VLOOKUP($B15,K24HPTBM!$A$6:$DM$168,AO$4,0)="","",VLOOKUP($B15,K24HPTBM!$A$6:$DM$168,AO$4,0)),$I$1:$V$2,2,1)),"",HLOOKUP(IF(VLOOKUP($B15,K24HPTBM!$A$6:$DM$168,AO$4,0)="","",VLOOKUP($B15,K24HPTBM!$A$6:$DM$168,AO$4,0)),$I$1:$V$2,2,1))</f>
        <v>3.65</v>
      </c>
      <c r="AP15" s="28">
        <f>IF(ISERROR(HLOOKUP(IF(VLOOKUP($B15,K24HPTBM!$A$6:$DM$168,AP$4,0)="","",VLOOKUP($B15,K24HPTBM!$A$6:$DM$168,AP$4,0)),$I$1:$V$2,2,1)),"",HLOOKUP(IF(VLOOKUP($B15,K24HPTBM!$A$6:$DM$168,AP$4,0)="","",VLOOKUP($B15,K24HPTBM!$A$6:$DM$168,AP$4,0)),$I$1:$V$2,2,1))</f>
        <v>4</v>
      </c>
      <c r="AQ15" s="28">
        <f>IF(ISERROR(HLOOKUP(IF(VLOOKUP($B15,K24HPTBM!$A$6:$DM$168,AQ$4,0)="","",VLOOKUP($B15,K24HPTBM!$A$6:$DM$168,AQ$4,0)),$I$1:$V$2,2,1)),"",HLOOKUP(IF(VLOOKUP($B15,K24HPTBM!$A$6:$DM$168,AQ$4,0)="","",VLOOKUP($B15,K24HPTBM!$A$6:$DM$168,AQ$4,0)),$I$1:$V$2,2,1))</f>
        <v>4</v>
      </c>
      <c r="AR15" s="28" t="str">
        <f>IF(ISERROR(HLOOKUP(IF(VLOOKUP($B15,K24HPTBM!$A$6:$DM$168,AR$4,0)="","",VLOOKUP($B15,K24HPTBM!$A$6:$DM$168,AR$4,0)),$I$1:$V$2,2,1)),"",HLOOKUP(IF(VLOOKUP($B15,K24HPTBM!$A$6:$DM$168,AR$4,0)="","",VLOOKUP($B15,K24HPTBM!$A$6:$DM$168,AR$4,0)),$I$1:$V$2,2,1))</f>
        <v/>
      </c>
      <c r="AS15" s="28" t="str">
        <f>IF(ISERROR(HLOOKUP(IF(VLOOKUP($B15,K24HPTBM!$A$6:$DM$168,AS$4,0)="","",VLOOKUP($B15,K24HPTBM!$A$6:$DM$168,AS$4,0)),$I$1:$V$2,2,1)),"",HLOOKUP(IF(VLOOKUP($B15,K24HPTBM!$A$6:$DM$168,AS$4,0)="","",VLOOKUP($B15,K24HPTBM!$A$6:$DM$168,AS$4,0)),$I$1:$V$2,2,1))</f>
        <v/>
      </c>
      <c r="AT15" s="28" t="str">
        <f>IF(ISERROR(HLOOKUP(IF(VLOOKUP($B15,K24HPTBM!$A$6:$DM$168,AT$4,0)="","",VLOOKUP($B15,K24HPTBM!$A$6:$DM$168,AT$4,0)),$I$1:$V$2,2,1)),"",HLOOKUP(IF(VLOOKUP($B15,K24HPTBM!$A$6:$DM$168,AT$4,0)="","",VLOOKUP($B15,K24HPTBM!$A$6:$DM$168,AT$4,0)),$I$1:$V$2,2,1))</f>
        <v/>
      </c>
      <c r="AU15" s="28" t="str">
        <f>IF(ISERROR(HLOOKUP(IF(VLOOKUP($B15,K24HPTBM!$A$6:$DM$168,AU$4,0)="","",VLOOKUP($B15,K24HPTBM!$A$6:$DM$168,AU$4,0)),$I$1:$V$2,2,1)),"",HLOOKUP(IF(VLOOKUP($B15,K24HPTBM!$A$6:$DM$168,AU$4,0)="","",VLOOKUP($B15,K24HPTBM!$A$6:$DM$168,AU$4,0)),$I$1:$V$2,2,1))</f>
        <v/>
      </c>
      <c r="AV15" s="14">
        <f>IF(VLOOKUP($B15,K24HPTBM!$A$6:$DM$168,AV$4,0)="","",VLOOKUP($B15,K24HPTBM!$A$6:$DM$168,AV$4,0))</f>
        <v>47</v>
      </c>
      <c r="AW15" s="14">
        <f>IF(VLOOKUP($B15,K24HPTBM!$A$6:$DM$168,AW$4,0)="","",VLOOKUP($B15,K24HPTBM!$A$6:$DM$168,AW$4,0))</f>
        <v>0</v>
      </c>
      <c r="AX15" s="13">
        <f>IF(VLOOKUP($B15,K24HPTBM!$A$6:$DM$168,AX$4,0)="","",VLOOKUP($B15,K24HPTBM!$A$6:$DM$168,AX$4,0))</f>
        <v>7.5</v>
      </c>
      <c r="AY15" s="13">
        <f>IF(VLOOKUP($B15,K24HPTBM!$A$6:$DM$168,AY$4,0)="","",VLOOKUP($B15,K24HPTBM!$A$6:$DM$168,AY$4,0))</f>
        <v>8.5</v>
      </c>
      <c r="AZ15" s="13" t="str">
        <f>IF(VLOOKUP($B15,K24HPTBM!$A$6:$DM$168,AZ$4,0)="","",VLOOKUP($B15,K24HPTBM!$A$6:$DM$168,AZ$4,0))</f>
        <v/>
      </c>
      <c r="BA15" s="13" t="str">
        <f>IF(VLOOKUP($B15,K24HPTBM!$A$6:$DM$168,BA$4,0)="","",VLOOKUP($B15,K24HPTBM!$A$6:$DM$168,BA$4,0))</f>
        <v/>
      </c>
      <c r="BB15" s="13" t="str">
        <f>IF(VLOOKUP($B15,K24HPTBM!$A$6:$DM$168,BB$4,0)="","",VLOOKUP($B15,K24HPTBM!$A$6:$DM$168,BB$4,0))</f>
        <v/>
      </c>
      <c r="BC15" s="13" t="str">
        <f>IF(VLOOKUP($B15,K24HPTBM!$A$6:$DM$168,BC$4,0)="","",VLOOKUP($B15,K24HPTBM!$A$6:$DM$168,BC$4,0))</f>
        <v/>
      </c>
      <c r="BD15" s="13">
        <f>IF(VLOOKUP($B15,K24HPTBM!$A$6:$DM$168,BD$4,0)="","",VLOOKUP($B15,K24HPTBM!$A$6:$DM$168,BD$4,0))</f>
        <v>8</v>
      </c>
      <c r="BE15" s="13" t="str">
        <f>IF(VLOOKUP($B15,K24HPTBM!$A$6:$DM$168,BE$4,0)="","",VLOOKUP($B15,K24HPTBM!$A$6:$DM$168,BE$4,0))</f>
        <v/>
      </c>
      <c r="BF15" s="13" t="str">
        <f>IF(VLOOKUP($B15,K24HPTBM!$A$6:$DM$168,BF$4,0)="","",VLOOKUP($B15,K24HPTBM!$A$6:$DM$168,BF$4,0))</f>
        <v/>
      </c>
      <c r="BG15" s="13" t="str">
        <f>IF(VLOOKUP($B15,K24HPTBM!$A$6:$DM$168,BG$4,0)="","",VLOOKUP($B15,K24HPTBM!$A$6:$DM$168,BG$4,0))</f>
        <v/>
      </c>
      <c r="BH15" s="13" t="str">
        <f>IF(VLOOKUP($B15,K24HPTBM!$A$6:$DM$168,BH$4,0)="","",VLOOKUP($B15,K24HPTBM!$A$6:$DM$168,BH$4,0))</f>
        <v/>
      </c>
      <c r="BI15" s="13" t="str">
        <f>IF(VLOOKUP($B15,K24HPTBM!$A$6:$DM$168,BI$4,0)="","",VLOOKUP($B15,K24HPTBM!$A$6:$DM$168,BI$4,0))</f>
        <v/>
      </c>
      <c r="BJ15" s="13">
        <f>IF(VLOOKUP($B15,K24HPTBM!$A$6:$DM$168,BJ$4,0)="","",VLOOKUP($B15,K24HPTBM!$A$6:$DM$168,BJ$4,0))</f>
        <v>4.4000000000000004</v>
      </c>
      <c r="BK15" s="13" t="str">
        <f>IF(VLOOKUP($B15,K24HPTBM!$A$6:$DM$168,BK$4,0)="","",VLOOKUP($B15,K24HPTBM!$A$6:$DM$168,BK$4,0))</f>
        <v/>
      </c>
      <c r="BL15" s="13">
        <f>IF(VLOOKUP($B15,K24HPTBM!$A$6:$DM$168,BL$4,0)="","",VLOOKUP($B15,K24HPTBM!$A$6:$DM$168,BL$4,0))</f>
        <v>8</v>
      </c>
      <c r="BM15" s="14">
        <f>IF(VLOOKUP($B15,K24HPTBM!$A$6:$DM$168,BM$4,0)="","",VLOOKUP($B15,K24HPTBM!$A$6:$DM$168,BM$4,0))</f>
        <v>5</v>
      </c>
      <c r="BN15" s="14">
        <f>IF(VLOOKUP($B15,K24HPTBM!$A$6:$DM$168,BN$4,0)="","",VLOOKUP($B15,K24HPTBM!$A$6:$DM$168,BN$4,0))</f>
        <v>0</v>
      </c>
      <c r="BO15" s="28">
        <f>IF(ISERROR(HLOOKUP(IF(VLOOKUP($B15,K24HPTBM!$A$6:$DM$168,BO$4,0)="","",VLOOKUP($B15,K24HPTBM!$A$6:$DM$168,BO$4,0)),$I$1:$V$2,2,1)),"",HLOOKUP(IF(VLOOKUP($B15,K24HPTBM!$A$6:$DM$168,BO$4,0)="","",VLOOKUP($B15,K24HPTBM!$A$6:$DM$168,BO$4,0)),$I$1:$V$2,2,1))</f>
        <v>2</v>
      </c>
      <c r="BP15" s="28">
        <f>IF(ISERROR(HLOOKUP(IF(VLOOKUP($B15,K24HPTBM!$A$6:$DM$168,BP$4,0)="","",VLOOKUP($B15,K24HPTBM!$A$6:$DM$168,BP$4,0)),$I$1:$V$2,2,1)),"",HLOOKUP(IF(VLOOKUP($B15,K24HPTBM!$A$6:$DM$168,BP$4,0)="","",VLOOKUP($B15,K24HPTBM!$A$6:$DM$168,BP$4,0)),$I$1:$V$2,2,1))</f>
        <v>4</v>
      </c>
      <c r="BQ15" s="28">
        <f>IF(ISERROR(HLOOKUP(IF(VLOOKUP($B15,K24HPTBM!$A$6:$DM$168,BQ$4,0)="","",VLOOKUP($B15,K24HPTBM!$A$6:$DM$168,BQ$4,0)),$I$1:$V$2,2,1)),"",HLOOKUP(IF(VLOOKUP($B15,K24HPTBM!$A$6:$DM$168,BQ$4,0)="","",VLOOKUP($B15,K24HPTBM!$A$6:$DM$168,BQ$4,0)),$I$1:$V$2,2,1))</f>
        <v>2.33</v>
      </c>
      <c r="BR15" s="28">
        <f>IF(ISERROR(HLOOKUP(IF(VLOOKUP($B15,K24HPTBM!$A$6:$DM$168,BR$4,0)="","",VLOOKUP($B15,K24HPTBM!$A$6:$DM$168,BR$4,0)),$I$1:$V$2,2,1)),"",HLOOKUP(IF(VLOOKUP($B15,K24HPTBM!$A$6:$DM$168,BR$4,0)="","",VLOOKUP($B15,K24HPTBM!$A$6:$DM$168,BR$4,0)),$I$1:$V$2,2,1))</f>
        <v>2.65</v>
      </c>
      <c r="BS15" s="28">
        <f>IF(ISERROR(HLOOKUP(IF(VLOOKUP($B15,K24HPTBM!$A$6:$DM$168,BS$4,0)="","",VLOOKUP($B15,K24HPTBM!$A$6:$DM$168,BS$4,0)),$I$1:$V$2,2,1)),"",HLOOKUP(IF(VLOOKUP($B15,K24HPTBM!$A$6:$DM$168,BS$4,0)="","",VLOOKUP($B15,K24HPTBM!$A$6:$DM$168,BS$4,0)),$I$1:$V$2,2,1))</f>
        <v>3.33</v>
      </c>
      <c r="BT15" s="28">
        <f>IF(ISERROR(HLOOKUP(IF(VLOOKUP($B15,K24HPTBM!$A$6:$DM$168,BT$4,0)="","",VLOOKUP($B15,K24HPTBM!$A$6:$DM$168,BT$4,0)),$I$1:$V$2,2,1)),"",HLOOKUP(IF(VLOOKUP($B15,K24HPTBM!$A$6:$DM$168,BT$4,0)="","",VLOOKUP($B15,K24HPTBM!$A$6:$DM$168,BT$4,0)),$I$1:$V$2,2,1))</f>
        <v>4</v>
      </c>
      <c r="BU15" s="28">
        <f>IF(ISERROR(HLOOKUP(IF(VLOOKUP($B15,K24HPTBM!$A$6:$DM$168,BU$4,0)="","",VLOOKUP($B15,K24HPTBM!$A$6:$DM$168,BU$4,0)),$I$1:$V$2,2,1)),"",HLOOKUP(IF(VLOOKUP($B15,K24HPTBM!$A$6:$DM$168,BU$4,0)="","",VLOOKUP($B15,K24HPTBM!$A$6:$DM$168,BU$4,0)),$I$1:$V$2,2,1))</f>
        <v>4</v>
      </c>
      <c r="BV15" s="28">
        <f>IF(ISERROR(HLOOKUP(IF(VLOOKUP($B15,K24HPTBM!$A$6:$DM$168,BV$4,0)="","",VLOOKUP($B15,K24HPTBM!$A$6:$DM$168,BV$4,0)),$I$1:$V$2,2,1)),"",HLOOKUP(IF(VLOOKUP($B15,K24HPTBM!$A$6:$DM$168,BV$4,0)="","",VLOOKUP($B15,K24HPTBM!$A$6:$DM$168,BV$4,0)),$I$1:$V$2,2,1))</f>
        <v>3.65</v>
      </c>
      <c r="BW15" s="28">
        <f>IF(ISERROR(HLOOKUP(IF(VLOOKUP($B15,K24HPTBM!$A$6:$DM$168,BW$4,0)="","",VLOOKUP($B15,K24HPTBM!$A$6:$DM$168,BW$4,0)),$I$1:$V$2,2,1)),"",HLOOKUP(IF(VLOOKUP($B15,K24HPTBM!$A$6:$DM$168,BW$4,0)="","",VLOOKUP($B15,K24HPTBM!$A$6:$DM$168,BW$4,0)),$I$1:$V$2,2,1))</f>
        <v>3.33</v>
      </c>
      <c r="BX15" s="28">
        <f>IF(ISERROR(HLOOKUP(IF(VLOOKUP($B15,K24HPTBM!$A$6:$DM$168,BX$4,0)="","",VLOOKUP($B15,K24HPTBM!$A$6:$DM$168,BX$4,0)),$I$1:$V$2,2,1)),"",HLOOKUP(IF(VLOOKUP($B15,K24HPTBM!$A$6:$DM$168,BX$4,0)="","",VLOOKUP($B15,K24HPTBM!$A$6:$DM$168,BX$4,0)),$I$1:$V$2,2,1))</f>
        <v>2.33</v>
      </c>
      <c r="BY15" s="28">
        <f>IF(ISERROR(HLOOKUP(IF(VLOOKUP($B15,K24HPTBM!$A$6:$DM$168,BY$4,0)="","",VLOOKUP($B15,K24HPTBM!$A$6:$DM$168,BY$4,0)),$I$1:$V$2,2,1)),"",HLOOKUP(IF(VLOOKUP($B15,K24HPTBM!$A$6:$DM$168,BY$4,0)="","",VLOOKUP($B15,K24HPTBM!$A$6:$DM$168,BY$4,0)),$I$1:$V$2,2,1))</f>
        <v>4</v>
      </c>
      <c r="BZ15" s="28">
        <f>IF(ISERROR(HLOOKUP(IF(VLOOKUP($B15,K24HPTBM!$A$6:$DM$168,BZ$4,0)="","",VLOOKUP($B15,K24HPTBM!$A$6:$DM$168,BZ$4,0)),$I$1:$V$2,2,1)),"",HLOOKUP(IF(VLOOKUP($B15,K24HPTBM!$A$6:$DM$168,BZ$4,0)="","",VLOOKUP($B15,K24HPTBM!$A$6:$DM$168,BZ$4,0)),$I$1:$V$2,2,1))</f>
        <v>3.65</v>
      </c>
      <c r="CA15" s="28">
        <f>IF(ISERROR(HLOOKUP(IF(VLOOKUP($B15,K24HPTBM!$A$6:$DM$168,CA$4,0)="","",VLOOKUP($B15,K24HPTBM!$A$6:$DM$168,CA$4,0)),$I$1:$V$2,2,1)),"",HLOOKUP(IF(VLOOKUP($B15,K24HPTBM!$A$6:$DM$168,CA$4,0)="","",VLOOKUP($B15,K24HPTBM!$A$6:$DM$168,CA$4,0)),$I$1:$V$2,2,1))</f>
        <v>4</v>
      </c>
      <c r="CB15" s="28">
        <f>IF(ISERROR(HLOOKUP(IF(VLOOKUP($B15,K24HPTBM!$A$6:$DM$168,CB$4,0)="","",VLOOKUP($B15,K24HPTBM!$A$6:$DM$168,CB$4,0)),$I$1:$V$2,2,1)),"",HLOOKUP(IF(VLOOKUP($B15,K24HPTBM!$A$6:$DM$168,CB$4,0)="","",VLOOKUP($B15,K24HPTBM!$A$6:$DM$168,CB$4,0)),$I$1:$V$2,2,1))</f>
        <v>4</v>
      </c>
      <c r="CC15" s="28">
        <f>IF(ISERROR(HLOOKUP(IF(VLOOKUP($B15,K24HPTBM!$A$6:$DM$168,CC$4,0)="","",VLOOKUP($B15,K24HPTBM!$A$6:$DM$168,CC$4,0)),$I$1:$V$2,2,1)),"",HLOOKUP(IF(VLOOKUP($B15,K24HPTBM!$A$6:$DM$168,CC$4,0)="","",VLOOKUP($B15,K24HPTBM!$A$6:$DM$168,CC$4,0)),$I$1:$V$2,2,1))</f>
        <v>4</v>
      </c>
      <c r="CD15" s="14">
        <f>IF(VLOOKUP($B15,K24HPTBM!$A$6:$DM$168,CD$4,0)="","",VLOOKUP($B15,K24HPTBM!$A$6:$DM$168,CD$4,0))</f>
        <v>41</v>
      </c>
      <c r="CE15" s="14">
        <f>IF(VLOOKUP($B15,K24HPTBM!$A$6:$DM$168,CE$4,0)="","",VLOOKUP($B15,K24HPTBM!$A$6:$DM$168,CE$4,0))</f>
        <v>0</v>
      </c>
      <c r="CF15" s="28" t="str">
        <f>IF(ISERROR(HLOOKUP(IF(VLOOKUP($B15,K24HPTBM!$A$6:$DM$168,CF$4,0)="","",VLOOKUP($B15,K24HPTBM!$A$6:$DM$168,CF$4,0)),$I$1:$V$2,2,1)),"",HLOOKUP(IF(VLOOKUP($B15,K24HPTBM!$A$6:$DM$168,CF$4,0)="","",VLOOKUP($B15,K24HPTBM!$A$6:$DM$168,CF$4,0)),$I$1:$V$2,2,1))</f>
        <v/>
      </c>
      <c r="CG15" s="28">
        <f>IF(ISERROR(HLOOKUP(IF(VLOOKUP($B15,K24HPTBM!$A$6:$DM$168,CG$4,0)="","",VLOOKUP($B15,K24HPTBM!$A$6:$DM$168,CG$4,0)),$I$1:$V$2,2,1)),"",HLOOKUP(IF(VLOOKUP($B15,K24HPTBM!$A$6:$DM$168,CG$4,0)="","",VLOOKUP($B15,K24HPTBM!$A$6:$DM$168,CG$4,0)),$I$1:$V$2,2,1))</f>
        <v>4</v>
      </c>
      <c r="CH15" s="28">
        <f>IF(ISERROR(HLOOKUP(IF(VLOOKUP($B15,K24HPTBM!$A$6:$DM$168,CH$4,0)="","",VLOOKUP($B15,K24HPTBM!$A$6:$DM$168,CH$4,0)),$I$1:$V$2,2,1)),"",HLOOKUP(IF(VLOOKUP($B15,K24HPTBM!$A$6:$DM$168,CH$4,0)="","",VLOOKUP($B15,K24HPTBM!$A$6:$DM$168,CH$4,0)),$I$1:$V$2,2,1))</f>
        <v>4</v>
      </c>
      <c r="CI15" s="28">
        <f>IF(ISERROR(HLOOKUP(IF(VLOOKUP($B15,K24HPTBM!$A$6:$DM$168,CI$4,0)="","",VLOOKUP($B15,K24HPTBM!$A$6:$DM$168,CI$4,0)),$I$1:$V$2,2,1)),"",HLOOKUP(IF(VLOOKUP($B15,K24HPTBM!$A$6:$DM$168,CI$4,0)="","",VLOOKUP($B15,K24HPTBM!$A$6:$DM$168,CI$4,0)),$I$1:$V$2,2,1))</f>
        <v>4</v>
      </c>
      <c r="CJ15" s="28">
        <f>IF(ISERROR(HLOOKUP(IF(VLOOKUP($B15,K24HPTBM!$A$6:$DM$168,CJ$4,0)="","",VLOOKUP($B15,K24HPTBM!$A$6:$DM$168,CJ$4,0)),$I$1:$V$2,2,1)),"",HLOOKUP(IF(VLOOKUP($B15,K24HPTBM!$A$6:$DM$168,CJ$4,0)="","",VLOOKUP($B15,K24HPTBM!$A$6:$DM$168,CJ$4,0)),$I$1:$V$2,2,1))</f>
        <v>3.65</v>
      </c>
      <c r="CK15" s="28">
        <f>IF(ISERROR(HLOOKUP(IF(VLOOKUP($B15,K24HPTBM!$A$6:$DM$168,CK$4,0)="","",VLOOKUP($B15,K24HPTBM!$A$6:$DM$168,CK$4,0)),$I$1:$V$2,2,1)),"",HLOOKUP(IF(VLOOKUP($B15,K24HPTBM!$A$6:$DM$168,CK$4,0)="","",VLOOKUP($B15,K24HPTBM!$A$6:$DM$168,CK$4,0)),$I$1:$V$2,2,1))</f>
        <v>4</v>
      </c>
      <c r="CL15" s="28">
        <f>IF(ISERROR(HLOOKUP(IF(VLOOKUP($B15,K24HPTBM!$A$6:$DM$168,CL$4,0)="","",VLOOKUP($B15,K24HPTBM!$A$6:$DM$168,CL$4,0)),$I$1:$V$2,2,1)),"",HLOOKUP(IF(VLOOKUP($B15,K24HPTBM!$A$6:$DM$168,CL$4,0)="","",VLOOKUP($B15,K24HPTBM!$A$6:$DM$168,CL$4,0)),$I$1:$V$2,2,1))</f>
        <v>4</v>
      </c>
      <c r="CM15" s="28" t="str">
        <f>IF(ISERROR(HLOOKUP(IF(VLOOKUP($B15,K24HPTBM!$A$6:$DM$168,CM$4,0)="","",VLOOKUP($B15,K24HPTBM!$A$6:$DM$168,CM$4,0)),$I$1:$V$2,2,1)),"",HLOOKUP(IF(VLOOKUP($B15,K24HPTBM!$A$6:$DM$168,CM$4,0)="","",VLOOKUP($B15,K24HPTBM!$A$6:$DM$168,CM$4,0)),$I$1:$V$2,2,1))</f>
        <v>X</v>
      </c>
      <c r="CN15" s="28">
        <f>IF(ISERROR(HLOOKUP(IF(VLOOKUP($B15,K24HPTBM!$A$6:$DM$168,CN$4,0)="","",VLOOKUP($B15,K24HPTBM!$A$6:$DM$168,CN$4,0)),$I$1:$V$2,2,1)),"",HLOOKUP(IF(VLOOKUP($B15,K24HPTBM!$A$6:$DM$168,CN$4,0)="","",VLOOKUP($B15,K24HPTBM!$A$6:$DM$168,CN$4,0)),$I$1:$V$2,2,1))</f>
        <v>4</v>
      </c>
      <c r="CO15" s="28">
        <f>IF(ISERROR(HLOOKUP(IF(VLOOKUP($B15,K24HPTBM!$A$6:$DM$168,CO$4,0)="","",VLOOKUP($B15,K24HPTBM!$A$6:$DM$168,CO$4,0)),$I$1:$V$2,2,1)),"",HLOOKUP(IF(VLOOKUP($B15,K24HPTBM!$A$6:$DM$168,CO$4,0)="","",VLOOKUP($B15,K24HPTBM!$A$6:$DM$168,CO$4,0)),$I$1:$V$2,2,1))</f>
        <v>4</v>
      </c>
      <c r="CP15" s="28">
        <f>IF(ISERROR(HLOOKUP(IF(VLOOKUP($B15,K24HPTBM!$A$6:$DM$168,CP$4,0)="","",VLOOKUP($B15,K24HPTBM!$A$6:$DM$168,CP$4,0)),$I$1:$V$2,2,1)),"",HLOOKUP(IF(VLOOKUP($B15,K24HPTBM!$A$6:$DM$168,CP$4,0)="","",VLOOKUP($B15,K24HPTBM!$A$6:$DM$168,CP$4,0)),$I$1:$V$2,2,1))</f>
        <v>3.33</v>
      </c>
      <c r="CQ15" s="28">
        <f>IF(ISERROR(HLOOKUP(IF(VLOOKUP($B15,K24HPTBM!$A$6:$DM$168,CQ$4,0)="","",VLOOKUP($B15,K24HPTBM!$A$6:$DM$168,CQ$4,0)),$I$1:$V$2,2,1)),"",HLOOKUP(IF(VLOOKUP($B15,K24HPTBM!$A$6:$DM$168,CQ$4,0)="","",VLOOKUP($B15,K24HPTBM!$A$6:$DM$168,CQ$4,0)),$I$1:$V$2,2,1))</f>
        <v>4</v>
      </c>
      <c r="CR15" s="28">
        <f>IF(ISERROR(HLOOKUP(IF(VLOOKUP($B15,K24HPTBM!$A$6:$DM$168,CR$4,0)="","",VLOOKUP($B15,K24HPTBM!$A$6:$DM$168,CR$4,0)),$I$1:$V$2,2,1)),"",HLOOKUP(IF(VLOOKUP($B15,K24HPTBM!$A$6:$DM$168,CR$4,0)="","",VLOOKUP($B15,K24HPTBM!$A$6:$DM$168,CR$4,0)),$I$1:$V$2,2,1))</f>
        <v>3</v>
      </c>
      <c r="CS15" s="28">
        <f>IF(ISERROR(HLOOKUP(IF(VLOOKUP($B15,K24HPTBM!$A$6:$DM$168,CS$4,0)="","",VLOOKUP($B15,K24HPTBM!$A$6:$DM$168,CS$4,0)),$I$1:$V$2,2,1)),"",HLOOKUP(IF(VLOOKUP($B15,K24HPTBM!$A$6:$DM$168,CS$4,0)="","",VLOOKUP($B15,K24HPTBM!$A$6:$DM$168,CS$4,0)),$I$1:$V$2,2,1))</f>
        <v>3.65</v>
      </c>
      <c r="CT15" s="28">
        <f>IF(ISERROR(HLOOKUP(IF(VLOOKUP($B15,K24HPTBM!$A$6:$DM$168,CT$4,0)="","",VLOOKUP($B15,K24HPTBM!$A$6:$DM$168,CT$4,0)),$I$1:$V$2,2,1)),"",HLOOKUP(IF(VLOOKUP($B15,K24HPTBM!$A$6:$DM$168,CT$4,0)="","",VLOOKUP($B15,K24HPTBM!$A$6:$DM$168,CT$4,0)),$I$1:$V$2,2,1))</f>
        <v>3.65</v>
      </c>
      <c r="CU15" s="28">
        <f>IF(ISERROR(HLOOKUP(IF(VLOOKUP($B15,K24HPTBM!$A$6:$DM$168,CU$4,0)="","",VLOOKUP($B15,K24HPTBM!$A$6:$DM$168,CU$4,0)),$I$1:$V$2,2,1)),"",HLOOKUP(IF(VLOOKUP($B15,K24HPTBM!$A$6:$DM$168,CU$4,0)="","",VLOOKUP($B15,K24HPTBM!$A$6:$DM$168,CU$4,0)),$I$1:$V$2,2,1))</f>
        <v>4</v>
      </c>
      <c r="CV15" s="28">
        <f>IF(ISERROR(HLOOKUP(IF(VLOOKUP($B15,K24HPTBM!$A$6:$DM$168,CV$4,0)="","",VLOOKUP($B15,K24HPTBM!$A$6:$DM$168,CV$4,0)),$I$1:$V$2,2,1)),"",HLOOKUP(IF(VLOOKUP($B15,K24HPTBM!$A$6:$DM$168,CV$4,0)="","",VLOOKUP($B15,K24HPTBM!$A$6:$DM$168,CV$4,0)),$I$1:$V$2,2,1))</f>
        <v>4</v>
      </c>
      <c r="CW15" s="14">
        <f>IF(VLOOKUP($B15,K24HPTBM!$A$6:$DM$168,CW$4,0)="","",VLOOKUP($B15,K24HPTBM!$A$6:$DM$168,CW$4,0))</f>
        <v>35</v>
      </c>
      <c r="CX15" s="14">
        <f>IF(VLOOKUP($B15,K24HPTBM!$A$6:$DM$168,CX$4,0)="","",VLOOKUP($B15,K24HPTBM!$A$6:$DM$168,CX$4,0))</f>
        <v>3</v>
      </c>
      <c r="CY15" s="14">
        <f t="shared" si="0"/>
        <v>126</v>
      </c>
      <c r="CZ15" s="14">
        <f t="shared" si="1"/>
        <v>0</v>
      </c>
      <c r="DA15" s="14">
        <f t="shared" si="2"/>
        <v>3.55</v>
      </c>
      <c r="DB15" s="14"/>
      <c r="DC15" s="14">
        <f t="shared" si="3"/>
        <v>3</v>
      </c>
      <c r="DD15" s="16">
        <f t="shared" si="4"/>
        <v>2.3809523809523808E-2</v>
      </c>
      <c r="DE15" s="17" t="str">
        <f t="shared" si="5"/>
        <v>KO</v>
      </c>
      <c r="DF15" s="13" t="str">
        <f>IF(VLOOKUP($B15,K24HPTBM!$A$6:$DM$168,DF$4,0)="","",VLOOKUP($B15,K24HPTBM!$A$6:$DM$168,DF$4,0))</f>
        <v/>
      </c>
      <c r="DG15" s="13" t="str">
        <f>IF(VLOOKUP($B15,K24HPTBM!$A$6:$DM$168,DG$4,0)="","",VLOOKUP($B15,K24HPTBM!$A$6:$DM$168,DG$4,0))</f>
        <v/>
      </c>
      <c r="DH15" s="13" t="str">
        <f>IF(VLOOKUP($B15,K24HPTBM!$A$6:$DM$168,DH$4,0)="","",VLOOKUP($B15,K24HPTBM!$A$6:$DM$168,DH$4,0))</f>
        <v/>
      </c>
      <c r="DI15" s="28" t="str">
        <f>IF(ISERROR(HLOOKUP(IF(VLOOKUP($B15,K24HPTBM!$A$6:$DM$168,DI$4,0)="","",VLOOKUP($B15,K24HPTBM!$A$6:$DM$168,DI$4,0)),$I$1:$V$2,2,1)),"",HLOOKUP(IF(VLOOKUP($B15,K24HPTBM!$A$6:$DM$168,DI$4,0)="","",VLOOKUP($B15,K24HPTBM!$A$6:$DM$168,DI$4,0)),$I$1:$V$2,2,1))</f>
        <v/>
      </c>
      <c r="DJ15" s="13" t="str">
        <f>IF(VLOOKUP($B15,K24HPTBM!$A$6:$DM$168,DJ$4,0)="","",VLOOKUP($B15,K24HPTBM!$A$6:$DM$168,DJ$4,0))</f>
        <v/>
      </c>
      <c r="DK15" s="13" t="str">
        <f>IF(VLOOKUP($B15,K24HPTBM!$A$6:$DM$168,DK$4,0)="","",VLOOKUP($B15,K24HPTBM!$A$6:$DM$168,DK$4,0))</f>
        <v/>
      </c>
      <c r="DL15" s="14">
        <f>IF(VLOOKUP($B15,K24HPTBM!$A$6:$DM$168,DL$4,0)="","",VLOOKUP($B15,K24HPTBM!$A$6:$DM$168,DL$4,0))</f>
        <v>0</v>
      </c>
      <c r="DM15" s="14">
        <f>IF(VLOOKUP($B15,K24HPTBM!$A$6:$DM$168,DM$4,0)="","",VLOOKUP($B15,K24HPTBM!$A$6:$DM$168,DM$4,0))</f>
        <v>3</v>
      </c>
      <c r="DN15" s="14">
        <f>IF(VLOOKUP($B15,K24HPTBM!$A$6:$DM$168,DN$4,0)="","",VLOOKUP($B15,K24HPTBM!$A$6:$DM$168,DN$4,0))</f>
        <v>128</v>
      </c>
      <c r="DO15" s="14">
        <f>IF(VLOOKUP($B15,K24HPTBM!$A$6:$DM$168,DO$4,0)="","",VLOOKUP($B15,K24HPTBM!$A$6:$DM$168,DO$4,0))</f>
        <v>6</v>
      </c>
      <c r="DP15" s="14">
        <f>IF(VLOOKUP($B15,K24HPTBM!$A$6:$DM$168,DP$4,0)="","",VLOOKUP($B15,K24HPTBM!$A$6:$DM$168,DP$4,0))</f>
        <v>132</v>
      </c>
      <c r="DQ15" s="14">
        <f>IF(VLOOKUP($B15,K24HPTBM!$A$6:$DM$168,DQ$4,0)="","",VLOOKUP($B15,K24HPTBM!$A$6:$DM$168,DQ$4,0))</f>
        <v>128</v>
      </c>
      <c r="DR15" s="18">
        <f>IF(VLOOKUP($B15,K24HPTBM!$A$6:$DM$168,DR$4,0)="","",VLOOKUP($B15,K24HPTBM!$A$6:$DM$168,DR$4,0))</f>
        <v>8.48</v>
      </c>
      <c r="DS15" s="18">
        <f>IF(VLOOKUP($B15,K24HPTBM!$A$6:$DM$168,DS$4,0)="","",VLOOKUP($B15,K24HPTBM!$A$6:$DM$168,DS$4,0))</f>
        <v>3.64</v>
      </c>
      <c r="DT15" s="13" t="str">
        <f>IF(VLOOKUP($B15,K24HPTBM!$A$6:$DM$168,DT$4,0)="","",VLOOKUP($B15,K24HPTBM!$A$6:$DM$168,DT$4,0))</f>
        <v/>
      </c>
      <c r="DU15" s="29">
        <f t="shared" si="7"/>
        <v>3.47</v>
      </c>
    </row>
    <row r="16" spans="1:125" ht="17.25" customHeight="1" x14ac:dyDescent="0.25">
      <c r="A16" s="8">
        <f t="shared" si="6"/>
        <v>7</v>
      </c>
      <c r="B16" s="4">
        <v>24211916107</v>
      </c>
      <c r="C16" s="4" t="str">
        <f>VLOOKUP($B16,K24HPTBM!$A$6:$DM$168,C$4,0) &amp; " " &amp; VLOOKUP($B16,K24HPTBM!$A$6:$DM$168,D$4,0)</f>
        <v>Nguyễn Hoài</v>
      </c>
      <c r="D16" s="5"/>
      <c r="E16" s="4" t="str">
        <f>VLOOKUP($B16,K24HPTBM!$A$6:$DM$168,E$4,0)</f>
        <v>Nam</v>
      </c>
      <c r="F16" s="6">
        <f>VLOOKUP($B16,K24HPTBM!$A$6:$DM$168,F$4,0)</f>
        <v>36722</v>
      </c>
      <c r="G16" s="4" t="str">
        <f>VLOOKUP($B16,K24HPTBM!$A$6:$DM$168,G$4,0)</f>
        <v>Nam</v>
      </c>
      <c r="H16" s="5"/>
      <c r="I16" s="28">
        <f>IF(ISERROR(HLOOKUP(IF(VLOOKUP($B16,K24HPTBM!$A$6:$DM$168,I$4,0)="","",VLOOKUP($B16,K24HPTBM!$A$6:$DM$168,I$4,0)),$I$1:$V$2,2,1)),"",HLOOKUP(IF(VLOOKUP($B16,K24HPTBM!$A$6:$DM$168,I$4,0)="","",VLOOKUP($B16,K24HPTBM!$A$6:$DM$168,I$4,0)),$I$1:$V$2,2,1))</f>
        <v>3.33</v>
      </c>
      <c r="J16" s="28">
        <f>IF(ISERROR(HLOOKUP(IF(VLOOKUP($B16,K24HPTBM!$A$6:$DM$168,J$4,0)="","",VLOOKUP($B16,K24HPTBM!$A$6:$DM$168,J$4,0)),$I$1:$V$2,2,1)),"",HLOOKUP(IF(VLOOKUP($B16,K24HPTBM!$A$6:$DM$168,J$4,0)="","",VLOOKUP($B16,K24HPTBM!$A$6:$DM$168,J$4,0)),$I$1:$V$2,2,1))</f>
        <v>4</v>
      </c>
      <c r="K16" s="28" t="str">
        <f>IF(ISERROR(HLOOKUP(IF(VLOOKUP($B16,K24HPTBM!$A$6:$DM$168,K$4,0)="","",VLOOKUP($B16,K24HPTBM!$A$6:$DM$168,K$4,0)),$I$1:$V$2,2,1)),"",HLOOKUP(IF(VLOOKUP($B16,K24HPTBM!$A$6:$DM$168,K$4,0)="","",VLOOKUP($B16,K24HPTBM!$A$6:$DM$168,K$4,0)),$I$1:$V$2,2,1))</f>
        <v/>
      </c>
      <c r="L16" s="28">
        <f>IF(ISERROR(HLOOKUP(IF(VLOOKUP($B16,K24HPTBM!$A$6:$DM$168,L$4,0)="","",VLOOKUP($B16,K24HPTBM!$A$6:$DM$168,L$4,0)),$I$1:$V$2,2,1)),"",HLOOKUP(IF(VLOOKUP($B16,K24HPTBM!$A$6:$DM$168,L$4,0)="","",VLOOKUP($B16,K24HPTBM!$A$6:$DM$168,L$4,0)),$I$1:$V$2,2,1))</f>
        <v>2.65</v>
      </c>
      <c r="M16" s="28" t="str">
        <f>IF(ISERROR(HLOOKUP(IF(VLOOKUP($B16,K24HPTBM!$A$6:$DM$168,M$4,0)="","",VLOOKUP($B16,K24HPTBM!$A$6:$DM$168,M$4,0)),$I$1:$V$2,2,1)),"",HLOOKUP(IF(VLOOKUP($B16,K24HPTBM!$A$6:$DM$168,M$4,0)="","",VLOOKUP($B16,K24HPTBM!$A$6:$DM$168,M$4,0)),$I$1:$V$2,2,1))</f>
        <v/>
      </c>
      <c r="N16" s="28">
        <f>IF(ISERROR(HLOOKUP(IF(VLOOKUP($B16,K24HPTBM!$A$6:$DM$168,N$4,0)="","",VLOOKUP($B16,K24HPTBM!$A$6:$DM$168,N$4,0)),$I$1:$V$2,2,1)),"",HLOOKUP(IF(VLOOKUP($B16,K24HPTBM!$A$6:$DM$168,N$4,0)="","",VLOOKUP($B16,K24HPTBM!$A$6:$DM$168,N$4,0)),$I$1:$V$2,2,1))</f>
        <v>4</v>
      </c>
      <c r="O16" s="28">
        <f>IF(ISERROR(HLOOKUP(IF(VLOOKUP($B16,K24HPTBM!$A$6:$DM$168,O$4,0)="","",VLOOKUP($B16,K24HPTBM!$A$6:$DM$168,O$4,0)),$I$1:$V$2,2,1)),"",HLOOKUP(IF(VLOOKUP($B16,K24HPTBM!$A$6:$DM$168,O$4,0)="","",VLOOKUP($B16,K24HPTBM!$A$6:$DM$168,O$4,0)),$I$1:$V$2,2,1))</f>
        <v>3.65</v>
      </c>
      <c r="P16" s="28">
        <f>IF(ISERROR(HLOOKUP(IF(VLOOKUP($B16,K24HPTBM!$A$6:$DM$168,P$4,0)="","",VLOOKUP($B16,K24HPTBM!$A$6:$DM$168,P$4,0)),$I$1:$V$2,2,1)),"",HLOOKUP(IF(VLOOKUP($B16,K24HPTBM!$A$6:$DM$168,P$4,0)="","",VLOOKUP($B16,K24HPTBM!$A$6:$DM$168,P$4,0)),$I$1:$V$2,2,1))</f>
        <v>4</v>
      </c>
      <c r="Q16" s="28">
        <f>IF(ISERROR(HLOOKUP(IF(VLOOKUP($B16,K24HPTBM!$A$6:$DM$168,Q$4,0)="","",VLOOKUP($B16,K24HPTBM!$A$6:$DM$168,Q$4,0)),$I$1:$V$2,2,1)),"",HLOOKUP(IF(VLOOKUP($B16,K24HPTBM!$A$6:$DM$168,Q$4,0)="","",VLOOKUP($B16,K24HPTBM!$A$6:$DM$168,Q$4,0)),$I$1:$V$2,2,1))</f>
        <v>3.33</v>
      </c>
      <c r="R16" s="28" t="str">
        <f>IF(ISERROR(HLOOKUP(IF(VLOOKUP($B16,K24HPTBM!$A$6:$DM$168,R$4,0)="","",VLOOKUP($B16,K24HPTBM!$A$6:$DM$168,R$4,0)),$I$1:$V$2,2,1)),"",HLOOKUP(IF(VLOOKUP($B16,K24HPTBM!$A$6:$DM$168,R$4,0)="","",VLOOKUP($B16,K24HPTBM!$A$6:$DM$168,R$4,0)),$I$1:$V$2,2,1))</f>
        <v/>
      </c>
      <c r="S16" s="28">
        <f>IF(ISERROR(HLOOKUP(IF(VLOOKUP($B16,K24HPTBM!$A$6:$DM$168,S$4,0)="","",VLOOKUP($B16,K24HPTBM!$A$6:$DM$168,S$4,0)),$I$1:$V$2,2,1)),"",HLOOKUP(IF(VLOOKUP($B16,K24HPTBM!$A$6:$DM$168,S$4,0)="","",VLOOKUP($B16,K24HPTBM!$A$6:$DM$168,S$4,0)),$I$1:$V$2,2,1))</f>
        <v>4</v>
      </c>
      <c r="T16" s="28" t="str">
        <f>IF(ISERROR(HLOOKUP(IF(VLOOKUP($B16,K24HPTBM!$A$6:$DM$168,T$4,0)="","",VLOOKUP($B16,K24HPTBM!$A$6:$DM$168,T$4,0)),$I$1:$V$2,2,1)),"",HLOOKUP(IF(VLOOKUP($B16,K24HPTBM!$A$6:$DM$168,T$4,0)="","",VLOOKUP($B16,K24HPTBM!$A$6:$DM$168,T$4,0)),$I$1:$V$2,2,1))</f>
        <v/>
      </c>
      <c r="U16" s="28" t="str">
        <f>IF(ISERROR(HLOOKUP(IF(VLOOKUP($B16,K24HPTBM!$A$6:$DM$168,U$4,0)="","",VLOOKUP($B16,K24HPTBM!$A$6:$DM$168,U$4,0)),$I$1:$V$2,2,1)),"",HLOOKUP(IF(VLOOKUP($B16,K24HPTBM!$A$6:$DM$168,U$4,0)="","",VLOOKUP($B16,K24HPTBM!$A$6:$DM$168,U$4,0)),$I$1:$V$2,2,1))</f>
        <v/>
      </c>
      <c r="V16" s="28" t="str">
        <f>IF(ISERROR(HLOOKUP(IF(VLOOKUP($B16,K24HPTBM!$A$6:$DM$168,V$4,0)="","",VLOOKUP($B16,K24HPTBM!$A$6:$DM$168,V$4,0)),$I$1:$V$2,2,1)),"",HLOOKUP(IF(VLOOKUP($B16,K24HPTBM!$A$6:$DM$168,V$4,0)="","",VLOOKUP($B16,K24HPTBM!$A$6:$DM$168,V$4,0)),$I$1:$V$2,2,1))</f>
        <v/>
      </c>
      <c r="W16" s="28">
        <f>IF(ISERROR(HLOOKUP(IF(VLOOKUP($B16,K24HPTBM!$A$6:$DM$168,W$4,0)="","",VLOOKUP($B16,K24HPTBM!$A$6:$DM$168,W$4,0)),$I$1:$V$2,2,1)),"",HLOOKUP(IF(VLOOKUP($B16,K24HPTBM!$A$6:$DM$168,W$4,0)="","",VLOOKUP($B16,K24HPTBM!$A$6:$DM$168,W$4,0)),$I$1:$V$2,2,1))</f>
        <v>3.33</v>
      </c>
      <c r="X16" s="28">
        <f>IF(ISERROR(HLOOKUP(IF(VLOOKUP($B16,K24HPTBM!$A$6:$DM$168,X$4,0)="","",VLOOKUP($B16,K24HPTBM!$A$6:$DM$168,X$4,0)),$I$1:$V$2,2,1)),"",HLOOKUP(IF(VLOOKUP($B16,K24HPTBM!$A$6:$DM$168,X$4,0)="","",VLOOKUP($B16,K24HPTBM!$A$6:$DM$168,X$4,0)),$I$1:$V$2,2,1))</f>
        <v>3.65</v>
      </c>
      <c r="Y16" s="28" t="str">
        <f>IF(ISERROR(HLOOKUP(IF(VLOOKUP($B16,K24HPTBM!$A$6:$DM$168,Y$4,0)="","",VLOOKUP($B16,K24HPTBM!$A$6:$DM$168,Y$4,0)),$I$1:$V$2,2,1)),"",HLOOKUP(IF(VLOOKUP($B16,K24HPTBM!$A$6:$DM$168,Y$4,0)="","",VLOOKUP($B16,K24HPTBM!$A$6:$DM$168,Y$4,0)),$I$1:$V$2,2,1))</f>
        <v/>
      </c>
      <c r="Z16" s="28">
        <f>IF(ISERROR(HLOOKUP(IF(VLOOKUP($B16,K24HPTBM!$A$6:$DM$168,Z$4,0)="","",VLOOKUP($B16,K24HPTBM!$A$6:$DM$168,Z$4,0)),$I$1:$V$2,2,1)),"",HLOOKUP(IF(VLOOKUP($B16,K24HPTBM!$A$6:$DM$168,Z$4,0)="","",VLOOKUP($B16,K24HPTBM!$A$6:$DM$168,Z$4,0)),$I$1:$V$2,2,1))</f>
        <v>4</v>
      </c>
      <c r="AA16" s="28">
        <f>IF(ISERROR(HLOOKUP(IF(VLOOKUP($B16,K24HPTBM!$A$6:$DM$168,AA$4,0)="","",VLOOKUP($B16,K24HPTBM!$A$6:$DM$168,AA$4,0)),$I$1:$V$2,2,1)),"",HLOOKUP(IF(VLOOKUP($B16,K24HPTBM!$A$6:$DM$168,AA$4,0)="","",VLOOKUP($B16,K24HPTBM!$A$6:$DM$168,AA$4,0)),$I$1:$V$2,2,1))</f>
        <v>4</v>
      </c>
      <c r="AB16" s="28">
        <f>IF(ISERROR(HLOOKUP(IF(VLOOKUP($B16,K24HPTBM!$A$6:$DM$168,AB$4,0)="","",VLOOKUP($B16,K24HPTBM!$A$6:$DM$168,AB$4,0)),$I$1:$V$2,2,1)),"",HLOOKUP(IF(VLOOKUP($B16,K24HPTBM!$A$6:$DM$168,AB$4,0)="","",VLOOKUP($B16,K24HPTBM!$A$6:$DM$168,AB$4,0)),$I$1:$V$2,2,1))</f>
        <v>4</v>
      </c>
      <c r="AC16" s="28">
        <f>IF(ISERROR(HLOOKUP(IF(VLOOKUP($B16,K24HPTBM!$A$6:$DM$168,AC$4,0)="","",VLOOKUP($B16,K24HPTBM!$A$6:$DM$168,AC$4,0)),$I$1:$V$2,2,1)),"",HLOOKUP(IF(VLOOKUP($B16,K24HPTBM!$A$6:$DM$168,AC$4,0)="","",VLOOKUP($B16,K24HPTBM!$A$6:$DM$168,AC$4,0)),$I$1:$V$2,2,1))</f>
        <v>2</v>
      </c>
      <c r="AD16" s="28">
        <f>IF(ISERROR(HLOOKUP(IF(VLOOKUP($B16,K24HPTBM!$A$6:$DM$168,AD$4,0)="","",VLOOKUP($B16,K24HPTBM!$A$6:$DM$168,AD$4,0)),$I$1:$V$2,2,1)),"",HLOOKUP(IF(VLOOKUP($B16,K24HPTBM!$A$6:$DM$168,AD$4,0)="","",VLOOKUP($B16,K24HPTBM!$A$6:$DM$168,AD$4,0)),$I$1:$V$2,2,1))</f>
        <v>3.65</v>
      </c>
      <c r="AE16" s="28">
        <f>IF(ISERROR(HLOOKUP(IF(VLOOKUP($B16,K24HPTBM!$A$6:$DM$168,AE$4,0)="","",VLOOKUP($B16,K24HPTBM!$A$6:$DM$168,AE$4,0)),$I$1:$V$2,2,1)),"",HLOOKUP(IF(VLOOKUP($B16,K24HPTBM!$A$6:$DM$168,AE$4,0)="","",VLOOKUP($B16,K24HPTBM!$A$6:$DM$168,AE$4,0)),$I$1:$V$2,2,1))</f>
        <v>4</v>
      </c>
      <c r="AF16" s="28">
        <f>IF(ISERROR(HLOOKUP(IF(VLOOKUP($B16,K24HPTBM!$A$6:$DM$168,AF$4,0)="","",VLOOKUP($B16,K24HPTBM!$A$6:$DM$168,AF$4,0)),$I$1:$V$2,2,1)),"",HLOOKUP(IF(VLOOKUP($B16,K24HPTBM!$A$6:$DM$168,AF$4,0)="","",VLOOKUP($B16,K24HPTBM!$A$6:$DM$168,AF$4,0)),$I$1:$V$2,2,1))</f>
        <v>2.65</v>
      </c>
      <c r="AG16" s="28">
        <f>IF(ISERROR(HLOOKUP(IF(VLOOKUP($B16,K24HPTBM!$A$6:$DM$168,AG$4,0)="","",VLOOKUP($B16,K24HPTBM!$A$6:$DM$168,AG$4,0)),$I$1:$V$2,2,1)),"",HLOOKUP(IF(VLOOKUP($B16,K24HPTBM!$A$6:$DM$168,AG$4,0)="","",VLOOKUP($B16,K24HPTBM!$A$6:$DM$168,AG$4,0)),$I$1:$V$2,2,1))</f>
        <v>2.65</v>
      </c>
      <c r="AH16" s="28">
        <f>IF(ISERROR(HLOOKUP(IF(VLOOKUP($B16,K24HPTBM!$A$6:$DM$168,AH$4,0)="","",VLOOKUP($B16,K24HPTBM!$A$6:$DM$168,AH$4,0)),$I$1:$V$2,2,1)),"",HLOOKUP(IF(VLOOKUP($B16,K24HPTBM!$A$6:$DM$168,AH$4,0)="","",VLOOKUP($B16,K24HPTBM!$A$6:$DM$168,AH$4,0)),$I$1:$V$2,2,1))</f>
        <v>2.65</v>
      </c>
      <c r="AI16" s="28">
        <f>IF(ISERROR(HLOOKUP(IF(VLOOKUP($B16,K24HPTBM!$A$6:$DM$168,AI$4,0)="","",VLOOKUP($B16,K24HPTBM!$A$6:$DM$168,AI$4,0)),$I$1:$V$2,2,1)),"",HLOOKUP(IF(VLOOKUP($B16,K24HPTBM!$A$6:$DM$168,AI$4,0)="","",VLOOKUP($B16,K24HPTBM!$A$6:$DM$168,AI$4,0)),$I$1:$V$2,2,1))</f>
        <v>2.33</v>
      </c>
      <c r="AJ16" s="28">
        <f>IF(ISERROR(HLOOKUP(IF(VLOOKUP($B16,K24HPTBM!$A$6:$DM$168,AJ$4,0)="","",VLOOKUP($B16,K24HPTBM!$A$6:$DM$168,AJ$4,0)),$I$1:$V$2,2,1)),"",HLOOKUP(IF(VLOOKUP($B16,K24HPTBM!$A$6:$DM$168,AJ$4,0)="","",VLOOKUP($B16,K24HPTBM!$A$6:$DM$168,AJ$4,0)),$I$1:$V$2,2,1))</f>
        <v>3.33</v>
      </c>
      <c r="AK16" s="28">
        <f>IF(ISERROR(HLOOKUP(IF(VLOOKUP($B16,K24HPTBM!$A$6:$DM$168,AK$4,0)="","",VLOOKUP($B16,K24HPTBM!$A$6:$DM$168,AK$4,0)),$I$1:$V$2,2,1)),"",HLOOKUP(IF(VLOOKUP($B16,K24HPTBM!$A$6:$DM$168,AK$4,0)="","",VLOOKUP($B16,K24HPTBM!$A$6:$DM$168,AK$4,0)),$I$1:$V$2,2,1))</f>
        <v>1.65</v>
      </c>
      <c r="AL16" s="28">
        <f>IF(ISERROR(HLOOKUP(IF(VLOOKUP($B16,K24HPTBM!$A$6:$DM$168,AL$4,0)="","",VLOOKUP($B16,K24HPTBM!$A$6:$DM$168,AL$4,0)),$I$1:$V$2,2,1)),"",HLOOKUP(IF(VLOOKUP($B16,K24HPTBM!$A$6:$DM$168,AL$4,0)="","",VLOOKUP($B16,K24HPTBM!$A$6:$DM$168,AL$4,0)),$I$1:$V$2,2,1))</f>
        <v>3</v>
      </c>
      <c r="AM16" s="28">
        <f>IF(ISERROR(HLOOKUP(IF(VLOOKUP($B16,K24HPTBM!$A$6:$DM$168,AM$4,0)="","",VLOOKUP($B16,K24HPTBM!$A$6:$DM$168,AM$4,0)),$I$1:$V$2,2,1)),"",HLOOKUP(IF(VLOOKUP($B16,K24HPTBM!$A$6:$DM$168,AM$4,0)="","",VLOOKUP($B16,K24HPTBM!$A$6:$DM$168,AM$4,0)),$I$1:$V$2,2,1))</f>
        <v>4</v>
      </c>
      <c r="AN16" s="28">
        <f>IF(ISERROR(HLOOKUP(IF(VLOOKUP($B16,K24HPTBM!$A$6:$DM$168,AN$4,0)="","",VLOOKUP($B16,K24HPTBM!$A$6:$DM$168,AN$4,0)),$I$1:$V$2,2,1)),"",HLOOKUP(IF(VLOOKUP($B16,K24HPTBM!$A$6:$DM$168,AN$4,0)="","",VLOOKUP($B16,K24HPTBM!$A$6:$DM$168,AN$4,0)),$I$1:$V$2,2,1))</f>
        <v>2</v>
      </c>
      <c r="AO16" s="28">
        <f>IF(ISERROR(HLOOKUP(IF(VLOOKUP($B16,K24HPTBM!$A$6:$DM$168,AO$4,0)="","",VLOOKUP($B16,K24HPTBM!$A$6:$DM$168,AO$4,0)),$I$1:$V$2,2,1)),"",HLOOKUP(IF(VLOOKUP($B16,K24HPTBM!$A$6:$DM$168,AO$4,0)="","",VLOOKUP($B16,K24HPTBM!$A$6:$DM$168,AO$4,0)),$I$1:$V$2,2,1))</f>
        <v>3.33</v>
      </c>
      <c r="AP16" s="28">
        <f>IF(ISERROR(HLOOKUP(IF(VLOOKUP($B16,K24HPTBM!$A$6:$DM$168,AP$4,0)="","",VLOOKUP($B16,K24HPTBM!$A$6:$DM$168,AP$4,0)),$I$1:$V$2,2,1)),"",HLOOKUP(IF(VLOOKUP($B16,K24HPTBM!$A$6:$DM$168,AP$4,0)="","",VLOOKUP($B16,K24HPTBM!$A$6:$DM$168,AP$4,0)),$I$1:$V$2,2,1))</f>
        <v>3</v>
      </c>
      <c r="AQ16" s="28">
        <f>IF(ISERROR(HLOOKUP(IF(VLOOKUP($B16,K24HPTBM!$A$6:$DM$168,AQ$4,0)="","",VLOOKUP($B16,K24HPTBM!$A$6:$DM$168,AQ$4,0)),$I$1:$V$2,2,1)),"",HLOOKUP(IF(VLOOKUP($B16,K24HPTBM!$A$6:$DM$168,AQ$4,0)="","",VLOOKUP($B16,K24HPTBM!$A$6:$DM$168,AQ$4,0)),$I$1:$V$2,2,1))</f>
        <v>4</v>
      </c>
      <c r="AR16" s="28" t="str">
        <f>IF(ISERROR(HLOOKUP(IF(VLOOKUP($B16,K24HPTBM!$A$6:$DM$168,AR$4,0)="","",VLOOKUP($B16,K24HPTBM!$A$6:$DM$168,AR$4,0)),$I$1:$V$2,2,1)),"",HLOOKUP(IF(VLOOKUP($B16,K24HPTBM!$A$6:$DM$168,AR$4,0)="","",VLOOKUP($B16,K24HPTBM!$A$6:$DM$168,AR$4,0)),$I$1:$V$2,2,1))</f>
        <v/>
      </c>
      <c r="AS16" s="28" t="str">
        <f>IF(ISERROR(HLOOKUP(IF(VLOOKUP($B16,K24HPTBM!$A$6:$DM$168,AS$4,0)="","",VLOOKUP($B16,K24HPTBM!$A$6:$DM$168,AS$4,0)),$I$1:$V$2,2,1)),"",HLOOKUP(IF(VLOOKUP($B16,K24HPTBM!$A$6:$DM$168,AS$4,0)="","",VLOOKUP($B16,K24HPTBM!$A$6:$DM$168,AS$4,0)),$I$1:$V$2,2,1))</f>
        <v/>
      </c>
      <c r="AT16" s="28" t="str">
        <f>IF(ISERROR(HLOOKUP(IF(VLOOKUP($B16,K24HPTBM!$A$6:$DM$168,AT$4,0)="","",VLOOKUP($B16,K24HPTBM!$A$6:$DM$168,AT$4,0)),$I$1:$V$2,2,1)),"",HLOOKUP(IF(VLOOKUP($B16,K24HPTBM!$A$6:$DM$168,AT$4,0)="","",VLOOKUP($B16,K24HPTBM!$A$6:$DM$168,AT$4,0)),$I$1:$V$2,2,1))</f>
        <v/>
      </c>
      <c r="AU16" s="28" t="str">
        <f>IF(ISERROR(HLOOKUP(IF(VLOOKUP($B16,K24HPTBM!$A$6:$DM$168,AU$4,0)="","",VLOOKUP($B16,K24HPTBM!$A$6:$DM$168,AU$4,0)),$I$1:$V$2,2,1)),"",HLOOKUP(IF(VLOOKUP($B16,K24HPTBM!$A$6:$DM$168,AU$4,0)="","",VLOOKUP($B16,K24HPTBM!$A$6:$DM$168,AU$4,0)),$I$1:$V$2,2,1))</f>
        <v/>
      </c>
      <c r="AV16" s="14">
        <f>IF(VLOOKUP($B16,K24HPTBM!$A$6:$DM$168,AV$4,0)="","",VLOOKUP($B16,K24HPTBM!$A$6:$DM$168,AV$4,0))</f>
        <v>47</v>
      </c>
      <c r="AW16" s="14">
        <f>IF(VLOOKUP($B16,K24HPTBM!$A$6:$DM$168,AW$4,0)="","",VLOOKUP($B16,K24HPTBM!$A$6:$DM$168,AW$4,0))</f>
        <v>0</v>
      </c>
      <c r="AX16" s="13">
        <f>IF(VLOOKUP($B16,K24HPTBM!$A$6:$DM$168,AX$4,0)="","",VLOOKUP($B16,K24HPTBM!$A$6:$DM$168,AX$4,0))</f>
        <v>7.3</v>
      </c>
      <c r="AY16" s="13">
        <f>IF(VLOOKUP($B16,K24HPTBM!$A$6:$DM$168,AY$4,0)="","",VLOOKUP($B16,K24HPTBM!$A$6:$DM$168,AY$4,0))</f>
        <v>7.6</v>
      </c>
      <c r="AZ16" s="13" t="str">
        <f>IF(VLOOKUP($B16,K24HPTBM!$A$6:$DM$168,AZ$4,0)="","",VLOOKUP($B16,K24HPTBM!$A$6:$DM$168,AZ$4,0))</f>
        <v/>
      </c>
      <c r="BA16" s="13" t="str">
        <f>IF(VLOOKUP($B16,K24HPTBM!$A$6:$DM$168,BA$4,0)="","",VLOOKUP($B16,K24HPTBM!$A$6:$DM$168,BA$4,0))</f>
        <v/>
      </c>
      <c r="BB16" s="13" t="str">
        <f>IF(VLOOKUP($B16,K24HPTBM!$A$6:$DM$168,BB$4,0)="","",VLOOKUP($B16,K24HPTBM!$A$6:$DM$168,BB$4,0))</f>
        <v/>
      </c>
      <c r="BC16" s="13" t="str">
        <f>IF(VLOOKUP($B16,K24HPTBM!$A$6:$DM$168,BC$4,0)="","",VLOOKUP($B16,K24HPTBM!$A$6:$DM$168,BC$4,0))</f>
        <v/>
      </c>
      <c r="BD16" s="13">
        <f>IF(VLOOKUP($B16,K24HPTBM!$A$6:$DM$168,BD$4,0)="","",VLOOKUP($B16,K24HPTBM!$A$6:$DM$168,BD$4,0))</f>
        <v>6.4</v>
      </c>
      <c r="BE16" s="13" t="str">
        <f>IF(VLOOKUP($B16,K24HPTBM!$A$6:$DM$168,BE$4,0)="","",VLOOKUP($B16,K24HPTBM!$A$6:$DM$168,BE$4,0))</f>
        <v/>
      </c>
      <c r="BF16" s="13" t="str">
        <f>IF(VLOOKUP($B16,K24HPTBM!$A$6:$DM$168,BF$4,0)="","",VLOOKUP($B16,K24HPTBM!$A$6:$DM$168,BF$4,0))</f>
        <v/>
      </c>
      <c r="BG16" s="13" t="str">
        <f>IF(VLOOKUP($B16,K24HPTBM!$A$6:$DM$168,BG$4,0)="","",VLOOKUP($B16,K24HPTBM!$A$6:$DM$168,BG$4,0))</f>
        <v/>
      </c>
      <c r="BH16" s="13" t="str">
        <f>IF(VLOOKUP($B16,K24HPTBM!$A$6:$DM$168,BH$4,0)="","",VLOOKUP($B16,K24HPTBM!$A$6:$DM$168,BH$4,0))</f>
        <v/>
      </c>
      <c r="BI16" s="13" t="str">
        <f>IF(VLOOKUP($B16,K24HPTBM!$A$6:$DM$168,BI$4,0)="","",VLOOKUP($B16,K24HPTBM!$A$6:$DM$168,BI$4,0))</f>
        <v/>
      </c>
      <c r="BJ16" s="13">
        <f>IF(VLOOKUP($B16,K24HPTBM!$A$6:$DM$168,BJ$4,0)="","",VLOOKUP($B16,K24HPTBM!$A$6:$DM$168,BJ$4,0))</f>
        <v>4.8</v>
      </c>
      <c r="BK16" s="13" t="str">
        <f>IF(VLOOKUP($B16,K24HPTBM!$A$6:$DM$168,BK$4,0)="","",VLOOKUP($B16,K24HPTBM!$A$6:$DM$168,BK$4,0))</f>
        <v/>
      </c>
      <c r="BL16" s="13">
        <f>IF(VLOOKUP($B16,K24HPTBM!$A$6:$DM$168,BL$4,0)="","",VLOOKUP($B16,K24HPTBM!$A$6:$DM$168,BL$4,0))</f>
        <v>7</v>
      </c>
      <c r="BM16" s="14">
        <f>IF(VLOOKUP($B16,K24HPTBM!$A$6:$DM$168,BM$4,0)="","",VLOOKUP($B16,K24HPTBM!$A$6:$DM$168,BM$4,0))</f>
        <v>5</v>
      </c>
      <c r="BN16" s="14">
        <f>IF(VLOOKUP($B16,K24HPTBM!$A$6:$DM$168,BN$4,0)="","",VLOOKUP($B16,K24HPTBM!$A$6:$DM$168,BN$4,0))</f>
        <v>0</v>
      </c>
      <c r="BO16" s="28">
        <f>IF(ISERROR(HLOOKUP(IF(VLOOKUP($B16,K24HPTBM!$A$6:$DM$168,BO$4,0)="","",VLOOKUP($B16,K24HPTBM!$A$6:$DM$168,BO$4,0)),$I$1:$V$2,2,1)),"",HLOOKUP(IF(VLOOKUP($B16,K24HPTBM!$A$6:$DM$168,BO$4,0)="","",VLOOKUP($B16,K24HPTBM!$A$6:$DM$168,BO$4,0)),$I$1:$V$2,2,1))</f>
        <v>3.65</v>
      </c>
      <c r="BP16" s="28">
        <f>IF(ISERROR(HLOOKUP(IF(VLOOKUP($B16,K24HPTBM!$A$6:$DM$168,BP$4,0)="","",VLOOKUP($B16,K24HPTBM!$A$6:$DM$168,BP$4,0)),$I$1:$V$2,2,1)),"",HLOOKUP(IF(VLOOKUP($B16,K24HPTBM!$A$6:$DM$168,BP$4,0)="","",VLOOKUP($B16,K24HPTBM!$A$6:$DM$168,BP$4,0)),$I$1:$V$2,2,1))</f>
        <v>3.33</v>
      </c>
      <c r="BQ16" s="28">
        <f>IF(ISERROR(HLOOKUP(IF(VLOOKUP($B16,K24HPTBM!$A$6:$DM$168,BQ$4,0)="","",VLOOKUP($B16,K24HPTBM!$A$6:$DM$168,BQ$4,0)),$I$1:$V$2,2,1)),"",HLOOKUP(IF(VLOOKUP($B16,K24HPTBM!$A$6:$DM$168,BQ$4,0)="","",VLOOKUP($B16,K24HPTBM!$A$6:$DM$168,BQ$4,0)),$I$1:$V$2,2,1))</f>
        <v>3</v>
      </c>
      <c r="BR16" s="28">
        <f>IF(ISERROR(HLOOKUP(IF(VLOOKUP($B16,K24HPTBM!$A$6:$DM$168,BR$4,0)="","",VLOOKUP($B16,K24HPTBM!$A$6:$DM$168,BR$4,0)),$I$1:$V$2,2,1)),"",HLOOKUP(IF(VLOOKUP($B16,K24HPTBM!$A$6:$DM$168,BR$4,0)="","",VLOOKUP($B16,K24HPTBM!$A$6:$DM$168,BR$4,0)),$I$1:$V$2,2,1))</f>
        <v>4</v>
      </c>
      <c r="BS16" s="28">
        <f>IF(ISERROR(HLOOKUP(IF(VLOOKUP($B16,K24HPTBM!$A$6:$DM$168,BS$4,0)="","",VLOOKUP($B16,K24HPTBM!$A$6:$DM$168,BS$4,0)),$I$1:$V$2,2,1)),"",HLOOKUP(IF(VLOOKUP($B16,K24HPTBM!$A$6:$DM$168,BS$4,0)="","",VLOOKUP($B16,K24HPTBM!$A$6:$DM$168,BS$4,0)),$I$1:$V$2,2,1))</f>
        <v>2</v>
      </c>
      <c r="BT16" s="28">
        <f>IF(ISERROR(HLOOKUP(IF(VLOOKUP($B16,K24HPTBM!$A$6:$DM$168,BT$4,0)="","",VLOOKUP($B16,K24HPTBM!$A$6:$DM$168,BT$4,0)),$I$1:$V$2,2,1)),"",HLOOKUP(IF(VLOOKUP($B16,K24HPTBM!$A$6:$DM$168,BT$4,0)="","",VLOOKUP($B16,K24HPTBM!$A$6:$DM$168,BT$4,0)),$I$1:$V$2,2,1))</f>
        <v>3.65</v>
      </c>
      <c r="BU16" s="28">
        <f>IF(ISERROR(HLOOKUP(IF(VLOOKUP($B16,K24HPTBM!$A$6:$DM$168,BU$4,0)="","",VLOOKUP($B16,K24HPTBM!$A$6:$DM$168,BU$4,0)),$I$1:$V$2,2,1)),"",HLOOKUP(IF(VLOOKUP($B16,K24HPTBM!$A$6:$DM$168,BU$4,0)="","",VLOOKUP($B16,K24HPTBM!$A$6:$DM$168,BU$4,0)),$I$1:$V$2,2,1))</f>
        <v>3</v>
      </c>
      <c r="BV16" s="28">
        <f>IF(ISERROR(HLOOKUP(IF(VLOOKUP($B16,K24HPTBM!$A$6:$DM$168,BV$4,0)="","",VLOOKUP($B16,K24HPTBM!$A$6:$DM$168,BV$4,0)),$I$1:$V$2,2,1)),"",HLOOKUP(IF(VLOOKUP($B16,K24HPTBM!$A$6:$DM$168,BV$4,0)="","",VLOOKUP($B16,K24HPTBM!$A$6:$DM$168,BV$4,0)),$I$1:$V$2,2,1))</f>
        <v>4</v>
      </c>
      <c r="BW16" s="28">
        <f>IF(ISERROR(HLOOKUP(IF(VLOOKUP($B16,K24HPTBM!$A$6:$DM$168,BW$4,0)="","",VLOOKUP($B16,K24HPTBM!$A$6:$DM$168,BW$4,0)),$I$1:$V$2,2,1)),"",HLOOKUP(IF(VLOOKUP($B16,K24HPTBM!$A$6:$DM$168,BW$4,0)="","",VLOOKUP($B16,K24HPTBM!$A$6:$DM$168,BW$4,0)),$I$1:$V$2,2,1))</f>
        <v>3.33</v>
      </c>
      <c r="BX16" s="28">
        <f>IF(ISERROR(HLOOKUP(IF(VLOOKUP($B16,K24HPTBM!$A$6:$DM$168,BX$4,0)="","",VLOOKUP($B16,K24HPTBM!$A$6:$DM$168,BX$4,0)),$I$1:$V$2,2,1)),"",HLOOKUP(IF(VLOOKUP($B16,K24HPTBM!$A$6:$DM$168,BX$4,0)="","",VLOOKUP($B16,K24HPTBM!$A$6:$DM$168,BX$4,0)),$I$1:$V$2,2,1))</f>
        <v>2</v>
      </c>
      <c r="BY16" s="28">
        <f>IF(ISERROR(HLOOKUP(IF(VLOOKUP($B16,K24HPTBM!$A$6:$DM$168,BY$4,0)="","",VLOOKUP($B16,K24HPTBM!$A$6:$DM$168,BY$4,0)),$I$1:$V$2,2,1)),"",HLOOKUP(IF(VLOOKUP($B16,K24HPTBM!$A$6:$DM$168,BY$4,0)="","",VLOOKUP($B16,K24HPTBM!$A$6:$DM$168,BY$4,0)),$I$1:$V$2,2,1))</f>
        <v>3.65</v>
      </c>
      <c r="BZ16" s="28">
        <f>IF(ISERROR(HLOOKUP(IF(VLOOKUP($B16,K24HPTBM!$A$6:$DM$168,BZ$4,0)="","",VLOOKUP($B16,K24HPTBM!$A$6:$DM$168,BZ$4,0)),$I$1:$V$2,2,1)),"",HLOOKUP(IF(VLOOKUP($B16,K24HPTBM!$A$6:$DM$168,BZ$4,0)="","",VLOOKUP($B16,K24HPTBM!$A$6:$DM$168,BZ$4,0)),$I$1:$V$2,2,1))</f>
        <v>3.33</v>
      </c>
      <c r="CA16" s="28">
        <f>IF(ISERROR(HLOOKUP(IF(VLOOKUP($B16,K24HPTBM!$A$6:$DM$168,CA$4,0)="","",VLOOKUP($B16,K24HPTBM!$A$6:$DM$168,CA$4,0)),$I$1:$V$2,2,1)),"",HLOOKUP(IF(VLOOKUP($B16,K24HPTBM!$A$6:$DM$168,CA$4,0)="","",VLOOKUP($B16,K24HPTBM!$A$6:$DM$168,CA$4,0)),$I$1:$V$2,2,1))</f>
        <v>3</v>
      </c>
      <c r="CB16" s="28">
        <f>IF(ISERROR(HLOOKUP(IF(VLOOKUP($B16,K24HPTBM!$A$6:$DM$168,CB$4,0)="","",VLOOKUP($B16,K24HPTBM!$A$6:$DM$168,CB$4,0)),$I$1:$V$2,2,1)),"",HLOOKUP(IF(VLOOKUP($B16,K24HPTBM!$A$6:$DM$168,CB$4,0)="","",VLOOKUP($B16,K24HPTBM!$A$6:$DM$168,CB$4,0)),$I$1:$V$2,2,1))</f>
        <v>4</v>
      </c>
      <c r="CC16" s="28">
        <f>IF(ISERROR(HLOOKUP(IF(VLOOKUP($B16,K24HPTBM!$A$6:$DM$168,CC$4,0)="","",VLOOKUP($B16,K24HPTBM!$A$6:$DM$168,CC$4,0)),$I$1:$V$2,2,1)),"",HLOOKUP(IF(VLOOKUP($B16,K24HPTBM!$A$6:$DM$168,CC$4,0)="","",VLOOKUP($B16,K24HPTBM!$A$6:$DM$168,CC$4,0)),$I$1:$V$2,2,1))</f>
        <v>4</v>
      </c>
      <c r="CD16" s="14">
        <f>IF(VLOOKUP($B16,K24HPTBM!$A$6:$DM$168,CD$4,0)="","",VLOOKUP($B16,K24HPTBM!$A$6:$DM$168,CD$4,0))</f>
        <v>41</v>
      </c>
      <c r="CE16" s="14">
        <f>IF(VLOOKUP($B16,K24HPTBM!$A$6:$DM$168,CE$4,0)="","",VLOOKUP($B16,K24HPTBM!$A$6:$DM$168,CE$4,0))</f>
        <v>0</v>
      </c>
      <c r="CF16" s="28" t="str">
        <f>IF(ISERROR(HLOOKUP(IF(VLOOKUP($B16,K24HPTBM!$A$6:$DM$168,CF$4,0)="","",VLOOKUP($B16,K24HPTBM!$A$6:$DM$168,CF$4,0)),$I$1:$V$2,2,1)),"",HLOOKUP(IF(VLOOKUP($B16,K24HPTBM!$A$6:$DM$168,CF$4,0)="","",VLOOKUP($B16,K24HPTBM!$A$6:$DM$168,CF$4,0)),$I$1:$V$2,2,1))</f>
        <v/>
      </c>
      <c r="CG16" s="28">
        <f>IF(ISERROR(HLOOKUP(IF(VLOOKUP($B16,K24HPTBM!$A$6:$DM$168,CG$4,0)="","",VLOOKUP($B16,K24HPTBM!$A$6:$DM$168,CG$4,0)),$I$1:$V$2,2,1)),"",HLOOKUP(IF(VLOOKUP($B16,K24HPTBM!$A$6:$DM$168,CG$4,0)="","",VLOOKUP($B16,K24HPTBM!$A$6:$DM$168,CG$4,0)),$I$1:$V$2,2,1))</f>
        <v>4</v>
      </c>
      <c r="CH16" s="28">
        <f>IF(ISERROR(HLOOKUP(IF(VLOOKUP($B16,K24HPTBM!$A$6:$DM$168,CH$4,0)="","",VLOOKUP($B16,K24HPTBM!$A$6:$DM$168,CH$4,0)),$I$1:$V$2,2,1)),"",HLOOKUP(IF(VLOOKUP($B16,K24HPTBM!$A$6:$DM$168,CH$4,0)="","",VLOOKUP($B16,K24HPTBM!$A$6:$DM$168,CH$4,0)),$I$1:$V$2,2,1))</f>
        <v>4</v>
      </c>
      <c r="CI16" s="28">
        <f>IF(ISERROR(HLOOKUP(IF(VLOOKUP($B16,K24HPTBM!$A$6:$DM$168,CI$4,0)="","",VLOOKUP($B16,K24HPTBM!$A$6:$DM$168,CI$4,0)),$I$1:$V$2,2,1)),"",HLOOKUP(IF(VLOOKUP($B16,K24HPTBM!$A$6:$DM$168,CI$4,0)="","",VLOOKUP($B16,K24HPTBM!$A$6:$DM$168,CI$4,0)),$I$1:$V$2,2,1))</f>
        <v>4</v>
      </c>
      <c r="CJ16" s="28">
        <f>IF(ISERROR(HLOOKUP(IF(VLOOKUP($B16,K24HPTBM!$A$6:$DM$168,CJ$4,0)="","",VLOOKUP($B16,K24HPTBM!$A$6:$DM$168,CJ$4,0)),$I$1:$V$2,2,1)),"",HLOOKUP(IF(VLOOKUP($B16,K24HPTBM!$A$6:$DM$168,CJ$4,0)="","",VLOOKUP($B16,K24HPTBM!$A$6:$DM$168,CJ$4,0)),$I$1:$V$2,2,1))</f>
        <v>3.65</v>
      </c>
      <c r="CK16" s="28">
        <f>IF(ISERROR(HLOOKUP(IF(VLOOKUP($B16,K24HPTBM!$A$6:$DM$168,CK$4,0)="","",VLOOKUP($B16,K24HPTBM!$A$6:$DM$168,CK$4,0)),$I$1:$V$2,2,1)),"",HLOOKUP(IF(VLOOKUP($B16,K24HPTBM!$A$6:$DM$168,CK$4,0)="","",VLOOKUP($B16,K24HPTBM!$A$6:$DM$168,CK$4,0)),$I$1:$V$2,2,1))</f>
        <v>4</v>
      </c>
      <c r="CL16" s="28">
        <f>IF(ISERROR(HLOOKUP(IF(VLOOKUP($B16,K24HPTBM!$A$6:$DM$168,CL$4,0)="","",VLOOKUP($B16,K24HPTBM!$A$6:$DM$168,CL$4,0)),$I$1:$V$2,2,1)),"",HLOOKUP(IF(VLOOKUP($B16,K24HPTBM!$A$6:$DM$168,CL$4,0)="","",VLOOKUP($B16,K24HPTBM!$A$6:$DM$168,CL$4,0)),$I$1:$V$2,2,1))</f>
        <v>4</v>
      </c>
      <c r="CM16" s="28" t="str">
        <f>IF(ISERROR(HLOOKUP(IF(VLOOKUP($B16,K24HPTBM!$A$6:$DM$168,CM$4,0)="","",VLOOKUP($B16,K24HPTBM!$A$6:$DM$168,CM$4,0)),$I$1:$V$2,2,1)),"",HLOOKUP(IF(VLOOKUP($B16,K24HPTBM!$A$6:$DM$168,CM$4,0)="","",VLOOKUP($B16,K24HPTBM!$A$6:$DM$168,CM$4,0)),$I$1:$V$2,2,1))</f>
        <v>X</v>
      </c>
      <c r="CN16" s="28">
        <f>IF(ISERROR(HLOOKUP(IF(VLOOKUP($B16,K24HPTBM!$A$6:$DM$168,CN$4,0)="","",VLOOKUP($B16,K24HPTBM!$A$6:$DM$168,CN$4,0)),$I$1:$V$2,2,1)),"",HLOOKUP(IF(VLOOKUP($B16,K24HPTBM!$A$6:$DM$168,CN$4,0)="","",VLOOKUP($B16,K24HPTBM!$A$6:$DM$168,CN$4,0)),$I$1:$V$2,2,1))</f>
        <v>4</v>
      </c>
      <c r="CO16" s="28">
        <f>IF(ISERROR(HLOOKUP(IF(VLOOKUP($B16,K24HPTBM!$A$6:$DM$168,CO$4,0)="","",VLOOKUP($B16,K24HPTBM!$A$6:$DM$168,CO$4,0)),$I$1:$V$2,2,1)),"",HLOOKUP(IF(VLOOKUP($B16,K24HPTBM!$A$6:$DM$168,CO$4,0)="","",VLOOKUP($B16,K24HPTBM!$A$6:$DM$168,CO$4,0)),$I$1:$V$2,2,1))</f>
        <v>4</v>
      </c>
      <c r="CP16" s="28">
        <f>IF(ISERROR(HLOOKUP(IF(VLOOKUP($B16,K24HPTBM!$A$6:$DM$168,CP$4,0)="","",VLOOKUP($B16,K24HPTBM!$A$6:$DM$168,CP$4,0)),$I$1:$V$2,2,1)),"",HLOOKUP(IF(VLOOKUP($B16,K24HPTBM!$A$6:$DM$168,CP$4,0)="","",VLOOKUP($B16,K24HPTBM!$A$6:$DM$168,CP$4,0)),$I$1:$V$2,2,1))</f>
        <v>4</v>
      </c>
      <c r="CQ16" s="28">
        <f>IF(ISERROR(HLOOKUP(IF(VLOOKUP($B16,K24HPTBM!$A$6:$DM$168,CQ$4,0)="","",VLOOKUP($B16,K24HPTBM!$A$6:$DM$168,CQ$4,0)),$I$1:$V$2,2,1)),"",HLOOKUP(IF(VLOOKUP($B16,K24HPTBM!$A$6:$DM$168,CQ$4,0)="","",VLOOKUP($B16,K24HPTBM!$A$6:$DM$168,CQ$4,0)),$I$1:$V$2,2,1))</f>
        <v>4</v>
      </c>
      <c r="CR16" s="28">
        <f>IF(ISERROR(HLOOKUP(IF(VLOOKUP($B16,K24HPTBM!$A$6:$DM$168,CR$4,0)="","",VLOOKUP($B16,K24HPTBM!$A$6:$DM$168,CR$4,0)),$I$1:$V$2,2,1)),"",HLOOKUP(IF(VLOOKUP($B16,K24HPTBM!$A$6:$DM$168,CR$4,0)="","",VLOOKUP($B16,K24HPTBM!$A$6:$DM$168,CR$4,0)),$I$1:$V$2,2,1))</f>
        <v>3.33</v>
      </c>
      <c r="CS16" s="28">
        <f>IF(ISERROR(HLOOKUP(IF(VLOOKUP($B16,K24HPTBM!$A$6:$DM$168,CS$4,0)="","",VLOOKUP($B16,K24HPTBM!$A$6:$DM$168,CS$4,0)),$I$1:$V$2,2,1)),"",HLOOKUP(IF(VLOOKUP($B16,K24HPTBM!$A$6:$DM$168,CS$4,0)="","",VLOOKUP($B16,K24HPTBM!$A$6:$DM$168,CS$4,0)),$I$1:$V$2,2,1))</f>
        <v>3.65</v>
      </c>
      <c r="CT16" s="28">
        <f>IF(ISERROR(HLOOKUP(IF(VLOOKUP($B16,K24HPTBM!$A$6:$DM$168,CT$4,0)="","",VLOOKUP($B16,K24HPTBM!$A$6:$DM$168,CT$4,0)),$I$1:$V$2,2,1)),"",HLOOKUP(IF(VLOOKUP($B16,K24HPTBM!$A$6:$DM$168,CT$4,0)="","",VLOOKUP($B16,K24HPTBM!$A$6:$DM$168,CT$4,0)),$I$1:$V$2,2,1))</f>
        <v>4</v>
      </c>
      <c r="CU16" s="28">
        <f>IF(ISERROR(HLOOKUP(IF(VLOOKUP($B16,K24HPTBM!$A$6:$DM$168,CU$4,0)="","",VLOOKUP($B16,K24HPTBM!$A$6:$DM$168,CU$4,0)),$I$1:$V$2,2,1)),"",HLOOKUP(IF(VLOOKUP($B16,K24HPTBM!$A$6:$DM$168,CU$4,0)="","",VLOOKUP($B16,K24HPTBM!$A$6:$DM$168,CU$4,0)),$I$1:$V$2,2,1))</f>
        <v>4</v>
      </c>
      <c r="CV16" s="28">
        <f>IF(ISERROR(HLOOKUP(IF(VLOOKUP($B16,K24HPTBM!$A$6:$DM$168,CV$4,0)="","",VLOOKUP($B16,K24HPTBM!$A$6:$DM$168,CV$4,0)),$I$1:$V$2,2,1)),"",HLOOKUP(IF(VLOOKUP($B16,K24HPTBM!$A$6:$DM$168,CV$4,0)="","",VLOOKUP($B16,K24HPTBM!$A$6:$DM$168,CV$4,0)),$I$1:$V$2,2,1))</f>
        <v>4</v>
      </c>
      <c r="CW16" s="14">
        <f>IF(VLOOKUP($B16,K24HPTBM!$A$6:$DM$168,CW$4,0)="","",VLOOKUP($B16,K24HPTBM!$A$6:$DM$168,CW$4,0))</f>
        <v>35</v>
      </c>
      <c r="CX16" s="14">
        <f>IF(VLOOKUP($B16,K24HPTBM!$A$6:$DM$168,CX$4,0)="","",VLOOKUP($B16,K24HPTBM!$A$6:$DM$168,CX$4,0))</f>
        <v>3</v>
      </c>
      <c r="CY16" s="14">
        <f t="shared" si="0"/>
        <v>126</v>
      </c>
      <c r="CZ16" s="14">
        <f t="shared" si="1"/>
        <v>0</v>
      </c>
      <c r="DA16" s="14">
        <f t="shared" si="2"/>
        <v>3.4</v>
      </c>
      <c r="DB16" s="14"/>
      <c r="DC16" s="14">
        <f t="shared" si="3"/>
        <v>3</v>
      </c>
      <c r="DD16" s="16">
        <f t="shared" si="4"/>
        <v>2.3809523809523808E-2</v>
      </c>
      <c r="DE16" s="17" t="str">
        <f t="shared" si="5"/>
        <v>KO</v>
      </c>
      <c r="DF16" s="13" t="str">
        <f>IF(VLOOKUP($B16,K24HPTBM!$A$6:$DM$168,DF$4,0)="","",VLOOKUP($B16,K24HPTBM!$A$6:$DM$168,DF$4,0))</f>
        <v/>
      </c>
      <c r="DG16" s="13" t="str">
        <f>IF(VLOOKUP($B16,K24HPTBM!$A$6:$DM$168,DG$4,0)="","",VLOOKUP($B16,K24HPTBM!$A$6:$DM$168,DG$4,0))</f>
        <v/>
      </c>
      <c r="DH16" s="13" t="str">
        <f>IF(VLOOKUP($B16,K24HPTBM!$A$6:$DM$168,DH$4,0)="","",VLOOKUP($B16,K24HPTBM!$A$6:$DM$168,DH$4,0))</f>
        <v/>
      </c>
      <c r="DI16" s="28" t="str">
        <f>IF(ISERROR(HLOOKUP(IF(VLOOKUP($B16,K24HPTBM!$A$6:$DM$168,DI$4,0)="","",VLOOKUP($B16,K24HPTBM!$A$6:$DM$168,DI$4,0)),$I$1:$V$2,2,1)),"",HLOOKUP(IF(VLOOKUP($B16,K24HPTBM!$A$6:$DM$168,DI$4,0)="","",VLOOKUP($B16,K24HPTBM!$A$6:$DM$168,DI$4,0)),$I$1:$V$2,2,1))</f>
        <v/>
      </c>
      <c r="DJ16" s="13" t="str">
        <f>IF(VLOOKUP($B16,K24HPTBM!$A$6:$DM$168,DJ$4,0)="","",VLOOKUP($B16,K24HPTBM!$A$6:$DM$168,DJ$4,0))</f>
        <v/>
      </c>
      <c r="DK16" s="13" t="str">
        <f>IF(VLOOKUP($B16,K24HPTBM!$A$6:$DM$168,DK$4,0)="","",VLOOKUP($B16,K24HPTBM!$A$6:$DM$168,DK$4,0))</f>
        <v/>
      </c>
      <c r="DL16" s="14">
        <f>IF(VLOOKUP($B16,K24HPTBM!$A$6:$DM$168,DL$4,0)="","",VLOOKUP($B16,K24HPTBM!$A$6:$DM$168,DL$4,0))</f>
        <v>0</v>
      </c>
      <c r="DM16" s="14">
        <f>IF(VLOOKUP($B16,K24HPTBM!$A$6:$DM$168,DM$4,0)="","",VLOOKUP($B16,K24HPTBM!$A$6:$DM$168,DM$4,0))</f>
        <v>3</v>
      </c>
      <c r="DN16" s="14">
        <f>IF(VLOOKUP($B16,K24HPTBM!$A$6:$DM$168,DN$4,0)="","",VLOOKUP($B16,K24HPTBM!$A$6:$DM$168,DN$4,0))</f>
        <v>128</v>
      </c>
      <c r="DO16" s="14">
        <f>IF(VLOOKUP($B16,K24HPTBM!$A$6:$DM$168,DO$4,0)="","",VLOOKUP($B16,K24HPTBM!$A$6:$DM$168,DO$4,0))</f>
        <v>6</v>
      </c>
      <c r="DP16" s="14">
        <f>IF(VLOOKUP($B16,K24HPTBM!$A$6:$DM$168,DP$4,0)="","",VLOOKUP($B16,K24HPTBM!$A$6:$DM$168,DP$4,0))</f>
        <v>132</v>
      </c>
      <c r="DQ16" s="14">
        <f>IF(VLOOKUP($B16,K24HPTBM!$A$6:$DM$168,DQ$4,0)="","",VLOOKUP($B16,K24HPTBM!$A$6:$DM$168,DQ$4,0))</f>
        <v>128</v>
      </c>
      <c r="DR16" s="18">
        <f>IF(VLOOKUP($B16,K24HPTBM!$A$6:$DM$168,DR$4,0)="","",VLOOKUP($B16,K24HPTBM!$A$6:$DM$168,DR$4,0))</f>
        <v>8.1</v>
      </c>
      <c r="DS16" s="18">
        <f>IF(VLOOKUP($B16,K24HPTBM!$A$6:$DM$168,DS$4,0)="","",VLOOKUP($B16,K24HPTBM!$A$6:$DM$168,DS$4,0))</f>
        <v>3.49</v>
      </c>
      <c r="DT16" s="13" t="str">
        <f>IF(VLOOKUP($B16,K24HPTBM!$A$6:$DM$168,DT$4,0)="","",VLOOKUP($B16,K24HPTBM!$A$6:$DM$168,DT$4,0))</f>
        <v/>
      </c>
      <c r="DU16" s="29">
        <f t="shared" si="7"/>
        <v>3.32</v>
      </c>
    </row>
    <row r="17" spans="1:125" ht="17.25" customHeight="1" x14ac:dyDescent="0.25">
      <c r="A17" s="8">
        <f t="shared" si="6"/>
        <v>8</v>
      </c>
      <c r="B17" s="4">
        <v>24201907718</v>
      </c>
      <c r="C17" s="4" t="str">
        <f>VLOOKUP($B17,K24HPTBM!$A$6:$DM$168,C$4,0) &amp; " " &amp; VLOOKUP($B17,K24HPTBM!$A$6:$DM$168,D$4,0)</f>
        <v>Trương Hồng</v>
      </c>
      <c r="D17" s="5"/>
      <c r="E17" s="4" t="str">
        <f>VLOOKUP($B17,K24HPTBM!$A$6:$DM$168,E$4,0)</f>
        <v>Ngân</v>
      </c>
      <c r="F17" s="6">
        <f>VLOOKUP($B17,K24HPTBM!$A$6:$DM$168,F$4,0)</f>
        <v>36549</v>
      </c>
      <c r="G17" s="4" t="str">
        <f>VLOOKUP($B17,K24HPTBM!$A$6:$DM$168,G$4,0)</f>
        <v>Nữ</v>
      </c>
      <c r="H17" s="5"/>
      <c r="I17" s="28">
        <f>IF(ISERROR(HLOOKUP(IF(VLOOKUP($B17,K24HPTBM!$A$6:$DM$168,I$4,0)="","",VLOOKUP($B17,K24HPTBM!$A$6:$DM$168,I$4,0)),$I$1:$V$2,2,1)),"",HLOOKUP(IF(VLOOKUP($B17,K24HPTBM!$A$6:$DM$168,I$4,0)="","",VLOOKUP($B17,K24HPTBM!$A$6:$DM$168,I$4,0)),$I$1:$V$2,2,1))</f>
        <v>3.33</v>
      </c>
      <c r="J17" s="28">
        <f>IF(ISERROR(HLOOKUP(IF(VLOOKUP($B17,K24HPTBM!$A$6:$DM$168,J$4,0)="","",VLOOKUP($B17,K24HPTBM!$A$6:$DM$168,J$4,0)),$I$1:$V$2,2,1)),"",HLOOKUP(IF(VLOOKUP($B17,K24HPTBM!$A$6:$DM$168,J$4,0)="","",VLOOKUP($B17,K24HPTBM!$A$6:$DM$168,J$4,0)),$I$1:$V$2,2,1))</f>
        <v>4</v>
      </c>
      <c r="K17" s="28" t="str">
        <f>IF(ISERROR(HLOOKUP(IF(VLOOKUP($B17,K24HPTBM!$A$6:$DM$168,K$4,0)="","",VLOOKUP($B17,K24HPTBM!$A$6:$DM$168,K$4,0)),$I$1:$V$2,2,1)),"",HLOOKUP(IF(VLOOKUP($B17,K24HPTBM!$A$6:$DM$168,K$4,0)="","",VLOOKUP($B17,K24HPTBM!$A$6:$DM$168,K$4,0)),$I$1:$V$2,2,1))</f>
        <v/>
      </c>
      <c r="L17" s="28">
        <f>IF(ISERROR(HLOOKUP(IF(VLOOKUP($B17,K24HPTBM!$A$6:$DM$168,L$4,0)="","",VLOOKUP($B17,K24HPTBM!$A$6:$DM$168,L$4,0)),$I$1:$V$2,2,1)),"",HLOOKUP(IF(VLOOKUP($B17,K24HPTBM!$A$6:$DM$168,L$4,0)="","",VLOOKUP($B17,K24HPTBM!$A$6:$DM$168,L$4,0)),$I$1:$V$2,2,1))</f>
        <v>2.65</v>
      </c>
      <c r="M17" s="28" t="str">
        <f>IF(ISERROR(HLOOKUP(IF(VLOOKUP($B17,K24HPTBM!$A$6:$DM$168,M$4,0)="","",VLOOKUP($B17,K24HPTBM!$A$6:$DM$168,M$4,0)),$I$1:$V$2,2,1)),"",HLOOKUP(IF(VLOOKUP($B17,K24HPTBM!$A$6:$DM$168,M$4,0)="","",VLOOKUP($B17,K24HPTBM!$A$6:$DM$168,M$4,0)),$I$1:$V$2,2,1))</f>
        <v/>
      </c>
      <c r="N17" s="28">
        <f>IF(ISERROR(HLOOKUP(IF(VLOOKUP($B17,K24HPTBM!$A$6:$DM$168,N$4,0)="","",VLOOKUP($B17,K24HPTBM!$A$6:$DM$168,N$4,0)),$I$1:$V$2,2,1)),"",HLOOKUP(IF(VLOOKUP($B17,K24HPTBM!$A$6:$DM$168,N$4,0)="","",VLOOKUP($B17,K24HPTBM!$A$6:$DM$168,N$4,0)),$I$1:$V$2,2,1))</f>
        <v>4</v>
      </c>
      <c r="O17" s="28">
        <f>IF(ISERROR(HLOOKUP(IF(VLOOKUP($B17,K24HPTBM!$A$6:$DM$168,O$4,0)="","",VLOOKUP($B17,K24HPTBM!$A$6:$DM$168,O$4,0)),$I$1:$V$2,2,1)),"",HLOOKUP(IF(VLOOKUP($B17,K24HPTBM!$A$6:$DM$168,O$4,0)="","",VLOOKUP($B17,K24HPTBM!$A$6:$DM$168,O$4,0)),$I$1:$V$2,2,1))</f>
        <v>4</v>
      </c>
      <c r="P17" s="28">
        <f>IF(ISERROR(HLOOKUP(IF(VLOOKUP($B17,K24HPTBM!$A$6:$DM$168,P$4,0)="","",VLOOKUP($B17,K24HPTBM!$A$6:$DM$168,P$4,0)),$I$1:$V$2,2,1)),"",HLOOKUP(IF(VLOOKUP($B17,K24HPTBM!$A$6:$DM$168,P$4,0)="","",VLOOKUP($B17,K24HPTBM!$A$6:$DM$168,P$4,0)),$I$1:$V$2,2,1))</f>
        <v>4</v>
      </c>
      <c r="Q17" s="28">
        <f>IF(ISERROR(HLOOKUP(IF(VLOOKUP($B17,K24HPTBM!$A$6:$DM$168,Q$4,0)="","",VLOOKUP($B17,K24HPTBM!$A$6:$DM$168,Q$4,0)),$I$1:$V$2,2,1)),"",HLOOKUP(IF(VLOOKUP($B17,K24HPTBM!$A$6:$DM$168,Q$4,0)="","",VLOOKUP($B17,K24HPTBM!$A$6:$DM$168,Q$4,0)),$I$1:$V$2,2,1))</f>
        <v>4</v>
      </c>
      <c r="R17" s="28" t="str">
        <f>IF(ISERROR(HLOOKUP(IF(VLOOKUP($B17,K24HPTBM!$A$6:$DM$168,R$4,0)="","",VLOOKUP($B17,K24HPTBM!$A$6:$DM$168,R$4,0)),$I$1:$V$2,2,1)),"",HLOOKUP(IF(VLOOKUP($B17,K24HPTBM!$A$6:$DM$168,R$4,0)="","",VLOOKUP($B17,K24HPTBM!$A$6:$DM$168,R$4,0)),$I$1:$V$2,2,1))</f>
        <v/>
      </c>
      <c r="S17" s="28">
        <f>IF(ISERROR(HLOOKUP(IF(VLOOKUP($B17,K24HPTBM!$A$6:$DM$168,S$4,0)="","",VLOOKUP($B17,K24HPTBM!$A$6:$DM$168,S$4,0)),$I$1:$V$2,2,1)),"",HLOOKUP(IF(VLOOKUP($B17,K24HPTBM!$A$6:$DM$168,S$4,0)="","",VLOOKUP($B17,K24HPTBM!$A$6:$DM$168,S$4,0)),$I$1:$V$2,2,1))</f>
        <v>4</v>
      </c>
      <c r="T17" s="28" t="str">
        <f>IF(ISERROR(HLOOKUP(IF(VLOOKUP($B17,K24HPTBM!$A$6:$DM$168,T$4,0)="","",VLOOKUP($B17,K24HPTBM!$A$6:$DM$168,T$4,0)),$I$1:$V$2,2,1)),"",HLOOKUP(IF(VLOOKUP($B17,K24HPTBM!$A$6:$DM$168,T$4,0)="","",VLOOKUP($B17,K24HPTBM!$A$6:$DM$168,T$4,0)),$I$1:$V$2,2,1))</f>
        <v/>
      </c>
      <c r="U17" s="28" t="str">
        <f>IF(ISERROR(HLOOKUP(IF(VLOOKUP($B17,K24HPTBM!$A$6:$DM$168,U$4,0)="","",VLOOKUP($B17,K24HPTBM!$A$6:$DM$168,U$4,0)),$I$1:$V$2,2,1)),"",HLOOKUP(IF(VLOOKUP($B17,K24HPTBM!$A$6:$DM$168,U$4,0)="","",VLOOKUP($B17,K24HPTBM!$A$6:$DM$168,U$4,0)),$I$1:$V$2,2,1))</f>
        <v/>
      </c>
      <c r="V17" s="28" t="str">
        <f>IF(ISERROR(HLOOKUP(IF(VLOOKUP($B17,K24HPTBM!$A$6:$DM$168,V$4,0)="","",VLOOKUP($B17,K24HPTBM!$A$6:$DM$168,V$4,0)),$I$1:$V$2,2,1)),"",HLOOKUP(IF(VLOOKUP($B17,K24HPTBM!$A$6:$DM$168,V$4,0)="","",VLOOKUP($B17,K24HPTBM!$A$6:$DM$168,V$4,0)),$I$1:$V$2,2,1))</f>
        <v/>
      </c>
      <c r="W17" s="28">
        <f>IF(ISERROR(HLOOKUP(IF(VLOOKUP($B17,K24HPTBM!$A$6:$DM$168,W$4,0)="","",VLOOKUP($B17,K24HPTBM!$A$6:$DM$168,W$4,0)),$I$1:$V$2,2,1)),"",HLOOKUP(IF(VLOOKUP($B17,K24HPTBM!$A$6:$DM$168,W$4,0)="","",VLOOKUP($B17,K24HPTBM!$A$6:$DM$168,W$4,0)),$I$1:$V$2,2,1))</f>
        <v>4</v>
      </c>
      <c r="X17" s="28">
        <f>IF(ISERROR(HLOOKUP(IF(VLOOKUP($B17,K24HPTBM!$A$6:$DM$168,X$4,0)="","",VLOOKUP($B17,K24HPTBM!$A$6:$DM$168,X$4,0)),$I$1:$V$2,2,1)),"",HLOOKUP(IF(VLOOKUP($B17,K24HPTBM!$A$6:$DM$168,X$4,0)="","",VLOOKUP($B17,K24HPTBM!$A$6:$DM$168,X$4,0)),$I$1:$V$2,2,1))</f>
        <v>3.33</v>
      </c>
      <c r="Y17" s="28" t="str">
        <f>IF(ISERROR(HLOOKUP(IF(VLOOKUP($B17,K24HPTBM!$A$6:$DM$168,Y$4,0)="","",VLOOKUP($B17,K24HPTBM!$A$6:$DM$168,Y$4,0)),$I$1:$V$2,2,1)),"",HLOOKUP(IF(VLOOKUP($B17,K24HPTBM!$A$6:$DM$168,Y$4,0)="","",VLOOKUP($B17,K24HPTBM!$A$6:$DM$168,Y$4,0)),$I$1:$V$2,2,1))</f>
        <v/>
      </c>
      <c r="Z17" s="28">
        <f>IF(ISERROR(HLOOKUP(IF(VLOOKUP($B17,K24HPTBM!$A$6:$DM$168,Z$4,0)="","",VLOOKUP($B17,K24HPTBM!$A$6:$DM$168,Z$4,0)),$I$1:$V$2,2,1)),"",HLOOKUP(IF(VLOOKUP($B17,K24HPTBM!$A$6:$DM$168,Z$4,0)="","",VLOOKUP($B17,K24HPTBM!$A$6:$DM$168,Z$4,0)),$I$1:$V$2,2,1))</f>
        <v>4</v>
      </c>
      <c r="AA17" s="28">
        <f>IF(ISERROR(HLOOKUP(IF(VLOOKUP($B17,K24HPTBM!$A$6:$DM$168,AA$4,0)="","",VLOOKUP($B17,K24HPTBM!$A$6:$DM$168,AA$4,0)),$I$1:$V$2,2,1)),"",HLOOKUP(IF(VLOOKUP($B17,K24HPTBM!$A$6:$DM$168,AA$4,0)="","",VLOOKUP($B17,K24HPTBM!$A$6:$DM$168,AA$4,0)),$I$1:$V$2,2,1))</f>
        <v>4</v>
      </c>
      <c r="AB17" s="28">
        <f>IF(ISERROR(HLOOKUP(IF(VLOOKUP($B17,K24HPTBM!$A$6:$DM$168,AB$4,0)="","",VLOOKUP($B17,K24HPTBM!$A$6:$DM$168,AB$4,0)),$I$1:$V$2,2,1)),"",HLOOKUP(IF(VLOOKUP($B17,K24HPTBM!$A$6:$DM$168,AB$4,0)="","",VLOOKUP($B17,K24HPTBM!$A$6:$DM$168,AB$4,0)),$I$1:$V$2,2,1))</f>
        <v>4</v>
      </c>
      <c r="AC17" s="28">
        <f>IF(ISERROR(HLOOKUP(IF(VLOOKUP($B17,K24HPTBM!$A$6:$DM$168,AC$4,0)="","",VLOOKUP($B17,K24HPTBM!$A$6:$DM$168,AC$4,0)),$I$1:$V$2,2,1)),"",HLOOKUP(IF(VLOOKUP($B17,K24HPTBM!$A$6:$DM$168,AC$4,0)="","",VLOOKUP($B17,K24HPTBM!$A$6:$DM$168,AC$4,0)),$I$1:$V$2,2,1))</f>
        <v>3</v>
      </c>
      <c r="AD17" s="28">
        <f>IF(ISERROR(HLOOKUP(IF(VLOOKUP($B17,K24HPTBM!$A$6:$DM$168,AD$4,0)="","",VLOOKUP($B17,K24HPTBM!$A$6:$DM$168,AD$4,0)),$I$1:$V$2,2,1)),"",HLOOKUP(IF(VLOOKUP($B17,K24HPTBM!$A$6:$DM$168,AD$4,0)="","",VLOOKUP($B17,K24HPTBM!$A$6:$DM$168,AD$4,0)),$I$1:$V$2,2,1))</f>
        <v>3.65</v>
      </c>
      <c r="AE17" s="28">
        <f>IF(ISERROR(HLOOKUP(IF(VLOOKUP($B17,K24HPTBM!$A$6:$DM$168,AE$4,0)="","",VLOOKUP($B17,K24HPTBM!$A$6:$DM$168,AE$4,0)),$I$1:$V$2,2,1)),"",HLOOKUP(IF(VLOOKUP($B17,K24HPTBM!$A$6:$DM$168,AE$4,0)="","",VLOOKUP($B17,K24HPTBM!$A$6:$DM$168,AE$4,0)),$I$1:$V$2,2,1))</f>
        <v>4</v>
      </c>
      <c r="AF17" s="28">
        <f>IF(ISERROR(HLOOKUP(IF(VLOOKUP($B17,K24HPTBM!$A$6:$DM$168,AF$4,0)="","",VLOOKUP($B17,K24HPTBM!$A$6:$DM$168,AF$4,0)),$I$1:$V$2,2,1)),"",HLOOKUP(IF(VLOOKUP($B17,K24HPTBM!$A$6:$DM$168,AF$4,0)="","",VLOOKUP($B17,K24HPTBM!$A$6:$DM$168,AF$4,0)),$I$1:$V$2,2,1))</f>
        <v>2.65</v>
      </c>
      <c r="AG17" s="28">
        <f>IF(ISERROR(HLOOKUP(IF(VLOOKUP($B17,K24HPTBM!$A$6:$DM$168,AG$4,0)="","",VLOOKUP($B17,K24HPTBM!$A$6:$DM$168,AG$4,0)),$I$1:$V$2,2,1)),"",HLOOKUP(IF(VLOOKUP($B17,K24HPTBM!$A$6:$DM$168,AG$4,0)="","",VLOOKUP($B17,K24HPTBM!$A$6:$DM$168,AG$4,0)),$I$1:$V$2,2,1))</f>
        <v>4</v>
      </c>
      <c r="AH17" s="28">
        <f>IF(ISERROR(HLOOKUP(IF(VLOOKUP($B17,K24HPTBM!$A$6:$DM$168,AH$4,0)="","",VLOOKUP($B17,K24HPTBM!$A$6:$DM$168,AH$4,0)),$I$1:$V$2,2,1)),"",HLOOKUP(IF(VLOOKUP($B17,K24HPTBM!$A$6:$DM$168,AH$4,0)="","",VLOOKUP($B17,K24HPTBM!$A$6:$DM$168,AH$4,0)),$I$1:$V$2,2,1))</f>
        <v>3.65</v>
      </c>
      <c r="AI17" s="28">
        <f>IF(ISERROR(HLOOKUP(IF(VLOOKUP($B17,K24HPTBM!$A$6:$DM$168,AI$4,0)="","",VLOOKUP($B17,K24HPTBM!$A$6:$DM$168,AI$4,0)),$I$1:$V$2,2,1)),"",HLOOKUP(IF(VLOOKUP($B17,K24HPTBM!$A$6:$DM$168,AI$4,0)="","",VLOOKUP($B17,K24HPTBM!$A$6:$DM$168,AI$4,0)),$I$1:$V$2,2,1))</f>
        <v>4</v>
      </c>
      <c r="AJ17" s="28">
        <f>IF(ISERROR(HLOOKUP(IF(VLOOKUP($B17,K24HPTBM!$A$6:$DM$168,AJ$4,0)="","",VLOOKUP($B17,K24HPTBM!$A$6:$DM$168,AJ$4,0)),$I$1:$V$2,2,1)),"",HLOOKUP(IF(VLOOKUP($B17,K24HPTBM!$A$6:$DM$168,AJ$4,0)="","",VLOOKUP($B17,K24HPTBM!$A$6:$DM$168,AJ$4,0)),$I$1:$V$2,2,1))</f>
        <v>3.33</v>
      </c>
      <c r="AK17" s="28">
        <f>IF(ISERROR(HLOOKUP(IF(VLOOKUP($B17,K24HPTBM!$A$6:$DM$168,AK$4,0)="","",VLOOKUP($B17,K24HPTBM!$A$6:$DM$168,AK$4,0)),$I$1:$V$2,2,1)),"",HLOOKUP(IF(VLOOKUP($B17,K24HPTBM!$A$6:$DM$168,AK$4,0)="","",VLOOKUP($B17,K24HPTBM!$A$6:$DM$168,AK$4,0)),$I$1:$V$2,2,1))</f>
        <v>3.65</v>
      </c>
      <c r="AL17" s="28">
        <f>IF(ISERROR(HLOOKUP(IF(VLOOKUP($B17,K24HPTBM!$A$6:$DM$168,AL$4,0)="","",VLOOKUP($B17,K24HPTBM!$A$6:$DM$168,AL$4,0)),$I$1:$V$2,2,1)),"",HLOOKUP(IF(VLOOKUP($B17,K24HPTBM!$A$6:$DM$168,AL$4,0)="","",VLOOKUP($B17,K24HPTBM!$A$6:$DM$168,AL$4,0)),$I$1:$V$2,2,1))</f>
        <v>3.65</v>
      </c>
      <c r="AM17" s="28">
        <f>IF(ISERROR(HLOOKUP(IF(VLOOKUP($B17,K24HPTBM!$A$6:$DM$168,AM$4,0)="","",VLOOKUP($B17,K24HPTBM!$A$6:$DM$168,AM$4,0)),$I$1:$V$2,2,1)),"",HLOOKUP(IF(VLOOKUP($B17,K24HPTBM!$A$6:$DM$168,AM$4,0)="","",VLOOKUP($B17,K24HPTBM!$A$6:$DM$168,AM$4,0)),$I$1:$V$2,2,1))</f>
        <v>4</v>
      </c>
      <c r="AN17" s="28">
        <f>IF(ISERROR(HLOOKUP(IF(VLOOKUP($B17,K24HPTBM!$A$6:$DM$168,AN$4,0)="","",VLOOKUP($B17,K24HPTBM!$A$6:$DM$168,AN$4,0)),$I$1:$V$2,2,1)),"",HLOOKUP(IF(VLOOKUP($B17,K24HPTBM!$A$6:$DM$168,AN$4,0)="","",VLOOKUP($B17,K24HPTBM!$A$6:$DM$168,AN$4,0)),$I$1:$V$2,2,1))</f>
        <v>3</v>
      </c>
      <c r="AO17" s="28">
        <f>IF(ISERROR(HLOOKUP(IF(VLOOKUP($B17,K24HPTBM!$A$6:$DM$168,AO$4,0)="","",VLOOKUP($B17,K24HPTBM!$A$6:$DM$168,AO$4,0)),$I$1:$V$2,2,1)),"",HLOOKUP(IF(VLOOKUP($B17,K24HPTBM!$A$6:$DM$168,AO$4,0)="","",VLOOKUP($B17,K24HPTBM!$A$6:$DM$168,AO$4,0)),$I$1:$V$2,2,1))</f>
        <v>4</v>
      </c>
      <c r="AP17" s="28">
        <f>IF(ISERROR(HLOOKUP(IF(VLOOKUP($B17,K24HPTBM!$A$6:$DM$168,AP$4,0)="","",VLOOKUP($B17,K24HPTBM!$A$6:$DM$168,AP$4,0)),$I$1:$V$2,2,1)),"",HLOOKUP(IF(VLOOKUP($B17,K24HPTBM!$A$6:$DM$168,AP$4,0)="","",VLOOKUP($B17,K24HPTBM!$A$6:$DM$168,AP$4,0)),$I$1:$V$2,2,1))</f>
        <v>2.65</v>
      </c>
      <c r="AQ17" s="28">
        <f>IF(ISERROR(HLOOKUP(IF(VLOOKUP($B17,K24HPTBM!$A$6:$DM$168,AQ$4,0)="","",VLOOKUP($B17,K24HPTBM!$A$6:$DM$168,AQ$4,0)),$I$1:$V$2,2,1)),"",HLOOKUP(IF(VLOOKUP($B17,K24HPTBM!$A$6:$DM$168,AQ$4,0)="","",VLOOKUP($B17,K24HPTBM!$A$6:$DM$168,AQ$4,0)),$I$1:$V$2,2,1))</f>
        <v>3.65</v>
      </c>
      <c r="AR17" s="28" t="str">
        <f>IF(ISERROR(HLOOKUP(IF(VLOOKUP($B17,K24HPTBM!$A$6:$DM$168,AR$4,0)="","",VLOOKUP($B17,K24HPTBM!$A$6:$DM$168,AR$4,0)),$I$1:$V$2,2,1)),"",HLOOKUP(IF(VLOOKUP($B17,K24HPTBM!$A$6:$DM$168,AR$4,0)="","",VLOOKUP($B17,K24HPTBM!$A$6:$DM$168,AR$4,0)),$I$1:$V$2,2,1))</f>
        <v/>
      </c>
      <c r="AS17" s="28" t="str">
        <f>IF(ISERROR(HLOOKUP(IF(VLOOKUP($B17,K24HPTBM!$A$6:$DM$168,AS$4,0)="","",VLOOKUP($B17,K24HPTBM!$A$6:$DM$168,AS$4,0)),$I$1:$V$2,2,1)),"",HLOOKUP(IF(VLOOKUP($B17,K24HPTBM!$A$6:$DM$168,AS$4,0)="","",VLOOKUP($B17,K24HPTBM!$A$6:$DM$168,AS$4,0)),$I$1:$V$2,2,1))</f>
        <v/>
      </c>
      <c r="AT17" s="28" t="str">
        <f>IF(ISERROR(HLOOKUP(IF(VLOOKUP($B17,K24HPTBM!$A$6:$DM$168,AT$4,0)="","",VLOOKUP($B17,K24HPTBM!$A$6:$DM$168,AT$4,0)),$I$1:$V$2,2,1)),"",HLOOKUP(IF(VLOOKUP($B17,K24HPTBM!$A$6:$DM$168,AT$4,0)="","",VLOOKUP($B17,K24HPTBM!$A$6:$DM$168,AT$4,0)),$I$1:$V$2,2,1))</f>
        <v/>
      </c>
      <c r="AU17" s="28" t="str">
        <f>IF(ISERROR(HLOOKUP(IF(VLOOKUP($B17,K24HPTBM!$A$6:$DM$168,AU$4,0)="","",VLOOKUP($B17,K24HPTBM!$A$6:$DM$168,AU$4,0)),$I$1:$V$2,2,1)),"",HLOOKUP(IF(VLOOKUP($B17,K24HPTBM!$A$6:$DM$168,AU$4,0)="","",VLOOKUP($B17,K24HPTBM!$A$6:$DM$168,AU$4,0)),$I$1:$V$2,2,1))</f>
        <v/>
      </c>
      <c r="AV17" s="14">
        <f>IF(VLOOKUP($B17,K24HPTBM!$A$6:$DM$168,AV$4,0)="","",VLOOKUP($B17,K24HPTBM!$A$6:$DM$168,AV$4,0))</f>
        <v>47</v>
      </c>
      <c r="AW17" s="14">
        <f>IF(VLOOKUP($B17,K24HPTBM!$A$6:$DM$168,AW$4,0)="","",VLOOKUP($B17,K24HPTBM!$A$6:$DM$168,AW$4,0))</f>
        <v>0</v>
      </c>
      <c r="AX17" s="13">
        <f>IF(VLOOKUP($B17,K24HPTBM!$A$6:$DM$168,AX$4,0)="","",VLOOKUP($B17,K24HPTBM!$A$6:$DM$168,AX$4,0))</f>
        <v>6.7</v>
      </c>
      <c r="AY17" s="13">
        <f>IF(VLOOKUP($B17,K24HPTBM!$A$6:$DM$168,AY$4,0)="","",VLOOKUP($B17,K24HPTBM!$A$6:$DM$168,AY$4,0))</f>
        <v>7.3</v>
      </c>
      <c r="AZ17" s="13" t="str">
        <f>IF(VLOOKUP($B17,K24HPTBM!$A$6:$DM$168,AZ$4,0)="","",VLOOKUP($B17,K24HPTBM!$A$6:$DM$168,AZ$4,0))</f>
        <v/>
      </c>
      <c r="BA17" s="13" t="str">
        <f>IF(VLOOKUP($B17,K24HPTBM!$A$6:$DM$168,BA$4,0)="","",VLOOKUP($B17,K24HPTBM!$A$6:$DM$168,BA$4,0))</f>
        <v/>
      </c>
      <c r="BB17" s="13" t="str">
        <f>IF(VLOOKUP($B17,K24HPTBM!$A$6:$DM$168,BB$4,0)="","",VLOOKUP($B17,K24HPTBM!$A$6:$DM$168,BB$4,0))</f>
        <v/>
      </c>
      <c r="BC17" s="13" t="str">
        <f>IF(VLOOKUP($B17,K24HPTBM!$A$6:$DM$168,BC$4,0)="","",VLOOKUP($B17,K24HPTBM!$A$6:$DM$168,BC$4,0))</f>
        <v/>
      </c>
      <c r="BD17" s="13">
        <f>IF(VLOOKUP($B17,K24HPTBM!$A$6:$DM$168,BD$4,0)="","",VLOOKUP($B17,K24HPTBM!$A$6:$DM$168,BD$4,0))</f>
        <v>7.9</v>
      </c>
      <c r="BE17" s="13" t="str">
        <f>IF(VLOOKUP($B17,K24HPTBM!$A$6:$DM$168,BE$4,0)="","",VLOOKUP($B17,K24HPTBM!$A$6:$DM$168,BE$4,0))</f>
        <v/>
      </c>
      <c r="BF17" s="13" t="str">
        <f>IF(VLOOKUP($B17,K24HPTBM!$A$6:$DM$168,BF$4,0)="","",VLOOKUP($B17,K24HPTBM!$A$6:$DM$168,BF$4,0))</f>
        <v/>
      </c>
      <c r="BG17" s="13" t="str">
        <f>IF(VLOOKUP($B17,K24HPTBM!$A$6:$DM$168,BG$4,0)="","",VLOOKUP($B17,K24HPTBM!$A$6:$DM$168,BG$4,0))</f>
        <v/>
      </c>
      <c r="BH17" s="13" t="str">
        <f>IF(VLOOKUP($B17,K24HPTBM!$A$6:$DM$168,BH$4,0)="","",VLOOKUP($B17,K24HPTBM!$A$6:$DM$168,BH$4,0))</f>
        <v/>
      </c>
      <c r="BI17" s="13" t="str">
        <f>IF(VLOOKUP($B17,K24HPTBM!$A$6:$DM$168,BI$4,0)="","",VLOOKUP($B17,K24HPTBM!$A$6:$DM$168,BI$4,0))</f>
        <v/>
      </c>
      <c r="BJ17" s="13">
        <f>IF(VLOOKUP($B17,K24HPTBM!$A$6:$DM$168,BJ$4,0)="","",VLOOKUP($B17,K24HPTBM!$A$6:$DM$168,BJ$4,0))</f>
        <v>6.8</v>
      </c>
      <c r="BK17" s="13" t="str">
        <f>IF(VLOOKUP($B17,K24HPTBM!$A$6:$DM$168,BK$4,0)="","",VLOOKUP($B17,K24HPTBM!$A$6:$DM$168,BK$4,0))</f>
        <v/>
      </c>
      <c r="BL17" s="13">
        <f>IF(VLOOKUP($B17,K24HPTBM!$A$6:$DM$168,BL$4,0)="","",VLOOKUP($B17,K24HPTBM!$A$6:$DM$168,BL$4,0))</f>
        <v>7.4</v>
      </c>
      <c r="BM17" s="14">
        <f>IF(VLOOKUP($B17,K24HPTBM!$A$6:$DM$168,BM$4,0)="","",VLOOKUP($B17,K24HPTBM!$A$6:$DM$168,BM$4,0))</f>
        <v>5</v>
      </c>
      <c r="BN17" s="14">
        <f>IF(VLOOKUP($B17,K24HPTBM!$A$6:$DM$168,BN$4,0)="","",VLOOKUP($B17,K24HPTBM!$A$6:$DM$168,BN$4,0))</f>
        <v>0</v>
      </c>
      <c r="BO17" s="28">
        <f>IF(ISERROR(HLOOKUP(IF(VLOOKUP($B17,K24HPTBM!$A$6:$DM$168,BO$4,0)="","",VLOOKUP($B17,K24HPTBM!$A$6:$DM$168,BO$4,0)),$I$1:$V$2,2,1)),"",HLOOKUP(IF(VLOOKUP($B17,K24HPTBM!$A$6:$DM$168,BO$4,0)="","",VLOOKUP($B17,K24HPTBM!$A$6:$DM$168,BO$4,0)),$I$1:$V$2,2,1))</f>
        <v>3.65</v>
      </c>
      <c r="BP17" s="28">
        <f>IF(ISERROR(HLOOKUP(IF(VLOOKUP($B17,K24HPTBM!$A$6:$DM$168,BP$4,0)="","",VLOOKUP($B17,K24HPTBM!$A$6:$DM$168,BP$4,0)),$I$1:$V$2,2,1)),"",HLOOKUP(IF(VLOOKUP($B17,K24HPTBM!$A$6:$DM$168,BP$4,0)="","",VLOOKUP($B17,K24HPTBM!$A$6:$DM$168,BP$4,0)),$I$1:$V$2,2,1))</f>
        <v>4</v>
      </c>
      <c r="BQ17" s="28">
        <f>IF(ISERROR(HLOOKUP(IF(VLOOKUP($B17,K24HPTBM!$A$6:$DM$168,BQ$4,0)="","",VLOOKUP($B17,K24HPTBM!$A$6:$DM$168,BQ$4,0)),$I$1:$V$2,2,1)),"",HLOOKUP(IF(VLOOKUP($B17,K24HPTBM!$A$6:$DM$168,BQ$4,0)="","",VLOOKUP($B17,K24HPTBM!$A$6:$DM$168,BQ$4,0)),$I$1:$V$2,2,1))</f>
        <v>3.33</v>
      </c>
      <c r="BR17" s="28">
        <f>IF(ISERROR(HLOOKUP(IF(VLOOKUP($B17,K24HPTBM!$A$6:$DM$168,BR$4,0)="","",VLOOKUP($B17,K24HPTBM!$A$6:$DM$168,BR$4,0)),$I$1:$V$2,2,1)),"",HLOOKUP(IF(VLOOKUP($B17,K24HPTBM!$A$6:$DM$168,BR$4,0)="","",VLOOKUP($B17,K24HPTBM!$A$6:$DM$168,BR$4,0)),$I$1:$V$2,2,1))</f>
        <v>4</v>
      </c>
      <c r="BS17" s="28">
        <f>IF(ISERROR(HLOOKUP(IF(VLOOKUP($B17,K24HPTBM!$A$6:$DM$168,BS$4,0)="","",VLOOKUP($B17,K24HPTBM!$A$6:$DM$168,BS$4,0)),$I$1:$V$2,2,1)),"",HLOOKUP(IF(VLOOKUP($B17,K24HPTBM!$A$6:$DM$168,BS$4,0)="","",VLOOKUP($B17,K24HPTBM!$A$6:$DM$168,BS$4,0)),$I$1:$V$2,2,1))</f>
        <v>2.65</v>
      </c>
      <c r="BT17" s="28">
        <f>IF(ISERROR(HLOOKUP(IF(VLOOKUP($B17,K24HPTBM!$A$6:$DM$168,BT$4,0)="","",VLOOKUP($B17,K24HPTBM!$A$6:$DM$168,BT$4,0)),$I$1:$V$2,2,1)),"",HLOOKUP(IF(VLOOKUP($B17,K24HPTBM!$A$6:$DM$168,BT$4,0)="","",VLOOKUP($B17,K24HPTBM!$A$6:$DM$168,BT$4,0)),$I$1:$V$2,2,1))</f>
        <v>4</v>
      </c>
      <c r="BU17" s="28">
        <f>IF(ISERROR(HLOOKUP(IF(VLOOKUP($B17,K24HPTBM!$A$6:$DM$168,BU$4,0)="","",VLOOKUP($B17,K24HPTBM!$A$6:$DM$168,BU$4,0)),$I$1:$V$2,2,1)),"",HLOOKUP(IF(VLOOKUP($B17,K24HPTBM!$A$6:$DM$168,BU$4,0)="","",VLOOKUP($B17,K24HPTBM!$A$6:$DM$168,BU$4,0)),$I$1:$V$2,2,1))</f>
        <v>4</v>
      </c>
      <c r="BV17" s="28">
        <f>IF(ISERROR(HLOOKUP(IF(VLOOKUP($B17,K24HPTBM!$A$6:$DM$168,BV$4,0)="","",VLOOKUP($B17,K24HPTBM!$A$6:$DM$168,BV$4,0)),$I$1:$V$2,2,1)),"",HLOOKUP(IF(VLOOKUP($B17,K24HPTBM!$A$6:$DM$168,BV$4,0)="","",VLOOKUP($B17,K24HPTBM!$A$6:$DM$168,BV$4,0)),$I$1:$V$2,2,1))</f>
        <v>4</v>
      </c>
      <c r="BW17" s="28">
        <f>IF(ISERROR(HLOOKUP(IF(VLOOKUP($B17,K24HPTBM!$A$6:$DM$168,BW$4,0)="","",VLOOKUP($B17,K24HPTBM!$A$6:$DM$168,BW$4,0)),$I$1:$V$2,2,1)),"",HLOOKUP(IF(VLOOKUP($B17,K24HPTBM!$A$6:$DM$168,BW$4,0)="","",VLOOKUP($B17,K24HPTBM!$A$6:$DM$168,BW$4,0)),$I$1:$V$2,2,1))</f>
        <v>3.65</v>
      </c>
      <c r="BX17" s="28">
        <f>IF(ISERROR(HLOOKUP(IF(VLOOKUP($B17,K24HPTBM!$A$6:$DM$168,BX$4,0)="","",VLOOKUP($B17,K24HPTBM!$A$6:$DM$168,BX$4,0)),$I$1:$V$2,2,1)),"",HLOOKUP(IF(VLOOKUP($B17,K24HPTBM!$A$6:$DM$168,BX$4,0)="","",VLOOKUP($B17,K24HPTBM!$A$6:$DM$168,BX$4,0)),$I$1:$V$2,2,1))</f>
        <v>3.33</v>
      </c>
      <c r="BY17" s="28">
        <f>IF(ISERROR(HLOOKUP(IF(VLOOKUP($B17,K24HPTBM!$A$6:$DM$168,BY$4,0)="","",VLOOKUP($B17,K24HPTBM!$A$6:$DM$168,BY$4,0)),$I$1:$V$2,2,1)),"",HLOOKUP(IF(VLOOKUP($B17,K24HPTBM!$A$6:$DM$168,BY$4,0)="","",VLOOKUP($B17,K24HPTBM!$A$6:$DM$168,BY$4,0)),$I$1:$V$2,2,1))</f>
        <v>4</v>
      </c>
      <c r="BZ17" s="28">
        <f>IF(ISERROR(HLOOKUP(IF(VLOOKUP($B17,K24HPTBM!$A$6:$DM$168,BZ$4,0)="","",VLOOKUP($B17,K24HPTBM!$A$6:$DM$168,BZ$4,0)),$I$1:$V$2,2,1)),"",HLOOKUP(IF(VLOOKUP($B17,K24HPTBM!$A$6:$DM$168,BZ$4,0)="","",VLOOKUP($B17,K24HPTBM!$A$6:$DM$168,BZ$4,0)),$I$1:$V$2,2,1))</f>
        <v>3.65</v>
      </c>
      <c r="CA17" s="28">
        <f>IF(ISERROR(HLOOKUP(IF(VLOOKUP($B17,K24HPTBM!$A$6:$DM$168,CA$4,0)="","",VLOOKUP($B17,K24HPTBM!$A$6:$DM$168,CA$4,0)),$I$1:$V$2,2,1)),"",HLOOKUP(IF(VLOOKUP($B17,K24HPTBM!$A$6:$DM$168,CA$4,0)="","",VLOOKUP($B17,K24HPTBM!$A$6:$DM$168,CA$4,0)),$I$1:$V$2,2,1))</f>
        <v>4</v>
      </c>
      <c r="CB17" s="28">
        <f>IF(ISERROR(HLOOKUP(IF(VLOOKUP($B17,K24HPTBM!$A$6:$DM$168,CB$4,0)="","",VLOOKUP($B17,K24HPTBM!$A$6:$DM$168,CB$4,0)),$I$1:$V$2,2,1)),"",HLOOKUP(IF(VLOOKUP($B17,K24HPTBM!$A$6:$DM$168,CB$4,0)="","",VLOOKUP($B17,K24HPTBM!$A$6:$DM$168,CB$4,0)),$I$1:$V$2,2,1))</f>
        <v>4</v>
      </c>
      <c r="CC17" s="28">
        <f>IF(ISERROR(HLOOKUP(IF(VLOOKUP($B17,K24HPTBM!$A$6:$DM$168,CC$4,0)="","",VLOOKUP($B17,K24HPTBM!$A$6:$DM$168,CC$4,0)),$I$1:$V$2,2,1)),"",HLOOKUP(IF(VLOOKUP($B17,K24HPTBM!$A$6:$DM$168,CC$4,0)="","",VLOOKUP($B17,K24HPTBM!$A$6:$DM$168,CC$4,0)),$I$1:$V$2,2,1))</f>
        <v>3.65</v>
      </c>
      <c r="CD17" s="14">
        <f>IF(VLOOKUP($B17,K24HPTBM!$A$6:$DM$168,CD$4,0)="","",VLOOKUP($B17,K24HPTBM!$A$6:$DM$168,CD$4,0))</f>
        <v>41</v>
      </c>
      <c r="CE17" s="14">
        <f>IF(VLOOKUP($B17,K24HPTBM!$A$6:$DM$168,CE$4,0)="","",VLOOKUP($B17,K24HPTBM!$A$6:$DM$168,CE$4,0))</f>
        <v>0</v>
      </c>
      <c r="CF17" s="28" t="str">
        <f>IF(ISERROR(HLOOKUP(IF(VLOOKUP($B17,K24HPTBM!$A$6:$DM$168,CF$4,0)="","",VLOOKUP($B17,K24HPTBM!$A$6:$DM$168,CF$4,0)),$I$1:$V$2,2,1)),"",HLOOKUP(IF(VLOOKUP($B17,K24HPTBM!$A$6:$DM$168,CF$4,0)="","",VLOOKUP($B17,K24HPTBM!$A$6:$DM$168,CF$4,0)),$I$1:$V$2,2,1))</f>
        <v/>
      </c>
      <c r="CG17" s="28">
        <f>IF(ISERROR(HLOOKUP(IF(VLOOKUP($B17,K24HPTBM!$A$6:$DM$168,CG$4,0)="","",VLOOKUP($B17,K24HPTBM!$A$6:$DM$168,CG$4,0)),$I$1:$V$2,2,1)),"",HLOOKUP(IF(VLOOKUP($B17,K24HPTBM!$A$6:$DM$168,CG$4,0)="","",VLOOKUP($B17,K24HPTBM!$A$6:$DM$168,CG$4,0)),$I$1:$V$2,2,1))</f>
        <v>4</v>
      </c>
      <c r="CH17" s="28">
        <f>IF(ISERROR(HLOOKUP(IF(VLOOKUP($B17,K24HPTBM!$A$6:$DM$168,CH$4,0)="","",VLOOKUP($B17,K24HPTBM!$A$6:$DM$168,CH$4,0)),$I$1:$V$2,2,1)),"",HLOOKUP(IF(VLOOKUP($B17,K24HPTBM!$A$6:$DM$168,CH$4,0)="","",VLOOKUP($B17,K24HPTBM!$A$6:$DM$168,CH$4,0)),$I$1:$V$2,2,1))</f>
        <v>4</v>
      </c>
      <c r="CI17" s="28">
        <f>IF(ISERROR(HLOOKUP(IF(VLOOKUP($B17,K24HPTBM!$A$6:$DM$168,CI$4,0)="","",VLOOKUP($B17,K24HPTBM!$A$6:$DM$168,CI$4,0)),$I$1:$V$2,2,1)),"",HLOOKUP(IF(VLOOKUP($B17,K24HPTBM!$A$6:$DM$168,CI$4,0)="","",VLOOKUP($B17,K24HPTBM!$A$6:$DM$168,CI$4,0)),$I$1:$V$2,2,1))</f>
        <v>4</v>
      </c>
      <c r="CJ17" s="28">
        <f>IF(ISERROR(HLOOKUP(IF(VLOOKUP($B17,K24HPTBM!$A$6:$DM$168,CJ$4,0)="","",VLOOKUP($B17,K24HPTBM!$A$6:$DM$168,CJ$4,0)),$I$1:$V$2,2,1)),"",HLOOKUP(IF(VLOOKUP($B17,K24HPTBM!$A$6:$DM$168,CJ$4,0)="","",VLOOKUP($B17,K24HPTBM!$A$6:$DM$168,CJ$4,0)),$I$1:$V$2,2,1))</f>
        <v>3.65</v>
      </c>
      <c r="CK17" s="28">
        <f>IF(ISERROR(HLOOKUP(IF(VLOOKUP($B17,K24HPTBM!$A$6:$DM$168,CK$4,0)="","",VLOOKUP($B17,K24HPTBM!$A$6:$DM$168,CK$4,0)),$I$1:$V$2,2,1)),"",HLOOKUP(IF(VLOOKUP($B17,K24HPTBM!$A$6:$DM$168,CK$4,0)="","",VLOOKUP($B17,K24HPTBM!$A$6:$DM$168,CK$4,0)),$I$1:$V$2,2,1))</f>
        <v>4</v>
      </c>
      <c r="CL17" s="28">
        <f>IF(ISERROR(HLOOKUP(IF(VLOOKUP($B17,K24HPTBM!$A$6:$DM$168,CL$4,0)="","",VLOOKUP($B17,K24HPTBM!$A$6:$DM$168,CL$4,0)),$I$1:$V$2,2,1)),"",HLOOKUP(IF(VLOOKUP($B17,K24HPTBM!$A$6:$DM$168,CL$4,0)="","",VLOOKUP($B17,K24HPTBM!$A$6:$DM$168,CL$4,0)),$I$1:$V$2,2,1))</f>
        <v>4</v>
      </c>
      <c r="CM17" s="28" t="str">
        <f>IF(ISERROR(HLOOKUP(IF(VLOOKUP($B17,K24HPTBM!$A$6:$DM$168,CM$4,0)="","",VLOOKUP($B17,K24HPTBM!$A$6:$DM$168,CM$4,0)),$I$1:$V$2,2,1)),"",HLOOKUP(IF(VLOOKUP($B17,K24HPTBM!$A$6:$DM$168,CM$4,0)="","",VLOOKUP($B17,K24HPTBM!$A$6:$DM$168,CM$4,0)),$I$1:$V$2,2,1))</f>
        <v>X</v>
      </c>
      <c r="CN17" s="28">
        <f>IF(ISERROR(HLOOKUP(IF(VLOOKUP($B17,K24HPTBM!$A$6:$DM$168,CN$4,0)="","",VLOOKUP($B17,K24HPTBM!$A$6:$DM$168,CN$4,0)),$I$1:$V$2,2,1)),"",HLOOKUP(IF(VLOOKUP($B17,K24HPTBM!$A$6:$DM$168,CN$4,0)="","",VLOOKUP($B17,K24HPTBM!$A$6:$DM$168,CN$4,0)),$I$1:$V$2,2,1))</f>
        <v>4</v>
      </c>
      <c r="CO17" s="28">
        <f>IF(ISERROR(HLOOKUP(IF(VLOOKUP($B17,K24HPTBM!$A$6:$DM$168,CO$4,0)="","",VLOOKUP($B17,K24HPTBM!$A$6:$DM$168,CO$4,0)),$I$1:$V$2,2,1)),"",HLOOKUP(IF(VLOOKUP($B17,K24HPTBM!$A$6:$DM$168,CO$4,0)="","",VLOOKUP($B17,K24HPTBM!$A$6:$DM$168,CO$4,0)),$I$1:$V$2,2,1))</f>
        <v>4</v>
      </c>
      <c r="CP17" s="28">
        <f>IF(ISERROR(HLOOKUP(IF(VLOOKUP($B17,K24HPTBM!$A$6:$DM$168,CP$4,0)="","",VLOOKUP($B17,K24HPTBM!$A$6:$DM$168,CP$4,0)),$I$1:$V$2,2,1)),"",HLOOKUP(IF(VLOOKUP($B17,K24HPTBM!$A$6:$DM$168,CP$4,0)="","",VLOOKUP($B17,K24HPTBM!$A$6:$DM$168,CP$4,0)),$I$1:$V$2,2,1))</f>
        <v>3.33</v>
      </c>
      <c r="CQ17" s="28">
        <f>IF(ISERROR(HLOOKUP(IF(VLOOKUP($B17,K24HPTBM!$A$6:$DM$168,CQ$4,0)="","",VLOOKUP($B17,K24HPTBM!$A$6:$DM$168,CQ$4,0)),$I$1:$V$2,2,1)),"",HLOOKUP(IF(VLOOKUP($B17,K24HPTBM!$A$6:$DM$168,CQ$4,0)="","",VLOOKUP($B17,K24HPTBM!$A$6:$DM$168,CQ$4,0)),$I$1:$V$2,2,1))</f>
        <v>4</v>
      </c>
      <c r="CR17" s="28">
        <f>IF(ISERROR(HLOOKUP(IF(VLOOKUP($B17,K24HPTBM!$A$6:$DM$168,CR$4,0)="","",VLOOKUP($B17,K24HPTBM!$A$6:$DM$168,CR$4,0)),$I$1:$V$2,2,1)),"",HLOOKUP(IF(VLOOKUP($B17,K24HPTBM!$A$6:$DM$168,CR$4,0)="","",VLOOKUP($B17,K24HPTBM!$A$6:$DM$168,CR$4,0)),$I$1:$V$2,2,1))</f>
        <v>3</v>
      </c>
      <c r="CS17" s="28">
        <f>IF(ISERROR(HLOOKUP(IF(VLOOKUP($B17,K24HPTBM!$A$6:$DM$168,CS$4,0)="","",VLOOKUP($B17,K24HPTBM!$A$6:$DM$168,CS$4,0)),$I$1:$V$2,2,1)),"",HLOOKUP(IF(VLOOKUP($B17,K24HPTBM!$A$6:$DM$168,CS$4,0)="","",VLOOKUP($B17,K24HPTBM!$A$6:$DM$168,CS$4,0)),$I$1:$V$2,2,1))</f>
        <v>3</v>
      </c>
      <c r="CT17" s="28">
        <f>IF(ISERROR(HLOOKUP(IF(VLOOKUP($B17,K24HPTBM!$A$6:$DM$168,CT$4,0)="","",VLOOKUP($B17,K24HPTBM!$A$6:$DM$168,CT$4,0)),$I$1:$V$2,2,1)),"",HLOOKUP(IF(VLOOKUP($B17,K24HPTBM!$A$6:$DM$168,CT$4,0)="","",VLOOKUP($B17,K24HPTBM!$A$6:$DM$168,CT$4,0)),$I$1:$V$2,2,1))</f>
        <v>4</v>
      </c>
      <c r="CU17" s="28">
        <f>IF(ISERROR(HLOOKUP(IF(VLOOKUP($B17,K24HPTBM!$A$6:$DM$168,CU$4,0)="","",VLOOKUP($B17,K24HPTBM!$A$6:$DM$168,CU$4,0)),$I$1:$V$2,2,1)),"",HLOOKUP(IF(VLOOKUP($B17,K24HPTBM!$A$6:$DM$168,CU$4,0)="","",VLOOKUP($B17,K24HPTBM!$A$6:$DM$168,CU$4,0)),$I$1:$V$2,2,1))</f>
        <v>4</v>
      </c>
      <c r="CV17" s="28">
        <f>IF(ISERROR(HLOOKUP(IF(VLOOKUP($B17,K24HPTBM!$A$6:$DM$168,CV$4,0)="","",VLOOKUP($B17,K24HPTBM!$A$6:$DM$168,CV$4,0)),$I$1:$V$2,2,1)),"",HLOOKUP(IF(VLOOKUP($B17,K24HPTBM!$A$6:$DM$168,CV$4,0)="","",VLOOKUP($B17,K24HPTBM!$A$6:$DM$168,CV$4,0)),$I$1:$V$2,2,1))</f>
        <v>4</v>
      </c>
      <c r="CW17" s="14">
        <f>IF(VLOOKUP($B17,K24HPTBM!$A$6:$DM$168,CW$4,0)="","",VLOOKUP($B17,K24HPTBM!$A$6:$DM$168,CW$4,0))</f>
        <v>35</v>
      </c>
      <c r="CX17" s="14">
        <f>IF(VLOOKUP($B17,K24HPTBM!$A$6:$DM$168,CX$4,0)="","",VLOOKUP($B17,K24HPTBM!$A$6:$DM$168,CX$4,0))</f>
        <v>3</v>
      </c>
      <c r="CY17" s="14">
        <f t="shared" si="0"/>
        <v>126</v>
      </c>
      <c r="CZ17" s="14">
        <f t="shared" si="1"/>
        <v>0</v>
      </c>
      <c r="DA17" s="14">
        <f t="shared" si="2"/>
        <v>3.63</v>
      </c>
      <c r="DB17" s="14"/>
      <c r="DC17" s="14">
        <f t="shared" si="3"/>
        <v>3</v>
      </c>
      <c r="DD17" s="16">
        <f t="shared" si="4"/>
        <v>2.3809523809523808E-2</v>
      </c>
      <c r="DE17" s="17" t="str">
        <f t="shared" si="5"/>
        <v>KO</v>
      </c>
      <c r="DF17" s="13" t="str">
        <f>IF(VLOOKUP($B17,K24HPTBM!$A$6:$DM$168,DF$4,0)="","",VLOOKUP($B17,K24HPTBM!$A$6:$DM$168,DF$4,0))</f>
        <v/>
      </c>
      <c r="DG17" s="13" t="str">
        <f>IF(VLOOKUP($B17,K24HPTBM!$A$6:$DM$168,DG$4,0)="","",VLOOKUP($B17,K24HPTBM!$A$6:$DM$168,DG$4,0))</f>
        <v/>
      </c>
      <c r="DH17" s="13" t="str">
        <f>IF(VLOOKUP($B17,K24HPTBM!$A$6:$DM$168,DH$4,0)="","",VLOOKUP($B17,K24HPTBM!$A$6:$DM$168,DH$4,0))</f>
        <v/>
      </c>
      <c r="DI17" s="28" t="str">
        <f>IF(ISERROR(HLOOKUP(IF(VLOOKUP($B17,K24HPTBM!$A$6:$DM$168,DI$4,0)="","",VLOOKUP($B17,K24HPTBM!$A$6:$DM$168,DI$4,0)),$I$1:$V$2,2,1)),"",HLOOKUP(IF(VLOOKUP($B17,K24HPTBM!$A$6:$DM$168,DI$4,0)="","",VLOOKUP($B17,K24HPTBM!$A$6:$DM$168,DI$4,0)),$I$1:$V$2,2,1))</f>
        <v/>
      </c>
      <c r="DJ17" s="13" t="str">
        <f>IF(VLOOKUP($B17,K24HPTBM!$A$6:$DM$168,DJ$4,0)="","",VLOOKUP($B17,K24HPTBM!$A$6:$DM$168,DJ$4,0))</f>
        <v/>
      </c>
      <c r="DK17" s="13" t="str">
        <f>IF(VLOOKUP($B17,K24HPTBM!$A$6:$DM$168,DK$4,0)="","",VLOOKUP($B17,K24HPTBM!$A$6:$DM$168,DK$4,0))</f>
        <v/>
      </c>
      <c r="DL17" s="14">
        <f>IF(VLOOKUP($B17,K24HPTBM!$A$6:$DM$168,DL$4,0)="","",VLOOKUP($B17,K24HPTBM!$A$6:$DM$168,DL$4,0))</f>
        <v>0</v>
      </c>
      <c r="DM17" s="14">
        <f>IF(VLOOKUP($B17,K24HPTBM!$A$6:$DM$168,DM$4,0)="","",VLOOKUP($B17,K24HPTBM!$A$6:$DM$168,DM$4,0))</f>
        <v>3</v>
      </c>
      <c r="DN17" s="14">
        <f>IF(VLOOKUP($B17,K24HPTBM!$A$6:$DM$168,DN$4,0)="","",VLOOKUP($B17,K24HPTBM!$A$6:$DM$168,DN$4,0))</f>
        <v>128</v>
      </c>
      <c r="DO17" s="14">
        <f>IF(VLOOKUP($B17,K24HPTBM!$A$6:$DM$168,DO$4,0)="","",VLOOKUP($B17,K24HPTBM!$A$6:$DM$168,DO$4,0))</f>
        <v>6</v>
      </c>
      <c r="DP17" s="14">
        <f>IF(VLOOKUP($B17,K24HPTBM!$A$6:$DM$168,DP$4,0)="","",VLOOKUP($B17,K24HPTBM!$A$6:$DM$168,DP$4,0))</f>
        <v>132</v>
      </c>
      <c r="DQ17" s="14">
        <f>IF(VLOOKUP($B17,K24HPTBM!$A$6:$DM$168,DQ$4,0)="","",VLOOKUP($B17,K24HPTBM!$A$6:$DM$168,DQ$4,0))</f>
        <v>128</v>
      </c>
      <c r="DR17" s="18">
        <f>IF(VLOOKUP($B17,K24HPTBM!$A$6:$DM$168,DR$4,0)="","",VLOOKUP($B17,K24HPTBM!$A$6:$DM$168,DR$4,0))</f>
        <v>8.51</v>
      </c>
      <c r="DS17" s="18">
        <f>IF(VLOOKUP($B17,K24HPTBM!$A$6:$DM$168,DS$4,0)="","",VLOOKUP($B17,K24HPTBM!$A$6:$DM$168,DS$4,0))</f>
        <v>3.73</v>
      </c>
      <c r="DT17" s="13" t="str">
        <f>IF(VLOOKUP($B17,K24HPTBM!$A$6:$DM$168,DT$4,0)="","",VLOOKUP($B17,K24HPTBM!$A$6:$DM$168,DT$4,0))</f>
        <v/>
      </c>
      <c r="DU17" s="29">
        <f t="shared" si="7"/>
        <v>3.55</v>
      </c>
    </row>
    <row r="18" spans="1:125" ht="17.25" customHeight="1" x14ac:dyDescent="0.25">
      <c r="A18" s="8">
        <f t="shared" si="6"/>
        <v>9</v>
      </c>
      <c r="B18" s="4">
        <v>24211915420</v>
      </c>
      <c r="C18" s="4" t="str">
        <f>VLOOKUP($B18,K24HPTBM!$A$6:$DM$168,C$4,0) &amp; " " &amp; VLOOKUP($B18,K24HPTBM!$A$6:$DM$168,D$4,0)</f>
        <v xml:space="preserve">Trần </v>
      </c>
      <c r="D18" s="5"/>
      <c r="E18" s="4" t="str">
        <f>VLOOKUP($B18,K24HPTBM!$A$6:$DM$168,E$4,0)</f>
        <v>Phước</v>
      </c>
      <c r="F18" s="6">
        <f>VLOOKUP($B18,K24HPTBM!$A$6:$DM$168,F$4,0)</f>
        <v>36664</v>
      </c>
      <c r="G18" s="4" t="str">
        <f>VLOOKUP($B18,K24HPTBM!$A$6:$DM$168,G$4,0)</f>
        <v>Nam</v>
      </c>
      <c r="H18" s="5"/>
      <c r="I18" s="28">
        <f>IF(ISERROR(HLOOKUP(IF(VLOOKUP($B18,K24HPTBM!$A$6:$DM$168,I$4,0)="","",VLOOKUP($B18,K24HPTBM!$A$6:$DM$168,I$4,0)),$I$1:$V$2,2,1)),"",HLOOKUP(IF(VLOOKUP($B18,K24HPTBM!$A$6:$DM$168,I$4,0)="","",VLOOKUP($B18,K24HPTBM!$A$6:$DM$168,I$4,0)),$I$1:$V$2,2,1))</f>
        <v>2.33</v>
      </c>
      <c r="J18" s="28">
        <f>IF(ISERROR(HLOOKUP(IF(VLOOKUP($B18,K24HPTBM!$A$6:$DM$168,J$4,0)="","",VLOOKUP($B18,K24HPTBM!$A$6:$DM$168,J$4,0)),$I$1:$V$2,2,1)),"",HLOOKUP(IF(VLOOKUP($B18,K24HPTBM!$A$6:$DM$168,J$4,0)="","",VLOOKUP($B18,K24HPTBM!$A$6:$DM$168,J$4,0)),$I$1:$V$2,2,1))</f>
        <v>4</v>
      </c>
      <c r="K18" s="28" t="str">
        <f>IF(ISERROR(HLOOKUP(IF(VLOOKUP($B18,K24HPTBM!$A$6:$DM$168,K$4,0)="","",VLOOKUP($B18,K24HPTBM!$A$6:$DM$168,K$4,0)),$I$1:$V$2,2,1)),"",HLOOKUP(IF(VLOOKUP($B18,K24HPTBM!$A$6:$DM$168,K$4,0)="","",VLOOKUP($B18,K24HPTBM!$A$6:$DM$168,K$4,0)),$I$1:$V$2,2,1))</f>
        <v/>
      </c>
      <c r="L18" s="28">
        <f>IF(ISERROR(HLOOKUP(IF(VLOOKUP($B18,K24HPTBM!$A$6:$DM$168,L$4,0)="","",VLOOKUP($B18,K24HPTBM!$A$6:$DM$168,L$4,0)),$I$1:$V$2,2,1)),"",HLOOKUP(IF(VLOOKUP($B18,K24HPTBM!$A$6:$DM$168,L$4,0)="","",VLOOKUP($B18,K24HPTBM!$A$6:$DM$168,L$4,0)),$I$1:$V$2,2,1))</f>
        <v>4</v>
      </c>
      <c r="M18" s="28" t="str">
        <f>IF(ISERROR(HLOOKUP(IF(VLOOKUP($B18,K24HPTBM!$A$6:$DM$168,M$4,0)="","",VLOOKUP($B18,K24HPTBM!$A$6:$DM$168,M$4,0)),$I$1:$V$2,2,1)),"",HLOOKUP(IF(VLOOKUP($B18,K24HPTBM!$A$6:$DM$168,M$4,0)="","",VLOOKUP($B18,K24HPTBM!$A$6:$DM$168,M$4,0)),$I$1:$V$2,2,1))</f>
        <v/>
      </c>
      <c r="N18" s="28">
        <f>IF(ISERROR(HLOOKUP(IF(VLOOKUP($B18,K24HPTBM!$A$6:$DM$168,N$4,0)="","",VLOOKUP($B18,K24HPTBM!$A$6:$DM$168,N$4,0)),$I$1:$V$2,2,1)),"",HLOOKUP(IF(VLOOKUP($B18,K24HPTBM!$A$6:$DM$168,N$4,0)="","",VLOOKUP($B18,K24HPTBM!$A$6:$DM$168,N$4,0)),$I$1:$V$2,2,1))</f>
        <v>4</v>
      </c>
      <c r="O18" s="28">
        <f>IF(ISERROR(HLOOKUP(IF(VLOOKUP($B18,K24HPTBM!$A$6:$DM$168,O$4,0)="","",VLOOKUP($B18,K24HPTBM!$A$6:$DM$168,O$4,0)),$I$1:$V$2,2,1)),"",HLOOKUP(IF(VLOOKUP($B18,K24HPTBM!$A$6:$DM$168,O$4,0)="","",VLOOKUP($B18,K24HPTBM!$A$6:$DM$168,O$4,0)),$I$1:$V$2,2,1))</f>
        <v>4</v>
      </c>
      <c r="P18" s="28">
        <f>IF(ISERROR(HLOOKUP(IF(VLOOKUP($B18,K24HPTBM!$A$6:$DM$168,P$4,0)="","",VLOOKUP($B18,K24HPTBM!$A$6:$DM$168,P$4,0)),$I$1:$V$2,2,1)),"",HLOOKUP(IF(VLOOKUP($B18,K24HPTBM!$A$6:$DM$168,P$4,0)="","",VLOOKUP($B18,K24HPTBM!$A$6:$DM$168,P$4,0)),$I$1:$V$2,2,1))</f>
        <v>4</v>
      </c>
      <c r="Q18" s="28">
        <f>IF(ISERROR(HLOOKUP(IF(VLOOKUP($B18,K24HPTBM!$A$6:$DM$168,Q$4,0)="","",VLOOKUP($B18,K24HPTBM!$A$6:$DM$168,Q$4,0)),$I$1:$V$2,2,1)),"",HLOOKUP(IF(VLOOKUP($B18,K24HPTBM!$A$6:$DM$168,Q$4,0)="","",VLOOKUP($B18,K24HPTBM!$A$6:$DM$168,Q$4,0)),$I$1:$V$2,2,1))</f>
        <v>4</v>
      </c>
      <c r="R18" s="28" t="str">
        <f>IF(ISERROR(HLOOKUP(IF(VLOOKUP($B18,K24HPTBM!$A$6:$DM$168,R$4,0)="","",VLOOKUP($B18,K24HPTBM!$A$6:$DM$168,R$4,0)),$I$1:$V$2,2,1)),"",HLOOKUP(IF(VLOOKUP($B18,K24HPTBM!$A$6:$DM$168,R$4,0)="","",VLOOKUP($B18,K24HPTBM!$A$6:$DM$168,R$4,0)),$I$1:$V$2,2,1))</f>
        <v/>
      </c>
      <c r="S18" s="28">
        <f>IF(ISERROR(HLOOKUP(IF(VLOOKUP($B18,K24HPTBM!$A$6:$DM$168,S$4,0)="","",VLOOKUP($B18,K24HPTBM!$A$6:$DM$168,S$4,0)),$I$1:$V$2,2,1)),"",HLOOKUP(IF(VLOOKUP($B18,K24HPTBM!$A$6:$DM$168,S$4,0)="","",VLOOKUP($B18,K24HPTBM!$A$6:$DM$168,S$4,0)),$I$1:$V$2,2,1))</f>
        <v>4</v>
      </c>
      <c r="T18" s="28" t="str">
        <f>IF(ISERROR(HLOOKUP(IF(VLOOKUP($B18,K24HPTBM!$A$6:$DM$168,T$4,0)="","",VLOOKUP($B18,K24HPTBM!$A$6:$DM$168,T$4,0)),$I$1:$V$2,2,1)),"",HLOOKUP(IF(VLOOKUP($B18,K24HPTBM!$A$6:$DM$168,T$4,0)="","",VLOOKUP($B18,K24HPTBM!$A$6:$DM$168,T$4,0)),$I$1:$V$2,2,1))</f>
        <v/>
      </c>
      <c r="U18" s="28" t="str">
        <f>IF(ISERROR(HLOOKUP(IF(VLOOKUP($B18,K24HPTBM!$A$6:$DM$168,U$4,0)="","",VLOOKUP($B18,K24HPTBM!$A$6:$DM$168,U$4,0)),$I$1:$V$2,2,1)),"",HLOOKUP(IF(VLOOKUP($B18,K24HPTBM!$A$6:$DM$168,U$4,0)="","",VLOOKUP($B18,K24HPTBM!$A$6:$DM$168,U$4,0)),$I$1:$V$2,2,1))</f>
        <v/>
      </c>
      <c r="V18" s="28" t="str">
        <f>IF(ISERROR(HLOOKUP(IF(VLOOKUP($B18,K24HPTBM!$A$6:$DM$168,V$4,0)="","",VLOOKUP($B18,K24HPTBM!$A$6:$DM$168,V$4,0)),$I$1:$V$2,2,1)),"",HLOOKUP(IF(VLOOKUP($B18,K24HPTBM!$A$6:$DM$168,V$4,0)="","",VLOOKUP($B18,K24HPTBM!$A$6:$DM$168,V$4,0)),$I$1:$V$2,2,1))</f>
        <v/>
      </c>
      <c r="W18" s="28">
        <f>IF(ISERROR(HLOOKUP(IF(VLOOKUP($B18,K24HPTBM!$A$6:$DM$168,W$4,0)="","",VLOOKUP($B18,K24HPTBM!$A$6:$DM$168,W$4,0)),$I$1:$V$2,2,1)),"",HLOOKUP(IF(VLOOKUP($B18,K24HPTBM!$A$6:$DM$168,W$4,0)="","",VLOOKUP($B18,K24HPTBM!$A$6:$DM$168,W$4,0)),$I$1:$V$2,2,1))</f>
        <v>4</v>
      </c>
      <c r="X18" s="28">
        <f>IF(ISERROR(HLOOKUP(IF(VLOOKUP($B18,K24HPTBM!$A$6:$DM$168,X$4,0)="","",VLOOKUP($B18,K24HPTBM!$A$6:$DM$168,X$4,0)),$I$1:$V$2,2,1)),"",HLOOKUP(IF(VLOOKUP($B18,K24HPTBM!$A$6:$DM$168,X$4,0)="","",VLOOKUP($B18,K24HPTBM!$A$6:$DM$168,X$4,0)),$I$1:$V$2,2,1))</f>
        <v>2.65</v>
      </c>
      <c r="Y18" s="28" t="str">
        <f>IF(ISERROR(HLOOKUP(IF(VLOOKUP($B18,K24HPTBM!$A$6:$DM$168,Y$4,0)="","",VLOOKUP($B18,K24HPTBM!$A$6:$DM$168,Y$4,0)),$I$1:$V$2,2,1)),"",HLOOKUP(IF(VLOOKUP($B18,K24HPTBM!$A$6:$DM$168,Y$4,0)="","",VLOOKUP($B18,K24HPTBM!$A$6:$DM$168,Y$4,0)),$I$1:$V$2,2,1))</f>
        <v/>
      </c>
      <c r="Z18" s="28">
        <f>IF(ISERROR(HLOOKUP(IF(VLOOKUP($B18,K24HPTBM!$A$6:$DM$168,Z$4,0)="","",VLOOKUP($B18,K24HPTBM!$A$6:$DM$168,Z$4,0)),$I$1:$V$2,2,1)),"",HLOOKUP(IF(VLOOKUP($B18,K24HPTBM!$A$6:$DM$168,Z$4,0)="","",VLOOKUP($B18,K24HPTBM!$A$6:$DM$168,Z$4,0)),$I$1:$V$2,2,1))</f>
        <v>4</v>
      </c>
      <c r="AA18" s="28">
        <f>IF(ISERROR(HLOOKUP(IF(VLOOKUP($B18,K24HPTBM!$A$6:$DM$168,AA$4,0)="","",VLOOKUP($B18,K24HPTBM!$A$6:$DM$168,AA$4,0)),$I$1:$V$2,2,1)),"",HLOOKUP(IF(VLOOKUP($B18,K24HPTBM!$A$6:$DM$168,AA$4,0)="","",VLOOKUP($B18,K24HPTBM!$A$6:$DM$168,AA$4,0)),$I$1:$V$2,2,1))</f>
        <v>4</v>
      </c>
      <c r="AB18" s="28">
        <f>IF(ISERROR(HLOOKUP(IF(VLOOKUP($B18,K24HPTBM!$A$6:$DM$168,AB$4,0)="","",VLOOKUP($B18,K24HPTBM!$A$6:$DM$168,AB$4,0)),$I$1:$V$2,2,1)),"",HLOOKUP(IF(VLOOKUP($B18,K24HPTBM!$A$6:$DM$168,AB$4,0)="","",VLOOKUP($B18,K24HPTBM!$A$6:$DM$168,AB$4,0)),$I$1:$V$2,2,1))</f>
        <v>4</v>
      </c>
      <c r="AC18" s="28">
        <f>IF(ISERROR(HLOOKUP(IF(VLOOKUP($B18,K24HPTBM!$A$6:$DM$168,AC$4,0)="","",VLOOKUP($B18,K24HPTBM!$A$6:$DM$168,AC$4,0)),$I$1:$V$2,2,1)),"",HLOOKUP(IF(VLOOKUP($B18,K24HPTBM!$A$6:$DM$168,AC$4,0)="","",VLOOKUP($B18,K24HPTBM!$A$6:$DM$168,AC$4,0)),$I$1:$V$2,2,1))</f>
        <v>4</v>
      </c>
      <c r="AD18" s="28">
        <f>IF(ISERROR(HLOOKUP(IF(VLOOKUP($B18,K24HPTBM!$A$6:$DM$168,AD$4,0)="","",VLOOKUP($B18,K24HPTBM!$A$6:$DM$168,AD$4,0)),$I$1:$V$2,2,1)),"",HLOOKUP(IF(VLOOKUP($B18,K24HPTBM!$A$6:$DM$168,AD$4,0)="","",VLOOKUP($B18,K24HPTBM!$A$6:$DM$168,AD$4,0)),$I$1:$V$2,2,1))</f>
        <v>3.65</v>
      </c>
      <c r="AE18" s="28">
        <f>IF(ISERROR(HLOOKUP(IF(VLOOKUP($B18,K24HPTBM!$A$6:$DM$168,AE$4,0)="","",VLOOKUP($B18,K24HPTBM!$A$6:$DM$168,AE$4,0)),$I$1:$V$2,2,1)),"",HLOOKUP(IF(VLOOKUP($B18,K24HPTBM!$A$6:$DM$168,AE$4,0)="","",VLOOKUP($B18,K24HPTBM!$A$6:$DM$168,AE$4,0)),$I$1:$V$2,2,1))</f>
        <v>3.65</v>
      </c>
      <c r="AF18" s="28">
        <f>IF(ISERROR(HLOOKUP(IF(VLOOKUP($B18,K24HPTBM!$A$6:$DM$168,AF$4,0)="","",VLOOKUP($B18,K24HPTBM!$A$6:$DM$168,AF$4,0)),$I$1:$V$2,2,1)),"",HLOOKUP(IF(VLOOKUP($B18,K24HPTBM!$A$6:$DM$168,AF$4,0)="","",VLOOKUP($B18,K24HPTBM!$A$6:$DM$168,AF$4,0)),$I$1:$V$2,2,1))</f>
        <v>3.33</v>
      </c>
      <c r="AG18" s="28">
        <f>IF(ISERROR(HLOOKUP(IF(VLOOKUP($B18,K24HPTBM!$A$6:$DM$168,AG$4,0)="","",VLOOKUP($B18,K24HPTBM!$A$6:$DM$168,AG$4,0)),$I$1:$V$2,2,1)),"",HLOOKUP(IF(VLOOKUP($B18,K24HPTBM!$A$6:$DM$168,AG$4,0)="","",VLOOKUP($B18,K24HPTBM!$A$6:$DM$168,AG$4,0)),$I$1:$V$2,2,1))</f>
        <v>3.33</v>
      </c>
      <c r="AH18" s="28">
        <f>IF(ISERROR(HLOOKUP(IF(VLOOKUP($B18,K24HPTBM!$A$6:$DM$168,AH$4,0)="","",VLOOKUP($B18,K24HPTBM!$A$6:$DM$168,AH$4,0)),$I$1:$V$2,2,1)),"",HLOOKUP(IF(VLOOKUP($B18,K24HPTBM!$A$6:$DM$168,AH$4,0)="","",VLOOKUP($B18,K24HPTBM!$A$6:$DM$168,AH$4,0)),$I$1:$V$2,2,1))</f>
        <v>3.65</v>
      </c>
      <c r="AI18" s="28">
        <f>IF(ISERROR(HLOOKUP(IF(VLOOKUP($B18,K24HPTBM!$A$6:$DM$168,AI$4,0)="","",VLOOKUP($B18,K24HPTBM!$A$6:$DM$168,AI$4,0)),$I$1:$V$2,2,1)),"",HLOOKUP(IF(VLOOKUP($B18,K24HPTBM!$A$6:$DM$168,AI$4,0)="","",VLOOKUP($B18,K24HPTBM!$A$6:$DM$168,AI$4,0)),$I$1:$V$2,2,1))</f>
        <v>3.65</v>
      </c>
      <c r="AJ18" s="28">
        <f>IF(ISERROR(HLOOKUP(IF(VLOOKUP($B18,K24HPTBM!$A$6:$DM$168,AJ$4,0)="","",VLOOKUP($B18,K24HPTBM!$A$6:$DM$168,AJ$4,0)),$I$1:$V$2,2,1)),"",HLOOKUP(IF(VLOOKUP($B18,K24HPTBM!$A$6:$DM$168,AJ$4,0)="","",VLOOKUP($B18,K24HPTBM!$A$6:$DM$168,AJ$4,0)),$I$1:$V$2,2,1))</f>
        <v>3.33</v>
      </c>
      <c r="AK18" s="28">
        <f>IF(ISERROR(HLOOKUP(IF(VLOOKUP($B18,K24HPTBM!$A$6:$DM$168,AK$4,0)="","",VLOOKUP($B18,K24HPTBM!$A$6:$DM$168,AK$4,0)),$I$1:$V$2,2,1)),"",HLOOKUP(IF(VLOOKUP($B18,K24HPTBM!$A$6:$DM$168,AK$4,0)="","",VLOOKUP($B18,K24HPTBM!$A$6:$DM$168,AK$4,0)),$I$1:$V$2,2,1))</f>
        <v>3</v>
      </c>
      <c r="AL18" s="28">
        <f>IF(ISERROR(HLOOKUP(IF(VLOOKUP($B18,K24HPTBM!$A$6:$DM$168,AL$4,0)="","",VLOOKUP($B18,K24HPTBM!$A$6:$DM$168,AL$4,0)),$I$1:$V$2,2,1)),"",HLOOKUP(IF(VLOOKUP($B18,K24HPTBM!$A$6:$DM$168,AL$4,0)="","",VLOOKUP($B18,K24HPTBM!$A$6:$DM$168,AL$4,0)),$I$1:$V$2,2,1))</f>
        <v>2</v>
      </c>
      <c r="AM18" s="28">
        <f>IF(ISERROR(HLOOKUP(IF(VLOOKUP($B18,K24HPTBM!$A$6:$DM$168,AM$4,0)="","",VLOOKUP($B18,K24HPTBM!$A$6:$DM$168,AM$4,0)),$I$1:$V$2,2,1)),"",HLOOKUP(IF(VLOOKUP($B18,K24HPTBM!$A$6:$DM$168,AM$4,0)="","",VLOOKUP($B18,K24HPTBM!$A$6:$DM$168,AM$4,0)),$I$1:$V$2,2,1))</f>
        <v>4</v>
      </c>
      <c r="AN18" s="28">
        <f>IF(ISERROR(HLOOKUP(IF(VLOOKUP($B18,K24HPTBM!$A$6:$DM$168,AN$4,0)="","",VLOOKUP($B18,K24HPTBM!$A$6:$DM$168,AN$4,0)),$I$1:$V$2,2,1)),"",HLOOKUP(IF(VLOOKUP($B18,K24HPTBM!$A$6:$DM$168,AN$4,0)="","",VLOOKUP($B18,K24HPTBM!$A$6:$DM$168,AN$4,0)),$I$1:$V$2,2,1))</f>
        <v>2.33</v>
      </c>
      <c r="AO18" s="28">
        <f>IF(ISERROR(HLOOKUP(IF(VLOOKUP($B18,K24HPTBM!$A$6:$DM$168,AO$4,0)="","",VLOOKUP($B18,K24HPTBM!$A$6:$DM$168,AO$4,0)),$I$1:$V$2,2,1)),"",HLOOKUP(IF(VLOOKUP($B18,K24HPTBM!$A$6:$DM$168,AO$4,0)="","",VLOOKUP($B18,K24HPTBM!$A$6:$DM$168,AO$4,0)),$I$1:$V$2,2,1))</f>
        <v>4</v>
      </c>
      <c r="AP18" s="28">
        <f>IF(ISERROR(HLOOKUP(IF(VLOOKUP($B18,K24HPTBM!$A$6:$DM$168,AP$4,0)="","",VLOOKUP($B18,K24HPTBM!$A$6:$DM$168,AP$4,0)),$I$1:$V$2,2,1)),"",HLOOKUP(IF(VLOOKUP($B18,K24HPTBM!$A$6:$DM$168,AP$4,0)="","",VLOOKUP($B18,K24HPTBM!$A$6:$DM$168,AP$4,0)),$I$1:$V$2,2,1))</f>
        <v>2.65</v>
      </c>
      <c r="AQ18" s="28">
        <f>IF(ISERROR(HLOOKUP(IF(VLOOKUP($B18,K24HPTBM!$A$6:$DM$168,AQ$4,0)="","",VLOOKUP($B18,K24HPTBM!$A$6:$DM$168,AQ$4,0)),$I$1:$V$2,2,1)),"",HLOOKUP(IF(VLOOKUP($B18,K24HPTBM!$A$6:$DM$168,AQ$4,0)="","",VLOOKUP($B18,K24HPTBM!$A$6:$DM$168,AQ$4,0)),$I$1:$V$2,2,1))</f>
        <v>4</v>
      </c>
      <c r="AR18" s="28" t="str">
        <f>IF(ISERROR(HLOOKUP(IF(VLOOKUP($B18,K24HPTBM!$A$6:$DM$168,AR$4,0)="","",VLOOKUP($B18,K24HPTBM!$A$6:$DM$168,AR$4,0)),$I$1:$V$2,2,1)),"",HLOOKUP(IF(VLOOKUP($B18,K24HPTBM!$A$6:$DM$168,AR$4,0)="","",VLOOKUP($B18,K24HPTBM!$A$6:$DM$168,AR$4,0)),$I$1:$V$2,2,1))</f>
        <v/>
      </c>
      <c r="AS18" s="28" t="str">
        <f>IF(ISERROR(HLOOKUP(IF(VLOOKUP($B18,K24HPTBM!$A$6:$DM$168,AS$4,0)="","",VLOOKUP($B18,K24HPTBM!$A$6:$DM$168,AS$4,0)),$I$1:$V$2,2,1)),"",HLOOKUP(IF(VLOOKUP($B18,K24HPTBM!$A$6:$DM$168,AS$4,0)="","",VLOOKUP($B18,K24HPTBM!$A$6:$DM$168,AS$4,0)),$I$1:$V$2,2,1))</f>
        <v/>
      </c>
      <c r="AT18" s="28" t="str">
        <f>IF(ISERROR(HLOOKUP(IF(VLOOKUP($B18,K24HPTBM!$A$6:$DM$168,AT$4,0)="","",VLOOKUP($B18,K24HPTBM!$A$6:$DM$168,AT$4,0)),$I$1:$V$2,2,1)),"",HLOOKUP(IF(VLOOKUP($B18,K24HPTBM!$A$6:$DM$168,AT$4,0)="","",VLOOKUP($B18,K24HPTBM!$A$6:$DM$168,AT$4,0)),$I$1:$V$2,2,1))</f>
        <v/>
      </c>
      <c r="AU18" s="28" t="str">
        <f>IF(ISERROR(HLOOKUP(IF(VLOOKUP($B18,K24HPTBM!$A$6:$DM$168,AU$4,0)="","",VLOOKUP($B18,K24HPTBM!$A$6:$DM$168,AU$4,0)),$I$1:$V$2,2,1)),"",HLOOKUP(IF(VLOOKUP($B18,K24HPTBM!$A$6:$DM$168,AU$4,0)="","",VLOOKUP($B18,K24HPTBM!$A$6:$DM$168,AU$4,0)),$I$1:$V$2,2,1))</f>
        <v/>
      </c>
      <c r="AV18" s="14">
        <f>IF(VLOOKUP($B18,K24HPTBM!$A$6:$DM$168,AV$4,0)="","",VLOOKUP($B18,K24HPTBM!$A$6:$DM$168,AV$4,0))</f>
        <v>47</v>
      </c>
      <c r="AW18" s="14">
        <f>IF(VLOOKUP($B18,K24HPTBM!$A$6:$DM$168,AW$4,0)="","",VLOOKUP($B18,K24HPTBM!$A$6:$DM$168,AW$4,0))</f>
        <v>0</v>
      </c>
      <c r="AX18" s="13">
        <f>IF(VLOOKUP($B18,K24HPTBM!$A$6:$DM$168,AX$4,0)="","",VLOOKUP($B18,K24HPTBM!$A$6:$DM$168,AX$4,0))</f>
        <v>6.6</v>
      </c>
      <c r="AY18" s="13">
        <f>IF(VLOOKUP($B18,K24HPTBM!$A$6:$DM$168,AY$4,0)="","",VLOOKUP($B18,K24HPTBM!$A$6:$DM$168,AY$4,0))</f>
        <v>7.1</v>
      </c>
      <c r="AZ18" s="13" t="str">
        <f>IF(VLOOKUP($B18,K24HPTBM!$A$6:$DM$168,AZ$4,0)="","",VLOOKUP($B18,K24HPTBM!$A$6:$DM$168,AZ$4,0))</f>
        <v/>
      </c>
      <c r="BA18" s="13" t="str">
        <f>IF(VLOOKUP($B18,K24HPTBM!$A$6:$DM$168,BA$4,0)="","",VLOOKUP($B18,K24HPTBM!$A$6:$DM$168,BA$4,0))</f>
        <v/>
      </c>
      <c r="BB18" s="13" t="str">
        <f>IF(VLOOKUP($B18,K24HPTBM!$A$6:$DM$168,BB$4,0)="","",VLOOKUP($B18,K24HPTBM!$A$6:$DM$168,BB$4,0))</f>
        <v/>
      </c>
      <c r="BC18" s="13" t="str">
        <f>IF(VLOOKUP($B18,K24HPTBM!$A$6:$DM$168,BC$4,0)="","",VLOOKUP($B18,K24HPTBM!$A$6:$DM$168,BC$4,0))</f>
        <v/>
      </c>
      <c r="BD18" s="13">
        <f>IF(VLOOKUP($B18,K24HPTBM!$A$6:$DM$168,BD$4,0)="","",VLOOKUP($B18,K24HPTBM!$A$6:$DM$168,BD$4,0))</f>
        <v>8.4</v>
      </c>
      <c r="BE18" s="13" t="str">
        <f>IF(VLOOKUP($B18,K24HPTBM!$A$6:$DM$168,BE$4,0)="","",VLOOKUP($B18,K24HPTBM!$A$6:$DM$168,BE$4,0))</f>
        <v/>
      </c>
      <c r="BF18" s="13" t="str">
        <f>IF(VLOOKUP($B18,K24HPTBM!$A$6:$DM$168,BF$4,0)="","",VLOOKUP($B18,K24HPTBM!$A$6:$DM$168,BF$4,0))</f>
        <v/>
      </c>
      <c r="BG18" s="13" t="str">
        <f>IF(VLOOKUP($B18,K24HPTBM!$A$6:$DM$168,BG$4,0)="","",VLOOKUP($B18,K24HPTBM!$A$6:$DM$168,BG$4,0))</f>
        <v/>
      </c>
      <c r="BH18" s="13" t="str">
        <f>IF(VLOOKUP($B18,K24HPTBM!$A$6:$DM$168,BH$4,0)="","",VLOOKUP($B18,K24HPTBM!$A$6:$DM$168,BH$4,0))</f>
        <v/>
      </c>
      <c r="BI18" s="13" t="str">
        <f>IF(VLOOKUP($B18,K24HPTBM!$A$6:$DM$168,BI$4,0)="","",VLOOKUP($B18,K24HPTBM!$A$6:$DM$168,BI$4,0))</f>
        <v/>
      </c>
      <c r="BJ18" s="13">
        <f>IF(VLOOKUP($B18,K24HPTBM!$A$6:$DM$168,BJ$4,0)="","",VLOOKUP($B18,K24HPTBM!$A$6:$DM$168,BJ$4,0))</f>
        <v>6.7</v>
      </c>
      <c r="BK18" s="13" t="str">
        <f>IF(VLOOKUP($B18,K24HPTBM!$A$6:$DM$168,BK$4,0)="","",VLOOKUP($B18,K24HPTBM!$A$6:$DM$168,BK$4,0))</f>
        <v/>
      </c>
      <c r="BL18" s="13">
        <f>IF(VLOOKUP($B18,K24HPTBM!$A$6:$DM$168,BL$4,0)="","",VLOOKUP($B18,K24HPTBM!$A$6:$DM$168,BL$4,0))</f>
        <v>6.6</v>
      </c>
      <c r="BM18" s="14">
        <f>IF(VLOOKUP($B18,K24HPTBM!$A$6:$DM$168,BM$4,0)="","",VLOOKUP($B18,K24HPTBM!$A$6:$DM$168,BM$4,0))</f>
        <v>5</v>
      </c>
      <c r="BN18" s="14">
        <f>IF(VLOOKUP($B18,K24HPTBM!$A$6:$DM$168,BN$4,0)="","",VLOOKUP($B18,K24HPTBM!$A$6:$DM$168,BN$4,0))</f>
        <v>0</v>
      </c>
      <c r="BO18" s="28">
        <f>IF(ISERROR(HLOOKUP(IF(VLOOKUP($B18,K24HPTBM!$A$6:$DM$168,BO$4,0)="","",VLOOKUP($B18,K24HPTBM!$A$6:$DM$168,BO$4,0)),$I$1:$V$2,2,1)),"",HLOOKUP(IF(VLOOKUP($B18,K24HPTBM!$A$6:$DM$168,BO$4,0)="","",VLOOKUP($B18,K24HPTBM!$A$6:$DM$168,BO$4,0)),$I$1:$V$2,2,1))</f>
        <v>4</v>
      </c>
      <c r="BP18" s="28">
        <f>IF(ISERROR(HLOOKUP(IF(VLOOKUP($B18,K24HPTBM!$A$6:$DM$168,BP$4,0)="","",VLOOKUP($B18,K24HPTBM!$A$6:$DM$168,BP$4,0)),$I$1:$V$2,2,1)),"",HLOOKUP(IF(VLOOKUP($B18,K24HPTBM!$A$6:$DM$168,BP$4,0)="","",VLOOKUP($B18,K24HPTBM!$A$6:$DM$168,BP$4,0)),$I$1:$V$2,2,1))</f>
        <v>4</v>
      </c>
      <c r="BQ18" s="28">
        <f>IF(ISERROR(HLOOKUP(IF(VLOOKUP($B18,K24HPTBM!$A$6:$DM$168,BQ$4,0)="","",VLOOKUP($B18,K24HPTBM!$A$6:$DM$168,BQ$4,0)),$I$1:$V$2,2,1)),"",HLOOKUP(IF(VLOOKUP($B18,K24HPTBM!$A$6:$DM$168,BQ$4,0)="","",VLOOKUP($B18,K24HPTBM!$A$6:$DM$168,BQ$4,0)),$I$1:$V$2,2,1))</f>
        <v>3.33</v>
      </c>
      <c r="BR18" s="28">
        <f>IF(ISERROR(HLOOKUP(IF(VLOOKUP($B18,K24HPTBM!$A$6:$DM$168,BR$4,0)="","",VLOOKUP($B18,K24HPTBM!$A$6:$DM$168,BR$4,0)),$I$1:$V$2,2,1)),"",HLOOKUP(IF(VLOOKUP($B18,K24HPTBM!$A$6:$DM$168,BR$4,0)="","",VLOOKUP($B18,K24HPTBM!$A$6:$DM$168,BR$4,0)),$I$1:$V$2,2,1))</f>
        <v>4</v>
      </c>
      <c r="BS18" s="28">
        <f>IF(ISERROR(HLOOKUP(IF(VLOOKUP($B18,K24HPTBM!$A$6:$DM$168,BS$4,0)="","",VLOOKUP($B18,K24HPTBM!$A$6:$DM$168,BS$4,0)),$I$1:$V$2,2,1)),"",HLOOKUP(IF(VLOOKUP($B18,K24HPTBM!$A$6:$DM$168,BS$4,0)="","",VLOOKUP($B18,K24HPTBM!$A$6:$DM$168,BS$4,0)),$I$1:$V$2,2,1))</f>
        <v>3.33</v>
      </c>
      <c r="BT18" s="28">
        <f>IF(ISERROR(HLOOKUP(IF(VLOOKUP($B18,K24HPTBM!$A$6:$DM$168,BT$4,0)="","",VLOOKUP($B18,K24HPTBM!$A$6:$DM$168,BT$4,0)),$I$1:$V$2,2,1)),"",HLOOKUP(IF(VLOOKUP($B18,K24HPTBM!$A$6:$DM$168,BT$4,0)="","",VLOOKUP($B18,K24HPTBM!$A$6:$DM$168,BT$4,0)),$I$1:$V$2,2,1))</f>
        <v>4</v>
      </c>
      <c r="BU18" s="28">
        <f>IF(ISERROR(HLOOKUP(IF(VLOOKUP($B18,K24HPTBM!$A$6:$DM$168,BU$4,0)="","",VLOOKUP($B18,K24HPTBM!$A$6:$DM$168,BU$4,0)),$I$1:$V$2,2,1)),"",HLOOKUP(IF(VLOOKUP($B18,K24HPTBM!$A$6:$DM$168,BU$4,0)="","",VLOOKUP($B18,K24HPTBM!$A$6:$DM$168,BU$4,0)),$I$1:$V$2,2,1))</f>
        <v>4</v>
      </c>
      <c r="BV18" s="28">
        <f>IF(ISERROR(HLOOKUP(IF(VLOOKUP($B18,K24HPTBM!$A$6:$DM$168,BV$4,0)="","",VLOOKUP($B18,K24HPTBM!$A$6:$DM$168,BV$4,0)),$I$1:$V$2,2,1)),"",HLOOKUP(IF(VLOOKUP($B18,K24HPTBM!$A$6:$DM$168,BV$4,0)="","",VLOOKUP($B18,K24HPTBM!$A$6:$DM$168,BV$4,0)),$I$1:$V$2,2,1))</f>
        <v>4</v>
      </c>
      <c r="BW18" s="28">
        <f>IF(ISERROR(HLOOKUP(IF(VLOOKUP($B18,K24HPTBM!$A$6:$DM$168,BW$4,0)="","",VLOOKUP($B18,K24HPTBM!$A$6:$DM$168,BW$4,0)),$I$1:$V$2,2,1)),"",HLOOKUP(IF(VLOOKUP($B18,K24HPTBM!$A$6:$DM$168,BW$4,0)="","",VLOOKUP($B18,K24HPTBM!$A$6:$DM$168,BW$4,0)),$I$1:$V$2,2,1))</f>
        <v>4</v>
      </c>
      <c r="BX18" s="28">
        <f>IF(ISERROR(HLOOKUP(IF(VLOOKUP($B18,K24HPTBM!$A$6:$DM$168,BX$4,0)="","",VLOOKUP($B18,K24HPTBM!$A$6:$DM$168,BX$4,0)),$I$1:$V$2,2,1)),"",HLOOKUP(IF(VLOOKUP($B18,K24HPTBM!$A$6:$DM$168,BX$4,0)="","",VLOOKUP($B18,K24HPTBM!$A$6:$DM$168,BX$4,0)),$I$1:$V$2,2,1))</f>
        <v>3</v>
      </c>
      <c r="BY18" s="28">
        <f>IF(ISERROR(HLOOKUP(IF(VLOOKUP($B18,K24HPTBM!$A$6:$DM$168,BY$4,0)="","",VLOOKUP($B18,K24HPTBM!$A$6:$DM$168,BY$4,0)),$I$1:$V$2,2,1)),"",HLOOKUP(IF(VLOOKUP($B18,K24HPTBM!$A$6:$DM$168,BY$4,0)="","",VLOOKUP($B18,K24HPTBM!$A$6:$DM$168,BY$4,0)),$I$1:$V$2,2,1))</f>
        <v>4</v>
      </c>
      <c r="BZ18" s="28">
        <f>IF(ISERROR(HLOOKUP(IF(VLOOKUP($B18,K24HPTBM!$A$6:$DM$168,BZ$4,0)="","",VLOOKUP($B18,K24HPTBM!$A$6:$DM$168,BZ$4,0)),$I$1:$V$2,2,1)),"",HLOOKUP(IF(VLOOKUP($B18,K24HPTBM!$A$6:$DM$168,BZ$4,0)="","",VLOOKUP($B18,K24HPTBM!$A$6:$DM$168,BZ$4,0)),$I$1:$V$2,2,1))</f>
        <v>3.33</v>
      </c>
      <c r="CA18" s="28">
        <f>IF(ISERROR(HLOOKUP(IF(VLOOKUP($B18,K24HPTBM!$A$6:$DM$168,CA$4,0)="","",VLOOKUP($B18,K24HPTBM!$A$6:$DM$168,CA$4,0)),$I$1:$V$2,2,1)),"",HLOOKUP(IF(VLOOKUP($B18,K24HPTBM!$A$6:$DM$168,CA$4,0)="","",VLOOKUP($B18,K24HPTBM!$A$6:$DM$168,CA$4,0)),$I$1:$V$2,2,1))</f>
        <v>3.33</v>
      </c>
      <c r="CB18" s="28">
        <f>IF(ISERROR(HLOOKUP(IF(VLOOKUP($B18,K24HPTBM!$A$6:$DM$168,CB$4,0)="","",VLOOKUP($B18,K24HPTBM!$A$6:$DM$168,CB$4,0)),$I$1:$V$2,2,1)),"",HLOOKUP(IF(VLOOKUP($B18,K24HPTBM!$A$6:$DM$168,CB$4,0)="","",VLOOKUP($B18,K24HPTBM!$A$6:$DM$168,CB$4,0)),$I$1:$V$2,2,1))</f>
        <v>4</v>
      </c>
      <c r="CC18" s="28">
        <f>IF(ISERROR(HLOOKUP(IF(VLOOKUP($B18,K24HPTBM!$A$6:$DM$168,CC$4,0)="","",VLOOKUP($B18,K24HPTBM!$A$6:$DM$168,CC$4,0)),$I$1:$V$2,2,1)),"",HLOOKUP(IF(VLOOKUP($B18,K24HPTBM!$A$6:$DM$168,CC$4,0)="","",VLOOKUP($B18,K24HPTBM!$A$6:$DM$168,CC$4,0)),$I$1:$V$2,2,1))</f>
        <v>4</v>
      </c>
      <c r="CD18" s="14">
        <f>IF(VLOOKUP($B18,K24HPTBM!$A$6:$DM$168,CD$4,0)="","",VLOOKUP($B18,K24HPTBM!$A$6:$DM$168,CD$4,0))</f>
        <v>41</v>
      </c>
      <c r="CE18" s="14">
        <f>IF(VLOOKUP($B18,K24HPTBM!$A$6:$DM$168,CE$4,0)="","",VLOOKUP($B18,K24HPTBM!$A$6:$DM$168,CE$4,0))</f>
        <v>0</v>
      </c>
      <c r="CF18" s="28" t="str">
        <f>IF(ISERROR(HLOOKUP(IF(VLOOKUP($B18,K24HPTBM!$A$6:$DM$168,CF$4,0)="","",VLOOKUP($B18,K24HPTBM!$A$6:$DM$168,CF$4,0)),$I$1:$V$2,2,1)),"",HLOOKUP(IF(VLOOKUP($B18,K24HPTBM!$A$6:$DM$168,CF$4,0)="","",VLOOKUP($B18,K24HPTBM!$A$6:$DM$168,CF$4,0)),$I$1:$V$2,2,1))</f>
        <v/>
      </c>
      <c r="CG18" s="28">
        <f>IF(ISERROR(HLOOKUP(IF(VLOOKUP($B18,K24HPTBM!$A$6:$DM$168,CG$4,0)="","",VLOOKUP($B18,K24HPTBM!$A$6:$DM$168,CG$4,0)),$I$1:$V$2,2,1)),"",HLOOKUP(IF(VLOOKUP($B18,K24HPTBM!$A$6:$DM$168,CG$4,0)="","",VLOOKUP($B18,K24HPTBM!$A$6:$DM$168,CG$4,0)),$I$1:$V$2,2,1))</f>
        <v>4</v>
      </c>
      <c r="CH18" s="28">
        <f>IF(ISERROR(HLOOKUP(IF(VLOOKUP($B18,K24HPTBM!$A$6:$DM$168,CH$4,0)="","",VLOOKUP($B18,K24HPTBM!$A$6:$DM$168,CH$4,0)),$I$1:$V$2,2,1)),"",HLOOKUP(IF(VLOOKUP($B18,K24HPTBM!$A$6:$DM$168,CH$4,0)="","",VLOOKUP($B18,K24HPTBM!$A$6:$DM$168,CH$4,0)),$I$1:$V$2,2,1))</f>
        <v>4</v>
      </c>
      <c r="CI18" s="28">
        <f>IF(ISERROR(HLOOKUP(IF(VLOOKUP($B18,K24HPTBM!$A$6:$DM$168,CI$4,0)="","",VLOOKUP($B18,K24HPTBM!$A$6:$DM$168,CI$4,0)),$I$1:$V$2,2,1)),"",HLOOKUP(IF(VLOOKUP($B18,K24HPTBM!$A$6:$DM$168,CI$4,0)="","",VLOOKUP($B18,K24HPTBM!$A$6:$DM$168,CI$4,0)),$I$1:$V$2,2,1))</f>
        <v>4</v>
      </c>
      <c r="CJ18" s="28">
        <f>IF(ISERROR(HLOOKUP(IF(VLOOKUP($B18,K24HPTBM!$A$6:$DM$168,CJ$4,0)="","",VLOOKUP($B18,K24HPTBM!$A$6:$DM$168,CJ$4,0)),$I$1:$V$2,2,1)),"",HLOOKUP(IF(VLOOKUP($B18,K24HPTBM!$A$6:$DM$168,CJ$4,0)="","",VLOOKUP($B18,K24HPTBM!$A$6:$DM$168,CJ$4,0)),$I$1:$V$2,2,1))</f>
        <v>3.33</v>
      </c>
      <c r="CK18" s="28">
        <f>IF(ISERROR(HLOOKUP(IF(VLOOKUP($B18,K24HPTBM!$A$6:$DM$168,CK$4,0)="","",VLOOKUP($B18,K24HPTBM!$A$6:$DM$168,CK$4,0)),$I$1:$V$2,2,1)),"",HLOOKUP(IF(VLOOKUP($B18,K24HPTBM!$A$6:$DM$168,CK$4,0)="","",VLOOKUP($B18,K24HPTBM!$A$6:$DM$168,CK$4,0)),$I$1:$V$2,2,1))</f>
        <v>4</v>
      </c>
      <c r="CL18" s="28">
        <f>IF(ISERROR(HLOOKUP(IF(VLOOKUP($B18,K24HPTBM!$A$6:$DM$168,CL$4,0)="","",VLOOKUP($B18,K24HPTBM!$A$6:$DM$168,CL$4,0)),$I$1:$V$2,2,1)),"",HLOOKUP(IF(VLOOKUP($B18,K24HPTBM!$A$6:$DM$168,CL$4,0)="","",VLOOKUP($B18,K24HPTBM!$A$6:$DM$168,CL$4,0)),$I$1:$V$2,2,1))</f>
        <v>3.65</v>
      </c>
      <c r="CM18" s="28" t="str">
        <f>IF(ISERROR(HLOOKUP(IF(VLOOKUP($B18,K24HPTBM!$A$6:$DM$168,CM$4,0)="","",VLOOKUP($B18,K24HPTBM!$A$6:$DM$168,CM$4,0)),$I$1:$V$2,2,1)),"",HLOOKUP(IF(VLOOKUP($B18,K24HPTBM!$A$6:$DM$168,CM$4,0)="","",VLOOKUP($B18,K24HPTBM!$A$6:$DM$168,CM$4,0)),$I$1:$V$2,2,1))</f>
        <v>X</v>
      </c>
      <c r="CN18" s="28">
        <f>IF(ISERROR(HLOOKUP(IF(VLOOKUP($B18,K24HPTBM!$A$6:$DM$168,CN$4,0)="","",VLOOKUP($B18,K24HPTBM!$A$6:$DM$168,CN$4,0)),$I$1:$V$2,2,1)),"",HLOOKUP(IF(VLOOKUP($B18,K24HPTBM!$A$6:$DM$168,CN$4,0)="","",VLOOKUP($B18,K24HPTBM!$A$6:$DM$168,CN$4,0)),$I$1:$V$2,2,1))</f>
        <v>3.65</v>
      </c>
      <c r="CO18" s="28">
        <f>IF(ISERROR(HLOOKUP(IF(VLOOKUP($B18,K24HPTBM!$A$6:$DM$168,CO$4,0)="","",VLOOKUP($B18,K24HPTBM!$A$6:$DM$168,CO$4,0)),$I$1:$V$2,2,1)),"",HLOOKUP(IF(VLOOKUP($B18,K24HPTBM!$A$6:$DM$168,CO$4,0)="","",VLOOKUP($B18,K24HPTBM!$A$6:$DM$168,CO$4,0)),$I$1:$V$2,2,1))</f>
        <v>4</v>
      </c>
      <c r="CP18" s="28">
        <f>IF(ISERROR(HLOOKUP(IF(VLOOKUP($B18,K24HPTBM!$A$6:$DM$168,CP$4,0)="","",VLOOKUP($B18,K24HPTBM!$A$6:$DM$168,CP$4,0)),$I$1:$V$2,2,1)),"",HLOOKUP(IF(VLOOKUP($B18,K24HPTBM!$A$6:$DM$168,CP$4,0)="","",VLOOKUP($B18,K24HPTBM!$A$6:$DM$168,CP$4,0)),$I$1:$V$2,2,1))</f>
        <v>3.65</v>
      </c>
      <c r="CQ18" s="28">
        <f>IF(ISERROR(HLOOKUP(IF(VLOOKUP($B18,K24HPTBM!$A$6:$DM$168,CQ$4,0)="","",VLOOKUP($B18,K24HPTBM!$A$6:$DM$168,CQ$4,0)),$I$1:$V$2,2,1)),"",HLOOKUP(IF(VLOOKUP($B18,K24HPTBM!$A$6:$DM$168,CQ$4,0)="","",VLOOKUP($B18,K24HPTBM!$A$6:$DM$168,CQ$4,0)),$I$1:$V$2,2,1))</f>
        <v>4</v>
      </c>
      <c r="CR18" s="28">
        <f>IF(ISERROR(HLOOKUP(IF(VLOOKUP($B18,K24HPTBM!$A$6:$DM$168,CR$4,0)="","",VLOOKUP($B18,K24HPTBM!$A$6:$DM$168,CR$4,0)),$I$1:$V$2,2,1)),"",HLOOKUP(IF(VLOOKUP($B18,K24HPTBM!$A$6:$DM$168,CR$4,0)="","",VLOOKUP($B18,K24HPTBM!$A$6:$DM$168,CR$4,0)),$I$1:$V$2,2,1))</f>
        <v>3</v>
      </c>
      <c r="CS18" s="28">
        <f>IF(ISERROR(HLOOKUP(IF(VLOOKUP($B18,K24HPTBM!$A$6:$DM$168,CS$4,0)="","",VLOOKUP($B18,K24HPTBM!$A$6:$DM$168,CS$4,0)),$I$1:$V$2,2,1)),"",HLOOKUP(IF(VLOOKUP($B18,K24HPTBM!$A$6:$DM$168,CS$4,0)="","",VLOOKUP($B18,K24HPTBM!$A$6:$DM$168,CS$4,0)),$I$1:$V$2,2,1))</f>
        <v>4</v>
      </c>
      <c r="CT18" s="28">
        <f>IF(ISERROR(HLOOKUP(IF(VLOOKUP($B18,K24HPTBM!$A$6:$DM$168,CT$4,0)="","",VLOOKUP($B18,K24HPTBM!$A$6:$DM$168,CT$4,0)),$I$1:$V$2,2,1)),"",HLOOKUP(IF(VLOOKUP($B18,K24HPTBM!$A$6:$DM$168,CT$4,0)="","",VLOOKUP($B18,K24HPTBM!$A$6:$DM$168,CT$4,0)),$I$1:$V$2,2,1))</f>
        <v>3.65</v>
      </c>
      <c r="CU18" s="28">
        <f>IF(ISERROR(HLOOKUP(IF(VLOOKUP($B18,K24HPTBM!$A$6:$DM$168,CU$4,0)="","",VLOOKUP($B18,K24HPTBM!$A$6:$DM$168,CU$4,0)),$I$1:$V$2,2,1)),"",HLOOKUP(IF(VLOOKUP($B18,K24HPTBM!$A$6:$DM$168,CU$4,0)="","",VLOOKUP($B18,K24HPTBM!$A$6:$DM$168,CU$4,0)),$I$1:$V$2,2,1))</f>
        <v>4</v>
      </c>
      <c r="CV18" s="28">
        <f>IF(ISERROR(HLOOKUP(IF(VLOOKUP($B18,K24HPTBM!$A$6:$DM$168,CV$4,0)="","",VLOOKUP($B18,K24HPTBM!$A$6:$DM$168,CV$4,0)),$I$1:$V$2,2,1)),"",HLOOKUP(IF(VLOOKUP($B18,K24HPTBM!$A$6:$DM$168,CV$4,0)="","",VLOOKUP($B18,K24HPTBM!$A$6:$DM$168,CV$4,0)),$I$1:$V$2,2,1))</f>
        <v>4</v>
      </c>
      <c r="CW18" s="14">
        <f>IF(VLOOKUP($B18,K24HPTBM!$A$6:$DM$168,CW$4,0)="","",VLOOKUP($B18,K24HPTBM!$A$6:$DM$168,CW$4,0))</f>
        <v>35</v>
      </c>
      <c r="CX18" s="14">
        <f>IF(VLOOKUP($B18,K24HPTBM!$A$6:$DM$168,CX$4,0)="","",VLOOKUP($B18,K24HPTBM!$A$6:$DM$168,CX$4,0))</f>
        <v>3</v>
      </c>
      <c r="CY18" s="14">
        <f t="shared" si="0"/>
        <v>126</v>
      </c>
      <c r="CZ18" s="14">
        <f t="shared" si="1"/>
        <v>0</v>
      </c>
      <c r="DA18" s="14">
        <f t="shared" si="2"/>
        <v>3.62</v>
      </c>
      <c r="DB18" s="14"/>
      <c r="DC18" s="14">
        <f t="shared" si="3"/>
        <v>3</v>
      </c>
      <c r="DD18" s="16">
        <f t="shared" si="4"/>
        <v>2.3809523809523808E-2</v>
      </c>
      <c r="DE18" s="17" t="str">
        <f t="shared" si="5"/>
        <v>KO</v>
      </c>
      <c r="DF18" s="13" t="str">
        <f>IF(VLOOKUP($B18,K24HPTBM!$A$6:$DM$168,DF$4,0)="","",VLOOKUP($B18,K24HPTBM!$A$6:$DM$168,DF$4,0))</f>
        <v/>
      </c>
      <c r="DG18" s="13" t="str">
        <f>IF(VLOOKUP($B18,K24HPTBM!$A$6:$DM$168,DG$4,0)="","",VLOOKUP($B18,K24HPTBM!$A$6:$DM$168,DG$4,0))</f>
        <v/>
      </c>
      <c r="DH18" s="13" t="str">
        <f>IF(VLOOKUP($B18,K24HPTBM!$A$6:$DM$168,DH$4,0)="","",VLOOKUP($B18,K24HPTBM!$A$6:$DM$168,DH$4,0))</f>
        <v/>
      </c>
      <c r="DI18" s="28" t="str">
        <f>IF(ISERROR(HLOOKUP(IF(VLOOKUP($B18,K24HPTBM!$A$6:$DM$168,DI$4,0)="","",VLOOKUP($B18,K24HPTBM!$A$6:$DM$168,DI$4,0)),$I$1:$V$2,2,1)),"",HLOOKUP(IF(VLOOKUP($B18,K24HPTBM!$A$6:$DM$168,DI$4,0)="","",VLOOKUP($B18,K24HPTBM!$A$6:$DM$168,DI$4,0)),$I$1:$V$2,2,1))</f>
        <v/>
      </c>
      <c r="DJ18" s="13" t="str">
        <f>IF(VLOOKUP($B18,K24HPTBM!$A$6:$DM$168,DJ$4,0)="","",VLOOKUP($B18,K24HPTBM!$A$6:$DM$168,DJ$4,0))</f>
        <v/>
      </c>
      <c r="DK18" s="13" t="str">
        <f>IF(VLOOKUP($B18,K24HPTBM!$A$6:$DM$168,DK$4,0)="","",VLOOKUP($B18,K24HPTBM!$A$6:$DM$168,DK$4,0))</f>
        <v/>
      </c>
      <c r="DL18" s="14">
        <f>IF(VLOOKUP($B18,K24HPTBM!$A$6:$DM$168,DL$4,0)="","",VLOOKUP($B18,K24HPTBM!$A$6:$DM$168,DL$4,0))</f>
        <v>0</v>
      </c>
      <c r="DM18" s="14">
        <f>IF(VLOOKUP($B18,K24HPTBM!$A$6:$DM$168,DM$4,0)="","",VLOOKUP($B18,K24HPTBM!$A$6:$DM$168,DM$4,0))</f>
        <v>3</v>
      </c>
      <c r="DN18" s="14">
        <f>IF(VLOOKUP($B18,K24HPTBM!$A$6:$DM$168,DN$4,0)="","",VLOOKUP($B18,K24HPTBM!$A$6:$DM$168,DN$4,0))</f>
        <v>128</v>
      </c>
      <c r="DO18" s="14">
        <f>IF(VLOOKUP($B18,K24HPTBM!$A$6:$DM$168,DO$4,0)="","",VLOOKUP($B18,K24HPTBM!$A$6:$DM$168,DO$4,0))</f>
        <v>6</v>
      </c>
      <c r="DP18" s="14">
        <f>IF(VLOOKUP($B18,K24HPTBM!$A$6:$DM$168,DP$4,0)="","",VLOOKUP($B18,K24HPTBM!$A$6:$DM$168,DP$4,0))</f>
        <v>132</v>
      </c>
      <c r="DQ18" s="14">
        <f>IF(VLOOKUP($B18,K24HPTBM!$A$6:$DM$168,DQ$4,0)="","",VLOOKUP($B18,K24HPTBM!$A$6:$DM$168,DQ$4,0))</f>
        <v>128</v>
      </c>
      <c r="DR18" s="18">
        <f>IF(VLOOKUP($B18,K24HPTBM!$A$6:$DM$168,DR$4,0)="","",VLOOKUP($B18,K24HPTBM!$A$6:$DM$168,DR$4,0))</f>
        <v>8.57</v>
      </c>
      <c r="DS18" s="18">
        <f>IF(VLOOKUP($B18,K24HPTBM!$A$6:$DM$168,DS$4,0)="","",VLOOKUP($B18,K24HPTBM!$A$6:$DM$168,DS$4,0))</f>
        <v>3.71</v>
      </c>
      <c r="DT18" s="13" t="str">
        <f>IF(VLOOKUP($B18,K24HPTBM!$A$6:$DM$168,DT$4,0)="","",VLOOKUP($B18,K24HPTBM!$A$6:$DM$168,DT$4,0))</f>
        <v/>
      </c>
      <c r="DU18" s="29">
        <f t="shared" si="7"/>
        <v>3.54</v>
      </c>
    </row>
    <row r="19" spans="1:125" ht="17.25" customHeight="1" x14ac:dyDescent="0.25">
      <c r="A19" s="8">
        <f t="shared" si="6"/>
        <v>10</v>
      </c>
      <c r="B19" s="4">
        <v>24211900333</v>
      </c>
      <c r="C19" s="4" t="str">
        <f>VLOOKUP($B19,K24HPTBM!$A$6:$DM$168,C$4,0) &amp; " " &amp; VLOOKUP($B19,K24HPTBM!$A$6:$DM$168,D$4,0)</f>
        <v>Dương Quang</v>
      </c>
      <c r="D19" s="5"/>
      <c r="E19" s="4" t="str">
        <f>VLOOKUP($B19,K24HPTBM!$A$6:$DM$168,E$4,0)</f>
        <v>Quân</v>
      </c>
      <c r="F19" s="6">
        <f>VLOOKUP($B19,K24HPTBM!$A$6:$DM$168,F$4,0)</f>
        <v>35412</v>
      </c>
      <c r="G19" s="4" t="str">
        <f>VLOOKUP($B19,K24HPTBM!$A$6:$DM$168,G$4,0)</f>
        <v>Nam</v>
      </c>
      <c r="H19" s="5"/>
      <c r="I19" s="28">
        <f>IF(ISERROR(HLOOKUP(IF(VLOOKUP($B19,K24HPTBM!$A$6:$DM$168,I$4,0)="","",VLOOKUP($B19,K24HPTBM!$A$6:$DM$168,I$4,0)),$I$1:$V$2,2,1)),"",HLOOKUP(IF(VLOOKUP($B19,K24HPTBM!$A$6:$DM$168,I$4,0)="","",VLOOKUP($B19,K24HPTBM!$A$6:$DM$168,I$4,0)),$I$1:$V$2,2,1))</f>
        <v>3.65</v>
      </c>
      <c r="J19" s="28">
        <f>IF(ISERROR(HLOOKUP(IF(VLOOKUP($B19,K24HPTBM!$A$6:$DM$168,J$4,0)="","",VLOOKUP($B19,K24HPTBM!$A$6:$DM$168,J$4,0)),$I$1:$V$2,2,1)),"",HLOOKUP(IF(VLOOKUP($B19,K24HPTBM!$A$6:$DM$168,J$4,0)="","",VLOOKUP($B19,K24HPTBM!$A$6:$DM$168,J$4,0)),$I$1:$V$2,2,1))</f>
        <v>4</v>
      </c>
      <c r="K19" s="28" t="str">
        <f>IF(ISERROR(HLOOKUP(IF(VLOOKUP($B19,K24HPTBM!$A$6:$DM$168,K$4,0)="","",VLOOKUP($B19,K24HPTBM!$A$6:$DM$168,K$4,0)),$I$1:$V$2,2,1)),"",HLOOKUP(IF(VLOOKUP($B19,K24HPTBM!$A$6:$DM$168,K$4,0)="","",VLOOKUP($B19,K24HPTBM!$A$6:$DM$168,K$4,0)),$I$1:$V$2,2,1))</f>
        <v/>
      </c>
      <c r="L19" s="28" t="str">
        <f>IF(ISERROR(HLOOKUP(IF(VLOOKUP($B19,K24HPTBM!$A$6:$DM$168,L$4,0)="","",VLOOKUP($B19,K24HPTBM!$A$6:$DM$168,L$4,0)),$I$1:$V$2,2,1)),"",HLOOKUP(IF(VLOOKUP($B19,K24HPTBM!$A$6:$DM$168,L$4,0)="","",VLOOKUP($B19,K24HPTBM!$A$6:$DM$168,L$4,0)),$I$1:$V$2,2,1))</f>
        <v/>
      </c>
      <c r="M19" s="28">
        <f>IF(ISERROR(HLOOKUP(IF(VLOOKUP($B19,K24HPTBM!$A$6:$DM$168,M$4,0)="","",VLOOKUP($B19,K24HPTBM!$A$6:$DM$168,M$4,0)),$I$1:$V$2,2,1)),"",HLOOKUP(IF(VLOOKUP($B19,K24HPTBM!$A$6:$DM$168,M$4,0)="","",VLOOKUP($B19,K24HPTBM!$A$6:$DM$168,M$4,0)),$I$1:$V$2,2,1))</f>
        <v>3.65</v>
      </c>
      <c r="N19" s="28">
        <f>IF(ISERROR(HLOOKUP(IF(VLOOKUP($B19,K24HPTBM!$A$6:$DM$168,N$4,0)="","",VLOOKUP($B19,K24HPTBM!$A$6:$DM$168,N$4,0)),$I$1:$V$2,2,1)),"",HLOOKUP(IF(VLOOKUP($B19,K24HPTBM!$A$6:$DM$168,N$4,0)="","",VLOOKUP($B19,K24HPTBM!$A$6:$DM$168,N$4,0)),$I$1:$V$2,2,1))</f>
        <v>4</v>
      </c>
      <c r="O19" s="28">
        <f>IF(ISERROR(HLOOKUP(IF(VLOOKUP($B19,K24HPTBM!$A$6:$DM$168,O$4,0)="","",VLOOKUP($B19,K24HPTBM!$A$6:$DM$168,O$4,0)),$I$1:$V$2,2,1)),"",HLOOKUP(IF(VLOOKUP($B19,K24HPTBM!$A$6:$DM$168,O$4,0)="","",VLOOKUP($B19,K24HPTBM!$A$6:$DM$168,O$4,0)),$I$1:$V$2,2,1))</f>
        <v>4</v>
      </c>
      <c r="P19" s="28">
        <f>IF(ISERROR(HLOOKUP(IF(VLOOKUP($B19,K24HPTBM!$A$6:$DM$168,P$4,0)="","",VLOOKUP($B19,K24HPTBM!$A$6:$DM$168,P$4,0)),$I$1:$V$2,2,1)),"",HLOOKUP(IF(VLOOKUP($B19,K24HPTBM!$A$6:$DM$168,P$4,0)="","",VLOOKUP($B19,K24HPTBM!$A$6:$DM$168,P$4,0)),$I$1:$V$2,2,1))</f>
        <v>4</v>
      </c>
      <c r="Q19" s="28">
        <f>IF(ISERROR(HLOOKUP(IF(VLOOKUP($B19,K24HPTBM!$A$6:$DM$168,Q$4,0)="","",VLOOKUP($B19,K24HPTBM!$A$6:$DM$168,Q$4,0)),$I$1:$V$2,2,1)),"",HLOOKUP(IF(VLOOKUP($B19,K24HPTBM!$A$6:$DM$168,Q$4,0)="","",VLOOKUP($B19,K24HPTBM!$A$6:$DM$168,Q$4,0)),$I$1:$V$2,2,1))</f>
        <v>3.33</v>
      </c>
      <c r="R19" s="28" t="str">
        <f>IF(ISERROR(HLOOKUP(IF(VLOOKUP($B19,K24HPTBM!$A$6:$DM$168,R$4,0)="","",VLOOKUP($B19,K24HPTBM!$A$6:$DM$168,R$4,0)),$I$1:$V$2,2,1)),"",HLOOKUP(IF(VLOOKUP($B19,K24HPTBM!$A$6:$DM$168,R$4,0)="","",VLOOKUP($B19,K24HPTBM!$A$6:$DM$168,R$4,0)),$I$1:$V$2,2,1))</f>
        <v/>
      </c>
      <c r="S19" s="28" t="str">
        <f>IF(ISERROR(HLOOKUP(IF(VLOOKUP($B19,K24HPTBM!$A$6:$DM$168,S$4,0)="","",VLOOKUP($B19,K24HPTBM!$A$6:$DM$168,S$4,0)),$I$1:$V$2,2,1)),"",HLOOKUP(IF(VLOOKUP($B19,K24HPTBM!$A$6:$DM$168,S$4,0)="","",VLOOKUP($B19,K24HPTBM!$A$6:$DM$168,S$4,0)),$I$1:$V$2,2,1))</f>
        <v/>
      </c>
      <c r="T19" s="28">
        <f>IF(ISERROR(HLOOKUP(IF(VLOOKUP($B19,K24HPTBM!$A$6:$DM$168,T$4,0)="","",VLOOKUP($B19,K24HPTBM!$A$6:$DM$168,T$4,0)),$I$1:$V$2,2,1)),"",HLOOKUP(IF(VLOOKUP($B19,K24HPTBM!$A$6:$DM$168,T$4,0)="","",VLOOKUP($B19,K24HPTBM!$A$6:$DM$168,T$4,0)),$I$1:$V$2,2,1))</f>
        <v>4</v>
      </c>
      <c r="U19" s="28" t="str">
        <f>IF(ISERROR(HLOOKUP(IF(VLOOKUP($B19,K24HPTBM!$A$6:$DM$168,U$4,0)="","",VLOOKUP($B19,K24HPTBM!$A$6:$DM$168,U$4,0)),$I$1:$V$2,2,1)),"",HLOOKUP(IF(VLOOKUP($B19,K24HPTBM!$A$6:$DM$168,U$4,0)="","",VLOOKUP($B19,K24HPTBM!$A$6:$DM$168,U$4,0)),$I$1:$V$2,2,1))</f>
        <v/>
      </c>
      <c r="V19" s="28">
        <f>IF(ISERROR(HLOOKUP(IF(VLOOKUP($B19,K24HPTBM!$A$6:$DM$168,V$4,0)="","",VLOOKUP($B19,K24HPTBM!$A$6:$DM$168,V$4,0)),$I$1:$V$2,2,1)),"",HLOOKUP(IF(VLOOKUP($B19,K24HPTBM!$A$6:$DM$168,V$4,0)="","",VLOOKUP($B19,K24HPTBM!$A$6:$DM$168,V$4,0)),$I$1:$V$2,2,1))</f>
        <v>3.65</v>
      </c>
      <c r="W19" s="28" t="str">
        <f>IF(ISERROR(HLOOKUP(IF(VLOOKUP($B19,K24HPTBM!$A$6:$DM$168,W$4,0)="","",VLOOKUP($B19,K24HPTBM!$A$6:$DM$168,W$4,0)),$I$1:$V$2,2,1)),"",HLOOKUP(IF(VLOOKUP($B19,K24HPTBM!$A$6:$DM$168,W$4,0)="","",VLOOKUP($B19,K24HPTBM!$A$6:$DM$168,W$4,0)),$I$1:$V$2,2,1))</f>
        <v/>
      </c>
      <c r="X19" s="28">
        <f>IF(ISERROR(HLOOKUP(IF(VLOOKUP($B19,K24HPTBM!$A$6:$DM$168,X$4,0)="","",VLOOKUP($B19,K24HPTBM!$A$6:$DM$168,X$4,0)),$I$1:$V$2,2,1)),"",HLOOKUP(IF(VLOOKUP($B19,K24HPTBM!$A$6:$DM$168,X$4,0)="","",VLOOKUP($B19,K24HPTBM!$A$6:$DM$168,X$4,0)),$I$1:$V$2,2,1))</f>
        <v>4</v>
      </c>
      <c r="Y19" s="28" t="str">
        <f>IF(ISERROR(HLOOKUP(IF(VLOOKUP($B19,K24HPTBM!$A$6:$DM$168,Y$4,0)="","",VLOOKUP($B19,K24HPTBM!$A$6:$DM$168,Y$4,0)),$I$1:$V$2,2,1)),"",HLOOKUP(IF(VLOOKUP($B19,K24HPTBM!$A$6:$DM$168,Y$4,0)="","",VLOOKUP($B19,K24HPTBM!$A$6:$DM$168,Y$4,0)),$I$1:$V$2,2,1))</f>
        <v/>
      </c>
      <c r="Z19" s="28">
        <f>IF(ISERROR(HLOOKUP(IF(VLOOKUP($B19,K24HPTBM!$A$6:$DM$168,Z$4,0)="","",VLOOKUP($B19,K24HPTBM!$A$6:$DM$168,Z$4,0)),$I$1:$V$2,2,1)),"",HLOOKUP(IF(VLOOKUP($B19,K24HPTBM!$A$6:$DM$168,Z$4,0)="","",VLOOKUP($B19,K24HPTBM!$A$6:$DM$168,Z$4,0)),$I$1:$V$2,2,1))</f>
        <v>4</v>
      </c>
      <c r="AA19" s="28">
        <f>IF(ISERROR(HLOOKUP(IF(VLOOKUP($B19,K24HPTBM!$A$6:$DM$168,AA$4,0)="","",VLOOKUP($B19,K24HPTBM!$A$6:$DM$168,AA$4,0)),$I$1:$V$2,2,1)),"",HLOOKUP(IF(VLOOKUP($B19,K24HPTBM!$A$6:$DM$168,AA$4,0)="","",VLOOKUP($B19,K24HPTBM!$A$6:$DM$168,AA$4,0)),$I$1:$V$2,2,1))</f>
        <v>4</v>
      </c>
      <c r="AB19" s="28">
        <f>IF(ISERROR(HLOOKUP(IF(VLOOKUP($B19,K24HPTBM!$A$6:$DM$168,AB$4,0)="","",VLOOKUP($B19,K24HPTBM!$A$6:$DM$168,AB$4,0)),$I$1:$V$2,2,1)),"",HLOOKUP(IF(VLOOKUP($B19,K24HPTBM!$A$6:$DM$168,AB$4,0)="","",VLOOKUP($B19,K24HPTBM!$A$6:$DM$168,AB$4,0)),$I$1:$V$2,2,1))</f>
        <v>4</v>
      </c>
      <c r="AC19" s="28">
        <f>IF(ISERROR(HLOOKUP(IF(VLOOKUP($B19,K24HPTBM!$A$6:$DM$168,AC$4,0)="","",VLOOKUP($B19,K24HPTBM!$A$6:$DM$168,AC$4,0)),$I$1:$V$2,2,1)),"",HLOOKUP(IF(VLOOKUP($B19,K24HPTBM!$A$6:$DM$168,AC$4,0)="","",VLOOKUP($B19,K24HPTBM!$A$6:$DM$168,AC$4,0)),$I$1:$V$2,2,1))</f>
        <v>3.33</v>
      </c>
      <c r="AD19" s="28">
        <f>IF(ISERROR(HLOOKUP(IF(VLOOKUP($B19,K24HPTBM!$A$6:$DM$168,AD$4,0)="","",VLOOKUP($B19,K24HPTBM!$A$6:$DM$168,AD$4,0)),$I$1:$V$2,2,1)),"",HLOOKUP(IF(VLOOKUP($B19,K24HPTBM!$A$6:$DM$168,AD$4,0)="","",VLOOKUP($B19,K24HPTBM!$A$6:$DM$168,AD$4,0)),$I$1:$V$2,2,1))</f>
        <v>3.33</v>
      </c>
      <c r="AE19" s="28">
        <f>IF(ISERROR(HLOOKUP(IF(VLOOKUP($B19,K24HPTBM!$A$6:$DM$168,AE$4,0)="","",VLOOKUP($B19,K24HPTBM!$A$6:$DM$168,AE$4,0)),$I$1:$V$2,2,1)),"",HLOOKUP(IF(VLOOKUP($B19,K24HPTBM!$A$6:$DM$168,AE$4,0)="","",VLOOKUP($B19,K24HPTBM!$A$6:$DM$168,AE$4,0)),$I$1:$V$2,2,1))</f>
        <v>4</v>
      </c>
      <c r="AF19" s="28">
        <f>IF(ISERROR(HLOOKUP(IF(VLOOKUP($B19,K24HPTBM!$A$6:$DM$168,AF$4,0)="","",VLOOKUP($B19,K24HPTBM!$A$6:$DM$168,AF$4,0)),$I$1:$V$2,2,1)),"",HLOOKUP(IF(VLOOKUP($B19,K24HPTBM!$A$6:$DM$168,AF$4,0)="","",VLOOKUP($B19,K24HPTBM!$A$6:$DM$168,AF$4,0)),$I$1:$V$2,2,1))</f>
        <v>4</v>
      </c>
      <c r="AG19" s="28">
        <f>IF(ISERROR(HLOOKUP(IF(VLOOKUP($B19,K24HPTBM!$A$6:$DM$168,AG$4,0)="","",VLOOKUP($B19,K24HPTBM!$A$6:$DM$168,AG$4,0)),$I$1:$V$2,2,1)),"",HLOOKUP(IF(VLOOKUP($B19,K24HPTBM!$A$6:$DM$168,AG$4,0)="","",VLOOKUP($B19,K24HPTBM!$A$6:$DM$168,AG$4,0)),$I$1:$V$2,2,1))</f>
        <v>4</v>
      </c>
      <c r="AH19" s="28">
        <f>IF(ISERROR(HLOOKUP(IF(VLOOKUP($B19,K24HPTBM!$A$6:$DM$168,AH$4,0)="","",VLOOKUP($B19,K24HPTBM!$A$6:$DM$168,AH$4,0)),$I$1:$V$2,2,1)),"",HLOOKUP(IF(VLOOKUP($B19,K24HPTBM!$A$6:$DM$168,AH$4,0)="","",VLOOKUP($B19,K24HPTBM!$A$6:$DM$168,AH$4,0)),$I$1:$V$2,2,1))</f>
        <v>4</v>
      </c>
      <c r="AI19" s="28">
        <f>IF(ISERROR(HLOOKUP(IF(VLOOKUP($B19,K24HPTBM!$A$6:$DM$168,AI$4,0)="","",VLOOKUP($B19,K24HPTBM!$A$6:$DM$168,AI$4,0)),$I$1:$V$2,2,1)),"",HLOOKUP(IF(VLOOKUP($B19,K24HPTBM!$A$6:$DM$168,AI$4,0)="","",VLOOKUP($B19,K24HPTBM!$A$6:$DM$168,AI$4,0)),$I$1:$V$2,2,1))</f>
        <v>4</v>
      </c>
      <c r="AJ19" s="28">
        <f>IF(ISERROR(HLOOKUP(IF(VLOOKUP($B19,K24HPTBM!$A$6:$DM$168,AJ$4,0)="","",VLOOKUP($B19,K24HPTBM!$A$6:$DM$168,AJ$4,0)),$I$1:$V$2,2,1)),"",HLOOKUP(IF(VLOOKUP($B19,K24HPTBM!$A$6:$DM$168,AJ$4,0)="","",VLOOKUP($B19,K24HPTBM!$A$6:$DM$168,AJ$4,0)),$I$1:$V$2,2,1))</f>
        <v>4</v>
      </c>
      <c r="AK19" s="28">
        <f>IF(ISERROR(HLOOKUP(IF(VLOOKUP($B19,K24HPTBM!$A$6:$DM$168,AK$4,0)="","",VLOOKUP($B19,K24HPTBM!$A$6:$DM$168,AK$4,0)),$I$1:$V$2,2,1)),"",HLOOKUP(IF(VLOOKUP($B19,K24HPTBM!$A$6:$DM$168,AK$4,0)="","",VLOOKUP($B19,K24HPTBM!$A$6:$DM$168,AK$4,0)),$I$1:$V$2,2,1))</f>
        <v>3.65</v>
      </c>
      <c r="AL19" s="28">
        <f>IF(ISERROR(HLOOKUP(IF(VLOOKUP($B19,K24HPTBM!$A$6:$DM$168,AL$4,0)="","",VLOOKUP($B19,K24HPTBM!$A$6:$DM$168,AL$4,0)),$I$1:$V$2,2,1)),"",HLOOKUP(IF(VLOOKUP($B19,K24HPTBM!$A$6:$DM$168,AL$4,0)="","",VLOOKUP($B19,K24HPTBM!$A$6:$DM$168,AL$4,0)),$I$1:$V$2,2,1))</f>
        <v>4</v>
      </c>
      <c r="AM19" s="28">
        <f>IF(ISERROR(HLOOKUP(IF(VLOOKUP($B19,K24HPTBM!$A$6:$DM$168,AM$4,0)="","",VLOOKUP($B19,K24HPTBM!$A$6:$DM$168,AM$4,0)),$I$1:$V$2,2,1)),"",HLOOKUP(IF(VLOOKUP($B19,K24HPTBM!$A$6:$DM$168,AM$4,0)="","",VLOOKUP($B19,K24HPTBM!$A$6:$DM$168,AM$4,0)),$I$1:$V$2,2,1))</f>
        <v>4</v>
      </c>
      <c r="AN19" s="28">
        <f>IF(ISERROR(HLOOKUP(IF(VLOOKUP($B19,K24HPTBM!$A$6:$DM$168,AN$4,0)="","",VLOOKUP($B19,K24HPTBM!$A$6:$DM$168,AN$4,0)),$I$1:$V$2,2,1)),"",HLOOKUP(IF(VLOOKUP($B19,K24HPTBM!$A$6:$DM$168,AN$4,0)="","",VLOOKUP($B19,K24HPTBM!$A$6:$DM$168,AN$4,0)),$I$1:$V$2,2,1))</f>
        <v>4</v>
      </c>
      <c r="AO19" s="28">
        <f>IF(ISERROR(HLOOKUP(IF(VLOOKUP($B19,K24HPTBM!$A$6:$DM$168,AO$4,0)="","",VLOOKUP($B19,K24HPTBM!$A$6:$DM$168,AO$4,0)),$I$1:$V$2,2,1)),"",HLOOKUP(IF(VLOOKUP($B19,K24HPTBM!$A$6:$DM$168,AO$4,0)="","",VLOOKUP($B19,K24HPTBM!$A$6:$DM$168,AO$4,0)),$I$1:$V$2,2,1))</f>
        <v>4</v>
      </c>
      <c r="AP19" s="28">
        <f>IF(ISERROR(HLOOKUP(IF(VLOOKUP($B19,K24HPTBM!$A$6:$DM$168,AP$4,0)="","",VLOOKUP($B19,K24HPTBM!$A$6:$DM$168,AP$4,0)),$I$1:$V$2,2,1)),"",HLOOKUP(IF(VLOOKUP($B19,K24HPTBM!$A$6:$DM$168,AP$4,0)="","",VLOOKUP($B19,K24HPTBM!$A$6:$DM$168,AP$4,0)),$I$1:$V$2,2,1))</f>
        <v>4</v>
      </c>
      <c r="AQ19" s="28">
        <f>IF(ISERROR(HLOOKUP(IF(VLOOKUP($B19,K24HPTBM!$A$6:$DM$168,AQ$4,0)="","",VLOOKUP($B19,K24HPTBM!$A$6:$DM$168,AQ$4,0)),$I$1:$V$2,2,1)),"",HLOOKUP(IF(VLOOKUP($B19,K24HPTBM!$A$6:$DM$168,AQ$4,0)="","",VLOOKUP($B19,K24HPTBM!$A$6:$DM$168,AQ$4,0)),$I$1:$V$2,2,1))</f>
        <v>4</v>
      </c>
      <c r="AR19" s="28" t="str">
        <f>IF(ISERROR(HLOOKUP(IF(VLOOKUP($B19,K24HPTBM!$A$6:$DM$168,AR$4,0)="","",VLOOKUP($B19,K24HPTBM!$A$6:$DM$168,AR$4,0)),$I$1:$V$2,2,1)),"",HLOOKUP(IF(VLOOKUP($B19,K24HPTBM!$A$6:$DM$168,AR$4,0)="","",VLOOKUP($B19,K24HPTBM!$A$6:$DM$168,AR$4,0)),$I$1:$V$2,2,1))</f>
        <v/>
      </c>
      <c r="AS19" s="28" t="str">
        <f>IF(ISERROR(HLOOKUP(IF(VLOOKUP($B19,K24HPTBM!$A$6:$DM$168,AS$4,0)="","",VLOOKUP($B19,K24HPTBM!$A$6:$DM$168,AS$4,0)),$I$1:$V$2,2,1)),"",HLOOKUP(IF(VLOOKUP($B19,K24HPTBM!$A$6:$DM$168,AS$4,0)="","",VLOOKUP($B19,K24HPTBM!$A$6:$DM$168,AS$4,0)),$I$1:$V$2,2,1))</f>
        <v/>
      </c>
      <c r="AT19" s="28" t="str">
        <f>IF(ISERROR(HLOOKUP(IF(VLOOKUP($B19,K24HPTBM!$A$6:$DM$168,AT$4,0)="","",VLOOKUP($B19,K24HPTBM!$A$6:$DM$168,AT$4,0)),$I$1:$V$2,2,1)),"",HLOOKUP(IF(VLOOKUP($B19,K24HPTBM!$A$6:$DM$168,AT$4,0)="","",VLOOKUP($B19,K24HPTBM!$A$6:$DM$168,AT$4,0)),$I$1:$V$2,2,1))</f>
        <v/>
      </c>
      <c r="AU19" s="28" t="str">
        <f>IF(ISERROR(HLOOKUP(IF(VLOOKUP($B19,K24HPTBM!$A$6:$DM$168,AU$4,0)="","",VLOOKUP($B19,K24HPTBM!$A$6:$DM$168,AU$4,0)),$I$1:$V$2,2,1)),"",HLOOKUP(IF(VLOOKUP($B19,K24HPTBM!$A$6:$DM$168,AU$4,0)="","",VLOOKUP($B19,K24HPTBM!$A$6:$DM$168,AU$4,0)),$I$1:$V$2,2,1))</f>
        <v/>
      </c>
      <c r="AV19" s="14">
        <f>IF(VLOOKUP($B19,K24HPTBM!$A$6:$DM$168,AV$4,0)="","",VLOOKUP($B19,K24HPTBM!$A$6:$DM$168,AV$4,0))</f>
        <v>46</v>
      </c>
      <c r="AW19" s="14">
        <f>IF(VLOOKUP($B19,K24HPTBM!$A$6:$DM$168,AW$4,0)="","",VLOOKUP($B19,K24HPTBM!$A$6:$DM$168,AW$4,0))</f>
        <v>0</v>
      </c>
      <c r="AX19" s="13">
        <f>IF(VLOOKUP($B19,K24HPTBM!$A$6:$DM$168,AX$4,0)="","",VLOOKUP($B19,K24HPTBM!$A$6:$DM$168,AX$4,0))</f>
        <v>8.1</v>
      </c>
      <c r="AY19" s="13">
        <f>IF(VLOOKUP($B19,K24HPTBM!$A$6:$DM$168,AY$4,0)="","",VLOOKUP($B19,K24HPTBM!$A$6:$DM$168,AY$4,0))</f>
        <v>7.6</v>
      </c>
      <c r="AZ19" s="13" t="str">
        <f>IF(VLOOKUP($B19,K24HPTBM!$A$6:$DM$168,AZ$4,0)="","",VLOOKUP($B19,K24HPTBM!$A$6:$DM$168,AZ$4,0))</f>
        <v/>
      </c>
      <c r="BA19" s="13" t="str">
        <f>IF(VLOOKUP($B19,K24HPTBM!$A$6:$DM$168,BA$4,0)="","",VLOOKUP($B19,K24HPTBM!$A$6:$DM$168,BA$4,0))</f>
        <v/>
      </c>
      <c r="BB19" s="13" t="str">
        <f>IF(VLOOKUP($B19,K24HPTBM!$A$6:$DM$168,BB$4,0)="","",VLOOKUP($B19,K24HPTBM!$A$6:$DM$168,BB$4,0))</f>
        <v/>
      </c>
      <c r="BC19" s="13" t="str">
        <f>IF(VLOOKUP($B19,K24HPTBM!$A$6:$DM$168,BC$4,0)="","",VLOOKUP($B19,K24HPTBM!$A$6:$DM$168,BC$4,0))</f>
        <v/>
      </c>
      <c r="BD19" s="13">
        <f>IF(VLOOKUP($B19,K24HPTBM!$A$6:$DM$168,BD$4,0)="","",VLOOKUP($B19,K24HPTBM!$A$6:$DM$168,BD$4,0))</f>
        <v>8.6</v>
      </c>
      <c r="BE19" s="13" t="str">
        <f>IF(VLOOKUP($B19,K24HPTBM!$A$6:$DM$168,BE$4,0)="","",VLOOKUP($B19,K24HPTBM!$A$6:$DM$168,BE$4,0))</f>
        <v/>
      </c>
      <c r="BF19" s="13" t="str">
        <f>IF(VLOOKUP($B19,K24HPTBM!$A$6:$DM$168,BF$4,0)="","",VLOOKUP($B19,K24HPTBM!$A$6:$DM$168,BF$4,0))</f>
        <v/>
      </c>
      <c r="BG19" s="13" t="str">
        <f>IF(VLOOKUP($B19,K24HPTBM!$A$6:$DM$168,BG$4,0)="","",VLOOKUP($B19,K24HPTBM!$A$6:$DM$168,BG$4,0))</f>
        <v/>
      </c>
      <c r="BH19" s="13" t="str">
        <f>IF(VLOOKUP($B19,K24HPTBM!$A$6:$DM$168,BH$4,0)="","",VLOOKUP($B19,K24HPTBM!$A$6:$DM$168,BH$4,0))</f>
        <v/>
      </c>
      <c r="BI19" s="13" t="str">
        <f>IF(VLOOKUP($B19,K24HPTBM!$A$6:$DM$168,BI$4,0)="","",VLOOKUP($B19,K24HPTBM!$A$6:$DM$168,BI$4,0))</f>
        <v/>
      </c>
      <c r="BJ19" s="13">
        <f>IF(VLOOKUP($B19,K24HPTBM!$A$6:$DM$168,BJ$4,0)="","",VLOOKUP($B19,K24HPTBM!$A$6:$DM$168,BJ$4,0))</f>
        <v>6.8</v>
      </c>
      <c r="BK19" s="13" t="str">
        <f>IF(VLOOKUP($B19,K24HPTBM!$A$6:$DM$168,BK$4,0)="","",VLOOKUP($B19,K24HPTBM!$A$6:$DM$168,BK$4,0))</f>
        <v/>
      </c>
      <c r="BL19" s="13">
        <f>IF(VLOOKUP($B19,K24HPTBM!$A$6:$DM$168,BL$4,0)="","",VLOOKUP($B19,K24HPTBM!$A$6:$DM$168,BL$4,0))</f>
        <v>6.3</v>
      </c>
      <c r="BM19" s="14">
        <f>IF(VLOOKUP($B19,K24HPTBM!$A$6:$DM$168,BM$4,0)="","",VLOOKUP($B19,K24HPTBM!$A$6:$DM$168,BM$4,0))</f>
        <v>5</v>
      </c>
      <c r="BN19" s="14">
        <f>IF(VLOOKUP($B19,K24HPTBM!$A$6:$DM$168,BN$4,0)="","",VLOOKUP($B19,K24HPTBM!$A$6:$DM$168,BN$4,0))</f>
        <v>0</v>
      </c>
      <c r="BO19" s="28">
        <f>IF(ISERROR(HLOOKUP(IF(VLOOKUP($B19,K24HPTBM!$A$6:$DM$168,BO$4,0)="","",VLOOKUP($B19,K24HPTBM!$A$6:$DM$168,BO$4,0)),$I$1:$V$2,2,1)),"",HLOOKUP(IF(VLOOKUP($B19,K24HPTBM!$A$6:$DM$168,BO$4,0)="","",VLOOKUP($B19,K24HPTBM!$A$6:$DM$168,BO$4,0)),$I$1:$V$2,2,1))</f>
        <v>4</v>
      </c>
      <c r="BP19" s="28">
        <f>IF(ISERROR(HLOOKUP(IF(VLOOKUP($B19,K24HPTBM!$A$6:$DM$168,BP$4,0)="","",VLOOKUP($B19,K24HPTBM!$A$6:$DM$168,BP$4,0)),$I$1:$V$2,2,1)),"",HLOOKUP(IF(VLOOKUP($B19,K24HPTBM!$A$6:$DM$168,BP$4,0)="","",VLOOKUP($B19,K24HPTBM!$A$6:$DM$168,BP$4,0)),$I$1:$V$2,2,1))</f>
        <v>4</v>
      </c>
      <c r="BQ19" s="28">
        <f>IF(ISERROR(HLOOKUP(IF(VLOOKUP($B19,K24HPTBM!$A$6:$DM$168,BQ$4,0)="","",VLOOKUP($B19,K24HPTBM!$A$6:$DM$168,BQ$4,0)),$I$1:$V$2,2,1)),"",HLOOKUP(IF(VLOOKUP($B19,K24HPTBM!$A$6:$DM$168,BQ$4,0)="","",VLOOKUP($B19,K24HPTBM!$A$6:$DM$168,BQ$4,0)),$I$1:$V$2,2,1))</f>
        <v>3</v>
      </c>
      <c r="BR19" s="28">
        <f>IF(ISERROR(HLOOKUP(IF(VLOOKUP($B19,K24HPTBM!$A$6:$DM$168,BR$4,0)="","",VLOOKUP($B19,K24HPTBM!$A$6:$DM$168,BR$4,0)),$I$1:$V$2,2,1)),"",HLOOKUP(IF(VLOOKUP($B19,K24HPTBM!$A$6:$DM$168,BR$4,0)="","",VLOOKUP($B19,K24HPTBM!$A$6:$DM$168,BR$4,0)),$I$1:$V$2,2,1))</f>
        <v>4</v>
      </c>
      <c r="BS19" s="28">
        <f>IF(ISERROR(HLOOKUP(IF(VLOOKUP($B19,K24HPTBM!$A$6:$DM$168,BS$4,0)="","",VLOOKUP($B19,K24HPTBM!$A$6:$DM$168,BS$4,0)),$I$1:$V$2,2,1)),"",HLOOKUP(IF(VLOOKUP($B19,K24HPTBM!$A$6:$DM$168,BS$4,0)="","",VLOOKUP($B19,K24HPTBM!$A$6:$DM$168,BS$4,0)),$I$1:$V$2,2,1))</f>
        <v>2.33</v>
      </c>
      <c r="BT19" s="28">
        <f>IF(ISERROR(HLOOKUP(IF(VLOOKUP($B19,K24HPTBM!$A$6:$DM$168,BT$4,0)="","",VLOOKUP($B19,K24HPTBM!$A$6:$DM$168,BT$4,0)),$I$1:$V$2,2,1)),"",HLOOKUP(IF(VLOOKUP($B19,K24HPTBM!$A$6:$DM$168,BT$4,0)="","",VLOOKUP($B19,K24HPTBM!$A$6:$DM$168,BT$4,0)),$I$1:$V$2,2,1))</f>
        <v>4</v>
      </c>
      <c r="BU19" s="28">
        <f>IF(ISERROR(HLOOKUP(IF(VLOOKUP($B19,K24HPTBM!$A$6:$DM$168,BU$4,0)="","",VLOOKUP($B19,K24HPTBM!$A$6:$DM$168,BU$4,0)),$I$1:$V$2,2,1)),"",HLOOKUP(IF(VLOOKUP($B19,K24HPTBM!$A$6:$DM$168,BU$4,0)="","",VLOOKUP($B19,K24HPTBM!$A$6:$DM$168,BU$4,0)),$I$1:$V$2,2,1))</f>
        <v>4</v>
      </c>
      <c r="BV19" s="28">
        <f>IF(ISERROR(HLOOKUP(IF(VLOOKUP($B19,K24HPTBM!$A$6:$DM$168,BV$4,0)="","",VLOOKUP($B19,K24HPTBM!$A$6:$DM$168,BV$4,0)),$I$1:$V$2,2,1)),"",HLOOKUP(IF(VLOOKUP($B19,K24HPTBM!$A$6:$DM$168,BV$4,0)="","",VLOOKUP($B19,K24HPTBM!$A$6:$DM$168,BV$4,0)),$I$1:$V$2,2,1))</f>
        <v>4</v>
      </c>
      <c r="BW19" s="28">
        <f>IF(ISERROR(HLOOKUP(IF(VLOOKUP($B19,K24HPTBM!$A$6:$DM$168,BW$4,0)="","",VLOOKUP($B19,K24HPTBM!$A$6:$DM$168,BW$4,0)),$I$1:$V$2,2,1)),"",HLOOKUP(IF(VLOOKUP($B19,K24HPTBM!$A$6:$DM$168,BW$4,0)="","",VLOOKUP($B19,K24HPTBM!$A$6:$DM$168,BW$4,0)),$I$1:$V$2,2,1))</f>
        <v>4</v>
      </c>
      <c r="BX19" s="28">
        <f>IF(ISERROR(HLOOKUP(IF(VLOOKUP($B19,K24HPTBM!$A$6:$DM$168,BX$4,0)="","",VLOOKUP($B19,K24HPTBM!$A$6:$DM$168,BX$4,0)),$I$1:$V$2,2,1)),"",HLOOKUP(IF(VLOOKUP($B19,K24HPTBM!$A$6:$DM$168,BX$4,0)="","",VLOOKUP($B19,K24HPTBM!$A$6:$DM$168,BX$4,0)),$I$1:$V$2,2,1))</f>
        <v>3.33</v>
      </c>
      <c r="BY19" s="28">
        <f>IF(ISERROR(HLOOKUP(IF(VLOOKUP($B19,K24HPTBM!$A$6:$DM$168,BY$4,0)="","",VLOOKUP($B19,K24HPTBM!$A$6:$DM$168,BY$4,0)),$I$1:$V$2,2,1)),"",HLOOKUP(IF(VLOOKUP($B19,K24HPTBM!$A$6:$DM$168,BY$4,0)="","",VLOOKUP($B19,K24HPTBM!$A$6:$DM$168,BY$4,0)),$I$1:$V$2,2,1))</f>
        <v>4</v>
      </c>
      <c r="BZ19" s="28">
        <f>IF(ISERROR(HLOOKUP(IF(VLOOKUP($B19,K24HPTBM!$A$6:$DM$168,BZ$4,0)="","",VLOOKUP($B19,K24HPTBM!$A$6:$DM$168,BZ$4,0)),$I$1:$V$2,2,1)),"",HLOOKUP(IF(VLOOKUP($B19,K24HPTBM!$A$6:$DM$168,BZ$4,0)="","",VLOOKUP($B19,K24HPTBM!$A$6:$DM$168,BZ$4,0)),$I$1:$V$2,2,1))</f>
        <v>4</v>
      </c>
      <c r="CA19" s="28">
        <f>IF(ISERROR(HLOOKUP(IF(VLOOKUP($B19,K24HPTBM!$A$6:$DM$168,CA$4,0)="","",VLOOKUP($B19,K24HPTBM!$A$6:$DM$168,CA$4,0)),$I$1:$V$2,2,1)),"",HLOOKUP(IF(VLOOKUP($B19,K24HPTBM!$A$6:$DM$168,CA$4,0)="","",VLOOKUP($B19,K24HPTBM!$A$6:$DM$168,CA$4,0)),$I$1:$V$2,2,1))</f>
        <v>3.33</v>
      </c>
      <c r="CB19" s="28">
        <f>IF(ISERROR(HLOOKUP(IF(VLOOKUP($B19,K24HPTBM!$A$6:$DM$168,CB$4,0)="","",VLOOKUP($B19,K24HPTBM!$A$6:$DM$168,CB$4,0)),$I$1:$V$2,2,1)),"",HLOOKUP(IF(VLOOKUP($B19,K24HPTBM!$A$6:$DM$168,CB$4,0)="","",VLOOKUP($B19,K24HPTBM!$A$6:$DM$168,CB$4,0)),$I$1:$V$2,2,1))</f>
        <v>4</v>
      </c>
      <c r="CC19" s="28">
        <f>IF(ISERROR(HLOOKUP(IF(VLOOKUP($B19,K24HPTBM!$A$6:$DM$168,CC$4,0)="","",VLOOKUP($B19,K24HPTBM!$A$6:$DM$168,CC$4,0)),$I$1:$V$2,2,1)),"",HLOOKUP(IF(VLOOKUP($B19,K24HPTBM!$A$6:$DM$168,CC$4,0)="","",VLOOKUP($B19,K24HPTBM!$A$6:$DM$168,CC$4,0)),$I$1:$V$2,2,1))</f>
        <v>4</v>
      </c>
      <c r="CD19" s="14">
        <f>IF(VLOOKUP($B19,K24HPTBM!$A$6:$DM$168,CD$4,0)="","",VLOOKUP($B19,K24HPTBM!$A$6:$DM$168,CD$4,0))</f>
        <v>41</v>
      </c>
      <c r="CE19" s="14">
        <f>IF(VLOOKUP($B19,K24HPTBM!$A$6:$DM$168,CE$4,0)="","",VLOOKUP($B19,K24HPTBM!$A$6:$DM$168,CE$4,0))</f>
        <v>0</v>
      </c>
      <c r="CF19" s="28" t="str">
        <f>IF(ISERROR(HLOOKUP(IF(VLOOKUP($B19,K24HPTBM!$A$6:$DM$168,CF$4,0)="","",VLOOKUP($B19,K24HPTBM!$A$6:$DM$168,CF$4,0)),$I$1:$V$2,2,1)),"",HLOOKUP(IF(VLOOKUP($B19,K24HPTBM!$A$6:$DM$168,CF$4,0)="","",VLOOKUP($B19,K24HPTBM!$A$6:$DM$168,CF$4,0)),$I$1:$V$2,2,1))</f>
        <v/>
      </c>
      <c r="CG19" s="28">
        <f>IF(ISERROR(HLOOKUP(IF(VLOOKUP($B19,K24HPTBM!$A$6:$DM$168,CG$4,0)="","",VLOOKUP($B19,K24HPTBM!$A$6:$DM$168,CG$4,0)),$I$1:$V$2,2,1)),"",HLOOKUP(IF(VLOOKUP($B19,K24HPTBM!$A$6:$DM$168,CG$4,0)="","",VLOOKUP($B19,K24HPTBM!$A$6:$DM$168,CG$4,0)),$I$1:$V$2,2,1))</f>
        <v>4</v>
      </c>
      <c r="CH19" s="28">
        <f>IF(ISERROR(HLOOKUP(IF(VLOOKUP($B19,K24HPTBM!$A$6:$DM$168,CH$4,0)="","",VLOOKUP($B19,K24HPTBM!$A$6:$DM$168,CH$4,0)),$I$1:$V$2,2,1)),"",HLOOKUP(IF(VLOOKUP($B19,K24HPTBM!$A$6:$DM$168,CH$4,0)="","",VLOOKUP($B19,K24HPTBM!$A$6:$DM$168,CH$4,0)),$I$1:$V$2,2,1))</f>
        <v>4</v>
      </c>
      <c r="CI19" s="28">
        <f>IF(ISERROR(HLOOKUP(IF(VLOOKUP($B19,K24HPTBM!$A$6:$DM$168,CI$4,0)="","",VLOOKUP($B19,K24HPTBM!$A$6:$DM$168,CI$4,0)),$I$1:$V$2,2,1)),"",HLOOKUP(IF(VLOOKUP($B19,K24HPTBM!$A$6:$DM$168,CI$4,0)="","",VLOOKUP($B19,K24HPTBM!$A$6:$DM$168,CI$4,0)),$I$1:$V$2,2,1))</f>
        <v>4</v>
      </c>
      <c r="CJ19" s="28">
        <f>IF(ISERROR(HLOOKUP(IF(VLOOKUP($B19,K24HPTBM!$A$6:$DM$168,CJ$4,0)="","",VLOOKUP($B19,K24HPTBM!$A$6:$DM$168,CJ$4,0)),$I$1:$V$2,2,1)),"",HLOOKUP(IF(VLOOKUP($B19,K24HPTBM!$A$6:$DM$168,CJ$4,0)="","",VLOOKUP($B19,K24HPTBM!$A$6:$DM$168,CJ$4,0)),$I$1:$V$2,2,1))</f>
        <v>3.33</v>
      </c>
      <c r="CK19" s="28">
        <f>IF(ISERROR(HLOOKUP(IF(VLOOKUP($B19,K24HPTBM!$A$6:$DM$168,CK$4,0)="","",VLOOKUP($B19,K24HPTBM!$A$6:$DM$168,CK$4,0)),$I$1:$V$2,2,1)),"",HLOOKUP(IF(VLOOKUP($B19,K24HPTBM!$A$6:$DM$168,CK$4,0)="","",VLOOKUP($B19,K24HPTBM!$A$6:$DM$168,CK$4,0)),$I$1:$V$2,2,1))</f>
        <v>4</v>
      </c>
      <c r="CL19" s="28">
        <f>IF(ISERROR(HLOOKUP(IF(VLOOKUP($B19,K24HPTBM!$A$6:$DM$168,CL$4,0)="","",VLOOKUP($B19,K24HPTBM!$A$6:$DM$168,CL$4,0)),$I$1:$V$2,2,1)),"",HLOOKUP(IF(VLOOKUP($B19,K24HPTBM!$A$6:$DM$168,CL$4,0)="","",VLOOKUP($B19,K24HPTBM!$A$6:$DM$168,CL$4,0)),$I$1:$V$2,2,1))</f>
        <v>4</v>
      </c>
      <c r="CM19" s="28" t="str">
        <f>IF(ISERROR(HLOOKUP(IF(VLOOKUP($B19,K24HPTBM!$A$6:$DM$168,CM$4,0)="","",VLOOKUP($B19,K24HPTBM!$A$6:$DM$168,CM$4,0)),$I$1:$V$2,2,1)),"",HLOOKUP(IF(VLOOKUP($B19,K24HPTBM!$A$6:$DM$168,CM$4,0)="","",VLOOKUP($B19,K24HPTBM!$A$6:$DM$168,CM$4,0)),$I$1:$V$2,2,1))</f>
        <v>X</v>
      </c>
      <c r="CN19" s="28">
        <f>IF(ISERROR(HLOOKUP(IF(VLOOKUP($B19,K24HPTBM!$A$6:$DM$168,CN$4,0)="","",VLOOKUP($B19,K24HPTBM!$A$6:$DM$168,CN$4,0)),$I$1:$V$2,2,1)),"",HLOOKUP(IF(VLOOKUP($B19,K24HPTBM!$A$6:$DM$168,CN$4,0)="","",VLOOKUP($B19,K24HPTBM!$A$6:$DM$168,CN$4,0)),$I$1:$V$2,2,1))</f>
        <v>4</v>
      </c>
      <c r="CO19" s="28">
        <f>IF(ISERROR(HLOOKUP(IF(VLOOKUP($B19,K24HPTBM!$A$6:$DM$168,CO$4,0)="","",VLOOKUP($B19,K24HPTBM!$A$6:$DM$168,CO$4,0)),$I$1:$V$2,2,1)),"",HLOOKUP(IF(VLOOKUP($B19,K24HPTBM!$A$6:$DM$168,CO$4,0)="","",VLOOKUP($B19,K24HPTBM!$A$6:$DM$168,CO$4,0)),$I$1:$V$2,2,1))</f>
        <v>4</v>
      </c>
      <c r="CP19" s="28">
        <f>IF(ISERROR(HLOOKUP(IF(VLOOKUP($B19,K24HPTBM!$A$6:$DM$168,CP$4,0)="","",VLOOKUP($B19,K24HPTBM!$A$6:$DM$168,CP$4,0)),$I$1:$V$2,2,1)),"",HLOOKUP(IF(VLOOKUP($B19,K24HPTBM!$A$6:$DM$168,CP$4,0)="","",VLOOKUP($B19,K24HPTBM!$A$6:$DM$168,CP$4,0)),$I$1:$V$2,2,1))</f>
        <v>4</v>
      </c>
      <c r="CQ19" s="28">
        <f>IF(ISERROR(HLOOKUP(IF(VLOOKUP($B19,K24HPTBM!$A$6:$DM$168,CQ$4,0)="","",VLOOKUP($B19,K24HPTBM!$A$6:$DM$168,CQ$4,0)),$I$1:$V$2,2,1)),"",HLOOKUP(IF(VLOOKUP($B19,K24HPTBM!$A$6:$DM$168,CQ$4,0)="","",VLOOKUP($B19,K24HPTBM!$A$6:$DM$168,CQ$4,0)),$I$1:$V$2,2,1))</f>
        <v>4</v>
      </c>
      <c r="CR19" s="28">
        <f>IF(ISERROR(HLOOKUP(IF(VLOOKUP($B19,K24HPTBM!$A$6:$DM$168,CR$4,0)="","",VLOOKUP($B19,K24HPTBM!$A$6:$DM$168,CR$4,0)),$I$1:$V$2,2,1)),"",HLOOKUP(IF(VLOOKUP($B19,K24HPTBM!$A$6:$DM$168,CR$4,0)="","",VLOOKUP($B19,K24HPTBM!$A$6:$DM$168,CR$4,0)),$I$1:$V$2,2,1))</f>
        <v>3.65</v>
      </c>
      <c r="CS19" s="28">
        <f>IF(ISERROR(HLOOKUP(IF(VLOOKUP($B19,K24HPTBM!$A$6:$DM$168,CS$4,0)="","",VLOOKUP($B19,K24HPTBM!$A$6:$DM$168,CS$4,0)),$I$1:$V$2,2,1)),"",HLOOKUP(IF(VLOOKUP($B19,K24HPTBM!$A$6:$DM$168,CS$4,0)="","",VLOOKUP($B19,K24HPTBM!$A$6:$DM$168,CS$4,0)),$I$1:$V$2,2,1))</f>
        <v>4</v>
      </c>
      <c r="CT19" s="28">
        <f>IF(ISERROR(HLOOKUP(IF(VLOOKUP($B19,K24HPTBM!$A$6:$DM$168,CT$4,0)="","",VLOOKUP($B19,K24HPTBM!$A$6:$DM$168,CT$4,0)),$I$1:$V$2,2,1)),"",HLOOKUP(IF(VLOOKUP($B19,K24HPTBM!$A$6:$DM$168,CT$4,0)="","",VLOOKUP($B19,K24HPTBM!$A$6:$DM$168,CT$4,0)),$I$1:$V$2,2,1))</f>
        <v>4</v>
      </c>
      <c r="CU19" s="28">
        <f>IF(ISERROR(HLOOKUP(IF(VLOOKUP($B19,K24HPTBM!$A$6:$DM$168,CU$4,0)="","",VLOOKUP($B19,K24HPTBM!$A$6:$DM$168,CU$4,0)),$I$1:$V$2,2,1)),"",HLOOKUP(IF(VLOOKUP($B19,K24HPTBM!$A$6:$DM$168,CU$4,0)="","",VLOOKUP($B19,K24HPTBM!$A$6:$DM$168,CU$4,0)),$I$1:$V$2,2,1))</f>
        <v>4</v>
      </c>
      <c r="CV19" s="28">
        <f>IF(ISERROR(HLOOKUP(IF(VLOOKUP($B19,K24HPTBM!$A$6:$DM$168,CV$4,0)="","",VLOOKUP($B19,K24HPTBM!$A$6:$DM$168,CV$4,0)),$I$1:$V$2,2,1)),"",HLOOKUP(IF(VLOOKUP($B19,K24HPTBM!$A$6:$DM$168,CV$4,0)="","",VLOOKUP($B19,K24HPTBM!$A$6:$DM$168,CV$4,0)),$I$1:$V$2,2,1))</f>
        <v>4</v>
      </c>
      <c r="CW19" s="14">
        <f>IF(VLOOKUP($B19,K24HPTBM!$A$6:$DM$168,CW$4,0)="","",VLOOKUP($B19,K24HPTBM!$A$6:$DM$168,CW$4,0))</f>
        <v>35</v>
      </c>
      <c r="CX19" s="14">
        <f>IF(VLOOKUP($B19,K24HPTBM!$A$6:$DM$168,CX$4,0)="","",VLOOKUP($B19,K24HPTBM!$A$6:$DM$168,CX$4,0))</f>
        <v>3</v>
      </c>
      <c r="CY19" s="14">
        <f t="shared" si="0"/>
        <v>125</v>
      </c>
      <c r="CZ19" s="14">
        <f t="shared" si="1"/>
        <v>0</v>
      </c>
      <c r="DA19" s="14">
        <f t="shared" si="2"/>
        <v>3.72</v>
      </c>
      <c r="DB19" s="14"/>
      <c r="DC19" s="14">
        <f t="shared" si="3"/>
        <v>3</v>
      </c>
      <c r="DD19" s="16">
        <f t="shared" si="4"/>
        <v>2.4E-2</v>
      </c>
      <c r="DE19" s="17" t="str">
        <f t="shared" si="5"/>
        <v>KO</v>
      </c>
      <c r="DF19" s="13" t="str">
        <f>IF(VLOOKUP($B19,K24HPTBM!$A$6:$DM$168,DF$4,0)="","",VLOOKUP($B19,K24HPTBM!$A$6:$DM$168,DF$4,0))</f>
        <v/>
      </c>
      <c r="DG19" s="13" t="str">
        <f>IF(VLOOKUP($B19,K24HPTBM!$A$6:$DM$168,DG$4,0)="","",VLOOKUP($B19,K24HPTBM!$A$6:$DM$168,DG$4,0))</f>
        <v/>
      </c>
      <c r="DH19" s="13" t="str">
        <f>IF(VLOOKUP($B19,K24HPTBM!$A$6:$DM$168,DH$4,0)="","",VLOOKUP($B19,K24HPTBM!$A$6:$DM$168,DH$4,0))</f>
        <v/>
      </c>
      <c r="DI19" s="28" t="str">
        <f>IF(ISERROR(HLOOKUP(IF(VLOOKUP($B19,K24HPTBM!$A$6:$DM$168,DI$4,0)="","",VLOOKUP($B19,K24HPTBM!$A$6:$DM$168,DI$4,0)),$I$1:$V$2,2,1)),"",HLOOKUP(IF(VLOOKUP($B19,K24HPTBM!$A$6:$DM$168,DI$4,0)="","",VLOOKUP($B19,K24HPTBM!$A$6:$DM$168,DI$4,0)),$I$1:$V$2,2,1))</f>
        <v/>
      </c>
      <c r="DJ19" s="13" t="str">
        <f>IF(VLOOKUP($B19,K24HPTBM!$A$6:$DM$168,DJ$4,0)="","",VLOOKUP($B19,K24HPTBM!$A$6:$DM$168,DJ$4,0))</f>
        <v/>
      </c>
      <c r="DK19" s="13" t="str">
        <f>IF(VLOOKUP($B19,K24HPTBM!$A$6:$DM$168,DK$4,0)="","",VLOOKUP($B19,K24HPTBM!$A$6:$DM$168,DK$4,0))</f>
        <v/>
      </c>
      <c r="DL19" s="14">
        <f>IF(VLOOKUP($B19,K24HPTBM!$A$6:$DM$168,DL$4,0)="","",VLOOKUP($B19,K24HPTBM!$A$6:$DM$168,DL$4,0))</f>
        <v>0</v>
      </c>
      <c r="DM19" s="14">
        <f>IF(VLOOKUP($B19,K24HPTBM!$A$6:$DM$168,DM$4,0)="","",VLOOKUP($B19,K24HPTBM!$A$6:$DM$168,DM$4,0))</f>
        <v>3</v>
      </c>
      <c r="DN19" s="14">
        <f>IF(VLOOKUP($B19,K24HPTBM!$A$6:$DM$168,DN$4,0)="","",VLOOKUP($B19,K24HPTBM!$A$6:$DM$168,DN$4,0))</f>
        <v>127</v>
      </c>
      <c r="DO19" s="14">
        <f>IF(VLOOKUP($B19,K24HPTBM!$A$6:$DM$168,DO$4,0)="","",VLOOKUP($B19,K24HPTBM!$A$6:$DM$168,DO$4,0))</f>
        <v>6</v>
      </c>
      <c r="DP19" s="14">
        <f>IF(VLOOKUP($B19,K24HPTBM!$A$6:$DM$168,DP$4,0)="","",VLOOKUP($B19,K24HPTBM!$A$6:$DM$168,DP$4,0))</f>
        <v>132</v>
      </c>
      <c r="DQ19" s="14">
        <f>IF(VLOOKUP($B19,K24HPTBM!$A$6:$DM$168,DQ$4,0)="","",VLOOKUP($B19,K24HPTBM!$A$6:$DM$168,DQ$4,0))</f>
        <v>127</v>
      </c>
      <c r="DR19" s="18">
        <f>IF(VLOOKUP($B19,K24HPTBM!$A$6:$DM$168,DR$4,0)="","",VLOOKUP($B19,K24HPTBM!$A$6:$DM$168,DR$4,0))</f>
        <v>8.83</v>
      </c>
      <c r="DS19" s="18">
        <f>IF(VLOOKUP($B19,K24HPTBM!$A$6:$DM$168,DS$4,0)="","",VLOOKUP($B19,K24HPTBM!$A$6:$DM$168,DS$4,0))</f>
        <v>3.81</v>
      </c>
      <c r="DT19" s="13" t="str">
        <f>IF(VLOOKUP($B19,K24HPTBM!$A$6:$DM$168,DT$4,0)="","",VLOOKUP($B19,K24HPTBM!$A$6:$DM$168,DT$4,0))</f>
        <v/>
      </c>
      <c r="DU19" s="29">
        <f t="shared" si="7"/>
        <v>3.63</v>
      </c>
    </row>
    <row r="20" spans="1:125" ht="17.25" customHeight="1" x14ac:dyDescent="0.25">
      <c r="A20" s="8">
        <f t="shared" si="6"/>
        <v>11</v>
      </c>
      <c r="B20" s="4">
        <v>24211907389</v>
      </c>
      <c r="C20" s="4" t="str">
        <f>VLOOKUP($B20,K24HPTBM!$A$6:$DM$168,C$4,0) &amp; " " &amp; VLOOKUP($B20,K24HPTBM!$A$6:$DM$168,D$4,0)</f>
        <v>Nguyễn Đức An</v>
      </c>
      <c r="D20" s="5"/>
      <c r="E20" s="4" t="str">
        <f>VLOOKUP($B20,K24HPTBM!$A$6:$DM$168,E$4,0)</f>
        <v>Sơn</v>
      </c>
      <c r="F20" s="6">
        <f>VLOOKUP($B20,K24HPTBM!$A$6:$DM$168,F$4,0)</f>
        <v>36658</v>
      </c>
      <c r="G20" s="4" t="str">
        <f>VLOOKUP($B20,K24HPTBM!$A$6:$DM$168,G$4,0)</f>
        <v>Nam</v>
      </c>
      <c r="H20" s="5"/>
      <c r="I20" s="28">
        <f>IF(ISERROR(HLOOKUP(IF(VLOOKUP($B20,K24HPTBM!$A$6:$DM$168,I$4,0)="","",VLOOKUP($B20,K24HPTBM!$A$6:$DM$168,I$4,0)),$I$1:$V$2,2,1)),"",HLOOKUP(IF(VLOOKUP($B20,K24HPTBM!$A$6:$DM$168,I$4,0)="","",VLOOKUP($B20,K24HPTBM!$A$6:$DM$168,I$4,0)),$I$1:$V$2,2,1))</f>
        <v>3.65</v>
      </c>
      <c r="J20" s="28">
        <f>IF(ISERROR(HLOOKUP(IF(VLOOKUP($B20,K24HPTBM!$A$6:$DM$168,J$4,0)="","",VLOOKUP($B20,K24HPTBM!$A$6:$DM$168,J$4,0)),$I$1:$V$2,2,1)),"",HLOOKUP(IF(VLOOKUP($B20,K24HPTBM!$A$6:$DM$168,J$4,0)="","",VLOOKUP($B20,K24HPTBM!$A$6:$DM$168,J$4,0)),$I$1:$V$2,2,1))</f>
        <v>4</v>
      </c>
      <c r="K20" s="28" t="str">
        <f>IF(ISERROR(HLOOKUP(IF(VLOOKUP($B20,K24HPTBM!$A$6:$DM$168,K$4,0)="","",VLOOKUP($B20,K24HPTBM!$A$6:$DM$168,K$4,0)),$I$1:$V$2,2,1)),"",HLOOKUP(IF(VLOOKUP($B20,K24HPTBM!$A$6:$DM$168,K$4,0)="","",VLOOKUP($B20,K24HPTBM!$A$6:$DM$168,K$4,0)),$I$1:$V$2,2,1))</f>
        <v/>
      </c>
      <c r="L20" s="28">
        <f>IF(ISERROR(HLOOKUP(IF(VLOOKUP($B20,K24HPTBM!$A$6:$DM$168,L$4,0)="","",VLOOKUP($B20,K24HPTBM!$A$6:$DM$168,L$4,0)),$I$1:$V$2,2,1)),"",HLOOKUP(IF(VLOOKUP($B20,K24HPTBM!$A$6:$DM$168,L$4,0)="","",VLOOKUP($B20,K24HPTBM!$A$6:$DM$168,L$4,0)),$I$1:$V$2,2,1))</f>
        <v>3</v>
      </c>
      <c r="M20" s="28" t="str">
        <f>IF(ISERROR(HLOOKUP(IF(VLOOKUP($B20,K24HPTBM!$A$6:$DM$168,M$4,0)="","",VLOOKUP($B20,K24HPTBM!$A$6:$DM$168,M$4,0)),$I$1:$V$2,2,1)),"",HLOOKUP(IF(VLOOKUP($B20,K24HPTBM!$A$6:$DM$168,M$4,0)="","",VLOOKUP($B20,K24HPTBM!$A$6:$DM$168,M$4,0)),$I$1:$V$2,2,1))</f>
        <v/>
      </c>
      <c r="N20" s="28">
        <f>IF(ISERROR(HLOOKUP(IF(VLOOKUP($B20,K24HPTBM!$A$6:$DM$168,N$4,0)="","",VLOOKUP($B20,K24HPTBM!$A$6:$DM$168,N$4,0)),$I$1:$V$2,2,1)),"",HLOOKUP(IF(VLOOKUP($B20,K24HPTBM!$A$6:$DM$168,N$4,0)="","",VLOOKUP($B20,K24HPTBM!$A$6:$DM$168,N$4,0)),$I$1:$V$2,2,1))</f>
        <v>4</v>
      </c>
      <c r="O20" s="28">
        <f>IF(ISERROR(HLOOKUP(IF(VLOOKUP($B20,K24HPTBM!$A$6:$DM$168,O$4,0)="","",VLOOKUP($B20,K24HPTBM!$A$6:$DM$168,O$4,0)),$I$1:$V$2,2,1)),"",HLOOKUP(IF(VLOOKUP($B20,K24HPTBM!$A$6:$DM$168,O$4,0)="","",VLOOKUP($B20,K24HPTBM!$A$6:$DM$168,O$4,0)),$I$1:$V$2,2,1))</f>
        <v>4</v>
      </c>
      <c r="P20" s="28">
        <f>IF(ISERROR(HLOOKUP(IF(VLOOKUP($B20,K24HPTBM!$A$6:$DM$168,P$4,0)="","",VLOOKUP($B20,K24HPTBM!$A$6:$DM$168,P$4,0)),$I$1:$V$2,2,1)),"",HLOOKUP(IF(VLOOKUP($B20,K24HPTBM!$A$6:$DM$168,P$4,0)="","",VLOOKUP($B20,K24HPTBM!$A$6:$DM$168,P$4,0)),$I$1:$V$2,2,1))</f>
        <v>4</v>
      </c>
      <c r="Q20" s="28">
        <f>IF(ISERROR(HLOOKUP(IF(VLOOKUP($B20,K24HPTBM!$A$6:$DM$168,Q$4,0)="","",VLOOKUP($B20,K24HPTBM!$A$6:$DM$168,Q$4,0)),$I$1:$V$2,2,1)),"",HLOOKUP(IF(VLOOKUP($B20,K24HPTBM!$A$6:$DM$168,Q$4,0)="","",VLOOKUP($B20,K24HPTBM!$A$6:$DM$168,Q$4,0)),$I$1:$V$2,2,1))</f>
        <v>4</v>
      </c>
      <c r="R20" s="28" t="str">
        <f>IF(ISERROR(HLOOKUP(IF(VLOOKUP($B20,K24HPTBM!$A$6:$DM$168,R$4,0)="","",VLOOKUP($B20,K24HPTBM!$A$6:$DM$168,R$4,0)),$I$1:$V$2,2,1)),"",HLOOKUP(IF(VLOOKUP($B20,K24HPTBM!$A$6:$DM$168,R$4,0)="","",VLOOKUP($B20,K24HPTBM!$A$6:$DM$168,R$4,0)),$I$1:$V$2,2,1))</f>
        <v/>
      </c>
      <c r="S20" s="28" t="str">
        <f>IF(ISERROR(HLOOKUP(IF(VLOOKUP($B20,K24HPTBM!$A$6:$DM$168,S$4,0)="","",VLOOKUP($B20,K24HPTBM!$A$6:$DM$168,S$4,0)),$I$1:$V$2,2,1)),"",HLOOKUP(IF(VLOOKUP($B20,K24HPTBM!$A$6:$DM$168,S$4,0)="","",VLOOKUP($B20,K24HPTBM!$A$6:$DM$168,S$4,0)),$I$1:$V$2,2,1))</f>
        <v/>
      </c>
      <c r="T20" s="28">
        <f>IF(ISERROR(HLOOKUP(IF(VLOOKUP($B20,K24HPTBM!$A$6:$DM$168,T$4,0)="","",VLOOKUP($B20,K24HPTBM!$A$6:$DM$168,T$4,0)),$I$1:$V$2,2,1)),"",HLOOKUP(IF(VLOOKUP($B20,K24HPTBM!$A$6:$DM$168,T$4,0)="","",VLOOKUP($B20,K24HPTBM!$A$6:$DM$168,T$4,0)),$I$1:$V$2,2,1))</f>
        <v>4</v>
      </c>
      <c r="U20" s="28" t="str">
        <f>IF(ISERROR(HLOOKUP(IF(VLOOKUP($B20,K24HPTBM!$A$6:$DM$168,U$4,0)="","",VLOOKUP($B20,K24HPTBM!$A$6:$DM$168,U$4,0)),$I$1:$V$2,2,1)),"",HLOOKUP(IF(VLOOKUP($B20,K24HPTBM!$A$6:$DM$168,U$4,0)="","",VLOOKUP($B20,K24HPTBM!$A$6:$DM$168,U$4,0)),$I$1:$V$2,2,1))</f>
        <v/>
      </c>
      <c r="V20" s="28" t="str">
        <f>IF(ISERROR(HLOOKUP(IF(VLOOKUP($B20,K24HPTBM!$A$6:$DM$168,V$4,0)="","",VLOOKUP($B20,K24HPTBM!$A$6:$DM$168,V$4,0)),$I$1:$V$2,2,1)),"",HLOOKUP(IF(VLOOKUP($B20,K24HPTBM!$A$6:$DM$168,V$4,0)="","",VLOOKUP($B20,K24HPTBM!$A$6:$DM$168,V$4,0)),$I$1:$V$2,2,1))</f>
        <v/>
      </c>
      <c r="W20" s="28">
        <f>IF(ISERROR(HLOOKUP(IF(VLOOKUP($B20,K24HPTBM!$A$6:$DM$168,W$4,0)="","",VLOOKUP($B20,K24HPTBM!$A$6:$DM$168,W$4,0)),$I$1:$V$2,2,1)),"",HLOOKUP(IF(VLOOKUP($B20,K24HPTBM!$A$6:$DM$168,W$4,0)="","",VLOOKUP($B20,K24HPTBM!$A$6:$DM$168,W$4,0)),$I$1:$V$2,2,1))</f>
        <v>4</v>
      </c>
      <c r="X20" s="28">
        <f>IF(ISERROR(HLOOKUP(IF(VLOOKUP($B20,K24HPTBM!$A$6:$DM$168,X$4,0)="","",VLOOKUP($B20,K24HPTBM!$A$6:$DM$168,X$4,0)),$I$1:$V$2,2,1)),"",HLOOKUP(IF(VLOOKUP($B20,K24HPTBM!$A$6:$DM$168,X$4,0)="","",VLOOKUP($B20,K24HPTBM!$A$6:$DM$168,X$4,0)),$I$1:$V$2,2,1))</f>
        <v>3.65</v>
      </c>
      <c r="Y20" s="28" t="str">
        <f>IF(ISERROR(HLOOKUP(IF(VLOOKUP($B20,K24HPTBM!$A$6:$DM$168,Y$4,0)="","",VLOOKUP($B20,K24HPTBM!$A$6:$DM$168,Y$4,0)),$I$1:$V$2,2,1)),"",HLOOKUP(IF(VLOOKUP($B20,K24HPTBM!$A$6:$DM$168,Y$4,0)="","",VLOOKUP($B20,K24HPTBM!$A$6:$DM$168,Y$4,0)),$I$1:$V$2,2,1))</f>
        <v/>
      </c>
      <c r="Z20" s="28">
        <f>IF(ISERROR(HLOOKUP(IF(VLOOKUP($B20,K24HPTBM!$A$6:$DM$168,Z$4,0)="","",VLOOKUP($B20,K24HPTBM!$A$6:$DM$168,Z$4,0)),$I$1:$V$2,2,1)),"",HLOOKUP(IF(VLOOKUP($B20,K24HPTBM!$A$6:$DM$168,Z$4,0)="","",VLOOKUP($B20,K24HPTBM!$A$6:$DM$168,Z$4,0)),$I$1:$V$2,2,1))</f>
        <v>4</v>
      </c>
      <c r="AA20" s="28">
        <f>IF(ISERROR(HLOOKUP(IF(VLOOKUP($B20,K24HPTBM!$A$6:$DM$168,AA$4,0)="","",VLOOKUP($B20,K24HPTBM!$A$6:$DM$168,AA$4,0)),$I$1:$V$2,2,1)),"",HLOOKUP(IF(VLOOKUP($B20,K24HPTBM!$A$6:$DM$168,AA$4,0)="","",VLOOKUP($B20,K24HPTBM!$A$6:$DM$168,AA$4,0)),$I$1:$V$2,2,1))</f>
        <v>4</v>
      </c>
      <c r="AB20" s="28">
        <f>IF(ISERROR(HLOOKUP(IF(VLOOKUP($B20,K24HPTBM!$A$6:$DM$168,AB$4,0)="","",VLOOKUP($B20,K24HPTBM!$A$6:$DM$168,AB$4,0)),$I$1:$V$2,2,1)),"",HLOOKUP(IF(VLOOKUP($B20,K24HPTBM!$A$6:$DM$168,AB$4,0)="","",VLOOKUP($B20,K24HPTBM!$A$6:$DM$168,AB$4,0)),$I$1:$V$2,2,1))</f>
        <v>4</v>
      </c>
      <c r="AC20" s="28">
        <f>IF(ISERROR(HLOOKUP(IF(VLOOKUP($B20,K24HPTBM!$A$6:$DM$168,AC$4,0)="","",VLOOKUP($B20,K24HPTBM!$A$6:$DM$168,AC$4,0)),$I$1:$V$2,2,1)),"",HLOOKUP(IF(VLOOKUP($B20,K24HPTBM!$A$6:$DM$168,AC$4,0)="","",VLOOKUP($B20,K24HPTBM!$A$6:$DM$168,AC$4,0)),$I$1:$V$2,2,1))</f>
        <v>4</v>
      </c>
      <c r="AD20" s="28">
        <f>IF(ISERROR(HLOOKUP(IF(VLOOKUP($B20,K24HPTBM!$A$6:$DM$168,AD$4,0)="","",VLOOKUP($B20,K24HPTBM!$A$6:$DM$168,AD$4,0)),$I$1:$V$2,2,1)),"",HLOOKUP(IF(VLOOKUP($B20,K24HPTBM!$A$6:$DM$168,AD$4,0)="","",VLOOKUP($B20,K24HPTBM!$A$6:$DM$168,AD$4,0)),$I$1:$V$2,2,1))</f>
        <v>3.65</v>
      </c>
      <c r="AE20" s="28">
        <f>IF(ISERROR(HLOOKUP(IF(VLOOKUP($B20,K24HPTBM!$A$6:$DM$168,AE$4,0)="","",VLOOKUP($B20,K24HPTBM!$A$6:$DM$168,AE$4,0)),$I$1:$V$2,2,1)),"",HLOOKUP(IF(VLOOKUP($B20,K24HPTBM!$A$6:$DM$168,AE$4,0)="","",VLOOKUP($B20,K24HPTBM!$A$6:$DM$168,AE$4,0)),$I$1:$V$2,2,1))</f>
        <v>4</v>
      </c>
      <c r="AF20" s="28">
        <f>IF(ISERROR(HLOOKUP(IF(VLOOKUP($B20,K24HPTBM!$A$6:$DM$168,AF$4,0)="","",VLOOKUP($B20,K24HPTBM!$A$6:$DM$168,AF$4,0)),$I$1:$V$2,2,1)),"",HLOOKUP(IF(VLOOKUP($B20,K24HPTBM!$A$6:$DM$168,AF$4,0)="","",VLOOKUP($B20,K24HPTBM!$A$6:$DM$168,AF$4,0)),$I$1:$V$2,2,1))</f>
        <v>4</v>
      </c>
      <c r="AG20" s="28">
        <f>IF(ISERROR(HLOOKUP(IF(VLOOKUP($B20,K24HPTBM!$A$6:$DM$168,AG$4,0)="","",VLOOKUP($B20,K24HPTBM!$A$6:$DM$168,AG$4,0)),$I$1:$V$2,2,1)),"",HLOOKUP(IF(VLOOKUP($B20,K24HPTBM!$A$6:$DM$168,AG$4,0)="","",VLOOKUP($B20,K24HPTBM!$A$6:$DM$168,AG$4,0)),$I$1:$V$2,2,1))</f>
        <v>4</v>
      </c>
      <c r="AH20" s="28">
        <f>IF(ISERROR(HLOOKUP(IF(VLOOKUP($B20,K24HPTBM!$A$6:$DM$168,AH$4,0)="","",VLOOKUP($B20,K24HPTBM!$A$6:$DM$168,AH$4,0)),$I$1:$V$2,2,1)),"",HLOOKUP(IF(VLOOKUP($B20,K24HPTBM!$A$6:$DM$168,AH$4,0)="","",VLOOKUP($B20,K24HPTBM!$A$6:$DM$168,AH$4,0)),$I$1:$V$2,2,1))</f>
        <v>3.65</v>
      </c>
      <c r="AI20" s="28">
        <f>IF(ISERROR(HLOOKUP(IF(VLOOKUP($B20,K24HPTBM!$A$6:$DM$168,AI$4,0)="","",VLOOKUP($B20,K24HPTBM!$A$6:$DM$168,AI$4,0)),$I$1:$V$2,2,1)),"",HLOOKUP(IF(VLOOKUP($B20,K24HPTBM!$A$6:$DM$168,AI$4,0)="","",VLOOKUP($B20,K24HPTBM!$A$6:$DM$168,AI$4,0)),$I$1:$V$2,2,1))</f>
        <v>3.65</v>
      </c>
      <c r="AJ20" s="28">
        <f>IF(ISERROR(HLOOKUP(IF(VLOOKUP($B20,K24HPTBM!$A$6:$DM$168,AJ$4,0)="","",VLOOKUP($B20,K24HPTBM!$A$6:$DM$168,AJ$4,0)),$I$1:$V$2,2,1)),"",HLOOKUP(IF(VLOOKUP($B20,K24HPTBM!$A$6:$DM$168,AJ$4,0)="","",VLOOKUP($B20,K24HPTBM!$A$6:$DM$168,AJ$4,0)),$I$1:$V$2,2,1))</f>
        <v>3.33</v>
      </c>
      <c r="AK20" s="28">
        <f>IF(ISERROR(HLOOKUP(IF(VLOOKUP($B20,K24HPTBM!$A$6:$DM$168,AK$4,0)="","",VLOOKUP($B20,K24HPTBM!$A$6:$DM$168,AK$4,0)),$I$1:$V$2,2,1)),"",HLOOKUP(IF(VLOOKUP($B20,K24HPTBM!$A$6:$DM$168,AK$4,0)="","",VLOOKUP($B20,K24HPTBM!$A$6:$DM$168,AK$4,0)),$I$1:$V$2,2,1))</f>
        <v>4</v>
      </c>
      <c r="AL20" s="28">
        <f>IF(ISERROR(HLOOKUP(IF(VLOOKUP($B20,K24HPTBM!$A$6:$DM$168,AL$4,0)="","",VLOOKUP($B20,K24HPTBM!$A$6:$DM$168,AL$4,0)),$I$1:$V$2,2,1)),"",HLOOKUP(IF(VLOOKUP($B20,K24HPTBM!$A$6:$DM$168,AL$4,0)="","",VLOOKUP($B20,K24HPTBM!$A$6:$DM$168,AL$4,0)),$I$1:$V$2,2,1))</f>
        <v>3.65</v>
      </c>
      <c r="AM20" s="28">
        <f>IF(ISERROR(HLOOKUP(IF(VLOOKUP($B20,K24HPTBM!$A$6:$DM$168,AM$4,0)="","",VLOOKUP($B20,K24HPTBM!$A$6:$DM$168,AM$4,0)),$I$1:$V$2,2,1)),"",HLOOKUP(IF(VLOOKUP($B20,K24HPTBM!$A$6:$DM$168,AM$4,0)="","",VLOOKUP($B20,K24HPTBM!$A$6:$DM$168,AM$4,0)),$I$1:$V$2,2,1))</f>
        <v>3.65</v>
      </c>
      <c r="AN20" s="28">
        <f>IF(ISERROR(HLOOKUP(IF(VLOOKUP($B20,K24HPTBM!$A$6:$DM$168,AN$4,0)="","",VLOOKUP($B20,K24HPTBM!$A$6:$DM$168,AN$4,0)),$I$1:$V$2,2,1)),"",HLOOKUP(IF(VLOOKUP($B20,K24HPTBM!$A$6:$DM$168,AN$4,0)="","",VLOOKUP($B20,K24HPTBM!$A$6:$DM$168,AN$4,0)),$I$1:$V$2,2,1))</f>
        <v>3.65</v>
      </c>
      <c r="AO20" s="28">
        <f>IF(ISERROR(HLOOKUP(IF(VLOOKUP($B20,K24HPTBM!$A$6:$DM$168,AO$4,0)="","",VLOOKUP($B20,K24HPTBM!$A$6:$DM$168,AO$4,0)),$I$1:$V$2,2,1)),"",HLOOKUP(IF(VLOOKUP($B20,K24HPTBM!$A$6:$DM$168,AO$4,0)="","",VLOOKUP($B20,K24HPTBM!$A$6:$DM$168,AO$4,0)),$I$1:$V$2,2,1))</f>
        <v>3.33</v>
      </c>
      <c r="AP20" s="28">
        <f>IF(ISERROR(HLOOKUP(IF(VLOOKUP($B20,K24HPTBM!$A$6:$DM$168,AP$4,0)="","",VLOOKUP($B20,K24HPTBM!$A$6:$DM$168,AP$4,0)),$I$1:$V$2,2,1)),"",HLOOKUP(IF(VLOOKUP($B20,K24HPTBM!$A$6:$DM$168,AP$4,0)="","",VLOOKUP($B20,K24HPTBM!$A$6:$DM$168,AP$4,0)),$I$1:$V$2,2,1))</f>
        <v>3</v>
      </c>
      <c r="AQ20" s="28">
        <f>IF(ISERROR(HLOOKUP(IF(VLOOKUP($B20,K24HPTBM!$A$6:$DM$168,AQ$4,0)="","",VLOOKUP($B20,K24HPTBM!$A$6:$DM$168,AQ$4,0)),$I$1:$V$2,2,1)),"",HLOOKUP(IF(VLOOKUP($B20,K24HPTBM!$A$6:$DM$168,AQ$4,0)="","",VLOOKUP($B20,K24HPTBM!$A$6:$DM$168,AQ$4,0)),$I$1:$V$2,2,1))</f>
        <v>4</v>
      </c>
      <c r="AR20" s="28" t="str">
        <f>IF(ISERROR(HLOOKUP(IF(VLOOKUP($B20,K24HPTBM!$A$6:$DM$168,AR$4,0)="","",VLOOKUP($B20,K24HPTBM!$A$6:$DM$168,AR$4,0)),$I$1:$V$2,2,1)),"",HLOOKUP(IF(VLOOKUP($B20,K24HPTBM!$A$6:$DM$168,AR$4,0)="","",VLOOKUP($B20,K24HPTBM!$A$6:$DM$168,AR$4,0)),$I$1:$V$2,2,1))</f>
        <v/>
      </c>
      <c r="AS20" s="28" t="str">
        <f>IF(ISERROR(HLOOKUP(IF(VLOOKUP($B20,K24HPTBM!$A$6:$DM$168,AS$4,0)="","",VLOOKUP($B20,K24HPTBM!$A$6:$DM$168,AS$4,0)),$I$1:$V$2,2,1)),"",HLOOKUP(IF(VLOOKUP($B20,K24HPTBM!$A$6:$DM$168,AS$4,0)="","",VLOOKUP($B20,K24HPTBM!$A$6:$DM$168,AS$4,0)),$I$1:$V$2,2,1))</f>
        <v/>
      </c>
      <c r="AT20" s="28" t="str">
        <f>IF(ISERROR(HLOOKUP(IF(VLOOKUP($B20,K24HPTBM!$A$6:$DM$168,AT$4,0)="","",VLOOKUP($B20,K24HPTBM!$A$6:$DM$168,AT$4,0)),$I$1:$V$2,2,1)),"",HLOOKUP(IF(VLOOKUP($B20,K24HPTBM!$A$6:$DM$168,AT$4,0)="","",VLOOKUP($B20,K24HPTBM!$A$6:$DM$168,AT$4,0)),$I$1:$V$2,2,1))</f>
        <v/>
      </c>
      <c r="AU20" s="28" t="str">
        <f>IF(ISERROR(HLOOKUP(IF(VLOOKUP($B20,K24HPTBM!$A$6:$DM$168,AU$4,0)="","",VLOOKUP($B20,K24HPTBM!$A$6:$DM$168,AU$4,0)),$I$1:$V$2,2,1)),"",HLOOKUP(IF(VLOOKUP($B20,K24HPTBM!$A$6:$DM$168,AU$4,0)="","",VLOOKUP($B20,K24HPTBM!$A$6:$DM$168,AU$4,0)),$I$1:$V$2,2,1))</f>
        <v/>
      </c>
      <c r="AV20" s="14">
        <f>IF(VLOOKUP($B20,K24HPTBM!$A$6:$DM$168,AV$4,0)="","",VLOOKUP($B20,K24HPTBM!$A$6:$DM$168,AV$4,0))</f>
        <v>47</v>
      </c>
      <c r="AW20" s="14">
        <f>IF(VLOOKUP($B20,K24HPTBM!$A$6:$DM$168,AW$4,0)="","",VLOOKUP($B20,K24HPTBM!$A$6:$DM$168,AW$4,0))</f>
        <v>0</v>
      </c>
      <c r="AX20" s="13">
        <f>IF(VLOOKUP($B20,K24HPTBM!$A$6:$DM$168,AX$4,0)="","",VLOOKUP($B20,K24HPTBM!$A$6:$DM$168,AX$4,0))</f>
        <v>6.5</v>
      </c>
      <c r="AY20" s="13">
        <f>IF(VLOOKUP($B20,K24HPTBM!$A$6:$DM$168,AY$4,0)="","",VLOOKUP($B20,K24HPTBM!$A$6:$DM$168,AY$4,0))</f>
        <v>7.1</v>
      </c>
      <c r="AZ20" s="13" t="str">
        <f>IF(VLOOKUP($B20,K24HPTBM!$A$6:$DM$168,AZ$4,0)="","",VLOOKUP($B20,K24HPTBM!$A$6:$DM$168,AZ$4,0))</f>
        <v/>
      </c>
      <c r="BA20" s="13" t="str">
        <f>IF(VLOOKUP($B20,K24HPTBM!$A$6:$DM$168,BA$4,0)="","",VLOOKUP($B20,K24HPTBM!$A$6:$DM$168,BA$4,0))</f>
        <v/>
      </c>
      <c r="BB20" s="13" t="str">
        <f>IF(VLOOKUP($B20,K24HPTBM!$A$6:$DM$168,BB$4,0)="","",VLOOKUP($B20,K24HPTBM!$A$6:$DM$168,BB$4,0))</f>
        <v/>
      </c>
      <c r="BC20" s="13" t="str">
        <f>IF(VLOOKUP($B20,K24HPTBM!$A$6:$DM$168,BC$4,0)="","",VLOOKUP($B20,K24HPTBM!$A$6:$DM$168,BC$4,0))</f>
        <v/>
      </c>
      <c r="BD20" s="13">
        <f>IF(VLOOKUP($B20,K24HPTBM!$A$6:$DM$168,BD$4,0)="","",VLOOKUP($B20,K24HPTBM!$A$6:$DM$168,BD$4,0))</f>
        <v>9.5</v>
      </c>
      <c r="BE20" s="13" t="str">
        <f>IF(VLOOKUP($B20,K24HPTBM!$A$6:$DM$168,BE$4,0)="","",VLOOKUP($B20,K24HPTBM!$A$6:$DM$168,BE$4,0))</f>
        <v/>
      </c>
      <c r="BF20" s="13" t="str">
        <f>IF(VLOOKUP($B20,K24HPTBM!$A$6:$DM$168,BF$4,0)="","",VLOOKUP($B20,K24HPTBM!$A$6:$DM$168,BF$4,0))</f>
        <v/>
      </c>
      <c r="BG20" s="13" t="str">
        <f>IF(VLOOKUP($B20,K24HPTBM!$A$6:$DM$168,BG$4,0)="","",VLOOKUP($B20,K24HPTBM!$A$6:$DM$168,BG$4,0))</f>
        <v/>
      </c>
      <c r="BH20" s="13" t="str">
        <f>IF(VLOOKUP($B20,K24HPTBM!$A$6:$DM$168,BH$4,0)="","",VLOOKUP($B20,K24HPTBM!$A$6:$DM$168,BH$4,0))</f>
        <v/>
      </c>
      <c r="BI20" s="13" t="str">
        <f>IF(VLOOKUP($B20,K24HPTBM!$A$6:$DM$168,BI$4,0)="","",VLOOKUP($B20,K24HPTBM!$A$6:$DM$168,BI$4,0))</f>
        <v/>
      </c>
      <c r="BJ20" s="13">
        <f>IF(VLOOKUP($B20,K24HPTBM!$A$6:$DM$168,BJ$4,0)="","",VLOOKUP($B20,K24HPTBM!$A$6:$DM$168,BJ$4,0))</f>
        <v>6.3</v>
      </c>
      <c r="BK20" s="13" t="str">
        <f>IF(VLOOKUP($B20,K24HPTBM!$A$6:$DM$168,BK$4,0)="","",VLOOKUP($B20,K24HPTBM!$A$6:$DM$168,BK$4,0))</f>
        <v/>
      </c>
      <c r="BL20" s="13">
        <f>IF(VLOOKUP($B20,K24HPTBM!$A$6:$DM$168,BL$4,0)="","",VLOOKUP($B20,K24HPTBM!$A$6:$DM$168,BL$4,0))</f>
        <v>7.4</v>
      </c>
      <c r="BM20" s="14">
        <f>IF(VLOOKUP($B20,K24HPTBM!$A$6:$DM$168,BM$4,0)="","",VLOOKUP($B20,K24HPTBM!$A$6:$DM$168,BM$4,0))</f>
        <v>5</v>
      </c>
      <c r="BN20" s="14">
        <f>IF(VLOOKUP($B20,K24HPTBM!$A$6:$DM$168,BN$4,0)="","",VLOOKUP($B20,K24HPTBM!$A$6:$DM$168,BN$4,0))</f>
        <v>0</v>
      </c>
      <c r="BO20" s="28">
        <f>IF(ISERROR(HLOOKUP(IF(VLOOKUP($B20,K24HPTBM!$A$6:$DM$168,BO$4,0)="","",VLOOKUP($B20,K24HPTBM!$A$6:$DM$168,BO$4,0)),$I$1:$V$2,2,1)),"",HLOOKUP(IF(VLOOKUP($B20,K24HPTBM!$A$6:$DM$168,BO$4,0)="","",VLOOKUP($B20,K24HPTBM!$A$6:$DM$168,BO$4,0)),$I$1:$V$2,2,1))</f>
        <v>4</v>
      </c>
      <c r="BP20" s="28">
        <f>IF(ISERROR(HLOOKUP(IF(VLOOKUP($B20,K24HPTBM!$A$6:$DM$168,BP$4,0)="","",VLOOKUP($B20,K24HPTBM!$A$6:$DM$168,BP$4,0)),$I$1:$V$2,2,1)),"",HLOOKUP(IF(VLOOKUP($B20,K24HPTBM!$A$6:$DM$168,BP$4,0)="","",VLOOKUP($B20,K24HPTBM!$A$6:$DM$168,BP$4,0)),$I$1:$V$2,2,1))</f>
        <v>4</v>
      </c>
      <c r="BQ20" s="28">
        <f>IF(ISERROR(HLOOKUP(IF(VLOOKUP($B20,K24HPTBM!$A$6:$DM$168,BQ$4,0)="","",VLOOKUP($B20,K24HPTBM!$A$6:$DM$168,BQ$4,0)),$I$1:$V$2,2,1)),"",HLOOKUP(IF(VLOOKUP($B20,K24HPTBM!$A$6:$DM$168,BQ$4,0)="","",VLOOKUP($B20,K24HPTBM!$A$6:$DM$168,BQ$4,0)),$I$1:$V$2,2,1))</f>
        <v>3.65</v>
      </c>
      <c r="BR20" s="28">
        <f>IF(ISERROR(HLOOKUP(IF(VLOOKUP($B20,K24HPTBM!$A$6:$DM$168,BR$4,0)="","",VLOOKUP($B20,K24HPTBM!$A$6:$DM$168,BR$4,0)),$I$1:$V$2,2,1)),"",HLOOKUP(IF(VLOOKUP($B20,K24HPTBM!$A$6:$DM$168,BR$4,0)="","",VLOOKUP($B20,K24HPTBM!$A$6:$DM$168,BR$4,0)),$I$1:$V$2,2,1))</f>
        <v>4</v>
      </c>
      <c r="BS20" s="28">
        <f>IF(ISERROR(HLOOKUP(IF(VLOOKUP($B20,K24HPTBM!$A$6:$DM$168,BS$4,0)="","",VLOOKUP($B20,K24HPTBM!$A$6:$DM$168,BS$4,0)),$I$1:$V$2,2,1)),"",HLOOKUP(IF(VLOOKUP($B20,K24HPTBM!$A$6:$DM$168,BS$4,0)="","",VLOOKUP($B20,K24HPTBM!$A$6:$DM$168,BS$4,0)),$I$1:$V$2,2,1))</f>
        <v>4</v>
      </c>
      <c r="BT20" s="28">
        <f>IF(ISERROR(HLOOKUP(IF(VLOOKUP($B20,K24HPTBM!$A$6:$DM$168,BT$4,0)="","",VLOOKUP($B20,K24HPTBM!$A$6:$DM$168,BT$4,0)),$I$1:$V$2,2,1)),"",HLOOKUP(IF(VLOOKUP($B20,K24HPTBM!$A$6:$DM$168,BT$4,0)="","",VLOOKUP($B20,K24HPTBM!$A$6:$DM$168,BT$4,0)),$I$1:$V$2,2,1))</f>
        <v>4</v>
      </c>
      <c r="BU20" s="28">
        <f>IF(ISERROR(HLOOKUP(IF(VLOOKUP($B20,K24HPTBM!$A$6:$DM$168,BU$4,0)="","",VLOOKUP($B20,K24HPTBM!$A$6:$DM$168,BU$4,0)),$I$1:$V$2,2,1)),"",HLOOKUP(IF(VLOOKUP($B20,K24HPTBM!$A$6:$DM$168,BU$4,0)="","",VLOOKUP($B20,K24HPTBM!$A$6:$DM$168,BU$4,0)),$I$1:$V$2,2,1))</f>
        <v>4</v>
      </c>
      <c r="BV20" s="28">
        <f>IF(ISERROR(HLOOKUP(IF(VLOOKUP($B20,K24HPTBM!$A$6:$DM$168,BV$4,0)="","",VLOOKUP($B20,K24HPTBM!$A$6:$DM$168,BV$4,0)),$I$1:$V$2,2,1)),"",HLOOKUP(IF(VLOOKUP($B20,K24HPTBM!$A$6:$DM$168,BV$4,0)="","",VLOOKUP($B20,K24HPTBM!$A$6:$DM$168,BV$4,0)),$I$1:$V$2,2,1))</f>
        <v>4</v>
      </c>
      <c r="BW20" s="28">
        <f>IF(ISERROR(HLOOKUP(IF(VLOOKUP($B20,K24HPTBM!$A$6:$DM$168,BW$4,0)="","",VLOOKUP($B20,K24HPTBM!$A$6:$DM$168,BW$4,0)),$I$1:$V$2,2,1)),"",HLOOKUP(IF(VLOOKUP($B20,K24HPTBM!$A$6:$DM$168,BW$4,0)="","",VLOOKUP($B20,K24HPTBM!$A$6:$DM$168,BW$4,0)),$I$1:$V$2,2,1))</f>
        <v>4</v>
      </c>
      <c r="BX20" s="28">
        <f>IF(ISERROR(HLOOKUP(IF(VLOOKUP($B20,K24HPTBM!$A$6:$DM$168,BX$4,0)="","",VLOOKUP($B20,K24HPTBM!$A$6:$DM$168,BX$4,0)),$I$1:$V$2,2,1)),"",HLOOKUP(IF(VLOOKUP($B20,K24HPTBM!$A$6:$DM$168,BX$4,0)="","",VLOOKUP($B20,K24HPTBM!$A$6:$DM$168,BX$4,0)),$I$1:$V$2,2,1))</f>
        <v>3.33</v>
      </c>
      <c r="BY20" s="28">
        <f>IF(ISERROR(HLOOKUP(IF(VLOOKUP($B20,K24HPTBM!$A$6:$DM$168,BY$4,0)="","",VLOOKUP($B20,K24HPTBM!$A$6:$DM$168,BY$4,0)),$I$1:$V$2,2,1)),"",HLOOKUP(IF(VLOOKUP($B20,K24HPTBM!$A$6:$DM$168,BY$4,0)="","",VLOOKUP($B20,K24HPTBM!$A$6:$DM$168,BY$4,0)),$I$1:$V$2,2,1))</f>
        <v>4</v>
      </c>
      <c r="BZ20" s="28">
        <f>IF(ISERROR(HLOOKUP(IF(VLOOKUP($B20,K24HPTBM!$A$6:$DM$168,BZ$4,0)="","",VLOOKUP($B20,K24HPTBM!$A$6:$DM$168,BZ$4,0)),$I$1:$V$2,2,1)),"",HLOOKUP(IF(VLOOKUP($B20,K24HPTBM!$A$6:$DM$168,BZ$4,0)="","",VLOOKUP($B20,K24HPTBM!$A$6:$DM$168,BZ$4,0)),$I$1:$V$2,2,1))</f>
        <v>3.65</v>
      </c>
      <c r="CA20" s="28">
        <f>IF(ISERROR(HLOOKUP(IF(VLOOKUP($B20,K24HPTBM!$A$6:$DM$168,CA$4,0)="","",VLOOKUP($B20,K24HPTBM!$A$6:$DM$168,CA$4,0)),$I$1:$V$2,2,1)),"",HLOOKUP(IF(VLOOKUP($B20,K24HPTBM!$A$6:$DM$168,CA$4,0)="","",VLOOKUP($B20,K24HPTBM!$A$6:$DM$168,CA$4,0)),$I$1:$V$2,2,1))</f>
        <v>4</v>
      </c>
      <c r="CB20" s="28">
        <f>IF(ISERROR(HLOOKUP(IF(VLOOKUP($B20,K24HPTBM!$A$6:$DM$168,CB$4,0)="","",VLOOKUP($B20,K24HPTBM!$A$6:$DM$168,CB$4,0)),$I$1:$V$2,2,1)),"",HLOOKUP(IF(VLOOKUP($B20,K24HPTBM!$A$6:$DM$168,CB$4,0)="","",VLOOKUP($B20,K24HPTBM!$A$6:$DM$168,CB$4,0)),$I$1:$V$2,2,1))</f>
        <v>4</v>
      </c>
      <c r="CC20" s="28">
        <f>IF(ISERROR(HLOOKUP(IF(VLOOKUP($B20,K24HPTBM!$A$6:$DM$168,CC$4,0)="","",VLOOKUP($B20,K24HPTBM!$A$6:$DM$168,CC$4,0)),$I$1:$V$2,2,1)),"",HLOOKUP(IF(VLOOKUP($B20,K24HPTBM!$A$6:$DM$168,CC$4,0)="","",VLOOKUP($B20,K24HPTBM!$A$6:$DM$168,CC$4,0)),$I$1:$V$2,2,1))</f>
        <v>4</v>
      </c>
      <c r="CD20" s="14">
        <f>IF(VLOOKUP($B20,K24HPTBM!$A$6:$DM$168,CD$4,0)="","",VLOOKUP($B20,K24HPTBM!$A$6:$DM$168,CD$4,0))</f>
        <v>41</v>
      </c>
      <c r="CE20" s="14">
        <f>IF(VLOOKUP($B20,K24HPTBM!$A$6:$DM$168,CE$4,0)="","",VLOOKUP($B20,K24HPTBM!$A$6:$DM$168,CE$4,0))</f>
        <v>0</v>
      </c>
      <c r="CF20" s="28" t="str">
        <f>IF(ISERROR(HLOOKUP(IF(VLOOKUP($B20,K24HPTBM!$A$6:$DM$168,CF$4,0)="","",VLOOKUP($B20,K24HPTBM!$A$6:$DM$168,CF$4,0)),$I$1:$V$2,2,1)),"",HLOOKUP(IF(VLOOKUP($B20,K24HPTBM!$A$6:$DM$168,CF$4,0)="","",VLOOKUP($B20,K24HPTBM!$A$6:$DM$168,CF$4,0)),$I$1:$V$2,2,1))</f>
        <v/>
      </c>
      <c r="CG20" s="28">
        <f>IF(ISERROR(HLOOKUP(IF(VLOOKUP($B20,K24HPTBM!$A$6:$DM$168,CG$4,0)="","",VLOOKUP($B20,K24HPTBM!$A$6:$DM$168,CG$4,0)),$I$1:$V$2,2,1)),"",HLOOKUP(IF(VLOOKUP($B20,K24HPTBM!$A$6:$DM$168,CG$4,0)="","",VLOOKUP($B20,K24HPTBM!$A$6:$DM$168,CG$4,0)),$I$1:$V$2,2,1))</f>
        <v>4</v>
      </c>
      <c r="CH20" s="28">
        <f>IF(ISERROR(HLOOKUP(IF(VLOOKUP($B20,K24HPTBM!$A$6:$DM$168,CH$4,0)="","",VLOOKUP($B20,K24HPTBM!$A$6:$DM$168,CH$4,0)),$I$1:$V$2,2,1)),"",HLOOKUP(IF(VLOOKUP($B20,K24HPTBM!$A$6:$DM$168,CH$4,0)="","",VLOOKUP($B20,K24HPTBM!$A$6:$DM$168,CH$4,0)),$I$1:$V$2,2,1))</f>
        <v>4</v>
      </c>
      <c r="CI20" s="28">
        <f>IF(ISERROR(HLOOKUP(IF(VLOOKUP($B20,K24HPTBM!$A$6:$DM$168,CI$4,0)="","",VLOOKUP($B20,K24HPTBM!$A$6:$DM$168,CI$4,0)),$I$1:$V$2,2,1)),"",HLOOKUP(IF(VLOOKUP($B20,K24HPTBM!$A$6:$DM$168,CI$4,0)="","",VLOOKUP($B20,K24HPTBM!$A$6:$DM$168,CI$4,0)),$I$1:$V$2,2,1))</f>
        <v>3.33</v>
      </c>
      <c r="CJ20" s="28">
        <f>IF(ISERROR(HLOOKUP(IF(VLOOKUP($B20,K24HPTBM!$A$6:$DM$168,CJ$4,0)="","",VLOOKUP($B20,K24HPTBM!$A$6:$DM$168,CJ$4,0)),$I$1:$V$2,2,1)),"",HLOOKUP(IF(VLOOKUP($B20,K24HPTBM!$A$6:$DM$168,CJ$4,0)="","",VLOOKUP($B20,K24HPTBM!$A$6:$DM$168,CJ$4,0)),$I$1:$V$2,2,1))</f>
        <v>3.65</v>
      </c>
      <c r="CK20" s="28">
        <f>IF(ISERROR(HLOOKUP(IF(VLOOKUP($B20,K24HPTBM!$A$6:$DM$168,CK$4,0)="","",VLOOKUP($B20,K24HPTBM!$A$6:$DM$168,CK$4,0)),$I$1:$V$2,2,1)),"",HLOOKUP(IF(VLOOKUP($B20,K24HPTBM!$A$6:$DM$168,CK$4,0)="","",VLOOKUP($B20,K24HPTBM!$A$6:$DM$168,CK$4,0)),$I$1:$V$2,2,1))</f>
        <v>4</v>
      </c>
      <c r="CL20" s="28">
        <f>IF(ISERROR(HLOOKUP(IF(VLOOKUP($B20,K24HPTBM!$A$6:$DM$168,CL$4,0)="","",VLOOKUP($B20,K24HPTBM!$A$6:$DM$168,CL$4,0)),$I$1:$V$2,2,1)),"",HLOOKUP(IF(VLOOKUP($B20,K24HPTBM!$A$6:$DM$168,CL$4,0)="","",VLOOKUP($B20,K24HPTBM!$A$6:$DM$168,CL$4,0)),$I$1:$V$2,2,1))</f>
        <v>4</v>
      </c>
      <c r="CM20" s="28" t="str">
        <f>IF(ISERROR(HLOOKUP(IF(VLOOKUP($B20,K24HPTBM!$A$6:$DM$168,CM$4,0)="","",VLOOKUP($B20,K24HPTBM!$A$6:$DM$168,CM$4,0)),$I$1:$V$2,2,1)),"",HLOOKUP(IF(VLOOKUP($B20,K24HPTBM!$A$6:$DM$168,CM$4,0)="","",VLOOKUP($B20,K24HPTBM!$A$6:$DM$168,CM$4,0)),$I$1:$V$2,2,1))</f>
        <v>X</v>
      </c>
      <c r="CN20" s="28">
        <f>IF(ISERROR(HLOOKUP(IF(VLOOKUP($B20,K24HPTBM!$A$6:$DM$168,CN$4,0)="","",VLOOKUP($B20,K24HPTBM!$A$6:$DM$168,CN$4,0)),$I$1:$V$2,2,1)),"",HLOOKUP(IF(VLOOKUP($B20,K24HPTBM!$A$6:$DM$168,CN$4,0)="","",VLOOKUP($B20,K24HPTBM!$A$6:$DM$168,CN$4,0)),$I$1:$V$2,2,1))</f>
        <v>4</v>
      </c>
      <c r="CO20" s="28">
        <f>IF(ISERROR(HLOOKUP(IF(VLOOKUP($B20,K24HPTBM!$A$6:$DM$168,CO$4,0)="","",VLOOKUP($B20,K24HPTBM!$A$6:$DM$168,CO$4,0)),$I$1:$V$2,2,1)),"",HLOOKUP(IF(VLOOKUP($B20,K24HPTBM!$A$6:$DM$168,CO$4,0)="","",VLOOKUP($B20,K24HPTBM!$A$6:$DM$168,CO$4,0)),$I$1:$V$2,2,1))</f>
        <v>4</v>
      </c>
      <c r="CP20" s="28">
        <f>IF(ISERROR(HLOOKUP(IF(VLOOKUP($B20,K24HPTBM!$A$6:$DM$168,CP$4,0)="","",VLOOKUP($B20,K24HPTBM!$A$6:$DM$168,CP$4,0)),$I$1:$V$2,2,1)),"",HLOOKUP(IF(VLOOKUP($B20,K24HPTBM!$A$6:$DM$168,CP$4,0)="","",VLOOKUP($B20,K24HPTBM!$A$6:$DM$168,CP$4,0)),$I$1:$V$2,2,1))</f>
        <v>3.33</v>
      </c>
      <c r="CQ20" s="28">
        <f>IF(ISERROR(HLOOKUP(IF(VLOOKUP($B20,K24HPTBM!$A$6:$DM$168,CQ$4,0)="","",VLOOKUP($B20,K24HPTBM!$A$6:$DM$168,CQ$4,0)),$I$1:$V$2,2,1)),"",HLOOKUP(IF(VLOOKUP($B20,K24HPTBM!$A$6:$DM$168,CQ$4,0)="","",VLOOKUP($B20,K24HPTBM!$A$6:$DM$168,CQ$4,0)),$I$1:$V$2,2,1))</f>
        <v>4</v>
      </c>
      <c r="CR20" s="28">
        <f>IF(ISERROR(HLOOKUP(IF(VLOOKUP($B20,K24HPTBM!$A$6:$DM$168,CR$4,0)="","",VLOOKUP($B20,K24HPTBM!$A$6:$DM$168,CR$4,0)),$I$1:$V$2,2,1)),"",HLOOKUP(IF(VLOOKUP($B20,K24HPTBM!$A$6:$DM$168,CR$4,0)="","",VLOOKUP($B20,K24HPTBM!$A$6:$DM$168,CR$4,0)),$I$1:$V$2,2,1))</f>
        <v>3</v>
      </c>
      <c r="CS20" s="28">
        <f>IF(ISERROR(HLOOKUP(IF(VLOOKUP($B20,K24HPTBM!$A$6:$DM$168,CS$4,0)="","",VLOOKUP($B20,K24HPTBM!$A$6:$DM$168,CS$4,0)),$I$1:$V$2,2,1)),"",HLOOKUP(IF(VLOOKUP($B20,K24HPTBM!$A$6:$DM$168,CS$4,0)="","",VLOOKUP($B20,K24HPTBM!$A$6:$DM$168,CS$4,0)),$I$1:$V$2,2,1))</f>
        <v>4</v>
      </c>
      <c r="CT20" s="28">
        <f>IF(ISERROR(HLOOKUP(IF(VLOOKUP($B20,K24HPTBM!$A$6:$DM$168,CT$4,0)="","",VLOOKUP($B20,K24HPTBM!$A$6:$DM$168,CT$4,0)),$I$1:$V$2,2,1)),"",HLOOKUP(IF(VLOOKUP($B20,K24HPTBM!$A$6:$DM$168,CT$4,0)="","",VLOOKUP($B20,K24HPTBM!$A$6:$DM$168,CT$4,0)),$I$1:$V$2,2,1))</f>
        <v>4</v>
      </c>
      <c r="CU20" s="28">
        <f>IF(ISERROR(HLOOKUP(IF(VLOOKUP($B20,K24HPTBM!$A$6:$DM$168,CU$4,0)="","",VLOOKUP($B20,K24HPTBM!$A$6:$DM$168,CU$4,0)),$I$1:$V$2,2,1)),"",HLOOKUP(IF(VLOOKUP($B20,K24HPTBM!$A$6:$DM$168,CU$4,0)="","",VLOOKUP($B20,K24HPTBM!$A$6:$DM$168,CU$4,0)),$I$1:$V$2,2,1))</f>
        <v>4</v>
      </c>
      <c r="CV20" s="28">
        <f>IF(ISERROR(HLOOKUP(IF(VLOOKUP($B20,K24HPTBM!$A$6:$DM$168,CV$4,0)="","",VLOOKUP($B20,K24HPTBM!$A$6:$DM$168,CV$4,0)),$I$1:$V$2,2,1)),"",HLOOKUP(IF(VLOOKUP($B20,K24HPTBM!$A$6:$DM$168,CV$4,0)="","",VLOOKUP($B20,K24HPTBM!$A$6:$DM$168,CV$4,0)),$I$1:$V$2,2,1))</f>
        <v>4</v>
      </c>
      <c r="CW20" s="14">
        <f>IF(VLOOKUP($B20,K24HPTBM!$A$6:$DM$168,CW$4,0)="","",VLOOKUP($B20,K24HPTBM!$A$6:$DM$168,CW$4,0))</f>
        <v>35</v>
      </c>
      <c r="CX20" s="14">
        <f>IF(VLOOKUP($B20,K24HPTBM!$A$6:$DM$168,CX$4,0)="","",VLOOKUP($B20,K24HPTBM!$A$6:$DM$168,CX$4,0))</f>
        <v>3</v>
      </c>
      <c r="CY20" s="14">
        <f t="shared" si="0"/>
        <v>126</v>
      </c>
      <c r="CZ20" s="14">
        <f t="shared" si="1"/>
        <v>0</v>
      </c>
      <c r="DA20" s="14">
        <f t="shared" si="2"/>
        <v>3.76</v>
      </c>
      <c r="DB20" s="14"/>
      <c r="DC20" s="14">
        <f t="shared" si="3"/>
        <v>3</v>
      </c>
      <c r="DD20" s="16">
        <f t="shared" si="4"/>
        <v>2.3809523809523808E-2</v>
      </c>
      <c r="DE20" s="17" t="str">
        <f t="shared" si="5"/>
        <v>KO</v>
      </c>
      <c r="DF20" s="13" t="str">
        <f>IF(VLOOKUP($B20,K24HPTBM!$A$6:$DM$168,DF$4,0)="","",VLOOKUP($B20,K24HPTBM!$A$6:$DM$168,DF$4,0))</f>
        <v/>
      </c>
      <c r="DG20" s="13" t="str">
        <f>IF(VLOOKUP($B20,K24HPTBM!$A$6:$DM$168,DG$4,0)="","",VLOOKUP($B20,K24HPTBM!$A$6:$DM$168,DG$4,0))</f>
        <v/>
      </c>
      <c r="DH20" s="13" t="str">
        <f>IF(VLOOKUP($B20,K24HPTBM!$A$6:$DM$168,DH$4,0)="","",VLOOKUP($B20,K24HPTBM!$A$6:$DM$168,DH$4,0))</f>
        <v/>
      </c>
      <c r="DI20" s="28" t="str">
        <f>IF(ISERROR(HLOOKUP(IF(VLOOKUP($B20,K24HPTBM!$A$6:$DM$168,DI$4,0)="","",VLOOKUP($B20,K24HPTBM!$A$6:$DM$168,DI$4,0)),$I$1:$V$2,2,1)),"",HLOOKUP(IF(VLOOKUP($B20,K24HPTBM!$A$6:$DM$168,DI$4,0)="","",VLOOKUP($B20,K24HPTBM!$A$6:$DM$168,DI$4,0)),$I$1:$V$2,2,1))</f>
        <v/>
      </c>
      <c r="DJ20" s="13" t="str">
        <f>IF(VLOOKUP($B20,K24HPTBM!$A$6:$DM$168,DJ$4,0)="","",VLOOKUP($B20,K24HPTBM!$A$6:$DM$168,DJ$4,0))</f>
        <v/>
      </c>
      <c r="DK20" s="13" t="str">
        <f>IF(VLOOKUP($B20,K24HPTBM!$A$6:$DM$168,DK$4,0)="","",VLOOKUP($B20,K24HPTBM!$A$6:$DM$168,DK$4,0))</f>
        <v/>
      </c>
      <c r="DL20" s="14">
        <f>IF(VLOOKUP($B20,K24HPTBM!$A$6:$DM$168,DL$4,0)="","",VLOOKUP($B20,K24HPTBM!$A$6:$DM$168,DL$4,0))</f>
        <v>0</v>
      </c>
      <c r="DM20" s="14">
        <f>IF(VLOOKUP($B20,K24HPTBM!$A$6:$DM$168,DM$4,0)="","",VLOOKUP($B20,K24HPTBM!$A$6:$DM$168,DM$4,0))</f>
        <v>3</v>
      </c>
      <c r="DN20" s="14">
        <f>IF(VLOOKUP($B20,K24HPTBM!$A$6:$DM$168,DN$4,0)="","",VLOOKUP($B20,K24HPTBM!$A$6:$DM$168,DN$4,0))</f>
        <v>128</v>
      </c>
      <c r="DO20" s="14">
        <f>IF(VLOOKUP($B20,K24HPTBM!$A$6:$DM$168,DO$4,0)="","",VLOOKUP($B20,K24HPTBM!$A$6:$DM$168,DO$4,0))</f>
        <v>6</v>
      </c>
      <c r="DP20" s="14">
        <f>IF(VLOOKUP($B20,K24HPTBM!$A$6:$DM$168,DP$4,0)="","",VLOOKUP($B20,K24HPTBM!$A$6:$DM$168,DP$4,0))</f>
        <v>132</v>
      </c>
      <c r="DQ20" s="14">
        <f>IF(VLOOKUP($B20,K24HPTBM!$A$6:$DM$168,DQ$4,0)="","",VLOOKUP($B20,K24HPTBM!$A$6:$DM$168,DQ$4,0))</f>
        <v>128</v>
      </c>
      <c r="DR20" s="18">
        <f>IF(VLOOKUP($B20,K24HPTBM!$A$6:$DM$168,DR$4,0)="","",VLOOKUP($B20,K24HPTBM!$A$6:$DM$168,DR$4,0))</f>
        <v>8.7799999999999994</v>
      </c>
      <c r="DS20" s="18">
        <f>IF(VLOOKUP($B20,K24HPTBM!$A$6:$DM$168,DS$4,0)="","",VLOOKUP($B20,K24HPTBM!$A$6:$DM$168,DS$4,0))</f>
        <v>3.85</v>
      </c>
      <c r="DT20" s="13" t="str">
        <f>IF(VLOOKUP($B20,K24HPTBM!$A$6:$DM$168,DT$4,0)="","",VLOOKUP($B20,K24HPTBM!$A$6:$DM$168,DT$4,0))</f>
        <v/>
      </c>
      <c r="DU20" s="29">
        <f t="shared" si="7"/>
        <v>3.67</v>
      </c>
    </row>
    <row r="21" spans="1:125" ht="17.25" customHeight="1" x14ac:dyDescent="0.25">
      <c r="A21" s="8">
        <f t="shared" si="6"/>
        <v>12</v>
      </c>
      <c r="B21" s="4">
        <v>24211213137</v>
      </c>
      <c r="C21" s="4" t="str">
        <f>VLOOKUP($B21,K24HPTBM!$A$6:$DM$168,C$4,0) &amp; " " &amp; VLOOKUP($B21,K24HPTBM!$A$6:$DM$168,D$4,0)</f>
        <v>Trần Quang</v>
      </c>
      <c r="D21" s="5"/>
      <c r="E21" s="4" t="str">
        <f>VLOOKUP($B21,K24HPTBM!$A$6:$DM$168,E$4,0)</f>
        <v>Thìn</v>
      </c>
      <c r="F21" s="6">
        <f>VLOOKUP($B21,K24HPTBM!$A$6:$DM$168,F$4,0)</f>
        <v>36605</v>
      </c>
      <c r="G21" s="4" t="str">
        <f>VLOOKUP($B21,K24HPTBM!$A$6:$DM$168,G$4,0)</f>
        <v>Nam</v>
      </c>
      <c r="H21" s="5"/>
      <c r="I21" s="28">
        <f>IF(ISERROR(HLOOKUP(IF(VLOOKUP($B21,K24HPTBM!$A$6:$DM$168,I$4,0)="","",VLOOKUP($B21,K24HPTBM!$A$6:$DM$168,I$4,0)),$I$1:$V$2,2,1)),"",HLOOKUP(IF(VLOOKUP($B21,K24HPTBM!$A$6:$DM$168,I$4,0)="","",VLOOKUP($B21,K24HPTBM!$A$6:$DM$168,I$4,0)),$I$1:$V$2,2,1))</f>
        <v>3.33</v>
      </c>
      <c r="J21" s="28">
        <f>IF(ISERROR(HLOOKUP(IF(VLOOKUP($B21,K24HPTBM!$A$6:$DM$168,J$4,0)="","",VLOOKUP($B21,K24HPTBM!$A$6:$DM$168,J$4,0)),$I$1:$V$2,2,1)),"",HLOOKUP(IF(VLOOKUP($B21,K24HPTBM!$A$6:$DM$168,J$4,0)="","",VLOOKUP($B21,K24HPTBM!$A$6:$DM$168,J$4,0)),$I$1:$V$2,2,1))</f>
        <v>4</v>
      </c>
      <c r="K21" s="28" t="str">
        <f>IF(ISERROR(HLOOKUP(IF(VLOOKUP($B21,K24HPTBM!$A$6:$DM$168,K$4,0)="","",VLOOKUP($B21,K24HPTBM!$A$6:$DM$168,K$4,0)),$I$1:$V$2,2,1)),"",HLOOKUP(IF(VLOOKUP($B21,K24HPTBM!$A$6:$DM$168,K$4,0)="","",VLOOKUP($B21,K24HPTBM!$A$6:$DM$168,K$4,0)),$I$1:$V$2,2,1))</f>
        <v/>
      </c>
      <c r="L21" s="28">
        <f>IF(ISERROR(HLOOKUP(IF(VLOOKUP($B21,K24HPTBM!$A$6:$DM$168,L$4,0)="","",VLOOKUP($B21,K24HPTBM!$A$6:$DM$168,L$4,0)),$I$1:$V$2,2,1)),"",HLOOKUP(IF(VLOOKUP($B21,K24HPTBM!$A$6:$DM$168,L$4,0)="","",VLOOKUP($B21,K24HPTBM!$A$6:$DM$168,L$4,0)),$I$1:$V$2,2,1))</f>
        <v>4</v>
      </c>
      <c r="M21" s="28" t="str">
        <f>IF(ISERROR(HLOOKUP(IF(VLOOKUP($B21,K24HPTBM!$A$6:$DM$168,M$4,0)="","",VLOOKUP($B21,K24HPTBM!$A$6:$DM$168,M$4,0)),$I$1:$V$2,2,1)),"",HLOOKUP(IF(VLOOKUP($B21,K24HPTBM!$A$6:$DM$168,M$4,0)="","",VLOOKUP($B21,K24HPTBM!$A$6:$DM$168,M$4,0)),$I$1:$V$2,2,1))</f>
        <v/>
      </c>
      <c r="N21" s="28">
        <f>IF(ISERROR(HLOOKUP(IF(VLOOKUP($B21,K24HPTBM!$A$6:$DM$168,N$4,0)="","",VLOOKUP($B21,K24HPTBM!$A$6:$DM$168,N$4,0)),$I$1:$V$2,2,1)),"",HLOOKUP(IF(VLOOKUP($B21,K24HPTBM!$A$6:$DM$168,N$4,0)="","",VLOOKUP($B21,K24HPTBM!$A$6:$DM$168,N$4,0)),$I$1:$V$2,2,1))</f>
        <v>4</v>
      </c>
      <c r="O21" s="28">
        <f>IF(ISERROR(HLOOKUP(IF(VLOOKUP($B21,K24HPTBM!$A$6:$DM$168,O$4,0)="","",VLOOKUP($B21,K24HPTBM!$A$6:$DM$168,O$4,0)),$I$1:$V$2,2,1)),"",HLOOKUP(IF(VLOOKUP($B21,K24HPTBM!$A$6:$DM$168,O$4,0)="","",VLOOKUP($B21,K24HPTBM!$A$6:$DM$168,O$4,0)),$I$1:$V$2,2,1))</f>
        <v>4</v>
      </c>
      <c r="P21" s="28">
        <f>IF(ISERROR(HLOOKUP(IF(VLOOKUP($B21,K24HPTBM!$A$6:$DM$168,P$4,0)="","",VLOOKUP($B21,K24HPTBM!$A$6:$DM$168,P$4,0)),$I$1:$V$2,2,1)),"",HLOOKUP(IF(VLOOKUP($B21,K24HPTBM!$A$6:$DM$168,P$4,0)="","",VLOOKUP($B21,K24HPTBM!$A$6:$DM$168,P$4,0)),$I$1:$V$2,2,1))</f>
        <v>4</v>
      </c>
      <c r="Q21" s="28">
        <f>IF(ISERROR(HLOOKUP(IF(VLOOKUP($B21,K24HPTBM!$A$6:$DM$168,Q$4,0)="","",VLOOKUP($B21,K24HPTBM!$A$6:$DM$168,Q$4,0)),$I$1:$V$2,2,1)),"",HLOOKUP(IF(VLOOKUP($B21,K24HPTBM!$A$6:$DM$168,Q$4,0)="","",VLOOKUP($B21,K24HPTBM!$A$6:$DM$168,Q$4,0)),$I$1:$V$2,2,1))</f>
        <v>4</v>
      </c>
      <c r="R21" s="28" t="str">
        <f>IF(ISERROR(HLOOKUP(IF(VLOOKUP($B21,K24HPTBM!$A$6:$DM$168,R$4,0)="","",VLOOKUP($B21,K24HPTBM!$A$6:$DM$168,R$4,0)),$I$1:$V$2,2,1)),"",HLOOKUP(IF(VLOOKUP($B21,K24HPTBM!$A$6:$DM$168,R$4,0)="","",VLOOKUP($B21,K24HPTBM!$A$6:$DM$168,R$4,0)),$I$1:$V$2,2,1))</f>
        <v/>
      </c>
      <c r="S21" s="28">
        <f>IF(ISERROR(HLOOKUP(IF(VLOOKUP($B21,K24HPTBM!$A$6:$DM$168,S$4,0)="","",VLOOKUP($B21,K24HPTBM!$A$6:$DM$168,S$4,0)),$I$1:$V$2,2,1)),"",HLOOKUP(IF(VLOOKUP($B21,K24HPTBM!$A$6:$DM$168,S$4,0)="","",VLOOKUP($B21,K24HPTBM!$A$6:$DM$168,S$4,0)),$I$1:$V$2,2,1))</f>
        <v>4</v>
      </c>
      <c r="T21" s="28" t="str">
        <f>IF(ISERROR(HLOOKUP(IF(VLOOKUP($B21,K24HPTBM!$A$6:$DM$168,T$4,0)="","",VLOOKUP($B21,K24HPTBM!$A$6:$DM$168,T$4,0)),$I$1:$V$2,2,1)),"",HLOOKUP(IF(VLOOKUP($B21,K24HPTBM!$A$6:$DM$168,T$4,0)="","",VLOOKUP($B21,K24HPTBM!$A$6:$DM$168,T$4,0)),$I$1:$V$2,2,1))</f>
        <v/>
      </c>
      <c r="U21" s="28" t="str">
        <f>IF(ISERROR(HLOOKUP(IF(VLOOKUP($B21,K24HPTBM!$A$6:$DM$168,U$4,0)="","",VLOOKUP($B21,K24HPTBM!$A$6:$DM$168,U$4,0)),$I$1:$V$2,2,1)),"",HLOOKUP(IF(VLOOKUP($B21,K24HPTBM!$A$6:$DM$168,U$4,0)="","",VLOOKUP($B21,K24HPTBM!$A$6:$DM$168,U$4,0)),$I$1:$V$2,2,1))</f>
        <v/>
      </c>
      <c r="V21" s="28" t="str">
        <f>IF(ISERROR(HLOOKUP(IF(VLOOKUP($B21,K24HPTBM!$A$6:$DM$168,V$4,0)="","",VLOOKUP($B21,K24HPTBM!$A$6:$DM$168,V$4,0)),$I$1:$V$2,2,1)),"",HLOOKUP(IF(VLOOKUP($B21,K24HPTBM!$A$6:$DM$168,V$4,0)="","",VLOOKUP($B21,K24HPTBM!$A$6:$DM$168,V$4,0)),$I$1:$V$2,2,1))</f>
        <v/>
      </c>
      <c r="W21" s="28" t="str">
        <f>IF(ISERROR(HLOOKUP(IF(VLOOKUP($B21,K24HPTBM!$A$6:$DM$168,W$4,0)="","",VLOOKUP($B21,K24HPTBM!$A$6:$DM$168,W$4,0)),$I$1:$V$2,2,1)),"",HLOOKUP(IF(VLOOKUP($B21,K24HPTBM!$A$6:$DM$168,W$4,0)="","",VLOOKUP($B21,K24HPTBM!$A$6:$DM$168,W$4,0)),$I$1:$V$2,2,1))</f>
        <v/>
      </c>
      <c r="X21" s="28">
        <f>IF(ISERROR(HLOOKUP(IF(VLOOKUP($B21,K24HPTBM!$A$6:$DM$168,X$4,0)="","",VLOOKUP($B21,K24HPTBM!$A$6:$DM$168,X$4,0)),$I$1:$V$2,2,1)),"",HLOOKUP(IF(VLOOKUP($B21,K24HPTBM!$A$6:$DM$168,X$4,0)="","",VLOOKUP($B21,K24HPTBM!$A$6:$DM$168,X$4,0)),$I$1:$V$2,2,1))</f>
        <v>3.65</v>
      </c>
      <c r="Y21" s="28">
        <f>IF(ISERROR(HLOOKUP(IF(VLOOKUP($B21,K24HPTBM!$A$6:$DM$168,Y$4,0)="","",VLOOKUP($B21,K24HPTBM!$A$6:$DM$168,Y$4,0)),$I$1:$V$2,2,1)),"",HLOOKUP(IF(VLOOKUP($B21,K24HPTBM!$A$6:$DM$168,Y$4,0)="","",VLOOKUP($B21,K24HPTBM!$A$6:$DM$168,Y$4,0)),$I$1:$V$2,2,1))</f>
        <v>4</v>
      </c>
      <c r="Z21" s="28">
        <f>IF(ISERROR(HLOOKUP(IF(VLOOKUP($B21,K24HPTBM!$A$6:$DM$168,Z$4,0)="","",VLOOKUP($B21,K24HPTBM!$A$6:$DM$168,Z$4,0)),$I$1:$V$2,2,1)),"",HLOOKUP(IF(VLOOKUP($B21,K24HPTBM!$A$6:$DM$168,Z$4,0)="","",VLOOKUP($B21,K24HPTBM!$A$6:$DM$168,Z$4,0)),$I$1:$V$2,2,1))</f>
        <v>4</v>
      </c>
      <c r="AA21" s="28">
        <f>IF(ISERROR(HLOOKUP(IF(VLOOKUP($B21,K24HPTBM!$A$6:$DM$168,AA$4,0)="","",VLOOKUP($B21,K24HPTBM!$A$6:$DM$168,AA$4,0)),$I$1:$V$2,2,1)),"",HLOOKUP(IF(VLOOKUP($B21,K24HPTBM!$A$6:$DM$168,AA$4,0)="","",VLOOKUP($B21,K24HPTBM!$A$6:$DM$168,AA$4,0)),$I$1:$V$2,2,1))</f>
        <v>4</v>
      </c>
      <c r="AB21" s="28">
        <f>IF(ISERROR(HLOOKUP(IF(VLOOKUP($B21,K24HPTBM!$A$6:$DM$168,AB$4,0)="","",VLOOKUP($B21,K24HPTBM!$A$6:$DM$168,AB$4,0)),$I$1:$V$2,2,1)),"",HLOOKUP(IF(VLOOKUP($B21,K24HPTBM!$A$6:$DM$168,AB$4,0)="","",VLOOKUP($B21,K24HPTBM!$A$6:$DM$168,AB$4,0)),$I$1:$V$2,2,1))</f>
        <v>4</v>
      </c>
      <c r="AC21" s="28">
        <f>IF(ISERROR(HLOOKUP(IF(VLOOKUP($B21,K24HPTBM!$A$6:$DM$168,AC$4,0)="","",VLOOKUP($B21,K24HPTBM!$A$6:$DM$168,AC$4,0)),$I$1:$V$2,2,1)),"",HLOOKUP(IF(VLOOKUP($B21,K24HPTBM!$A$6:$DM$168,AC$4,0)="","",VLOOKUP($B21,K24HPTBM!$A$6:$DM$168,AC$4,0)),$I$1:$V$2,2,1))</f>
        <v>3</v>
      </c>
      <c r="AD21" s="28">
        <f>IF(ISERROR(HLOOKUP(IF(VLOOKUP($B21,K24HPTBM!$A$6:$DM$168,AD$4,0)="","",VLOOKUP($B21,K24HPTBM!$A$6:$DM$168,AD$4,0)),$I$1:$V$2,2,1)),"",HLOOKUP(IF(VLOOKUP($B21,K24HPTBM!$A$6:$DM$168,AD$4,0)="","",VLOOKUP($B21,K24HPTBM!$A$6:$DM$168,AD$4,0)),$I$1:$V$2,2,1))</f>
        <v>4</v>
      </c>
      <c r="AE21" s="28">
        <f>IF(ISERROR(HLOOKUP(IF(VLOOKUP($B21,K24HPTBM!$A$6:$DM$168,AE$4,0)="","",VLOOKUP($B21,K24HPTBM!$A$6:$DM$168,AE$4,0)),$I$1:$V$2,2,1)),"",HLOOKUP(IF(VLOOKUP($B21,K24HPTBM!$A$6:$DM$168,AE$4,0)="","",VLOOKUP($B21,K24HPTBM!$A$6:$DM$168,AE$4,0)),$I$1:$V$2,2,1))</f>
        <v>4</v>
      </c>
      <c r="AF21" s="28" t="str">
        <f>IF(ISERROR(HLOOKUP(IF(VLOOKUP($B21,K24HPTBM!$A$6:$DM$168,AF$4,0)="","",VLOOKUP($B21,K24HPTBM!$A$6:$DM$168,AF$4,0)),$I$1:$V$2,2,1)),"",HLOOKUP(IF(VLOOKUP($B21,K24HPTBM!$A$6:$DM$168,AF$4,0)="","",VLOOKUP($B21,K24HPTBM!$A$6:$DM$168,AF$4,0)),$I$1:$V$2,2,1))</f>
        <v>P (P/F)</v>
      </c>
      <c r="AG21" s="28" t="str">
        <f>IF(ISERROR(HLOOKUP(IF(VLOOKUP($B21,K24HPTBM!$A$6:$DM$168,AG$4,0)="","",VLOOKUP($B21,K24HPTBM!$A$6:$DM$168,AG$4,0)),$I$1:$V$2,2,1)),"",HLOOKUP(IF(VLOOKUP($B21,K24HPTBM!$A$6:$DM$168,AG$4,0)="","",VLOOKUP($B21,K24HPTBM!$A$6:$DM$168,AG$4,0)),$I$1:$V$2,2,1))</f>
        <v>P (P/F)</v>
      </c>
      <c r="AH21" s="28" t="str">
        <f>IF(ISERROR(HLOOKUP(IF(VLOOKUP($B21,K24HPTBM!$A$6:$DM$168,AH$4,0)="","",VLOOKUP($B21,K24HPTBM!$A$6:$DM$168,AH$4,0)),$I$1:$V$2,2,1)),"",HLOOKUP(IF(VLOOKUP($B21,K24HPTBM!$A$6:$DM$168,AH$4,0)="","",VLOOKUP($B21,K24HPTBM!$A$6:$DM$168,AH$4,0)),$I$1:$V$2,2,1))</f>
        <v>P (P/F)</v>
      </c>
      <c r="AI21" s="28" t="str">
        <f>IF(ISERROR(HLOOKUP(IF(VLOOKUP($B21,K24HPTBM!$A$6:$DM$168,AI$4,0)="","",VLOOKUP($B21,K24HPTBM!$A$6:$DM$168,AI$4,0)),$I$1:$V$2,2,1)),"",HLOOKUP(IF(VLOOKUP($B21,K24HPTBM!$A$6:$DM$168,AI$4,0)="","",VLOOKUP($B21,K24HPTBM!$A$6:$DM$168,AI$4,0)),$I$1:$V$2,2,1))</f>
        <v>P (P/F)</v>
      </c>
      <c r="AJ21" s="28">
        <f>IF(ISERROR(HLOOKUP(IF(VLOOKUP($B21,K24HPTBM!$A$6:$DM$168,AJ$4,0)="","",VLOOKUP($B21,K24HPTBM!$A$6:$DM$168,AJ$4,0)),$I$1:$V$2,2,1)),"",HLOOKUP(IF(VLOOKUP($B21,K24HPTBM!$A$6:$DM$168,AJ$4,0)="","",VLOOKUP($B21,K24HPTBM!$A$6:$DM$168,AJ$4,0)),$I$1:$V$2,2,1))</f>
        <v>4</v>
      </c>
      <c r="AK21" s="28">
        <f>IF(ISERROR(HLOOKUP(IF(VLOOKUP($B21,K24HPTBM!$A$6:$DM$168,AK$4,0)="","",VLOOKUP($B21,K24HPTBM!$A$6:$DM$168,AK$4,0)),$I$1:$V$2,2,1)),"",HLOOKUP(IF(VLOOKUP($B21,K24HPTBM!$A$6:$DM$168,AK$4,0)="","",VLOOKUP($B21,K24HPTBM!$A$6:$DM$168,AK$4,0)),$I$1:$V$2,2,1))</f>
        <v>3.33</v>
      </c>
      <c r="AL21" s="28">
        <f>IF(ISERROR(HLOOKUP(IF(VLOOKUP($B21,K24HPTBM!$A$6:$DM$168,AL$4,0)="","",VLOOKUP($B21,K24HPTBM!$A$6:$DM$168,AL$4,0)),$I$1:$V$2,2,1)),"",HLOOKUP(IF(VLOOKUP($B21,K24HPTBM!$A$6:$DM$168,AL$4,0)="","",VLOOKUP($B21,K24HPTBM!$A$6:$DM$168,AL$4,0)),$I$1:$V$2,2,1))</f>
        <v>3.33</v>
      </c>
      <c r="AM21" s="28">
        <f>IF(ISERROR(HLOOKUP(IF(VLOOKUP($B21,K24HPTBM!$A$6:$DM$168,AM$4,0)="","",VLOOKUP($B21,K24HPTBM!$A$6:$DM$168,AM$4,0)),$I$1:$V$2,2,1)),"",HLOOKUP(IF(VLOOKUP($B21,K24HPTBM!$A$6:$DM$168,AM$4,0)="","",VLOOKUP($B21,K24HPTBM!$A$6:$DM$168,AM$4,0)),$I$1:$V$2,2,1))</f>
        <v>4</v>
      </c>
      <c r="AN21" s="28">
        <f>IF(ISERROR(HLOOKUP(IF(VLOOKUP($B21,K24HPTBM!$A$6:$DM$168,AN$4,0)="","",VLOOKUP($B21,K24HPTBM!$A$6:$DM$168,AN$4,0)),$I$1:$V$2,2,1)),"",HLOOKUP(IF(VLOOKUP($B21,K24HPTBM!$A$6:$DM$168,AN$4,0)="","",VLOOKUP($B21,K24HPTBM!$A$6:$DM$168,AN$4,0)),$I$1:$V$2,2,1))</f>
        <v>4</v>
      </c>
      <c r="AO21" s="28">
        <f>IF(ISERROR(HLOOKUP(IF(VLOOKUP($B21,K24HPTBM!$A$6:$DM$168,AO$4,0)="","",VLOOKUP($B21,K24HPTBM!$A$6:$DM$168,AO$4,0)),$I$1:$V$2,2,1)),"",HLOOKUP(IF(VLOOKUP($B21,K24HPTBM!$A$6:$DM$168,AO$4,0)="","",VLOOKUP($B21,K24HPTBM!$A$6:$DM$168,AO$4,0)),$I$1:$V$2,2,1))</f>
        <v>4</v>
      </c>
      <c r="AP21" s="28">
        <f>IF(ISERROR(HLOOKUP(IF(VLOOKUP($B21,K24HPTBM!$A$6:$DM$168,AP$4,0)="","",VLOOKUP($B21,K24HPTBM!$A$6:$DM$168,AP$4,0)),$I$1:$V$2,2,1)),"",HLOOKUP(IF(VLOOKUP($B21,K24HPTBM!$A$6:$DM$168,AP$4,0)="","",VLOOKUP($B21,K24HPTBM!$A$6:$DM$168,AP$4,0)),$I$1:$V$2,2,1))</f>
        <v>3</v>
      </c>
      <c r="AQ21" s="28">
        <f>IF(ISERROR(HLOOKUP(IF(VLOOKUP($B21,K24HPTBM!$A$6:$DM$168,AQ$4,0)="","",VLOOKUP($B21,K24HPTBM!$A$6:$DM$168,AQ$4,0)),$I$1:$V$2,2,1)),"",HLOOKUP(IF(VLOOKUP($B21,K24HPTBM!$A$6:$DM$168,AQ$4,0)="","",VLOOKUP($B21,K24HPTBM!$A$6:$DM$168,AQ$4,0)),$I$1:$V$2,2,1))</f>
        <v>2.65</v>
      </c>
      <c r="AR21" s="28">
        <f>IF(ISERROR(HLOOKUP(IF(VLOOKUP($B21,K24HPTBM!$A$6:$DM$168,AR$4,0)="","",VLOOKUP($B21,K24HPTBM!$A$6:$DM$168,AR$4,0)),$I$1:$V$2,2,1)),"",HLOOKUP(IF(VLOOKUP($B21,K24HPTBM!$A$6:$DM$168,AR$4,0)="","",VLOOKUP($B21,K24HPTBM!$A$6:$DM$168,AR$4,0)),$I$1:$V$2,2,1))</f>
        <v>3.65</v>
      </c>
      <c r="AS21" s="28">
        <f>IF(ISERROR(HLOOKUP(IF(VLOOKUP($B21,K24HPTBM!$A$6:$DM$168,AS$4,0)="","",VLOOKUP($B21,K24HPTBM!$A$6:$DM$168,AS$4,0)),$I$1:$V$2,2,1)),"",HLOOKUP(IF(VLOOKUP($B21,K24HPTBM!$A$6:$DM$168,AS$4,0)="","",VLOOKUP($B21,K24HPTBM!$A$6:$DM$168,AS$4,0)),$I$1:$V$2,2,1))</f>
        <v>4</v>
      </c>
      <c r="AT21" s="28">
        <f>IF(ISERROR(HLOOKUP(IF(VLOOKUP($B21,K24HPTBM!$A$6:$DM$168,AT$4,0)="","",VLOOKUP($B21,K24HPTBM!$A$6:$DM$168,AT$4,0)),$I$1:$V$2,2,1)),"",HLOOKUP(IF(VLOOKUP($B21,K24HPTBM!$A$6:$DM$168,AT$4,0)="","",VLOOKUP($B21,K24HPTBM!$A$6:$DM$168,AT$4,0)),$I$1:$V$2,2,1))</f>
        <v>3.65</v>
      </c>
      <c r="AU21" s="28">
        <f>IF(ISERROR(HLOOKUP(IF(VLOOKUP($B21,K24HPTBM!$A$6:$DM$168,AU$4,0)="","",VLOOKUP($B21,K24HPTBM!$A$6:$DM$168,AU$4,0)),$I$1:$V$2,2,1)),"",HLOOKUP(IF(VLOOKUP($B21,K24HPTBM!$A$6:$DM$168,AU$4,0)="","",VLOOKUP($B21,K24HPTBM!$A$6:$DM$168,AU$4,0)),$I$1:$V$2,2,1))</f>
        <v>4</v>
      </c>
      <c r="AV21" s="14">
        <f>IF(VLOOKUP($B21,K24HPTBM!$A$6:$DM$168,AV$4,0)="","",VLOOKUP($B21,K24HPTBM!$A$6:$DM$168,AV$4,0))</f>
        <v>51</v>
      </c>
      <c r="AW21" s="14">
        <f>IF(VLOOKUP($B21,K24HPTBM!$A$6:$DM$168,AW$4,0)="","",VLOOKUP($B21,K24HPTBM!$A$6:$DM$168,AW$4,0))</f>
        <v>0</v>
      </c>
      <c r="AX21" s="13">
        <f>IF(VLOOKUP($B21,K24HPTBM!$A$6:$DM$168,AX$4,0)="","",VLOOKUP($B21,K24HPTBM!$A$6:$DM$168,AX$4,0))</f>
        <v>7.2</v>
      </c>
      <c r="AY21" s="13">
        <f>IF(VLOOKUP($B21,K24HPTBM!$A$6:$DM$168,AY$4,0)="","",VLOOKUP($B21,K24HPTBM!$A$6:$DM$168,AY$4,0))</f>
        <v>8.1999999999999993</v>
      </c>
      <c r="AZ21" s="13" t="str">
        <f>IF(VLOOKUP($B21,K24HPTBM!$A$6:$DM$168,AZ$4,0)="","",VLOOKUP($B21,K24HPTBM!$A$6:$DM$168,AZ$4,0))</f>
        <v/>
      </c>
      <c r="BA21" s="13" t="str">
        <f>IF(VLOOKUP($B21,K24HPTBM!$A$6:$DM$168,BA$4,0)="","",VLOOKUP($B21,K24HPTBM!$A$6:$DM$168,BA$4,0))</f>
        <v/>
      </c>
      <c r="BB21" s="13" t="str">
        <f>IF(VLOOKUP($B21,K24HPTBM!$A$6:$DM$168,BB$4,0)="","",VLOOKUP($B21,K24HPTBM!$A$6:$DM$168,BB$4,0))</f>
        <v/>
      </c>
      <c r="BC21" s="13" t="str">
        <f>IF(VLOOKUP($B21,K24HPTBM!$A$6:$DM$168,BC$4,0)="","",VLOOKUP($B21,K24HPTBM!$A$6:$DM$168,BC$4,0))</f>
        <v/>
      </c>
      <c r="BD21" s="13">
        <f>IF(VLOOKUP($B21,K24HPTBM!$A$6:$DM$168,BD$4,0)="","",VLOOKUP($B21,K24HPTBM!$A$6:$DM$168,BD$4,0))</f>
        <v>6.3</v>
      </c>
      <c r="BE21" s="13" t="str">
        <f>IF(VLOOKUP($B21,K24HPTBM!$A$6:$DM$168,BE$4,0)="","",VLOOKUP($B21,K24HPTBM!$A$6:$DM$168,BE$4,0))</f>
        <v/>
      </c>
      <c r="BF21" s="13" t="str">
        <f>IF(VLOOKUP($B21,K24HPTBM!$A$6:$DM$168,BF$4,0)="","",VLOOKUP($B21,K24HPTBM!$A$6:$DM$168,BF$4,0))</f>
        <v/>
      </c>
      <c r="BG21" s="13" t="str">
        <f>IF(VLOOKUP($B21,K24HPTBM!$A$6:$DM$168,BG$4,0)="","",VLOOKUP($B21,K24HPTBM!$A$6:$DM$168,BG$4,0))</f>
        <v/>
      </c>
      <c r="BH21" s="13" t="str">
        <f>IF(VLOOKUP($B21,K24HPTBM!$A$6:$DM$168,BH$4,0)="","",VLOOKUP($B21,K24HPTBM!$A$6:$DM$168,BH$4,0))</f>
        <v/>
      </c>
      <c r="BI21" s="13" t="str">
        <f>IF(VLOOKUP($B21,K24HPTBM!$A$6:$DM$168,BI$4,0)="","",VLOOKUP($B21,K24HPTBM!$A$6:$DM$168,BI$4,0))</f>
        <v/>
      </c>
      <c r="BJ21" s="13" t="str">
        <f>IF(VLOOKUP($B21,K24HPTBM!$A$6:$DM$168,BJ$4,0)="","",VLOOKUP($B21,K24HPTBM!$A$6:$DM$168,BJ$4,0))</f>
        <v/>
      </c>
      <c r="BK21" s="13">
        <f>IF(VLOOKUP($B21,K24HPTBM!$A$6:$DM$168,BK$4,0)="","",VLOOKUP($B21,K24HPTBM!$A$6:$DM$168,BK$4,0))</f>
        <v>7.3</v>
      </c>
      <c r="BL21" s="13">
        <f>IF(VLOOKUP($B21,K24HPTBM!$A$6:$DM$168,BL$4,0)="","",VLOOKUP($B21,K24HPTBM!$A$6:$DM$168,BL$4,0))</f>
        <v>8.1999999999999993</v>
      </c>
      <c r="BM21" s="14">
        <f>IF(VLOOKUP($B21,K24HPTBM!$A$6:$DM$168,BM$4,0)="","",VLOOKUP($B21,K24HPTBM!$A$6:$DM$168,BM$4,0))</f>
        <v>5</v>
      </c>
      <c r="BN21" s="14">
        <f>IF(VLOOKUP($B21,K24HPTBM!$A$6:$DM$168,BN$4,0)="","",VLOOKUP($B21,K24HPTBM!$A$6:$DM$168,BN$4,0))</f>
        <v>0</v>
      </c>
      <c r="BO21" s="28">
        <f>IF(ISERROR(HLOOKUP(IF(VLOOKUP($B21,K24HPTBM!$A$6:$DM$168,BO$4,0)="","",VLOOKUP($B21,K24HPTBM!$A$6:$DM$168,BO$4,0)),$I$1:$V$2,2,1)),"",HLOOKUP(IF(VLOOKUP($B21,K24HPTBM!$A$6:$DM$168,BO$4,0)="","",VLOOKUP($B21,K24HPTBM!$A$6:$DM$168,BO$4,0)),$I$1:$V$2,2,1))</f>
        <v>4</v>
      </c>
      <c r="BP21" s="28">
        <f>IF(ISERROR(HLOOKUP(IF(VLOOKUP($B21,K24HPTBM!$A$6:$DM$168,BP$4,0)="","",VLOOKUP($B21,K24HPTBM!$A$6:$DM$168,BP$4,0)),$I$1:$V$2,2,1)),"",HLOOKUP(IF(VLOOKUP($B21,K24HPTBM!$A$6:$DM$168,BP$4,0)="","",VLOOKUP($B21,K24HPTBM!$A$6:$DM$168,BP$4,0)),$I$1:$V$2,2,1))</f>
        <v>4</v>
      </c>
      <c r="BQ21" s="28">
        <f>IF(ISERROR(HLOOKUP(IF(VLOOKUP($B21,K24HPTBM!$A$6:$DM$168,BQ$4,0)="","",VLOOKUP($B21,K24HPTBM!$A$6:$DM$168,BQ$4,0)),$I$1:$V$2,2,1)),"",HLOOKUP(IF(VLOOKUP($B21,K24HPTBM!$A$6:$DM$168,BQ$4,0)="","",VLOOKUP($B21,K24HPTBM!$A$6:$DM$168,BQ$4,0)),$I$1:$V$2,2,1))</f>
        <v>3.33</v>
      </c>
      <c r="BR21" s="28">
        <f>IF(ISERROR(HLOOKUP(IF(VLOOKUP($B21,K24HPTBM!$A$6:$DM$168,BR$4,0)="","",VLOOKUP($B21,K24HPTBM!$A$6:$DM$168,BR$4,0)),$I$1:$V$2,2,1)),"",HLOOKUP(IF(VLOOKUP($B21,K24HPTBM!$A$6:$DM$168,BR$4,0)="","",VLOOKUP($B21,K24HPTBM!$A$6:$DM$168,BR$4,0)),$I$1:$V$2,2,1))</f>
        <v>4</v>
      </c>
      <c r="BS21" s="28">
        <f>IF(ISERROR(HLOOKUP(IF(VLOOKUP($B21,K24HPTBM!$A$6:$DM$168,BS$4,0)="","",VLOOKUP($B21,K24HPTBM!$A$6:$DM$168,BS$4,0)),$I$1:$V$2,2,1)),"",HLOOKUP(IF(VLOOKUP($B21,K24HPTBM!$A$6:$DM$168,BS$4,0)="","",VLOOKUP($B21,K24HPTBM!$A$6:$DM$168,BS$4,0)),$I$1:$V$2,2,1))</f>
        <v>3.33</v>
      </c>
      <c r="BT21" s="28">
        <f>IF(ISERROR(HLOOKUP(IF(VLOOKUP($B21,K24HPTBM!$A$6:$DM$168,BT$4,0)="","",VLOOKUP($B21,K24HPTBM!$A$6:$DM$168,BT$4,0)),$I$1:$V$2,2,1)),"",HLOOKUP(IF(VLOOKUP($B21,K24HPTBM!$A$6:$DM$168,BT$4,0)="","",VLOOKUP($B21,K24HPTBM!$A$6:$DM$168,BT$4,0)),$I$1:$V$2,2,1))</f>
        <v>3.65</v>
      </c>
      <c r="BU21" s="28">
        <f>IF(ISERROR(HLOOKUP(IF(VLOOKUP($B21,K24HPTBM!$A$6:$DM$168,BU$4,0)="","",VLOOKUP($B21,K24HPTBM!$A$6:$DM$168,BU$4,0)),$I$1:$V$2,2,1)),"",HLOOKUP(IF(VLOOKUP($B21,K24HPTBM!$A$6:$DM$168,BU$4,0)="","",VLOOKUP($B21,K24HPTBM!$A$6:$DM$168,BU$4,0)),$I$1:$V$2,2,1))</f>
        <v>4</v>
      </c>
      <c r="BV21" s="28">
        <f>IF(ISERROR(HLOOKUP(IF(VLOOKUP($B21,K24HPTBM!$A$6:$DM$168,BV$4,0)="","",VLOOKUP($B21,K24HPTBM!$A$6:$DM$168,BV$4,0)),$I$1:$V$2,2,1)),"",HLOOKUP(IF(VLOOKUP($B21,K24HPTBM!$A$6:$DM$168,BV$4,0)="","",VLOOKUP($B21,K24HPTBM!$A$6:$DM$168,BV$4,0)),$I$1:$V$2,2,1))</f>
        <v>4</v>
      </c>
      <c r="BW21" s="28">
        <f>IF(ISERROR(HLOOKUP(IF(VLOOKUP($B21,K24HPTBM!$A$6:$DM$168,BW$4,0)="","",VLOOKUP($B21,K24HPTBM!$A$6:$DM$168,BW$4,0)),$I$1:$V$2,2,1)),"",HLOOKUP(IF(VLOOKUP($B21,K24HPTBM!$A$6:$DM$168,BW$4,0)="","",VLOOKUP($B21,K24HPTBM!$A$6:$DM$168,BW$4,0)),$I$1:$V$2,2,1))</f>
        <v>4</v>
      </c>
      <c r="BX21" s="28">
        <f>IF(ISERROR(HLOOKUP(IF(VLOOKUP($B21,K24HPTBM!$A$6:$DM$168,BX$4,0)="","",VLOOKUP($B21,K24HPTBM!$A$6:$DM$168,BX$4,0)),$I$1:$V$2,2,1)),"",HLOOKUP(IF(VLOOKUP($B21,K24HPTBM!$A$6:$DM$168,BX$4,0)="","",VLOOKUP($B21,K24HPTBM!$A$6:$DM$168,BX$4,0)),$I$1:$V$2,2,1))</f>
        <v>3.33</v>
      </c>
      <c r="BY21" s="28">
        <f>IF(ISERROR(HLOOKUP(IF(VLOOKUP($B21,K24HPTBM!$A$6:$DM$168,BY$4,0)="","",VLOOKUP($B21,K24HPTBM!$A$6:$DM$168,BY$4,0)),$I$1:$V$2,2,1)),"",HLOOKUP(IF(VLOOKUP($B21,K24HPTBM!$A$6:$DM$168,BY$4,0)="","",VLOOKUP($B21,K24HPTBM!$A$6:$DM$168,BY$4,0)),$I$1:$V$2,2,1))</f>
        <v>4</v>
      </c>
      <c r="BZ21" s="28">
        <f>IF(ISERROR(HLOOKUP(IF(VLOOKUP($B21,K24HPTBM!$A$6:$DM$168,BZ$4,0)="","",VLOOKUP($B21,K24HPTBM!$A$6:$DM$168,BZ$4,0)),$I$1:$V$2,2,1)),"",HLOOKUP(IF(VLOOKUP($B21,K24HPTBM!$A$6:$DM$168,BZ$4,0)="","",VLOOKUP($B21,K24HPTBM!$A$6:$DM$168,BZ$4,0)),$I$1:$V$2,2,1))</f>
        <v>4</v>
      </c>
      <c r="CA21" s="28">
        <f>IF(ISERROR(HLOOKUP(IF(VLOOKUP($B21,K24HPTBM!$A$6:$DM$168,CA$4,0)="","",VLOOKUP($B21,K24HPTBM!$A$6:$DM$168,CA$4,0)),$I$1:$V$2,2,1)),"",HLOOKUP(IF(VLOOKUP($B21,K24HPTBM!$A$6:$DM$168,CA$4,0)="","",VLOOKUP($B21,K24HPTBM!$A$6:$DM$168,CA$4,0)),$I$1:$V$2,2,1))</f>
        <v>4</v>
      </c>
      <c r="CB21" s="28">
        <f>IF(ISERROR(HLOOKUP(IF(VLOOKUP($B21,K24HPTBM!$A$6:$DM$168,CB$4,0)="","",VLOOKUP($B21,K24HPTBM!$A$6:$DM$168,CB$4,0)),$I$1:$V$2,2,1)),"",HLOOKUP(IF(VLOOKUP($B21,K24HPTBM!$A$6:$DM$168,CB$4,0)="","",VLOOKUP($B21,K24HPTBM!$A$6:$DM$168,CB$4,0)),$I$1:$V$2,2,1))</f>
        <v>4</v>
      </c>
      <c r="CC21" s="28">
        <f>IF(ISERROR(HLOOKUP(IF(VLOOKUP($B21,K24HPTBM!$A$6:$DM$168,CC$4,0)="","",VLOOKUP($B21,K24HPTBM!$A$6:$DM$168,CC$4,0)),$I$1:$V$2,2,1)),"",HLOOKUP(IF(VLOOKUP($B21,K24HPTBM!$A$6:$DM$168,CC$4,0)="","",VLOOKUP($B21,K24HPTBM!$A$6:$DM$168,CC$4,0)),$I$1:$V$2,2,1))</f>
        <v>4</v>
      </c>
      <c r="CD21" s="14">
        <f>IF(VLOOKUP($B21,K24HPTBM!$A$6:$DM$168,CD$4,0)="","",VLOOKUP($B21,K24HPTBM!$A$6:$DM$168,CD$4,0))</f>
        <v>41</v>
      </c>
      <c r="CE21" s="14">
        <f>IF(VLOOKUP($B21,K24HPTBM!$A$6:$DM$168,CE$4,0)="","",VLOOKUP($B21,K24HPTBM!$A$6:$DM$168,CE$4,0))</f>
        <v>0</v>
      </c>
      <c r="CF21" s="28" t="str">
        <f>IF(ISERROR(HLOOKUP(IF(VLOOKUP($B21,K24HPTBM!$A$6:$DM$168,CF$4,0)="","",VLOOKUP($B21,K24HPTBM!$A$6:$DM$168,CF$4,0)),$I$1:$V$2,2,1)),"",HLOOKUP(IF(VLOOKUP($B21,K24HPTBM!$A$6:$DM$168,CF$4,0)="","",VLOOKUP($B21,K24HPTBM!$A$6:$DM$168,CF$4,0)),$I$1:$V$2,2,1))</f>
        <v/>
      </c>
      <c r="CG21" s="28">
        <f>IF(ISERROR(HLOOKUP(IF(VLOOKUP($B21,K24HPTBM!$A$6:$DM$168,CG$4,0)="","",VLOOKUP($B21,K24HPTBM!$A$6:$DM$168,CG$4,0)),$I$1:$V$2,2,1)),"",HLOOKUP(IF(VLOOKUP($B21,K24HPTBM!$A$6:$DM$168,CG$4,0)="","",VLOOKUP($B21,K24HPTBM!$A$6:$DM$168,CG$4,0)),$I$1:$V$2,2,1))</f>
        <v>4</v>
      </c>
      <c r="CH21" s="28">
        <f>IF(ISERROR(HLOOKUP(IF(VLOOKUP($B21,K24HPTBM!$A$6:$DM$168,CH$4,0)="","",VLOOKUP($B21,K24HPTBM!$A$6:$DM$168,CH$4,0)),$I$1:$V$2,2,1)),"",HLOOKUP(IF(VLOOKUP($B21,K24HPTBM!$A$6:$DM$168,CH$4,0)="","",VLOOKUP($B21,K24HPTBM!$A$6:$DM$168,CH$4,0)),$I$1:$V$2,2,1))</f>
        <v>4</v>
      </c>
      <c r="CI21" s="28">
        <f>IF(ISERROR(HLOOKUP(IF(VLOOKUP($B21,K24HPTBM!$A$6:$DM$168,CI$4,0)="","",VLOOKUP($B21,K24HPTBM!$A$6:$DM$168,CI$4,0)),$I$1:$V$2,2,1)),"",HLOOKUP(IF(VLOOKUP($B21,K24HPTBM!$A$6:$DM$168,CI$4,0)="","",VLOOKUP($B21,K24HPTBM!$A$6:$DM$168,CI$4,0)),$I$1:$V$2,2,1))</f>
        <v>4</v>
      </c>
      <c r="CJ21" s="28">
        <f>IF(ISERROR(HLOOKUP(IF(VLOOKUP($B21,K24HPTBM!$A$6:$DM$168,CJ$4,0)="","",VLOOKUP($B21,K24HPTBM!$A$6:$DM$168,CJ$4,0)),$I$1:$V$2,2,1)),"",HLOOKUP(IF(VLOOKUP($B21,K24HPTBM!$A$6:$DM$168,CJ$4,0)="","",VLOOKUP($B21,K24HPTBM!$A$6:$DM$168,CJ$4,0)),$I$1:$V$2,2,1))</f>
        <v>4</v>
      </c>
      <c r="CK21" s="28">
        <f>IF(ISERROR(HLOOKUP(IF(VLOOKUP($B21,K24HPTBM!$A$6:$DM$168,CK$4,0)="","",VLOOKUP($B21,K24HPTBM!$A$6:$DM$168,CK$4,0)),$I$1:$V$2,2,1)),"",HLOOKUP(IF(VLOOKUP($B21,K24HPTBM!$A$6:$DM$168,CK$4,0)="","",VLOOKUP($B21,K24HPTBM!$A$6:$DM$168,CK$4,0)),$I$1:$V$2,2,1))</f>
        <v>4</v>
      </c>
      <c r="CL21" s="28">
        <f>IF(ISERROR(HLOOKUP(IF(VLOOKUP($B21,K24HPTBM!$A$6:$DM$168,CL$4,0)="","",VLOOKUP($B21,K24HPTBM!$A$6:$DM$168,CL$4,0)),$I$1:$V$2,2,1)),"",HLOOKUP(IF(VLOOKUP($B21,K24HPTBM!$A$6:$DM$168,CL$4,0)="","",VLOOKUP($B21,K24HPTBM!$A$6:$DM$168,CL$4,0)),$I$1:$V$2,2,1))</f>
        <v>4</v>
      </c>
      <c r="CM21" s="28" t="str">
        <f>IF(ISERROR(HLOOKUP(IF(VLOOKUP($B21,K24HPTBM!$A$6:$DM$168,CM$4,0)="","",VLOOKUP($B21,K24HPTBM!$A$6:$DM$168,CM$4,0)),$I$1:$V$2,2,1)),"",HLOOKUP(IF(VLOOKUP($B21,K24HPTBM!$A$6:$DM$168,CM$4,0)="","",VLOOKUP($B21,K24HPTBM!$A$6:$DM$168,CM$4,0)),$I$1:$V$2,2,1))</f>
        <v>X</v>
      </c>
      <c r="CN21" s="28">
        <f>IF(ISERROR(HLOOKUP(IF(VLOOKUP($B21,K24HPTBM!$A$6:$DM$168,CN$4,0)="","",VLOOKUP($B21,K24HPTBM!$A$6:$DM$168,CN$4,0)),$I$1:$V$2,2,1)),"",HLOOKUP(IF(VLOOKUP($B21,K24HPTBM!$A$6:$DM$168,CN$4,0)="","",VLOOKUP($B21,K24HPTBM!$A$6:$DM$168,CN$4,0)),$I$1:$V$2,2,1))</f>
        <v>4</v>
      </c>
      <c r="CO21" s="28">
        <f>IF(ISERROR(HLOOKUP(IF(VLOOKUP($B21,K24HPTBM!$A$6:$DM$168,CO$4,0)="","",VLOOKUP($B21,K24HPTBM!$A$6:$DM$168,CO$4,0)),$I$1:$V$2,2,1)),"",HLOOKUP(IF(VLOOKUP($B21,K24HPTBM!$A$6:$DM$168,CO$4,0)="","",VLOOKUP($B21,K24HPTBM!$A$6:$DM$168,CO$4,0)),$I$1:$V$2,2,1))</f>
        <v>4</v>
      </c>
      <c r="CP21" s="28">
        <f>IF(ISERROR(HLOOKUP(IF(VLOOKUP($B21,K24HPTBM!$A$6:$DM$168,CP$4,0)="","",VLOOKUP($B21,K24HPTBM!$A$6:$DM$168,CP$4,0)),$I$1:$V$2,2,1)),"",HLOOKUP(IF(VLOOKUP($B21,K24HPTBM!$A$6:$DM$168,CP$4,0)="","",VLOOKUP($B21,K24HPTBM!$A$6:$DM$168,CP$4,0)),$I$1:$V$2,2,1))</f>
        <v>4</v>
      </c>
      <c r="CQ21" s="28">
        <f>IF(ISERROR(HLOOKUP(IF(VLOOKUP($B21,K24HPTBM!$A$6:$DM$168,CQ$4,0)="","",VLOOKUP($B21,K24HPTBM!$A$6:$DM$168,CQ$4,0)),$I$1:$V$2,2,1)),"",HLOOKUP(IF(VLOOKUP($B21,K24HPTBM!$A$6:$DM$168,CQ$4,0)="","",VLOOKUP($B21,K24HPTBM!$A$6:$DM$168,CQ$4,0)),$I$1:$V$2,2,1))</f>
        <v>4</v>
      </c>
      <c r="CR21" s="28">
        <f>IF(ISERROR(HLOOKUP(IF(VLOOKUP($B21,K24HPTBM!$A$6:$DM$168,CR$4,0)="","",VLOOKUP($B21,K24HPTBM!$A$6:$DM$168,CR$4,0)),$I$1:$V$2,2,1)),"",HLOOKUP(IF(VLOOKUP($B21,K24HPTBM!$A$6:$DM$168,CR$4,0)="","",VLOOKUP($B21,K24HPTBM!$A$6:$DM$168,CR$4,0)),$I$1:$V$2,2,1))</f>
        <v>4</v>
      </c>
      <c r="CS21" s="28">
        <f>IF(ISERROR(HLOOKUP(IF(VLOOKUP($B21,K24HPTBM!$A$6:$DM$168,CS$4,0)="","",VLOOKUP($B21,K24HPTBM!$A$6:$DM$168,CS$4,0)),$I$1:$V$2,2,1)),"",HLOOKUP(IF(VLOOKUP($B21,K24HPTBM!$A$6:$DM$168,CS$4,0)="","",VLOOKUP($B21,K24HPTBM!$A$6:$DM$168,CS$4,0)),$I$1:$V$2,2,1))</f>
        <v>3.65</v>
      </c>
      <c r="CT21" s="28">
        <f>IF(ISERROR(HLOOKUP(IF(VLOOKUP($B21,K24HPTBM!$A$6:$DM$168,CT$4,0)="","",VLOOKUP($B21,K24HPTBM!$A$6:$DM$168,CT$4,0)),$I$1:$V$2,2,1)),"",HLOOKUP(IF(VLOOKUP($B21,K24HPTBM!$A$6:$DM$168,CT$4,0)="","",VLOOKUP($B21,K24HPTBM!$A$6:$DM$168,CT$4,0)),$I$1:$V$2,2,1))</f>
        <v>3.65</v>
      </c>
      <c r="CU21" s="28">
        <f>IF(ISERROR(HLOOKUP(IF(VLOOKUP($B21,K24HPTBM!$A$6:$DM$168,CU$4,0)="","",VLOOKUP($B21,K24HPTBM!$A$6:$DM$168,CU$4,0)),$I$1:$V$2,2,1)),"",HLOOKUP(IF(VLOOKUP($B21,K24HPTBM!$A$6:$DM$168,CU$4,0)="","",VLOOKUP($B21,K24HPTBM!$A$6:$DM$168,CU$4,0)),$I$1:$V$2,2,1))</f>
        <v>4</v>
      </c>
      <c r="CV21" s="28">
        <f>IF(ISERROR(HLOOKUP(IF(VLOOKUP($B21,K24HPTBM!$A$6:$DM$168,CV$4,0)="","",VLOOKUP($B21,K24HPTBM!$A$6:$DM$168,CV$4,0)),$I$1:$V$2,2,1)),"",HLOOKUP(IF(VLOOKUP($B21,K24HPTBM!$A$6:$DM$168,CV$4,0)="","",VLOOKUP($B21,K24HPTBM!$A$6:$DM$168,CV$4,0)),$I$1:$V$2,2,1))</f>
        <v>4</v>
      </c>
      <c r="CW21" s="14">
        <f>IF(VLOOKUP($B21,K24HPTBM!$A$6:$DM$168,CW$4,0)="","",VLOOKUP($B21,K24HPTBM!$A$6:$DM$168,CW$4,0))</f>
        <v>35</v>
      </c>
      <c r="CX21" s="14">
        <f>IF(VLOOKUP($B21,K24HPTBM!$A$6:$DM$168,CX$4,0)="","",VLOOKUP($B21,K24HPTBM!$A$6:$DM$168,CX$4,0))</f>
        <v>3</v>
      </c>
      <c r="CY21" s="14">
        <f t="shared" si="0"/>
        <v>130</v>
      </c>
      <c r="CZ21" s="14">
        <f t="shared" si="1"/>
        <v>0</v>
      </c>
      <c r="DA21" s="14">
        <f t="shared" si="2"/>
        <v>3.64</v>
      </c>
      <c r="DB21" s="14"/>
      <c r="DC21" s="14">
        <f t="shared" si="3"/>
        <v>3</v>
      </c>
      <c r="DD21" s="16">
        <f t="shared" si="4"/>
        <v>2.3076923076923078E-2</v>
      </c>
      <c r="DE21" s="17" t="str">
        <f t="shared" si="5"/>
        <v>KO</v>
      </c>
      <c r="DF21" s="13" t="str">
        <f>IF(VLOOKUP($B21,K24HPTBM!$A$6:$DM$168,DF$4,0)="","",VLOOKUP($B21,K24HPTBM!$A$6:$DM$168,DF$4,0))</f>
        <v/>
      </c>
      <c r="DG21" s="13" t="str">
        <f>IF(VLOOKUP($B21,K24HPTBM!$A$6:$DM$168,DG$4,0)="","",VLOOKUP($B21,K24HPTBM!$A$6:$DM$168,DG$4,0))</f>
        <v/>
      </c>
      <c r="DH21" s="13" t="str">
        <f>IF(VLOOKUP($B21,K24HPTBM!$A$6:$DM$168,DH$4,0)="","",VLOOKUP($B21,K24HPTBM!$A$6:$DM$168,DH$4,0))</f>
        <v/>
      </c>
      <c r="DI21" s="28" t="str">
        <f>IF(ISERROR(HLOOKUP(IF(VLOOKUP($B21,K24HPTBM!$A$6:$DM$168,DI$4,0)="","",VLOOKUP($B21,K24HPTBM!$A$6:$DM$168,DI$4,0)),$I$1:$V$2,2,1)),"",HLOOKUP(IF(VLOOKUP($B21,K24HPTBM!$A$6:$DM$168,DI$4,0)="","",VLOOKUP($B21,K24HPTBM!$A$6:$DM$168,DI$4,0)),$I$1:$V$2,2,1))</f>
        <v/>
      </c>
      <c r="DJ21" s="13" t="str">
        <f>IF(VLOOKUP($B21,K24HPTBM!$A$6:$DM$168,DJ$4,0)="","",VLOOKUP($B21,K24HPTBM!$A$6:$DM$168,DJ$4,0))</f>
        <v/>
      </c>
      <c r="DK21" s="13" t="str">
        <f>IF(VLOOKUP($B21,K24HPTBM!$A$6:$DM$168,DK$4,0)="","",VLOOKUP($B21,K24HPTBM!$A$6:$DM$168,DK$4,0))</f>
        <v/>
      </c>
      <c r="DL21" s="14">
        <f>IF(VLOOKUP($B21,K24HPTBM!$A$6:$DM$168,DL$4,0)="","",VLOOKUP($B21,K24HPTBM!$A$6:$DM$168,DL$4,0))</f>
        <v>0</v>
      </c>
      <c r="DM21" s="14">
        <f>IF(VLOOKUP($B21,K24HPTBM!$A$6:$DM$168,DM$4,0)="","",VLOOKUP($B21,K24HPTBM!$A$6:$DM$168,DM$4,0))</f>
        <v>3</v>
      </c>
      <c r="DN21" s="14">
        <f>IF(VLOOKUP($B21,K24HPTBM!$A$6:$DM$168,DN$4,0)="","",VLOOKUP($B21,K24HPTBM!$A$6:$DM$168,DN$4,0))</f>
        <v>132</v>
      </c>
      <c r="DO21" s="14">
        <f>IF(VLOOKUP($B21,K24HPTBM!$A$6:$DM$168,DO$4,0)="","",VLOOKUP($B21,K24HPTBM!$A$6:$DM$168,DO$4,0))</f>
        <v>6</v>
      </c>
      <c r="DP21" s="14">
        <f>IF(VLOOKUP($B21,K24HPTBM!$A$6:$DM$168,DP$4,0)="","",VLOOKUP($B21,K24HPTBM!$A$6:$DM$168,DP$4,0))</f>
        <v>132</v>
      </c>
      <c r="DQ21" s="14">
        <f>IF(VLOOKUP($B21,K24HPTBM!$A$6:$DM$168,DQ$4,0)="","",VLOOKUP($B21,K24HPTBM!$A$6:$DM$168,DQ$4,0))</f>
        <v>132</v>
      </c>
      <c r="DR21" s="18">
        <f>IF(VLOOKUP($B21,K24HPTBM!$A$6:$DM$168,DR$4,0)="","",VLOOKUP($B21,K24HPTBM!$A$6:$DM$168,DR$4,0))</f>
        <v>8.7899999999999991</v>
      </c>
      <c r="DS21" s="18">
        <f>IF(VLOOKUP($B21,K24HPTBM!$A$6:$DM$168,DS$4,0)="","",VLOOKUP($B21,K24HPTBM!$A$6:$DM$168,DS$4,0))</f>
        <v>3.85</v>
      </c>
      <c r="DT21" s="13" t="str">
        <f>IF(VLOOKUP($B21,K24HPTBM!$A$6:$DM$168,DT$4,0)="","",VLOOKUP($B21,K24HPTBM!$A$6:$DM$168,DT$4,0))</f>
        <v/>
      </c>
      <c r="DU21" s="29">
        <f t="shared" si="7"/>
        <v>3.56</v>
      </c>
    </row>
    <row r="22" spans="1:125" ht="17.25" customHeight="1" x14ac:dyDescent="0.25">
      <c r="A22" s="8">
        <f t="shared" si="6"/>
        <v>13</v>
      </c>
      <c r="B22" s="4">
        <v>24211100620</v>
      </c>
      <c r="C22" s="4" t="str">
        <f>VLOOKUP($B22,K24HPTBM!$A$6:$DM$168,C$4,0) &amp; " " &amp; VLOOKUP($B22,K24HPTBM!$A$6:$DM$168,D$4,0)</f>
        <v>Huỳnh Ngọc</v>
      </c>
      <c r="D22" s="5"/>
      <c r="E22" s="4" t="str">
        <f>VLOOKUP($B22,K24HPTBM!$A$6:$DM$168,E$4,0)</f>
        <v>Vinh</v>
      </c>
      <c r="F22" s="6">
        <f>VLOOKUP($B22,K24HPTBM!$A$6:$DM$168,F$4,0)</f>
        <v>36582</v>
      </c>
      <c r="G22" s="4" t="str">
        <f>VLOOKUP($B22,K24HPTBM!$A$6:$DM$168,G$4,0)</f>
        <v>Nam</v>
      </c>
      <c r="H22" s="5"/>
      <c r="I22" s="28">
        <f>IF(ISERROR(HLOOKUP(IF(VLOOKUP($B22,K24HPTBM!$A$6:$DM$168,I$4,0)="","",VLOOKUP($B22,K24HPTBM!$A$6:$DM$168,I$4,0)),$I$1:$V$2,2,1)),"",HLOOKUP(IF(VLOOKUP($B22,K24HPTBM!$A$6:$DM$168,I$4,0)="","",VLOOKUP($B22,K24HPTBM!$A$6:$DM$168,I$4,0)),$I$1:$V$2,2,1))</f>
        <v>3.33</v>
      </c>
      <c r="J22" s="28">
        <f>IF(ISERROR(HLOOKUP(IF(VLOOKUP($B22,K24HPTBM!$A$6:$DM$168,J$4,0)="","",VLOOKUP($B22,K24HPTBM!$A$6:$DM$168,J$4,0)),$I$1:$V$2,2,1)),"",HLOOKUP(IF(VLOOKUP($B22,K24HPTBM!$A$6:$DM$168,J$4,0)="","",VLOOKUP($B22,K24HPTBM!$A$6:$DM$168,J$4,0)),$I$1:$V$2,2,1))</f>
        <v>4</v>
      </c>
      <c r="K22" s="28" t="str">
        <f>IF(ISERROR(HLOOKUP(IF(VLOOKUP($B22,K24HPTBM!$A$6:$DM$168,K$4,0)="","",VLOOKUP($B22,K24HPTBM!$A$6:$DM$168,K$4,0)),$I$1:$V$2,2,1)),"",HLOOKUP(IF(VLOOKUP($B22,K24HPTBM!$A$6:$DM$168,K$4,0)="","",VLOOKUP($B22,K24HPTBM!$A$6:$DM$168,K$4,0)),$I$1:$V$2,2,1))</f>
        <v/>
      </c>
      <c r="L22" s="28">
        <f>IF(ISERROR(HLOOKUP(IF(VLOOKUP($B22,K24HPTBM!$A$6:$DM$168,L$4,0)="","",VLOOKUP($B22,K24HPTBM!$A$6:$DM$168,L$4,0)),$I$1:$V$2,2,1)),"",HLOOKUP(IF(VLOOKUP($B22,K24HPTBM!$A$6:$DM$168,L$4,0)="","",VLOOKUP($B22,K24HPTBM!$A$6:$DM$168,L$4,0)),$I$1:$V$2,2,1))</f>
        <v>2.33</v>
      </c>
      <c r="M22" s="28" t="str">
        <f>IF(ISERROR(HLOOKUP(IF(VLOOKUP($B22,K24HPTBM!$A$6:$DM$168,M$4,0)="","",VLOOKUP($B22,K24HPTBM!$A$6:$DM$168,M$4,0)),$I$1:$V$2,2,1)),"",HLOOKUP(IF(VLOOKUP($B22,K24HPTBM!$A$6:$DM$168,M$4,0)="","",VLOOKUP($B22,K24HPTBM!$A$6:$DM$168,M$4,0)),$I$1:$V$2,2,1))</f>
        <v/>
      </c>
      <c r="N22" s="28">
        <f>IF(ISERROR(HLOOKUP(IF(VLOOKUP($B22,K24HPTBM!$A$6:$DM$168,N$4,0)="","",VLOOKUP($B22,K24HPTBM!$A$6:$DM$168,N$4,0)),$I$1:$V$2,2,1)),"",HLOOKUP(IF(VLOOKUP($B22,K24HPTBM!$A$6:$DM$168,N$4,0)="","",VLOOKUP($B22,K24HPTBM!$A$6:$DM$168,N$4,0)),$I$1:$V$2,2,1))</f>
        <v>3.65</v>
      </c>
      <c r="O22" s="28">
        <f>IF(ISERROR(HLOOKUP(IF(VLOOKUP($B22,K24HPTBM!$A$6:$DM$168,O$4,0)="","",VLOOKUP($B22,K24HPTBM!$A$6:$DM$168,O$4,0)),$I$1:$V$2,2,1)),"",HLOOKUP(IF(VLOOKUP($B22,K24HPTBM!$A$6:$DM$168,O$4,0)="","",VLOOKUP($B22,K24HPTBM!$A$6:$DM$168,O$4,0)),$I$1:$V$2,2,1))</f>
        <v>4</v>
      </c>
      <c r="P22" s="28">
        <f>IF(ISERROR(HLOOKUP(IF(VLOOKUP($B22,K24HPTBM!$A$6:$DM$168,P$4,0)="","",VLOOKUP($B22,K24HPTBM!$A$6:$DM$168,P$4,0)),$I$1:$V$2,2,1)),"",HLOOKUP(IF(VLOOKUP($B22,K24HPTBM!$A$6:$DM$168,P$4,0)="","",VLOOKUP($B22,K24HPTBM!$A$6:$DM$168,P$4,0)),$I$1:$V$2,2,1))</f>
        <v>3</v>
      </c>
      <c r="Q22" s="28">
        <f>IF(ISERROR(HLOOKUP(IF(VLOOKUP($B22,K24HPTBM!$A$6:$DM$168,Q$4,0)="","",VLOOKUP($B22,K24HPTBM!$A$6:$DM$168,Q$4,0)),$I$1:$V$2,2,1)),"",HLOOKUP(IF(VLOOKUP($B22,K24HPTBM!$A$6:$DM$168,Q$4,0)="","",VLOOKUP($B22,K24HPTBM!$A$6:$DM$168,Q$4,0)),$I$1:$V$2,2,1))</f>
        <v>2.65</v>
      </c>
      <c r="R22" s="28" t="str">
        <f>IF(ISERROR(HLOOKUP(IF(VLOOKUP($B22,K24HPTBM!$A$6:$DM$168,R$4,0)="","",VLOOKUP($B22,K24HPTBM!$A$6:$DM$168,R$4,0)),$I$1:$V$2,2,1)),"",HLOOKUP(IF(VLOOKUP($B22,K24HPTBM!$A$6:$DM$168,R$4,0)="","",VLOOKUP($B22,K24HPTBM!$A$6:$DM$168,R$4,0)),$I$1:$V$2,2,1))</f>
        <v/>
      </c>
      <c r="S22" s="28" t="str">
        <f>IF(ISERROR(HLOOKUP(IF(VLOOKUP($B22,K24HPTBM!$A$6:$DM$168,S$4,0)="","",VLOOKUP($B22,K24HPTBM!$A$6:$DM$168,S$4,0)),$I$1:$V$2,2,1)),"",HLOOKUP(IF(VLOOKUP($B22,K24HPTBM!$A$6:$DM$168,S$4,0)="","",VLOOKUP($B22,K24HPTBM!$A$6:$DM$168,S$4,0)),$I$1:$V$2,2,1))</f>
        <v/>
      </c>
      <c r="T22" s="28">
        <f>IF(ISERROR(HLOOKUP(IF(VLOOKUP($B22,K24HPTBM!$A$6:$DM$168,T$4,0)="","",VLOOKUP($B22,K24HPTBM!$A$6:$DM$168,T$4,0)),$I$1:$V$2,2,1)),"",HLOOKUP(IF(VLOOKUP($B22,K24HPTBM!$A$6:$DM$168,T$4,0)="","",VLOOKUP($B22,K24HPTBM!$A$6:$DM$168,T$4,0)),$I$1:$V$2,2,1))</f>
        <v>3</v>
      </c>
      <c r="U22" s="28" t="str">
        <f>IF(ISERROR(HLOOKUP(IF(VLOOKUP($B22,K24HPTBM!$A$6:$DM$168,U$4,0)="","",VLOOKUP($B22,K24HPTBM!$A$6:$DM$168,U$4,0)),$I$1:$V$2,2,1)),"",HLOOKUP(IF(VLOOKUP($B22,K24HPTBM!$A$6:$DM$168,U$4,0)="","",VLOOKUP($B22,K24HPTBM!$A$6:$DM$168,U$4,0)),$I$1:$V$2,2,1))</f>
        <v/>
      </c>
      <c r="V22" s="28" t="str">
        <f>IF(ISERROR(HLOOKUP(IF(VLOOKUP($B22,K24HPTBM!$A$6:$DM$168,V$4,0)="","",VLOOKUP($B22,K24HPTBM!$A$6:$DM$168,V$4,0)),$I$1:$V$2,2,1)),"",HLOOKUP(IF(VLOOKUP($B22,K24HPTBM!$A$6:$DM$168,V$4,0)="","",VLOOKUP($B22,K24HPTBM!$A$6:$DM$168,V$4,0)),$I$1:$V$2,2,1))</f>
        <v/>
      </c>
      <c r="W22" s="28">
        <f>IF(ISERROR(HLOOKUP(IF(VLOOKUP($B22,K24HPTBM!$A$6:$DM$168,W$4,0)="","",VLOOKUP($B22,K24HPTBM!$A$6:$DM$168,W$4,0)),$I$1:$V$2,2,1)),"",HLOOKUP(IF(VLOOKUP($B22,K24HPTBM!$A$6:$DM$168,W$4,0)="","",VLOOKUP($B22,K24HPTBM!$A$6:$DM$168,W$4,0)),$I$1:$V$2,2,1))</f>
        <v>4</v>
      </c>
      <c r="X22" s="28">
        <f>IF(ISERROR(HLOOKUP(IF(VLOOKUP($B22,K24HPTBM!$A$6:$DM$168,X$4,0)="","",VLOOKUP($B22,K24HPTBM!$A$6:$DM$168,X$4,0)),$I$1:$V$2,2,1)),"",HLOOKUP(IF(VLOOKUP($B22,K24HPTBM!$A$6:$DM$168,X$4,0)="","",VLOOKUP($B22,K24HPTBM!$A$6:$DM$168,X$4,0)),$I$1:$V$2,2,1))</f>
        <v>3</v>
      </c>
      <c r="Y22" s="28" t="str">
        <f>IF(ISERROR(HLOOKUP(IF(VLOOKUP($B22,K24HPTBM!$A$6:$DM$168,Y$4,0)="","",VLOOKUP($B22,K24HPTBM!$A$6:$DM$168,Y$4,0)),$I$1:$V$2,2,1)),"",HLOOKUP(IF(VLOOKUP($B22,K24HPTBM!$A$6:$DM$168,Y$4,0)="","",VLOOKUP($B22,K24HPTBM!$A$6:$DM$168,Y$4,0)),$I$1:$V$2,2,1))</f>
        <v/>
      </c>
      <c r="Z22" s="28">
        <f>IF(ISERROR(HLOOKUP(IF(VLOOKUP($B22,K24HPTBM!$A$6:$DM$168,Z$4,0)="","",VLOOKUP($B22,K24HPTBM!$A$6:$DM$168,Z$4,0)),$I$1:$V$2,2,1)),"",HLOOKUP(IF(VLOOKUP($B22,K24HPTBM!$A$6:$DM$168,Z$4,0)="","",VLOOKUP($B22,K24HPTBM!$A$6:$DM$168,Z$4,0)),$I$1:$V$2,2,1))</f>
        <v>4</v>
      </c>
      <c r="AA22" s="28">
        <f>IF(ISERROR(HLOOKUP(IF(VLOOKUP($B22,K24HPTBM!$A$6:$DM$168,AA$4,0)="","",VLOOKUP($B22,K24HPTBM!$A$6:$DM$168,AA$4,0)),$I$1:$V$2,2,1)),"",HLOOKUP(IF(VLOOKUP($B22,K24HPTBM!$A$6:$DM$168,AA$4,0)="","",VLOOKUP($B22,K24HPTBM!$A$6:$DM$168,AA$4,0)),$I$1:$V$2,2,1))</f>
        <v>4</v>
      </c>
      <c r="AB22" s="28">
        <f>IF(ISERROR(HLOOKUP(IF(VLOOKUP($B22,K24HPTBM!$A$6:$DM$168,AB$4,0)="","",VLOOKUP($B22,K24HPTBM!$A$6:$DM$168,AB$4,0)),$I$1:$V$2,2,1)),"",HLOOKUP(IF(VLOOKUP($B22,K24HPTBM!$A$6:$DM$168,AB$4,0)="","",VLOOKUP($B22,K24HPTBM!$A$6:$DM$168,AB$4,0)),$I$1:$V$2,2,1))</f>
        <v>4</v>
      </c>
      <c r="AC22" s="28">
        <f>IF(ISERROR(HLOOKUP(IF(VLOOKUP($B22,K24HPTBM!$A$6:$DM$168,AC$4,0)="","",VLOOKUP($B22,K24HPTBM!$A$6:$DM$168,AC$4,0)),$I$1:$V$2,2,1)),"",HLOOKUP(IF(VLOOKUP($B22,K24HPTBM!$A$6:$DM$168,AC$4,0)="","",VLOOKUP($B22,K24HPTBM!$A$6:$DM$168,AC$4,0)),$I$1:$V$2,2,1))</f>
        <v>2.33</v>
      </c>
      <c r="AD22" s="28">
        <f>IF(ISERROR(HLOOKUP(IF(VLOOKUP($B22,K24HPTBM!$A$6:$DM$168,AD$4,0)="","",VLOOKUP($B22,K24HPTBM!$A$6:$DM$168,AD$4,0)),$I$1:$V$2,2,1)),"",HLOOKUP(IF(VLOOKUP($B22,K24HPTBM!$A$6:$DM$168,AD$4,0)="","",VLOOKUP($B22,K24HPTBM!$A$6:$DM$168,AD$4,0)),$I$1:$V$2,2,1))</f>
        <v>4</v>
      </c>
      <c r="AE22" s="28">
        <f>IF(ISERROR(HLOOKUP(IF(VLOOKUP($B22,K24HPTBM!$A$6:$DM$168,AE$4,0)="","",VLOOKUP($B22,K24HPTBM!$A$6:$DM$168,AE$4,0)),$I$1:$V$2,2,1)),"",HLOOKUP(IF(VLOOKUP($B22,K24HPTBM!$A$6:$DM$168,AE$4,0)="","",VLOOKUP($B22,K24HPTBM!$A$6:$DM$168,AE$4,0)),$I$1:$V$2,2,1))</f>
        <v>3.65</v>
      </c>
      <c r="AF22" s="28">
        <f>IF(ISERROR(HLOOKUP(IF(VLOOKUP($B22,K24HPTBM!$A$6:$DM$168,AF$4,0)="","",VLOOKUP($B22,K24HPTBM!$A$6:$DM$168,AF$4,0)),$I$1:$V$2,2,1)),"",HLOOKUP(IF(VLOOKUP($B22,K24HPTBM!$A$6:$DM$168,AF$4,0)="","",VLOOKUP($B22,K24HPTBM!$A$6:$DM$168,AF$4,0)),$I$1:$V$2,2,1))</f>
        <v>2.33</v>
      </c>
      <c r="AG22" s="28">
        <f>IF(ISERROR(HLOOKUP(IF(VLOOKUP($B22,K24HPTBM!$A$6:$DM$168,AG$4,0)="","",VLOOKUP($B22,K24HPTBM!$A$6:$DM$168,AG$4,0)),$I$1:$V$2,2,1)),"",HLOOKUP(IF(VLOOKUP($B22,K24HPTBM!$A$6:$DM$168,AG$4,0)="","",VLOOKUP($B22,K24HPTBM!$A$6:$DM$168,AG$4,0)),$I$1:$V$2,2,1))</f>
        <v>2.33</v>
      </c>
      <c r="AH22" s="28">
        <f>IF(ISERROR(HLOOKUP(IF(VLOOKUP($B22,K24HPTBM!$A$6:$DM$168,AH$4,0)="","",VLOOKUP($B22,K24HPTBM!$A$6:$DM$168,AH$4,0)),$I$1:$V$2,2,1)),"",HLOOKUP(IF(VLOOKUP($B22,K24HPTBM!$A$6:$DM$168,AH$4,0)="","",VLOOKUP($B22,K24HPTBM!$A$6:$DM$168,AH$4,0)),$I$1:$V$2,2,1))</f>
        <v>2.65</v>
      </c>
      <c r="AI22" s="28">
        <f>IF(ISERROR(HLOOKUP(IF(VLOOKUP($B22,K24HPTBM!$A$6:$DM$168,AI$4,0)="","",VLOOKUP($B22,K24HPTBM!$A$6:$DM$168,AI$4,0)),$I$1:$V$2,2,1)),"",HLOOKUP(IF(VLOOKUP($B22,K24HPTBM!$A$6:$DM$168,AI$4,0)="","",VLOOKUP($B22,K24HPTBM!$A$6:$DM$168,AI$4,0)),$I$1:$V$2,2,1))</f>
        <v>3</v>
      </c>
      <c r="AJ22" s="28">
        <f>IF(ISERROR(HLOOKUP(IF(VLOOKUP($B22,K24HPTBM!$A$6:$DM$168,AJ$4,0)="","",VLOOKUP($B22,K24HPTBM!$A$6:$DM$168,AJ$4,0)),$I$1:$V$2,2,1)),"",HLOOKUP(IF(VLOOKUP($B22,K24HPTBM!$A$6:$DM$168,AJ$4,0)="","",VLOOKUP($B22,K24HPTBM!$A$6:$DM$168,AJ$4,0)),$I$1:$V$2,2,1))</f>
        <v>2</v>
      </c>
      <c r="AK22" s="28">
        <f>IF(ISERROR(HLOOKUP(IF(VLOOKUP($B22,K24HPTBM!$A$6:$DM$168,AK$4,0)="","",VLOOKUP($B22,K24HPTBM!$A$6:$DM$168,AK$4,0)),$I$1:$V$2,2,1)),"",HLOOKUP(IF(VLOOKUP($B22,K24HPTBM!$A$6:$DM$168,AK$4,0)="","",VLOOKUP($B22,K24HPTBM!$A$6:$DM$168,AK$4,0)),$I$1:$V$2,2,1))</f>
        <v>2</v>
      </c>
      <c r="AL22" s="28">
        <f>IF(ISERROR(HLOOKUP(IF(VLOOKUP($B22,K24HPTBM!$A$6:$DM$168,AL$4,0)="","",VLOOKUP($B22,K24HPTBM!$A$6:$DM$168,AL$4,0)),$I$1:$V$2,2,1)),"",HLOOKUP(IF(VLOOKUP($B22,K24HPTBM!$A$6:$DM$168,AL$4,0)="","",VLOOKUP($B22,K24HPTBM!$A$6:$DM$168,AL$4,0)),$I$1:$V$2,2,1))</f>
        <v>4</v>
      </c>
      <c r="AM22" s="28">
        <f>IF(ISERROR(HLOOKUP(IF(VLOOKUP($B22,K24HPTBM!$A$6:$DM$168,AM$4,0)="","",VLOOKUP($B22,K24HPTBM!$A$6:$DM$168,AM$4,0)),$I$1:$V$2,2,1)),"",HLOOKUP(IF(VLOOKUP($B22,K24HPTBM!$A$6:$DM$168,AM$4,0)="","",VLOOKUP($B22,K24HPTBM!$A$6:$DM$168,AM$4,0)),$I$1:$V$2,2,1))</f>
        <v>4</v>
      </c>
      <c r="AN22" s="28">
        <f>IF(ISERROR(HLOOKUP(IF(VLOOKUP($B22,K24HPTBM!$A$6:$DM$168,AN$4,0)="","",VLOOKUP($B22,K24HPTBM!$A$6:$DM$168,AN$4,0)),$I$1:$V$2,2,1)),"",HLOOKUP(IF(VLOOKUP($B22,K24HPTBM!$A$6:$DM$168,AN$4,0)="","",VLOOKUP($B22,K24HPTBM!$A$6:$DM$168,AN$4,0)),$I$1:$V$2,2,1))</f>
        <v>2.33</v>
      </c>
      <c r="AO22" s="28">
        <f>IF(ISERROR(HLOOKUP(IF(VLOOKUP($B22,K24HPTBM!$A$6:$DM$168,AO$4,0)="","",VLOOKUP($B22,K24HPTBM!$A$6:$DM$168,AO$4,0)),$I$1:$V$2,2,1)),"",HLOOKUP(IF(VLOOKUP($B22,K24HPTBM!$A$6:$DM$168,AO$4,0)="","",VLOOKUP($B22,K24HPTBM!$A$6:$DM$168,AO$4,0)),$I$1:$V$2,2,1))</f>
        <v>2.33</v>
      </c>
      <c r="AP22" s="28">
        <f>IF(ISERROR(HLOOKUP(IF(VLOOKUP($B22,K24HPTBM!$A$6:$DM$168,AP$4,0)="","",VLOOKUP($B22,K24HPTBM!$A$6:$DM$168,AP$4,0)),$I$1:$V$2,2,1)),"",HLOOKUP(IF(VLOOKUP($B22,K24HPTBM!$A$6:$DM$168,AP$4,0)="","",VLOOKUP($B22,K24HPTBM!$A$6:$DM$168,AP$4,0)),$I$1:$V$2,2,1))</f>
        <v>2</v>
      </c>
      <c r="AQ22" s="28">
        <f>IF(ISERROR(HLOOKUP(IF(VLOOKUP($B22,K24HPTBM!$A$6:$DM$168,AQ$4,0)="","",VLOOKUP($B22,K24HPTBM!$A$6:$DM$168,AQ$4,0)),$I$1:$V$2,2,1)),"",HLOOKUP(IF(VLOOKUP($B22,K24HPTBM!$A$6:$DM$168,AQ$4,0)="","",VLOOKUP($B22,K24HPTBM!$A$6:$DM$168,AQ$4,0)),$I$1:$V$2,2,1))</f>
        <v>3.33</v>
      </c>
      <c r="AR22" s="28" t="str">
        <f>IF(ISERROR(HLOOKUP(IF(VLOOKUP($B22,K24HPTBM!$A$6:$DM$168,AR$4,0)="","",VLOOKUP($B22,K24HPTBM!$A$6:$DM$168,AR$4,0)),$I$1:$V$2,2,1)),"",HLOOKUP(IF(VLOOKUP($B22,K24HPTBM!$A$6:$DM$168,AR$4,0)="","",VLOOKUP($B22,K24HPTBM!$A$6:$DM$168,AR$4,0)),$I$1:$V$2,2,1))</f>
        <v/>
      </c>
      <c r="AS22" s="28" t="str">
        <f>IF(ISERROR(HLOOKUP(IF(VLOOKUP($B22,K24HPTBM!$A$6:$DM$168,AS$4,0)="","",VLOOKUP($B22,K24HPTBM!$A$6:$DM$168,AS$4,0)),$I$1:$V$2,2,1)),"",HLOOKUP(IF(VLOOKUP($B22,K24HPTBM!$A$6:$DM$168,AS$4,0)="","",VLOOKUP($B22,K24HPTBM!$A$6:$DM$168,AS$4,0)),$I$1:$V$2,2,1))</f>
        <v/>
      </c>
      <c r="AT22" s="28" t="str">
        <f>IF(ISERROR(HLOOKUP(IF(VLOOKUP($B22,K24HPTBM!$A$6:$DM$168,AT$4,0)="","",VLOOKUP($B22,K24HPTBM!$A$6:$DM$168,AT$4,0)),$I$1:$V$2,2,1)),"",HLOOKUP(IF(VLOOKUP($B22,K24HPTBM!$A$6:$DM$168,AT$4,0)="","",VLOOKUP($B22,K24HPTBM!$A$6:$DM$168,AT$4,0)),$I$1:$V$2,2,1))</f>
        <v/>
      </c>
      <c r="AU22" s="28" t="str">
        <f>IF(ISERROR(HLOOKUP(IF(VLOOKUP($B22,K24HPTBM!$A$6:$DM$168,AU$4,0)="","",VLOOKUP($B22,K24HPTBM!$A$6:$DM$168,AU$4,0)),$I$1:$V$2,2,1)),"",HLOOKUP(IF(VLOOKUP($B22,K24HPTBM!$A$6:$DM$168,AU$4,0)="","",VLOOKUP($B22,K24HPTBM!$A$6:$DM$168,AU$4,0)),$I$1:$V$2,2,1))</f>
        <v/>
      </c>
      <c r="AV22" s="14">
        <f>IF(VLOOKUP($B22,K24HPTBM!$A$6:$DM$168,AV$4,0)="","",VLOOKUP($B22,K24HPTBM!$A$6:$DM$168,AV$4,0))</f>
        <v>47</v>
      </c>
      <c r="AW22" s="14">
        <f>IF(VLOOKUP($B22,K24HPTBM!$A$6:$DM$168,AW$4,0)="","",VLOOKUP($B22,K24HPTBM!$A$6:$DM$168,AW$4,0))</f>
        <v>0</v>
      </c>
      <c r="AX22" s="13">
        <f>IF(VLOOKUP($B22,K24HPTBM!$A$6:$DM$168,AX$4,0)="","",VLOOKUP($B22,K24HPTBM!$A$6:$DM$168,AX$4,0))</f>
        <v>6.5</v>
      </c>
      <c r="AY22" s="13">
        <f>IF(VLOOKUP($B22,K24HPTBM!$A$6:$DM$168,AY$4,0)="","",VLOOKUP($B22,K24HPTBM!$A$6:$DM$168,AY$4,0))</f>
        <v>5.5</v>
      </c>
      <c r="AZ22" s="13" t="str">
        <f>IF(VLOOKUP($B22,K24HPTBM!$A$6:$DM$168,AZ$4,0)="","",VLOOKUP($B22,K24HPTBM!$A$6:$DM$168,AZ$4,0))</f>
        <v/>
      </c>
      <c r="BA22" s="13" t="str">
        <f>IF(VLOOKUP($B22,K24HPTBM!$A$6:$DM$168,BA$4,0)="","",VLOOKUP($B22,K24HPTBM!$A$6:$DM$168,BA$4,0))</f>
        <v/>
      </c>
      <c r="BB22" s="13" t="str">
        <f>IF(VLOOKUP($B22,K24HPTBM!$A$6:$DM$168,BB$4,0)="","",VLOOKUP($B22,K24HPTBM!$A$6:$DM$168,BB$4,0))</f>
        <v/>
      </c>
      <c r="BC22" s="13" t="str">
        <f>IF(VLOOKUP($B22,K24HPTBM!$A$6:$DM$168,BC$4,0)="","",VLOOKUP($B22,K24HPTBM!$A$6:$DM$168,BC$4,0))</f>
        <v/>
      </c>
      <c r="BD22" s="13">
        <f>IF(VLOOKUP($B22,K24HPTBM!$A$6:$DM$168,BD$4,0)="","",VLOOKUP($B22,K24HPTBM!$A$6:$DM$168,BD$4,0))</f>
        <v>6.3</v>
      </c>
      <c r="BE22" s="13" t="str">
        <f>IF(VLOOKUP($B22,K24HPTBM!$A$6:$DM$168,BE$4,0)="","",VLOOKUP($B22,K24HPTBM!$A$6:$DM$168,BE$4,0))</f>
        <v/>
      </c>
      <c r="BF22" s="13" t="str">
        <f>IF(VLOOKUP($B22,K24HPTBM!$A$6:$DM$168,BF$4,0)="","",VLOOKUP($B22,K24HPTBM!$A$6:$DM$168,BF$4,0))</f>
        <v/>
      </c>
      <c r="BG22" s="13" t="str">
        <f>IF(VLOOKUP($B22,K24HPTBM!$A$6:$DM$168,BG$4,0)="","",VLOOKUP($B22,K24HPTBM!$A$6:$DM$168,BG$4,0))</f>
        <v/>
      </c>
      <c r="BH22" s="13" t="str">
        <f>IF(VLOOKUP($B22,K24HPTBM!$A$6:$DM$168,BH$4,0)="","",VLOOKUP($B22,K24HPTBM!$A$6:$DM$168,BH$4,0))</f>
        <v/>
      </c>
      <c r="BI22" s="13" t="str">
        <f>IF(VLOOKUP($B22,K24HPTBM!$A$6:$DM$168,BI$4,0)="","",VLOOKUP($B22,K24HPTBM!$A$6:$DM$168,BI$4,0))</f>
        <v/>
      </c>
      <c r="BJ22" s="13">
        <f>IF(VLOOKUP($B22,K24HPTBM!$A$6:$DM$168,BJ$4,0)="","",VLOOKUP($B22,K24HPTBM!$A$6:$DM$168,BJ$4,0))</f>
        <v>6.8</v>
      </c>
      <c r="BK22" s="13" t="str">
        <f>IF(VLOOKUP($B22,K24HPTBM!$A$6:$DM$168,BK$4,0)="","",VLOOKUP($B22,K24HPTBM!$A$6:$DM$168,BK$4,0))</f>
        <v/>
      </c>
      <c r="BL22" s="13">
        <f>IF(VLOOKUP($B22,K24HPTBM!$A$6:$DM$168,BL$4,0)="","",VLOOKUP($B22,K24HPTBM!$A$6:$DM$168,BL$4,0))</f>
        <v>6.4</v>
      </c>
      <c r="BM22" s="14">
        <f>IF(VLOOKUP($B22,K24HPTBM!$A$6:$DM$168,BM$4,0)="","",VLOOKUP($B22,K24HPTBM!$A$6:$DM$168,BM$4,0))</f>
        <v>5</v>
      </c>
      <c r="BN22" s="14">
        <f>IF(VLOOKUP($B22,K24HPTBM!$A$6:$DM$168,BN$4,0)="","",VLOOKUP($B22,K24HPTBM!$A$6:$DM$168,BN$4,0))</f>
        <v>0</v>
      </c>
      <c r="BO22" s="28">
        <f>IF(ISERROR(HLOOKUP(IF(VLOOKUP($B22,K24HPTBM!$A$6:$DM$168,BO$4,0)="","",VLOOKUP($B22,K24HPTBM!$A$6:$DM$168,BO$4,0)),$I$1:$V$2,2,1)),"",HLOOKUP(IF(VLOOKUP($B22,K24HPTBM!$A$6:$DM$168,BO$4,0)="","",VLOOKUP($B22,K24HPTBM!$A$6:$DM$168,BO$4,0)),$I$1:$V$2,2,1))</f>
        <v>2.33</v>
      </c>
      <c r="BP22" s="28">
        <f>IF(ISERROR(HLOOKUP(IF(VLOOKUP($B22,K24HPTBM!$A$6:$DM$168,BP$4,0)="","",VLOOKUP($B22,K24HPTBM!$A$6:$DM$168,BP$4,0)),$I$1:$V$2,2,1)),"",HLOOKUP(IF(VLOOKUP($B22,K24HPTBM!$A$6:$DM$168,BP$4,0)="","",VLOOKUP($B22,K24HPTBM!$A$6:$DM$168,BP$4,0)),$I$1:$V$2,2,1))</f>
        <v>4</v>
      </c>
      <c r="BQ22" s="28">
        <f>IF(ISERROR(HLOOKUP(IF(VLOOKUP($B22,K24HPTBM!$A$6:$DM$168,BQ$4,0)="","",VLOOKUP($B22,K24HPTBM!$A$6:$DM$168,BQ$4,0)),$I$1:$V$2,2,1)),"",HLOOKUP(IF(VLOOKUP($B22,K24HPTBM!$A$6:$DM$168,BQ$4,0)="","",VLOOKUP($B22,K24HPTBM!$A$6:$DM$168,BQ$4,0)),$I$1:$V$2,2,1))</f>
        <v>1.65</v>
      </c>
      <c r="BR22" s="28">
        <f>IF(ISERROR(HLOOKUP(IF(VLOOKUP($B22,K24HPTBM!$A$6:$DM$168,BR$4,0)="","",VLOOKUP($B22,K24HPTBM!$A$6:$DM$168,BR$4,0)),$I$1:$V$2,2,1)),"",HLOOKUP(IF(VLOOKUP($B22,K24HPTBM!$A$6:$DM$168,BR$4,0)="","",VLOOKUP($B22,K24HPTBM!$A$6:$DM$168,BR$4,0)),$I$1:$V$2,2,1))</f>
        <v>2.33</v>
      </c>
      <c r="BS22" s="28">
        <f>IF(ISERROR(HLOOKUP(IF(VLOOKUP($B22,K24HPTBM!$A$6:$DM$168,BS$4,0)="","",VLOOKUP($B22,K24HPTBM!$A$6:$DM$168,BS$4,0)),$I$1:$V$2,2,1)),"",HLOOKUP(IF(VLOOKUP($B22,K24HPTBM!$A$6:$DM$168,BS$4,0)="","",VLOOKUP($B22,K24HPTBM!$A$6:$DM$168,BS$4,0)),$I$1:$V$2,2,1))</f>
        <v>2</v>
      </c>
      <c r="BT22" s="28">
        <f>IF(ISERROR(HLOOKUP(IF(VLOOKUP($B22,K24HPTBM!$A$6:$DM$168,BT$4,0)="","",VLOOKUP($B22,K24HPTBM!$A$6:$DM$168,BT$4,0)),$I$1:$V$2,2,1)),"",HLOOKUP(IF(VLOOKUP($B22,K24HPTBM!$A$6:$DM$168,BT$4,0)="","",VLOOKUP($B22,K24HPTBM!$A$6:$DM$168,BT$4,0)),$I$1:$V$2,2,1))</f>
        <v>1.65</v>
      </c>
      <c r="BU22" s="28">
        <f>IF(ISERROR(HLOOKUP(IF(VLOOKUP($B22,K24HPTBM!$A$6:$DM$168,BU$4,0)="","",VLOOKUP($B22,K24HPTBM!$A$6:$DM$168,BU$4,0)),$I$1:$V$2,2,1)),"",HLOOKUP(IF(VLOOKUP($B22,K24HPTBM!$A$6:$DM$168,BU$4,0)="","",VLOOKUP($B22,K24HPTBM!$A$6:$DM$168,BU$4,0)),$I$1:$V$2,2,1))</f>
        <v>1.65</v>
      </c>
      <c r="BV22" s="28">
        <f>IF(ISERROR(HLOOKUP(IF(VLOOKUP($B22,K24HPTBM!$A$6:$DM$168,BV$4,0)="","",VLOOKUP($B22,K24HPTBM!$A$6:$DM$168,BV$4,0)),$I$1:$V$2,2,1)),"",HLOOKUP(IF(VLOOKUP($B22,K24HPTBM!$A$6:$DM$168,BV$4,0)="","",VLOOKUP($B22,K24HPTBM!$A$6:$DM$168,BV$4,0)),$I$1:$V$2,2,1))</f>
        <v>2.65</v>
      </c>
      <c r="BW22" s="28">
        <f>IF(ISERROR(HLOOKUP(IF(VLOOKUP($B22,K24HPTBM!$A$6:$DM$168,BW$4,0)="","",VLOOKUP($B22,K24HPTBM!$A$6:$DM$168,BW$4,0)),$I$1:$V$2,2,1)),"",HLOOKUP(IF(VLOOKUP($B22,K24HPTBM!$A$6:$DM$168,BW$4,0)="","",VLOOKUP($B22,K24HPTBM!$A$6:$DM$168,BW$4,0)),$I$1:$V$2,2,1))</f>
        <v>3</v>
      </c>
      <c r="BX22" s="28">
        <f>IF(ISERROR(HLOOKUP(IF(VLOOKUP($B22,K24HPTBM!$A$6:$DM$168,BX$4,0)="","",VLOOKUP($B22,K24HPTBM!$A$6:$DM$168,BX$4,0)),$I$1:$V$2,2,1)),"",HLOOKUP(IF(VLOOKUP($B22,K24HPTBM!$A$6:$DM$168,BX$4,0)="","",VLOOKUP($B22,K24HPTBM!$A$6:$DM$168,BX$4,0)),$I$1:$V$2,2,1))</f>
        <v>2.33</v>
      </c>
      <c r="BY22" s="28">
        <f>IF(ISERROR(HLOOKUP(IF(VLOOKUP($B22,K24HPTBM!$A$6:$DM$168,BY$4,0)="","",VLOOKUP($B22,K24HPTBM!$A$6:$DM$168,BY$4,0)),$I$1:$V$2,2,1)),"",HLOOKUP(IF(VLOOKUP($B22,K24HPTBM!$A$6:$DM$168,BY$4,0)="","",VLOOKUP($B22,K24HPTBM!$A$6:$DM$168,BY$4,0)),$I$1:$V$2,2,1))</f>
        <v>4</v>
      </c>
      <c r="BZ22" s="28">
        <f>IF(ISERROR(HLOOKUP(IF(VLOOKUP($B22,K24HPTBM!$A$6:$DM$168,BZ$4,0)="","",VLOOKUP($B22,K24HPTBM!$A$6:$DM$168,BZ$4,0)),$I$1:$V$2,2,1)),"",HLOOKUP(IF(VLOOKUP($B22,K24HPTBM!$A$6:$DM$168,BZ$4,0)="","",VLOOKUP($B22,K24HPTBM!$A$6:$DM$168,BZ$4,0)),$I$1:$V$2,2,1))</f>
        <v>3</v>
      </c>
      <c r="CA22" s="28">
        <f>IF(ISERROR(HLOOKUP(IF(VLOOKUP($B22,K24HPTBM!$A$6:$DM$168,CA$4,0)="","",VLOOKUP($B22,K24HPTBM!$A$6:$DM$168,CA$4,0)),$I$1:$V$2,2,1)),"",HLOOKUP(IF(VLOOKUP($B22,K24HPTBM!$A$6:$DM$168,CA$4,0)="","",VLOOKUP($B22,K24HPTBM!$A$6:$DM$168,CA$4,0)),$I$1:$V$2,2,1))</f>
        <v>3.65</v>
      </c>
      <c r="CB22" s="28">
        <f>IF(ISERROR(HLOOKUP(IF(VLOOKUP($B22,K24HPTBM!$A$6:$DM$168,CB$4,0)="","",VLOOKUP($B22,K24HPTBM!$A$6:$DM$168,CB$4,0)),$I$1:$V$2,2,1)),"",HLOOKUP(IF(VLOOKUP($B22,K24HPTBM!$A$6:$DM$168,CB$4,0)="","",VLOOKUP($B22,K24HPTBM!$A$6:$DM$168,CB$4,0)),$I$1:$V$2,2,1))</f>
        <v>4</v>
      </c>
      <c r="CC22" s="28">
        <f>IF(ISERROR(HLOOKUP(IF(VLOOKUP($B22,K24HPTBM!$A$6:$DM$168,CC$4,0)="","",VLOOKUP($B22,K24HPTBM!$A$6:$DM$168,CC$4,0)),$I$1:$V$2,2,1)),"",HLOOKUP(IF(VLOOKUP($B22,K24HPTBM!$A$6:$DM$168,CC$4,0)="","",VLOOKUP($B22,K24HPTBM!$A$6:$DM$168,CC$4,0)),$I$1:$V$2,2,1))</f>
        <v>4</v>
      </c>
      <c r="CD22" s="14">
        <f>IF(VLOOKUP($B22,K24HPTBM!$A$6:$DM$168,CD$4,0)="","",VLOOKUP($B22,K24HPTBM!$A$6:$DM$168,CD$4,0))</f>
        <v>41</v>
      </c>
      <c r="CE22" s="14">
        <f>IF(VLOOKUP($B22,K24HPTBM!$A$6:$DM$168,CE$4,0)="","",VLOOKUP($B22,K24HPTBM!$A$6:$DM$168,CE$4,0))</f>
        <v>0</v>
      </c>
      <c r="CF22" s="28" t="str">
        <f>IF(ISERROR(HLOOKUP(IF(VLOOKUP($B22,K24HPTBM!$A$6:$DM$168,CF$4,0)="","",VLOOKUP($B22,K24HPTBM!$A$6:$DM$168,CF$4,0)),$I$1:$V$2,2,1)),"",HLOOKUP(IF(VLOOKUP($B22,K24HPTBM!$A$6:$DM$168,CF$4,0)="","",VLOOKUP($B22,K24HPTBM!$A$6:$DM$168,CF$4,0)),$I$1:$V$2,2,1))</f>
        <v/>
      </c>
      <c r="CG22" s="28">
        <f>IF(ISERROR(HLOOKUP(IF(VLOOKUP($B22,K24HPTBM!$A$6:$DM$168,CG$4,0)="","",VLOOKUP($B22,K24HPTBM!$A$6:$DM$168,CG$4,0)),$I$1:$V$2,2,1)),"",HLOOKUP(IF(VLOOKUP($B22,K24HPTBM!$A$6:$DM$168,CG$4,0)="","",VLOOKUP($B22,K24HPTBM!$A$6:$DM$168,CG$4,0)),$I$1:$V$2,2,1))</f>
        <v>4</v>
      </c>
      <c r="CH22" s="28">
        <f>IF(ISERROR(HLOOKUP(IF(VLOOKUP($B22,K24HPTBM!$A$6:$DM$168,CH$4,0)="","",VLOOKUP($B22,K24HPTBM!$A$6:$DM$168,CH$4,0)),$I$1:$V$2,2,1)),"",HLOOKUP(IF(VLOOKUP($B22,K24HPTBM!$A$6:$DM$168,CH$4,0)="","",VLOOKUP($B22,K24HPTBM!$A$6:$DM$168,CH$4,0)),$I$1:$V$2,2,1))</f>
        <v>3.33</v>
      </c>
      <c r="CI22" s="28">
        <f>IF(ISERROR(HLOOKUP(IF(VLOOKUP($B22,K24HPTBM!$A$6:$DM$168,CI$4,0)="","",VLOOKUP($B22,K24HPTBM!$A$6:$DM$168,CI$4,0)),$I$1:$V$2,2,1)),"",HLOOKUP(IF(VLOOKUP($B22,K24HPTBM!$A$6:$DM$168,CI$4,0)="","",VLOOKUP($B22,K24HPTBM!$A$6:$DM$168,CI$4,0)),$I$1:$V$2,2,1))</f>
        <v>3.65</v>
      </c>
      <c r="CJ22" s="28">
        <f>IF(ISERROR(HLOOKUP(IF(VLOOKUP($B22,K24HPTBM!$A$6:$DM$168,CJ$4,0)="","",VLOOKUP($B22,K24HPTBM!$A$6:$DM$168,CJ$4,0)),$I$1:$V$2,2,1)),"",HLOOKUP(IF(VLOOKUP($B22,K24HPTBM!$A$6:$DM$168,CJ$4,0)="","",VLOOKUP($B22,K24HPTBM!$A$6:$DM$168,CJ$4,0)),$I$1:$V$2,2,1))</f>
        <v>3.33</v>
      </c>
      <c r="CK22" s="28">
        <f>IF(ISERROR(HLOOKUP(IF(VLOOKUP($B22,K24HPTBM!$A$6:$DM$168,CK$4,0)="","",VLOOKUP($B22,K24HPTBM!$A$6:$DM$168,CK$4,0)),$I$1:$V$2,2,1)),"",HLOOKUP(IF(VLOOKUP($B22,K24HPTBM!$A$6:$DM$168,CK$4,0)="","",VLOOKUP($B22,K24HPTBM!$A$6:$DM$168,CK$4,0)),$I$1:$V$2,2,1))</f>
        <v>3.65</v>
      </c>
      <c r="CL22" s="28">
        <f>IF(ISERROR(HLOOKUP(IF(VLOOKUP($B22,K24HPTBM!$A$6:$DM$168,CL$4,0)="","",VLOOKUP($B22,K24HPTBM!$A$6:$DM$168,CL$4,0)),$I$1:$V$2,2,1)),"",HLOOKUP(IF(VLOOKUP($B22,K24HPTBM!$A$6:$DM$168,CL$4,0)="","",VLOOKUP($B22,K24HPTBM!$A$6:$DM$168,CL$4,0)),$I$1:$V$2,2,1))</f>
        <v>4</v>
      </c>
      <c r="CM22" s="28" t="str">
        <f>IF(ISERROR(HLOOKUP(IF(VLOOKUP($B22,K24HPTBM!$A$6:$DM$168,CM$4,0)="","",VLOOKUP($B22,K24HPTBM!$A$6:$DM$168,CM$4,0)),$I$1:$V$2,2,1)),"",HLOOKUP(IF(VLOOKUP($B22,K24HPTBM!$A$6:$DM$168,CM$4,0)="","",VLOOKUP($B22,K24HPTBM!$A$6:$DM$168,CM$4,0)),$I$1:$V$2,2,1))</f>
        <v>X</v>
      </c>
      <c r="CN22" s="28">
        <f>IF(ISERROR(HLOOKUP(IF(VLOOKUP($B22,K24HPTBM!$A$6:$DM$168,CN$4,0)="","",VLOOKUP($B22,K24HPTBM!$A$6:$DM$168,CN$4,0)),$I$1:$V$2,2,1)),"",HLOOKUP(IF(VLOOKUP($B22,K24HPTBM!$A$6:$DM$168,CN$4,0)="","",VLOOKUP($B22,K24HPTBM!$A$6:$DM$168,CN$4,0)),$I$1:$V$2,2,1))</f>
        <v>4</v>
      </c>
      <c r="CO22" s="28">
        <f>IF(ISERROR(HLOOKUP(IF(VLOOKUP($B22,K24HPTBM!$A$6:$DM$168,CO$4,0)="","",VLOOKUP($B22,K24HPTBM!$A$6:$DM$168,CO$4,0)),$I$1:$V$2,2,1)),"",HLOOKUP(IF(VLOOKUP($B22,K24HPTBM!$A$6:$DM$168,CO$4,0)="","",VLOOKUP($B22,K24HPTBM!$A$6:$DM$168,CO$4,0)),$I$1:$V$2,2,1))</f>
        <v>4</v>
      </c>
      <c r="CP22" s="28">
        <f>IF(ISERROR(HLOOKUP(IF(VLOOKUP($B22,K24HPTBM!$A$6:$DM$168,CP$4,0)="","",VLOOKUP($B22,K24HPTBM!$A$6:$DM$168,CP$4,0)),$I$1:$V$2,2,1)),"",HLOOKUP(IF(VLOOKUP($B22,K24HPTBM!$A$6:$DM$168,CP$4,0)="","",VLOOKUP($B22,K24HPTBM!$A$6:$DM$168,CP$4,0)),$I$1:$V$2,2,1))</f>
        <v>3.33</v>
      </c>
      <c r="CQ22" s="28">
        <f>IF(ISERROR(HLOOKUP(IF(VLOOKUP($B22,K24HPTBM!$A$6:$DM$168,CQ$4,0)="","",VLOOKUP($B22,K24HPTBM!$A$6:$DM$168,CQ$4,0)),$I$1:$V$2,2,1)),"",HLOOKUP(IF(VLOOKUP($B22,K24HPTBM!$A$6:$DM$168,CQ$4,0)="","",VLOOKUP($B22,K24HPTBM!$A$6:$DM$168,CQ$4,0)),$I$1:$V$2,2,1))</f>
        <v>3.33</v>
      </c>
      <c r="CR22" s="28">
        <f>IF(ISERROR(HLOOKUP(IF(VLOOKUP($B22,K24HPTBM!$A$6:$DM$168,CR$4,0)="","",VLOOKUP($B22,K24HPTBM!$A$6:$DM$168,CR$4,0)),$I$1:$V$2,2,1)),"",HLOOKUP(IF(VLOOKUP($B22,K24HPTBM!$A$6:$DM$168,CR$4,0)="","",VLOOKUP($B22,K24HPTBM!$A$6:$DM$168,CR$4,0)),$I$1:$V$2,2,1))</f>
        <v>2.65</v>
      </c>
      <c r="CS22" s="28">
        <f>IF(ISERROR(HLOOKUP(IF(VLOOKUP($B22,K24HPTBM!$A$6:$DM$168,CS$4,0)="","",VLOOKUP($B22,K24HPTBM!$A$6:$DM$168,CS$4,0)),$I$1:$V$2,2,1)),"",HLOOKUP(IF(VLOOKUP($B22,K24HPTBM!$A$6:$DM$168,CS$4,0)="","",VLOOKUP($B22,K24HPTBM!$A$6:$DM$168,CS$4,0)),$I$1:$V$2,2,1))</f>
        <v>3</v>
      </c>
      <c r="CT22" s="28">
        <f>IF(ISERROR(HLOOKUP(IF(VLOOKUP($B22,K24HPTBM!$A$6:$DM$168,CT$4,0)="","",VLOOKUP($B22,K24HPTBM!$A$6:$DM$168,CT$4,0)),$I$1:$V$2,2,1)),"",HLOOKUP(IF(VLOOKUP($B22,K24HPTBM!$A$6:$DM$168,CT$4,0)="","",VLOOKUP($B22,K24HPTBM!$A$6:$DM$168,CT$4,0)),$I$1:$V$2,2,1))</f>
        <v>3</v>
      </c>
      <c r="CU22" s="28">
        <f>IF(ISERROR(HLOOKUP(IF(VLOOKUP($B22,K24HPTBM!$A$6:$DM$168,CU$4,0)="","",VLOOKUP($B22,K24HPTBM!$A$6:$DM$168,CU$4,0)),$I$1:$V$2,2,1)),"",HLOOKUP(IF(VLOOKUP($B22,K24HPTBM!$A$6:$DM$168,CU$4,0)="","",VLOOKUP($B22,K24HPTBM!$A$6:$DM$168,CU$4,0)),$I$1:$V$2,2,1))</f>
        <v>3.65</v>
      </c>
      <c r="CV22" s="28">
        <f>IF(ISERROR(HLOOKUP(IF(VLOOKUP($B22,K24HPTBM!$A$6:$DM$168,CV$4,0)="","",VLOOKUP($B22,K24HPTBM!$A$6:$DM$168,CV$4,0)),$I$1:$V$2,2,1)),"",HLOOKUP(IF(VLOOKUP($B22,K24HPTBM!$A$6:$DM$168,CV$4,0)="","",VLOOKUP($B22,K24HPTBM!$A$6:$DM$168,CV$4,0)),$I$1:$V$2,2,1))</f>
        <v>4</v>
      </c>
      <c r="CW22" s="14">
        <f>IF(VLOOKUP($B22,K24HPTBM!$A$6:$DM$168,CW$4,0)="","",VLOOKUP($B22,K24HPTBM!$A$6:$DM$168,CW$4,0))</f>
        <v>35</v>
      </c>
      <c r="CX22" s="14">
        <f>IF(VLOOKUP($B22,K24HPTBM!$A$6:$DM$168,CX$4,0)="","",VLOOKUP($B22,K24HPTBM!$A$6:$DM$168,CX$4,0))</f>
        <v>3</v>
      </c>
      <c r="CY22" s="14">
        <f t="shared" si="0"/>
        <v>126</v>
      </c>
      <c r="CZ22" s="14">
        <f t="shared" si="1"/>
        <v>0</v>
      </c>
      <c r="DA22" s="14">
        <f t="shared" si="2"/>
        <v>3.04</v>
      </c>
      <c r="DB22" s="14"/>
      <c r="DC22" s="14">
        <f t="shared" si="3"/>
        <v>3</v>
      </c>
      <c r="DD22" s="16">
        <f t="shared" si="4"/>
        <v>2.3809523809523808E-2</v>
      </c>
      <c r="DE22" s="17" t="str">
        <f t="shared" si="5"/>
        <v>KO</v>
      </c>
      <c r="DF22" s="13" t="str">
        <f>IF(VLOOKUP($B22,K24HPTBM!$A$6:$DM$168,DF$4,0)="","",VLOOKUP($B22,K24HPTBM!$A$6:$DM$168,DF$4,0))</f>
        <v/>
      </c>
      <c r="DG22" s="13" t="str">
        <f>IF(VLOOKUP($B22,K24HPTBM!$A$6:$DM$168,DG$4,0)="","",VLOOKUP($B22,K24HPTBM!$A$6:$DM$168,DG$4,0))</f>
        <v/>
      </c>
      <c r="DH22" s="13" t="str">
        <f>IF(VLOOKUP($B22,K24HPTBM!$A$6:$DM$168,DH$4,0)="","",VLOOKUP($B22,K24HPTBM!$A$6:$DM$168,DH$4,0))</f>
        <v/>
      </c>
      <c r="DI22" s="28" t="str">
        <f>IF(ISERROR(HLOOKUP(IF(VLOOKUP($B22,K24HPTBM!$A$6:$DM$168,DI$4,0)="","",VLOOKUP($B22,K24HPTBM!$A$6:$DM$168,DI$4,0)),$I$1:$V$2,2,1)),"",HLOOKUP(IF(VLOOKUP($B22,K24HPTBM!$A$6:$DM$168,DI$4,0)="","",VLOOKUP($B22,K24HPTBM!$A$6:$DM$168,DI$4,0)),$I$1:$V$2,2,1))</f>
        <v/>
      </c>
      <c r="DJ22" s="13" t="str">
        <f>IF(VLOOKUP($B22,K24HPTBM!$A$6:$DM$168,DJ$4,0)="","",VLOOKUP($B22,K24HPTBM!$A$6:$DM$168,DJ$4,0))</f>
        <v/>
      </c>
      <c r="DK22" s="13" t="str">
        <f>IF(VLOOKUP($B22,K24HPTBM!$A$6:$DM$168,DK$4,0)="","",VLOOKUP($B22,K24HPTBM!$A$6:$DM$168,DK$4,0))</f>
        <v/>
      </c>
      <c r="DL22" s="14">
        <f>IF(VLOOKUP($B22,K24HPTBM!$A$6:$DM$168,DL$4,0)="","",VLOOKUP($B22,K24HPTBM!$A$6:$DM$168,DL$4,0))</f>
        <v>0</v>
      </c>
      <c r="DM22" s="14">
        <f>IF(VLOOKUP($B22,K24HPTBM!$A$6:$DM$168,DM$4,0)="","",VLOOKUP($B22,K24HPTBM!$A$6:$DM$168,DM$4,0))</f>
        <v>3</v>
      </c>
      <c r="DN22" s="14">
        <f>IF(VLOOKUP($B22,K24HPTBM!$A$6:$DM$168,DN$4,0)="","",VLOOKUP($B22,K24HPTBM!$A$6:$DM$168,DN$4,0))</f>
        <v>128</v>
      </c>
      <c r="DO22" s="14">
        <f>IF(VLOOKUP($B22,K24HPTBM!$A$6:$DM$168,DO$4,0)="","",VLOOKUP($B22,K24HPTBM!$A$6:$DM$168,DO$4,0))</f>
        <v>6</v>
      </c>
      <c r="DP22" s="14">
        <f>IF(VLOOKUP($B22,K24HPTBM!$A$6:$DM$168,DP$4,0)="","",VLOOKUP($B22,K24HPTBM!$A$6:$DM$168,DP$4,0))</f>
        <v>132</v>
      </c>
      <c r="DQ22" s="14">
        <f>IF(VLOOKUP($B22,K24HPTBM!$A$6:$DM$168,DQ$4,0)="","",VLOOKUP($B22,K24HPTBM!$A$6:$DM$168,DQ$4,0))</f>
        <v>128</v>
      </c>
      <c r="DR22" s="18">
        <f>IF(VLOOKUP($B22,K24HPTBM!$A$6:$DM$168,DR$4,0)="","",VLOOKUP($B22,K24HPTBM!$A$6:$DM$168,DR$4,0))</f>
        <v>7.48</v>
      </c>
      <c r="DS22" s="18">
        <f>IF(VLOOKUP($B22,K24HPTBM!$A$6:$DM$168,DS$4,0)="","",VLOOKUP($B22,K24HPTBM!$A$6:$DM$168,DS$4,0))</f>
        <v>3.12</v>
      </c>
      <c r="DT22" s="13" t="str">
        <f>IF(VLOOKUP($B22,K24HPTBM!$A$6:$DM$168,DT$4,0)="","",VLOOKUP($B22,K24HPTBM!$A$6:$DM$168,DT$4,0))</f>
        <v/>
      </c>
      <c r="DU22" s="29">
        <f t="shared" si="7"/>
        <v>2.97</v>
      </c>
    </row>
    <row r="23" spans="1:125" ht="17.25" customHeight="1" x14ac:dyDescent="0.25">
      <c r="A23" s="8">
        <f t="shared" si="6"/>
        <v>14</v>
      </c>
      <c r="B23" s="4">
        <v>24217200619</v>
      </c>
      <c r="C23" s="4" t="str">
        <f>VLOOKUP($B23,K24HPTBM!$A$6:$DM$168,C$4,0) &amp; " " &amp; VLOOKUP($B23,K24HPTBM!$A$6:$DM$168,D$4,0)</f>
        <v>Hà Nguyễn Phước</v>
      </c>
      <c r="D23" s="5"/>
      <c r="E23" s="4" t="str">
        <f>VLOOKUP($B23,K24HPTBM!$A$6:$DM$168,E$4,0)</f>
        <v>Vũ</v>
      </c>
      <c r="F23" s="6">
        <f>VLOOKUP($B23,K24HPTBM!$A$6:$DM$168,F$4,0)</f>
        <v>36705</v>
      </c>
      <c r="G23" s="4" t="str">
        <f>VLOOKUP($B23,K24HPTBM!$A$6:$DM$168,G$4,0)</f>
        <v>Nam</v>
      </c>
      <c r="H23" s="5"/>
      <c r="I23" s="28">
        <f>IF(ISERROR(HLOOKUP(IF(VLOOKUP($B23,K24HPTBM!$A$6:$DM$168,I$4,0)="","",VLOOKUP($B23,K24HPTBM!$A$6:$DM$168,I$4,0)),$I$1:$V$2,2,1)),"",HLOOKUP(IF(VLOOKUP($B23,K24HPTBM!$A$6:$DM$168,I$4,0)="","",VLOOKUP($B23,K24HPTBM!$A$6:$DM$168,I$4,0)),$I$1:$V$2,2,1))</f>
        <v>2.65</v>
      </c>
      <c r="J23" s="28">
        <f>IF(ISERROR(HLOOKUP(IF(VLOOKUP($B23,K24HPTBM!$A$6:$DM$168,J$4,0)="","",VLOOKUP($B23,K24HPTBM!$A$6:$DM$168,J$4,0)),$I$1:$V$2,2,1)),"",HLOOKUP(IF(VLOOKUP($B23,K24HPTBM!$A$6:$DM$168,J$4,0)="","",VLOOKUP($B23,K24HPTBM!$A$6:$DM$168,J$4,0)),$I$1:$V$2,2,1))</f>
        <v>4</v>
      </c>
      <c r="K23" s="28" t="str">
        <f>IF(ISERROR(HLOOKUP(IF(VLOOKUP($B23,K24HPTBM!$A$6:$DM$168,K$4,0)="","",VLOOKUP($B23,K24HPTBM!$A$6:$DM$168,K$4,0)),$I$1:$V$2,2,1)),"",HLOOKUP(IF(VLOOKUP($B23,K24HPTBM!$A$6:$DM$168,K$4,0)="","",VLOOKUP($B23,K24HPTBM!$A$6:$DM$168,K$4,0)),$I$1:$V$2,2,1))</f>
        <v/>
      </c>
      <c r="L23" s="28">
        <f>IF(ISERROR(HLOOKUP(IF(VLOOKUP($B23,K24HPTBM!$A$6:$DM$168,L$4,0)="","",VLOOKUP($B23,K24HPTBM!$A$6:$DM$168,L$4,0)),$I$1:$V$2,2,1)),"",HLOOKUP(IF(VLOOKUP($B23,K24HPTBM!$A$6:$DM$168,L$4,0)="","",VLOOKUP($B23,K24HPTBM!$A$6:$DM$168,L$4,0)),$I$1:$V$2,2,1))</f>
        <v>0</v>
      </c>
      <c r="M23" s="28">
        <f>IF(ISERROR(HLOOKUP(IF(VLOOKUP($B23,K24HPTBM!$A$6:$DM$168,M$4,0)="","",VLOOKUP($B23,K24HPTBM!$A$6:$DM$168,M$4,0)),$I$1:$V$2,2,1)),"",HLOOKUP(IF(VLOOKUP($B23,K24HPTBM!$A$6:$DM$168,M$4,0)="","",VLOOKUP($B23,K24HPTBM!$A$6:$DM$168,M$4,0)),$I$1:$V$2,2,1))</f>
        <v>3</v>
      </c>
      <c r="N23" s="28">
        <f>IF(ISERROR(HLOOKUP(IF(VLOOKUP($B23,K24HPTBM!$A$6:$DM$168,N$4,0)="","",VLOOKUP($B23,K24HPTBM!$A$6:$DM$168,N$4,0)),$I$1:$V$2,2,1)),"",HLOOKUP(IF(VLOOKUP($B23,K24HPTBM!$A$6:$DM$168,N$4,0)="","",VLOOKUP($B23,K24HPTBM!$A$6:$DM$168,N$4,0)),$I$1:$V$2,2,1))</f>
        <v>4</v>
      </c>
      <c r="O23" s="28">
        <f>IF(ISERROR(HLOOKUP(IF(VLOOKUP($B23,K24HPTBM!$A$6:$DM$168,O$4,0)="","",VLOOKUP($B23,K24HPTBM!$A$6:$DM$168,O$4,0)),$I$1:$V$2,2,1)),"",HLOOKUP(IF(VLOOKUP($B23,K24HPTBM!$A$6:$DM$168,O$4,0)="","",VLOOKUP($B23,K24HPTBM!$A$6:$DM$168,O$4,0)),$I$1:$V$2,2,1))</f>
        <v>4</v>
      </c>
      <c r="P23" s="28">
        <f>IF(ISERROR(HLOOKUP(IF(VLOOKUP($B23,K24HPTBM!$A$6:$DM$168,P$4,0)="","",VLOOKUP($B23,K24HPTBM!$A$6:$DM$168,P$4,0)),$I$1:$V$2,2,1)),"",HLOOKUP(IF(VLOOKUP($B23,K24HPTBM!$A$6:$DM$168,P$4,0)="","",VLOOKUP($B23,K24HPTBM!$A$6:$DM$168,P$4,0)),$I$1:$V$2,2,1))</f>
        <v>3.33</v>
      </c>
      <c r="Q23" s="28">
        <f>IF(ISERROR(HLOOKUP(IF(VLOOKUP($B23,K24HPTBM!$A$6:$DM$168,Q$4,0)="","",VLOOKUP($B23,K24HPTBM!$A$6:$DM$168,Q$4,0)),$I$1:$V$2,2,1)),"",HLOOKUP(IF(VLOOKUP($B23,K24HPTBM!$A$6:$DM$168,Q$4,0)="","",VLOOKUP($B23,K24HPTBM!$A$6:$DM$168,Q$4,0)),$I$1:$V$2,2,1))</f>
        <v>3</v>
      </c>
      <c r="R23" s="28" t="str">
        <f>IF(ISERROR(HLOOKUP(IF(VLOOKUP($B23,K24HPTBM!$A$6:$DM$168,R$4,0)="","",VLOOKUP($B23,K24HPTBM!$A$6:$DM$168,R$4,0)),$I$1:$V$2,2,1)),"",HLOOKUP(IF(VLOOKUP($B23,K24HPTBM!$A$6:$DM$168,R$4,0)="","",VLOOKUP($B23,K24HPTBM!$A$6:$DM$168,R$4,0)),$I$1:$V$2,2,1))</f>
        <v/>
      </c>
      <c r="S23" s="28" t="str">
        <f>IF(ISERROR(HLOOKUP(IF(VLOOKUP($B23,K24HPTBM!$A$6:$DM$168,S$4,0)="","",VLOOKUP($B23,K24HPTBM!$A$6:$DM$168,S$4,0)),$I$1:$V$2,2,1)),"",HLOOKUP(IF(VLOOKUP($B23,K24HPTBM!$A$6:$DM$168,S$4,0)="","",VLOOKUP($B23,K24HPTBM!$A$6:$DM$168,S$4,0)),$I$1:$V$2,2,1))</f>
        <v/>
      </c>
      <c r="T23" s="28">
        <f>IF(ISERROR(HLOOKUP(IF(VLOOKUP($B23,K24HPTBM!$A$6:$DM$168,T$4,0)="","",VLOOKUP($B23,K24HPTBM!$A$6:$DM$168,T$4,0)),$I$1:$V$2,2,1)),"",HLOOKUP(IF(VLOOKUP($B23,K24HPTBM!$A$6:$DM$168,T$4,0)="","",VLOOKUP($B23,K24HPTBM!$A$6:$DM$168,T$4,0)),$I$1:$V$2,2,1))</f>
        <v>2.65</v>
      </c>
      <c r="U23" s="28" t="str">
        <f>IF(ISERROR(HLOOKUP(IF(VLOOKUP($B23,K24HPTBM!$A$6:$DM$168,U$4,0)="","",VLOOKUP($B23,K24HPTBM!$A$6:$DM$168,U$4,0)),$I$1:$V$2,2,1)),"",HLOOKUP(IF(VLOOKUP($B23,K24HPTBM!$A$6:$DM$168,U$4,0)="","",VLOOKUP($B23,K24HPTBM!$A$6:$DM$168,U$4,0)),$I$1:$V$2,2,1))</f>
        <v/>
      </c>
      <c r="V23" s="28" t="str">
        <f>IF(ISERROR(HLOOKUP(IF(VLOOKUP($B23,K24HPTBM!$A$6:$DM$168,V$4,0)="","",VLOOKUP($B23,K24HPTBM!$A$6:$DM$168,V$4,0)),$I$1:$V$2,2,1)),"",HLOOKUP(IF(VLOOKUP($B23,K24HPTBM!$A$6:$DM$168,V$4,0)="","",VLOOKUP($B23,K24HPTBM!$A$6:$DM$168,V$4,0)),$I$1:$V$2,2,1))</f>
        <v/>
      </c>
      <c r="W23" s="28">
        <f>IF(ISERROR(HLOOKUP(IF(VLOOKUP($B23,K24HPTBM!$A$6:$DM$168,W$4,0)="","",VLOOKUP($B23,K24HPTBM!$A$6:$DM$168,W$4,0)),$I$1:$V$2,2,1)),"",HLOOKUP(IF(VLOOKUP($B23,K24HPTBM!$A$6:$DM$168,W$4,0)="","",VLOOKUP($B23,K24HPTBM!$A$6:$DM$168,W$4,0)),$I$1:$V$2,2,1))</f>
        <v>3.65</v>
      </c>
      <c r="X23" s="28">
        <f>IF(ISERROR(HLOOKUP(IF(VLOOKUP($B23,K24HPTBM!$A$6:$DM$168,X$4,0)="","",VLOOKUP($B23,K24HPTBM!$A$6:$DM$168,X$4,0)),$I$1:$V$2,2,1)),"",HLOOKUP(IF(VLOOKUP($B23,K24HPTBM!$A$6:$DM$168,X$4,0)="","",VLOOKUP($B23,K24HPTBM!$A$6:$DM$168,X$4,0)),$I$1:$V$2,2,1))</f>
        <v>2.65</v>
      </c>
      <c r="Y23" s="28" t="str">
        <f>IF(ISERROR(HLOOKUP(IF(VLOOKUP($B23,K24HPTBM!$A$6:$DM$168,Y$4,0)="","",VLOOKUP($B23,K24HPTBM!$A$6:$DM$168,Y$4,0)),$I$1:$V$2,2,1)),"",HLOOKUP(IF(VLOOKUP($B23,K24HPTBM!$A$6:$DM$168,Y$4,0)="","",VLOOKUP($B23,K24HPTBM!$A$6:$DM$168,Y$4,0)),$I$1:$V$2,2,1))</f>
        <v/>
      </c>
      <c r="Z23" s="28">
        <f>IF(ISERROR(HLOOKUP(IF(VLOOKUP($B23,K24HPTBM!$A$6:$DM$168,Z$4,0)="","",VLOOKUP($B23,K24HPTBM!$A$6:$DM$168,Z$4,0)),$I$1:$V$2,2,1)),"",HLOOKUP(IF(VLOOKUP($B23,K24HPTBM!$A$6:$DM$168,Z$4,0)="","",VLOOKUP($B23,K24HPTBM!$A$6:$DM$168,Z$4,0)),$I$1:$V$2,2,1))</f>
        <v>4</v>
      </c>
      <c r="AA23" s="28">
        <f>IF(ISERROR(HLOOKUP(IF(VLOOKUP($B23,K24HPTBM!$A$6:$DM$168,AA$4,0)="","",VLOOKUP($B23,K24HPTBM!$A$6:$DM$168,AA$4,0)),$I$1:$V$2,2,1)),"",HLOOKUP(IF(VLOOKUP($B23,K24HPTBM!$A$6:$DM$168,AA$4,0)="","",VLOOKUP($B23,K24HPTBM!$A$6:$DM$168,AA$4,0)),$I$1:$V$2,2,1))</f>
        <v>4</v>
      </c>
      <c r="AB23" s="28">
        <f>IF(ISERROR(HLOOKUP(IF(VLOOKUP($B23,K24HPTBM!$A$6:$DM$168,AB$4,0)="","",VLOOKUP($B23,K24HPTBM!$A$6:$DM$168,AB$4,0)),$I$1:$V$2,2,1)),"",HLOOKUP(IF(VLOOKUP($B23,K24HPTBM!$A$6:$DM$168,AB$4,0)="","",VLOOKUP($B23,K24HPTBM!$A$6:$DM$168,AB$4,0)),$I$1:$V$2,2,1))</f>
        <v>4</v>
      </c>
      <c r="AC23" s="28">
        <f>IF(ISERROR(HLOOKUP(IF(VLOOKUP($B23,K24HPTBM!$A$6:$DM$168,AC$4,0)="","",VLOOKUP($B23,K24HPTBM!$A$6:$DM$168,AC$4,0)),$I$1:$V$2,2,1)),"",HLOOKUP(IF(VLOOKUP($B23,K24HPTBM!$A$6:$DM$168,AC$4,0)="","",VLOOKUP($B23,K24HPTBM!$A$6:$DM$168,AC$4,0)),$I$1:$V$2,2,1))</f>
        <v>2.65</v>
      </c>
      <c r="AD23" s="28">
        <f>IF(ISERROR(HLOOKUP(IF(VLOOKUP($B23,K24HPTBM!$A$6:$DM$168,AD$4,0)="","",VLOOKUP($B23,K24HPTBM!$A$6:$DM$168,AD$4,0)),$I$1:$V$2,2,1)),"",HLOOKUP(IF(VLOOKUP($B23,K24HPTBM!$A$6:$DM$168,AD$4,0)="","",VLOOKUP($B23,K24HPTBM!$A$6:$DM$168,AD$4,0)),$I$1:$V$2,2,1))</f>
        <v>3.65</v>
      </c>
      <c r="AE23" s="28">
        <f>IF(ISERROR(HLOOKUP(IF(VLOOKUP($B23,K24HPTBM!$A$6:$DM$168,AE$4,0)="","",VLOOKUP($B23,K24HPTBM!$A$6:$DM$168,AE$4,0)),$I$1:$V$2,2,1)),"",HLOOKUP(IF(VLOOKUP($B23,K24HPTBM!$A$6:$DM$168,AE$4,0)="","",VLOOKUP($B23,K24HPTBM!$A$6:$DM$168,AE$4,0)),$I$1:$V$2,2,1))</f>
        <v>3</v>
      </c>
      <c r="AF23" s="28">
        <f>IF(ISERROR(HLOOKUP(IF(VLOOKUP($B23,K24HPTBM!$A$6:$DM$168,AF$4,0)="","",VLOOKUP($B23,K24HPTBM!$A$6:$DM$168,AF$4,0)),$I$1:$V$2,2,1)),"",HLOOKUP(IF(VLOOKUP($B23,K24HPTBM!$A$6:$DM$168,AF$4,0)="","",VLOOKUP($B23,K24HPTBM!$A$6:$DM$168,AF$4,0)),$I$1:$V$2,2,1))</f>
        <v>1.65</v>
      </c>
      <c r="AG23" s="28">
        <f>IF(ISERROR(HLOOKUP(IF(VLOOKUP($B23,K24HPTBM!$A$6:$DM$168,AG$4,0)="","",VLOOKUP($B23,K24HPTBM!$A$6:$DM$168,AG$4,0)),$I$1:$V$2,2,1)),"",HLOOKUP(IF(VLOOKUP($B23,K24HPTBM!$A$6:$DM$168,AG$4,0)="","",VLOOKUP($B23,K24HPTBM!$A$6:$DM$168,AG$4,0)),$I$1:$V$2,2,1))</f>
        <v>2</v>
      </c>
      <c r="AH23" s="28">
        <f>IF(ISERROR(HLOOKUP(IF(VLOOKUP($B23,K24HPTBM!$A$6:$DM$168,AH$4,0)="","",VLOOKUP($B23,K24HPTBM!$A$6:$DM$168,AH$4,0)),$I$1:$V$2,2,1)),"",HLOOKUP(IF(VLOOKUP($B23,K24HPTBM!$A$6:$DM$168,AH$4,0)="","",VLOOKUP($B23,K24HPTBM!$A$6:$DM$168,AH$4,0)),$I$1:$V$2,2,1))</f>
        <v>2.33</v>
      </c>
      <c r="AI23" s="28">
        <f>IF(ISERROR(HLOOKUP(IF(VLOOKUP($B23,K24HPTBM!$A$6:$DM$168,AI$4,0)="","",VLOOKUP($B23,K24HPTBM!$A$6:$DM$168,AI$4,0)),$I$1:$V$2,2,1)),"",HLOOKUP(IF(VLOOKUP($B23,K24HPTBM!$A$6:$DM$168,AI$4,0)="","",VLOOKUP($B23,K24HPTBM!$A$6:$DM$168,AI$4,0)),$I$1:$V$2,2,1))</f>
        <v>3</v>
      </c>
      <c r="AJ23" s="28">
        <f>IF(ISERROR(HLOOKUP(IF(VLOOKUP($B23,K24HPTBM!$A$6:$DM$168,AJ$4,0)="","",VLOOKUP($B23,K24HPTBM!$A$6:$DM$168,AJ$4,0)),$I$1:$V$2,2,1)),"",HLOOKUP(IF(VLOOKUP($B23,K24HPTBM!$A$6:$DM$168,AJ$4,0)="","",VLOOKUP($B23,K24HPTBM!$A$6:$DM$168,AJ$4,0)),$I$1:$V$2,2,1))</f>
        <v>2</v>
      </c>
      <c r="AK23" s="28">
        <f>IF(ISERROR(HLOOKUP(IF(VLOOKUP($B23,K24HPTBM!$A$6:$DM$168,AK$4,0)="","",VLOOKUP($B23,K24HPTBM!$A$6:$DM$168,AK$4,0)),$I$1:$V$2,2,1)),"",HLOOKUP(IF(VLOOKUP($B23,K24HPTBM!$A$6:$DM$168,AK$4,0)="","",VLOOKUP($B23,K24HPTBM!$A$6:$DM$168,AK$4,0)),$I$1:$V$2,2,1))</f>
        <v>1</v>
      </c>
      <c r="AL23" s="28">
        <f>IF(ISERROR(HLOOKUP(IF(VLOOKUP($B23,K24HPTBM!$A$6:$DM$168,AL$4,0)="","",VLOOKUP($B23,K24HPTBM!$A$6:$DM$168,AL$4,0)),$I$1:$V$2,2,1)),"",HLOOKUP(IF(VLOOKUP($B23,K24HPTBM!$A$6:$DM$168,AL$4,0)="","",VLOOKUP($B23,K24HPTBM!$A$6:$DM$168,AL$4,0)),$I$1:$V$2,2,1))</f>
        <v>3.65</v>
      </c>
      <c r="AM23" s="28">
        <f>IF(ISERROR(HLOOKUP(IF(VLOOKUP($B23,K24HPTBM!$A$6:$DM$168,AM$4,0)="","",VLOOKUP($B23,K24HPTBM!$A$6:$DM$168,AM$4,0)),$I$1:$V$2,2,1)),"",HLOOKUP(IF(VLOOKUP($B23,K24HPTBM!$A$6:$DM$168,AM$4,0)="","",VLOOKUP($B23,K24HPTBM!$A$6:$DM$168,AM$4,0)),$I$1:$V$2,2,1))</f>
        <v>4</v>
      </c>
      <c r="AN23" s="28">
        <f>IF(ISERROR(HLOOKUP(IF(VLOOKUP($B23,K24HPTBM!$A$6:$DM$168,AN$4,0)="","",VLOOKUP($B23,K24HPTBM!$A$6:$DM$168,AN$4,0)),$I$1:$V$2,2,1)),"",HLOOKUP(IF(VLOOKUP($B23,K24HPTBM!$A$6:$DM$168,AN$4,0)="","",VLOOKUP($B23,K24HPTBM!$A$6:$DM$168,AN$4,0)),$I$1:$V$2,2,1))</f>
        <v>1</v>
      </c>
      <c r="AO23" s="28">
        <f>IF(ISERROR(HLOOKUP(IF(VLOOKUP($B23,K24HPTBM!$A$6:$DM$168,AO$4,0)="","",VLOOKUP($B23,K24HPTBM!$A$6:$DM$168,AO$4,0)),$I$1:$V$2,2,1)),"",HLOOKUP(IF(VLOOKUP($B23,K24HPTBM!$A$6:$DM$168,AO$4,0)="","",VLOOKUP($B23,K24HPTBM!$A$6:$DM$168,AO$4,0)),$I$1:$V$2,2,1))</f>
        <v>2.65</v>
      </c>
      <c r="AP23" s="28">
        <f>IF(ISERROR(HLOOKUP(IF(VLOOKUP($B23,K24HPTBM!$A$6:$DM$168,AP$4,0)="","",VLOOKUP($B23,K24HPTBM!$A$6:$DM$168,AP$4,0)),$I$1:$V$2,2,1)),"",HLOOKUP(IF(VLOOKUP($B23,K24HPTBM!$A$6:$DM$168,AP$4,0)="","",VLOOKUP($B23,K24HPTBM!$A$6:$DM$168,AP$4,0)),$I$1:$V$2,2,1))</f>
        <v>1.65</v>
      </c>
      <c r="AQ23" s="28">
        <f>IF(ISERROR(HLOOKUP(IF(VLOOKUP($B23,K24HPTBM!$A$6:$DM$168,AQ$4,0)="","",VLOOKUP($B23,K24HPTBM!$A$6:$DM$168,AQ$4,0)),$I$1:$V$2,2,1)),"",HLOOKUP(IF(VLOOKUP($B23,K24HPTBM!$A$6:$DM$168,AQ$4,0)="","",VLOOKUP($B23,K24HPTBM!$A$6:$DM$168,AQ$4,0)),$I$1:$V$2,2,1))</f>
        <v>3</v>
      </c>
      <c r="AR23" s="28" t="str">
        <f>IF(ISERROR(HLOOKUP(IF(VLOOKUP($B23,K24HPTBM!$A$6:$DM$168,AR$4,0)="","",VLOOKUP($B23,K24HPTBM!$A$6:$DM$168,AR$4,0)),$I$1:$V$2,2,1)),"",HLOOKUP(IF(VLOOKUP($B23,K24HPTBM!$A$6:$DM$168,AR$4,0)="","",VLOOKUP($B23,K24HPTBM!$A$6:$DM$168,AR$4,0)),$I$1:$V$2,2,1))</f>
        <v/>
      </c>
      <c r="AS23" s="28" t="str">
        <f>IF(ISERROR(HLOOKUP(IF(VLOOKUP($B23,K24HPTBM!$A$6:$DM$168,AS$4,0)="","",VLOOKUP($B23,K24HPTBM!$A$6:$DM$168,AS$4,0)),$I$1:$V$2,2,1)),"",HLOOKUP(IF(VLOOKUP($B23,K24HPTBM!$A$6:$DM$168,AS$4,0)="","",VLOOKUP($B23,K24HPTBM!$A$6:$DM$168,AS$4,0)),$I$1:$V$2,2,1))</f>
        <v/>
      </c>
      <c r="AT23" s="28" t="str">
        <f>IF(ISERROR(HLOOKUP(IF(VLOOKUP($B23,K24HPTBM!$A$6:$DM$168,AT$4,0)="","",VLOOKUP($B23,K24HPTBM!$A$6:$DM$168,AT$4,0)),$I$1:$V$2,2,1)),"",HLOOKUP(IF(VLOOKUP($B23,K24HPTBM!$A$6:$DM$168,AT$4,0)="","",VLOOKUP($B23,K24HPTBM!$A$6:$DM$168,AT$4,0)),$I$1:$V$2,2,1))</f>
        <v/>
      </c>
      <c r="AU23" s="28" t="str">
        <f>IF(ISERROR(HLOOKUP(IF(VLOOKUP($B23,K24HPTBM!$A$6:$DM$168,AU$4,0)="","",VLOOKUP($B23,K24HPTBM!$A$6:$DM$168,AU$4,0)),$I$1:$V$2,2,1)),"",HLOOKUP(IF(VLOOKUP($B23,K24HPTBM!$A$6:$DM$168,AU$4,0)="","",VLOOKUP($B23,K24HPTBM!$A$6:$DM$168,AU$4,0)),$I$1:$V$2,2,1))</f>
        <v/>
      </c>
      <c r="AV23" s="14">
        <f>IF(VLOOKUP($B23,K24HPTBM!$A$6:$DM$168,AV$4,0)="","",VLOOKUP($B23,K24HPTBM!$A$6:$DM$168,AV$4,0))</f>
        <v>46</v>
      </c>
      <c r="AW23" s="14">
        <f>IF(VLOOKUP($B23,K24HPTBM!$A$6:$DM$168,AW$4,0)="","",VLOOKUP($B23,K24HPTBM!$A$6:$DM$168,AW$4,0))</f>
        <v>0</v>
      </c>
      <c r="AX23" s="13">
        <f>IF(VLOOKUP($B23,K24HPTBM!$A$6:$DM$168,AX$4,0)="","",VLOOKUP($B23,K24HPTBM!$A$6:$DM$168,AX$4,0))</f>
        <v>5.6</v>
      </c>
      <c r="AY23" s="13">
        <f>IF(VLOOKUP($B23,K24HPTBM!$A$6:$DM$168,AY$4,0)="","",VLOOKUP($B23,K24HPTBM!$A$6:$DM$168,AY$4,0))</f>
        <v>5.5</v>
      </c>
      <c r="AZ23" s="13" t="str">
        <f>IF(VLOOKUP($B23,K24HPTBM!$A$6:$DM$168,AZ$4,0)="","",VLOOKUP($B23,K24HPTBM!$A$6:$DM$168,AZ$4,0))</f>
        <v/>
      </c>
      <c r="BA23" s="13" t="str">
        <f>IF(VLOOKUP($B23,K24HPTBM!$A$6:$DM$168,BA$4,0)="","",VLOOKUP($B23,K24HPTBM!$A$6:$DM$168,BA$4,0))</f>
        <v/>
      </c>
      <c r="BB23" s="13" t="str">
        <f>IF(VLOOKUP($B23,K24HPTBM!$A$6:$DM$168,BB$4,0)="","",VLOOKUP($B23,K24HPTBM!$A$6:$DM$168,BB$4,0))</f>
        <v/>
      </c>
      <c r="BC23" s="13" t="str">
        <f>IF(VLOOKUP($B23,K24HPTBM!$A$6:$DM$168,BC$4,0)="","",VLOOKUP($B23,K24HPTBM!$A$6:$DM$168,BC$4,0))</f>
        <v/>
      </c>
      <c r="BD23" s="13">
        <f>IF(VLOOKUP($B23,K24HPTBM!$A$6:$DM$168,BD$4,0)="","",VLOOKUP($B23,K24HPTBM!$A$6:$DM$168,BD$4,0))</f>
        <v>5.6</v>
      </c>
      <c r="BE23" s="13" t="str">
        <f>IF(VLOOKUP($B23,K24HPTBM!$A$6:$DM$168,BE$4,0)="","",VLOOKUP($B23,K24HPTBM!$A$6:$DM$168,BE$4,0))</f>
        <v/>
      </c>
      <c r="BF23" s="13" t="str">
        <f>IF(VLOOKUP($B23,K24HPTBM!$A$6:$DM$168,BF$4,0)="","",VLOOKUP($B23,K24HPTBM!$A$6:$DM$168,BF$4,0))</f>
        <v/>
      </c>
      <c r="BG23" s="13" t="str">
        <f>IF(VLOOKUP($B23,K24HPTBM!$A$6:$DM$168,BG$4,0)="","",VLOOKUP($B23,K24HPTBM!$A$6:$DM$168,BG$4,0))</f>
        <v/>
      </c>
      <c r="BH23" s="13" t="str">
        <f>IF(VLOOKUP($B23,K24HPTBM!$A$6:$DM$168,BH$4,0)="","",VLOOKUP($B23,K24HPTBM!$A$6:$DM$168,BH$4,0))</f>
        <v/>
      </c>
      <c r="BI23" s="13" t="str">
        <f>IF(VLOOKUP($B23,K24HPTBM!$A$6:$DM$168,BI$4,0)="","",VLOOKUP($B23,K24HPTBM!$A$6:$DM$168,BI$4,0))</f>
        <v/>
      </c>
      <c r="BJ23" s="13">
        <f>IF(VLOOKUP($B23,K24HPTBM!$A$6:$DM$168,BJ$4,0)="","",VLOOKUP($B23,K24HPTBM!$A$6:$DM$168,BJ$4,0))</f>
        <v>5.5</v>
      </c>
      <c r="BK23" s="13" t="str">
        <f>IF(VLOOKUP($B23,K24HPTBM!$A$6:$DM$168,BK$4,0)="","",VLOOKUP($B23,K24HPTBM!$A$6:$DM$168,BK$4,0))</f>
        <v/>
      </c>
      <c r="BL23" s="13">
        <f>IF(VLOOKUP($B23,K24HPTBM!$A$6:$DM$168,BL$4,0)="","",VLOOKUP($B23,K24HPTBM!$A$6:$DM$168,BL$4,0))</f>
        <v>4.2</v>
      </c>
      <c r="BM23" s="14">
        <f>IF(VLOOKUP($B23,K24HPTBM!$A$6:$DM$168,BM$4,0)="","",VLOOKUP($B23,K24HPTBM!$A$6:$DM$168,BM$4,0))</f>
        <v>5</v>
      </c>
      <c r="BN23" s="14">
        <f>IF(VLOOKUP($B23,K24HPTBM!$A$6:$DM$168,BN$4,0)="","",VLOOKUP($B23,K24HPTBM!$A$6:$DM$168,BN$4,0))</f>
        <v>0</v>
      </c>
      <c r="BO23" s="28">
        <f>IF(ISERROR(HLOOKUP(IF(VLOOKUP($B23,K24HPTBM!$A$6:$DM$168,BO$4,0)="","",VLOOKUP($B23,K24HPTBM!$A$6:$DM$168,BO$4,0)),$I$1:$V$2,2,1)),"",HLOOKUP(IF(VLOOKUP($B23,K24HPTBM!$A$6:$DM$168,BO$4,0)="","",VLOOKUP($B23,K24HPTBM!$A$6:$DM$168,BO$4,0)),$I$1:$V$2,2,1))</f>
        <v>2.33</v>
      </c>
      <c r="BP23" s="28">
        <f>IF(ISERROR(HLOOKUP(IF(VLOOKUP($B23,K24HPTBM!$A$6:$DM$168,BP$4,0)="","",VLOOKUP($B23,K24HPTBM!$A$6:$DM$168,BP$4,0)),$I$1:$V$2,2,1)),"",HLOOKUP(IF(VLOOKUP($B23,K24HPTBM!$A$6:$DM$168,BP$4,0)="","",VLOOKUP($B23,K24HPTBM!$A$6:$DM$168,BP$4,0)),$I$1:$V$2,2,1))</f>
        <v>3</v>
      </c>
      <c r="BQ23" s="28">
        <f>IF(ISERROR(HLOOKUP(IF(VLOOKUP($B23,K24HPTBM!$A$6:$DM$168,BQ$4,0)="","",VLOOKUP($B23,K24HPTBM!$A$6:$DM$168,BQ$4,0)),$I$1:$V$2,2,1)),"",HLOOKUP(IF(VLOOKUP($B23,K24HPTBM!$A$6:$DM$168,BQ$4,0)="","",VLOOKUP($B23,K24HPTBM!$A$6:$DM$168,BQ$4,0)),$I$1:$V$2,2,1))</f>
        <v>1.65</v>
      </c>
      <c r="BR23" s="28">
        <f>IF(ISERROR(HLOOKUP(IF(VLOOKUP($B23,K24HPTBM!$A$6:$DM$168,BR$4,0)="","",VLOOKUP($B23,K24HPTBM!$A$6:$DM$168,BR$4,0)),$I$1:$V$2,2,1)),"",HLOOKUP(IF(VLOOKUP($B23,K24HPTBM!$A$6:$DM$168,BR$4,0)="","",VLOOKUP($B23,K24HPTBM!$A$6:$DM$168,BR$4,0)),$I$1:$V$2,2,1))</f>
        <v>2</v>
      </c>
      <c r="BS23" s="28">
        <f>IF(ISERROR(HLOOKUP(IF(VLOOKUP($B23,K24HPTBM!$A$6:$DM$168,BS$4,0)="","",VLOOKUP($B23,K24HPTBM!$A$6:$DM$168,BS$4,0)),$I$1:$V$2,2,1)),"",HLOOKUP(IF(VLOOKUP($B23,K24HPTBM!$A$6:$DM$168,BS$4,0)="","",VLOOKUP($B23,K24HPTBM!$A$6:$DM$168,BS$4,0)),$I$1:$V$2,2,1))</f>
        <v>1.65</v>
      </c>
      <c r="BT23" s="28">
        <f>IF(ISERROR(HLOOKUP(IF(VLOOKUP($B23,K24HPTBM!$A$6:$DM$168,BT$4,0)="","",VLOOKUP($B23,K24HPTBM!$A$6:$DM$168,BT$4,0)),$I$1:$V$2,2,1)),"",HLOOKUP(IF(VLOOKUP($B23,K24HPTBM!$A$6:$DM$168,BT$4,0)="","",VLOOKUP($B23,K24HPTBM!$A$6:$DM$168,BT$4,0)),$I$1:$V$2,2,1))</f>
        <v>2</v>
      </c>
      <c r="BU23" s="28">
        <f>IF(ISERROR(HLOOKUP(IF(VLOOKUP($B23,K24HPTBM!$A$6:$DM$168,BU$4,0)="","",VLOOKUP($B23,K24HPTBM!$A$6:$DM$168,BU$4,0)),$I$1:$V$2,2,1)),"",HLOOKUP(IF(VLOOKUP($B23,K24HPTBM!$A$6:$DM$168,BU$4,0)="","",VLOOKUP($B23,K24HPTBM!$A$6:$DM$168,BU$4,0)),$I$1:$V$2,2,1))</f>
        <v>1.65</v>
      </c>
      <c r="BV23" s="28">
        <f>IF(ISERROR(HLOOKUP(IF(VLOOKUP($B23,K24HPTBM!$A$6:$DM$168,BV$4,0)="","",VLOOKUP($B23,K24HPTBM!$A$6:$DM$168,BV$4,0)),$I$1:$V$2,2,1)),"",HLOOKUP(IF(VLOOKUP($B23,K24HPTBM!$A$6:$DM$168,BV$4,0)="","",VLOOKUP($B23,K24HPTBM!$A$6:$DM$168,BV$4,0)),$I$1:$V$2,2,1))</f>
        <v>2.33</v>
      </c>
      <c r="BW23" s="28">
        <f>IF(ISERROR(HLOOKUP(IF(VLOOKUP($B23,K24HPTBM!$A$6:$DM$168,BW$4,0)="","",VLOOKUP($B23,K24HPTBM!$A$6:$DM$168,BW$4,0)),$I$1:$V$2,2,1)),"",HLOOKUP(IF(VLOOKUP($B23,K24HPTBM!$A$6:$DM$168,BW$4,0)="","",VLOOKUP($B23,K24HPTBM!$A$6:$DM$168,BW$4,0)),$I$1:$V$2,2,1))</f>
        <v>2.33</v>
      </c>
      <c r="BX23" s="28">
        <f>IF(ISERROR(HLOOKUP(IF(VLOOKUP($B23,K24HPTBM!$A$6:$DM$168,BX$4,0)="","",VLOOKUP($B23,K24HPTBM!$A$6:$DM$168,BX$4,0)),$I$1:$V$2,2,1)),"",HLOOKUP(IF(VLOOKUP($B23,K24HPTBM!$A$6:$DM$168,BX$4,0)="","",VLOOKUP($B23,K24HPTBM!$A$6:$DM$168,BX$4,0)),$I$1:$V$2,2,1))</f>
        <v>3</v>
      </c>
      <c r="BY23" s="28">
        <f>IF(ISERROR(HLOOKUP(IF(VLOOKUP($B23,K24HPTBM!$A$6:$DM$168,BY$4,0)="","",VLOOKUP($B23,K24HPTBM!$A$6:$DM$168,BY$4,0)),$I$1:$V$2,2,1)),"",HLOOKUP(IF(VLOOKUP($B23,K24HPTBM!$A$6:$DM$168,BY$4,0)="","",VLOOKUP($B23,K24HPTBM!$A$6:$DM$168,BY$4,0)),$I$1:$V$2,2,1))</f>
        <v>4</v>
      </c>
      <c r="BZ23" s="28">
        <f>IF(ISERROR(HLOOKUP(IF(VLOOKUP($B23,K24HPTBM!$A$6:$DM$168,BZ$4,0)="","",VLOOKUP($B23,K24HPTBM!$A$6:$DM$168,BZ$4,0)),$I$1:$V$2,2,1)),"",HLOOKUP(IF(VLOOKUP($B23,K24HPTBM!$A$6:$DM$168,BZ$4,0)="","",VLOOKUP($B23,K24HPTBM!$A$6:$DM$168,BZ$4,0)),$I$1:$V$2,2,1))</f>
        <v>3</v>
      </c>
      <c r="CA23" s="28">
        <f>IF(ISERROR(HLOOKUP(IF(VLOOKUP($B23,K24HPTBM!$A$6:$DM$168,CA$4,0)="","",VLOOKUP($B23,K24HPTBM!$A$6:$DM$168,CA$4,0)),$I$1:$V$2,2,1)),"",HLOOKUP(IF(VLOOKUP($B23,K24HPTBM!$A$6:$DM$168,CA$4,0)="","",VLOOKUP($B23,K24HPTBM!$A$6:$DM$168,CA$4,0)),$I$1:$V$2,2,1))</f>
        <v>3</v>
      </c>
      <c r="CB23" s="28">
        <f>IF(ISERROR(HLOOKUP(IF(VLOOKUP($B23,K24HPTBM!$A$6:$DM$168,CB$4,0)="","",VLOOKUP($B23,K24HPTBM!$A$6:$DM$168,CB$4,0)),$I$1:$V$2,2,1)),"",HLOOKUP(IF(VLOOKUP($B23,K24HPTBM!$A$6:$DM$168,CB$4,0)="","",VLOOKUP($B23,K24HPTBM!$A$6:$DM$168,CB$4,0)),$I$1:$V$2,2,1))</f>
        <v>4</v>
      </c>
      <c r="CC23" s="28">
        <f>IF(ISERROR(HLOOKUP(IF(VLOOKUP($B23,K24HPTBM!$A$6:$DM$168,CC$4,0)="","",VLOOKUP($B23,K24HPTBM!$A$6:$DM$168,CC$4,0)),$I$1:$V$2,2,1)),"",HLOOKUP(IF(VLOOKUP($B23,K24HPTBM!$A$6:$DM$168,CC$4,0)="","",VLOOKUP($B23,K24HPTBM!$A$6:$DM$168,CC$4,0)),$I$1:$V$2,2,1))</f>
        <v>4</v>
      </c>
      <c r="CD23" s="14">
        <f>IF(VLOOKUP($B23,K24HPTBM!$A$6:$DM$168,CD$4,0)="","",VLOOKUP($B23,K24HPTBM!$A$6:$DM$168,CD$4,0))</f>
        <v>41</v>
      </c>
      <c r="CE23" s="14">
        <f>IF(VLOOKUP($B23,K24HPTBM!$A$6:$DM$168,CE$4,0)="","",VLOOKUP($B23,K24HPTBM!$A$6:$DM$168,CE$4,0))</f>
        <v>0</v>
      </c>
      <c r="CF23" s="28" t="str">
        <f>IF(ISERROR(HLOOKUP(IF(VLOOKUP($B23,K24HPTBM!$A$6:$DM$168,CF$4,0)="","",VLOOKUP($B23,K24HPTBM!$A$6:$DM$168,CF$4,0)),$I$1:$V$2,2,1)),"",HLOOKUP(IF(VLOOKUP($B23,K24HPTBM!$A$6:$DM$168,CF$4,0)="","",VLOOKUP($B23,K24HPTBM!$A$6:$DM$168,CF$4,0)),$I$1:$V$2,2,1))</f>
        <v/>
      </c>
      <c r="CG23" s="28">
        <f>IF(ISERROR(HLOOKUP(IF(VLOOKUP($B23,K24HPTBM!$A$6:$DM$168,CG$4,0)="","",VLOOKUP($B23,K24HPTBM!$A$6:$DM$168,CG$4,0)),$I$1:$V$2,2,1)),"",HLOOKUP(IF(VLOOKUP($B23,K24HPTBM!$A$6:$DM$168,CG$4,0)="","",VLOOKUP($B23,K24HPTBM!$A$6:$DM$168,CG$4,0)),$I$1:$V$2,2,1))</f>
        <v>4</v>
      </c>
      <c r="CH23" s="28">
        <f>IF(ISERROR(HLOOKUP(IF(VLOOKUP($B23,K24HPTBM!$A$6:$DM$168,CH$4,0)="","",VLOOKUP($B23,K24HPTBM!$A$6:$DM$168,CH$4,0)),$I$1:$V$2,2,1)),"",HLOOKUP(IF(VLOOKUP($B23,K24HPTBM!$A$6:$DM$168,CH$4,0)="","",VLOOKUP($B23,K24HPTBM!$A$6:$DM$168,CH$4,0)),$I$1:$V$2,2,1))</f>
        <v>3.65</v>
      </c>
      <c r="CI23" s="28">
        <f>IF(ISERROR(HLOOKUP(IF(VLOOKUP($B23,K24HPTBM!$A$6:$DM$168,CI$4,0)="","",VLOOKUP($B23,K24HPTBM!$A$6:$DM$168,CI$4,0)),$I$1:$V$2,2,1)),"",HLOOKUP(IF(VLOOKUP($B23,K24HPTBM!$A$6:$DM$168,CI$4,0)="","",VLOOKUP($B23,K24HPTBM!$A$6:$DM$168,CI$4,0)),$I$1:$V$2,2,1))</f>
        <v>3</v>
      </c>
      <c r="CJ23" s="28">
        <f>IF(ISERROR(HLOOKUP(IF(VLOOKUP($B23,K24HPTBM!$A$6:$DM$168,CJ$4,0)="","",VLOOKUP($B23,K24HPTBM!$A$6:$DM$168,CJ$4,0)),$I$1:$V$2,2,1)),"",HLOOKUP(IF(VLOOKUP($B23,K24HPTBM!$A$6:$DM$168,CJ$4,0)="","",VLOOKUP($B23,K24HPTBM!$A$6:$DM$168,CJ$4,0)),$I$1:$V$2,2,1))</f>
        <v>3.33</v>
      </c>
      <c r="CK23" s="28">
        <f>IF(ISERROR(HLOOKUP(IF(VLOOKUP($B23,K24HPTBM!$A$6:$DM$168,CK$4,0)="","",VLOOKUP($B23,K24HPTBM!$A$6:$DM$168,CK$4,0)),$I$1:$V$2,2,1)),"",HLOOKUP(IF(VLOOKUP($B23,K24HPTBM!$A$6:$DM$168,CK$4,0)="","",VLOOKUP($B23,K24HPTBM!$A$6:$DM$168,CK$4,0)),$I$1:$V$2,2,1))</f>
        <v>3.33</v>
      </c>
      <c r="CL23" s="28">
        <f>IF(ISERROR(HLOOKUP(IF(VLOOKUP($B23,K24HPTBM!$A$6:$DM$168,CL$4,0)="","",VLOOKUP($B23,K24HPTBM!$A$6:$DM$168,CL$4,0)),$I$1:$V$2,2,1)),"",HLOOKUP(IF(VLOOKUP($B23,K24HPTBM!$A$6:$DM$168,CL$4,0)="","",VLOOKUP($B23,K24HPTBM!$A$6:$DM$168,CL$4,0)),$I$1:$V$2,2,1))</f>
        <v>4</v>
      </c>
      <c r="CM23" s="28" t="str">
        <f>IF(ISERROR(HLOOKUP(IF(VLOOKUP($B23,K24HPTBM!$A$6:$DM$168,CM$4,0)="","",VLOOKUP($B23,K24HPTBM!$A$6:$DM$168,CM$4,0)),$I$1:$V$2,2,1)),"",HLOOKUP(IF(VLOOKUP($B23,K24HPTBM!$A$6:$DM$168,CM$4,0)="","",VLOOKUP($B23,K24HPTBM!$A$6:$DM$168,CM$4,0)),$I$1:$V$2,2,1))</f>
        <v>X</v>
      </c>
      <c r="CN23" s="28">
        <f>IF(ISERROR(HLOOKUP(IF(VLOOKUP($B23,K24HPTBM!$A$6:$DM$168,CN$4,0)="","",VLOOKUP($B23,K24HPTBM!$A$6:$DM$168,CN$4,0)),$I$1:$V$2,2,1)),"",HLOOKUP(IF(VLOOKUP($B23,K24HPTBM!$A$6:$DM$168,CN$4,0)="","",VLOOKUP($B23,K24HPTBM!$A$6:$DM$168,CN$4,0)),$I$1:$V$2,2,1))</f>
        <v>3</v>
      </c>
      <c r="CO23" s="28">
        <f>IF(ISERROR(HLOOKUP(IF(VLOOKUP($B23,K24HPTBM!$A$6:$DM$168,CO$4,0)="","",VLOOKUP($B23,K24HPTBM!$A$6:$DM$168,CO$4,0)),$I$1:$V$2,2,1)),"",HLOOKUP(IF(VLOOKUP($B23,K24HPTBM!$A$6:$DM$168,CO$4,0)="","",VLOOKUP($B23,K24HPTBM!$A$6:$DM$168,CO$4,0)),$I$1:$V$2,2,1))</f>
        <v>4</v>
      </c>
      <c r="CP23" s="28">
        <f>IF(ISERROR(HLOOKUP(IF(VLOOKUP($B23,K24HPTBM!$A$6:$DM$168,CP$4,0)="","",VLOOKUP($B23,K24HPTBM!$A$6:$DM$168,CP$4,0)),$I$1:$V$2,2,1)),"",HLOOKUP(IF(VLOOKUP($B23,K24HPTBM!$A$6:$DM$168,CP$4,0)="","",VLOOKUP($B23,K24HPTBM!$A$6:$DM$168,CP$4,0)),$I$1:$V$2,2,1))</f>
        <v>3.33</v>
      </c>
      <c r="CQ23" s="28">
        <f>IF(ISERROR(HLOOKUP(IF(VLOOKUP($B23,K24HPTBM!$A$6:$DM$168,CQ$4,0)="","",VLOOKUP($B23,K24HPTBM!$A$6:$DM$168,CQ$4,0)),$I$1:$V$2,2,1)),"",HLOOKUP(IF(VLOOKUP($B23,K24HPTBM!$A$6:$DM$168,CQ$4,0)="","",VLOOKUP($B23,K24HPTBM!$A$6:$DM$168,CQ$4,0)),$I$1:$V$2,2,1))</f>
        <v>2.65</v>
      </c>
      <c r="CR23" s="28">
        <f>IF(ISERROR(HLOOKUP(IF(VLOOKUP($B23,K24HPTBM!$A$6:$DM$168,CR$4,0)="","",VLOOKUP($B23,K24HPTBM!$A$6:$DM$168,CR$4,0)),$I$1:$V$2,2,1)),"",HLOOKUP(IF(VLOOKUP($B23,K24HPTBM!$A$6:$DM$168,CR$4,0)="","",VLOOKUP($B23,K24HPTBM!$A$6:$DM$168,CR$4,0)),$I$1:$V$2,2,1))</f>
        <v>2.33</v>
      </c>
      <c r="CS23" s="28">
        <f>IF(ISERROR(HLOOKUP(IF(VLOOKUP($B23,K24HPTBM!$A$6:$DM$168,CS$4,0)="","",VLOOKUP($B23,K24HPTBM!$A$6:$DM$168,CS$4,0)),$I$1:$V$2,2,1)),"",HLOOKUP(IF(VLOOKUP($B23,K24HPTBM!$A$6:$DM$168,CS$4,0)="","",VLOOKUP($B23,K24HPTBM!$A$6:$DM$168,CS$4,0)),$I$1:$V$2,2,1))</f>
        <v>3</v>
      </c>
      <c r="CT23" s="28">
        <f>IF(ISERROR(HLOOKUP(IF(VLOOKUP($B23,K24HPTBM!$A$6:$DM$168,CT$4,0)="","",VLOOKUP($B23,K24HPTBM!$A$6:$DM$168,CT$4,0)),$I$1:$V$2,2,1)),"",HLOOKUP(IF(VLOOKUP($B23,K24HPTBM!$A$6:$DM$168,CT$4,0)="","",VLOOKUP($B23,K24HPTBM!$A$6:$DM$168,CT$4,0)),$I$1:$V$2,2,1))</f>
        <v>3</v>
      </c>
      <c r="CU23" s="28">
        <f>IF(ISERROR(HLOOKUP(IF(VLOOKUP($B23,K24HPTBM!$A$6:$DM$168,CU$4,0)="","",VLOOKUP($B23,K24HPTBM!$A$6:$DM$168,CU$4,0)),$I$1:$V$2,2,1)),"",HLOOKUP(IF(VLOOKUP($B23,K24HPTBM!$A$6:$DM$168,CU$4,0)="","",VLOOKUP($B23,K24HPTBM!$A$6:$DM$168,CU$4,0)),$I$1:$V$2,2,1))</f>
        <v>3.33</v>
      </c>
      <c r="CV23" s="28">
        <f>IF(ISERROR(HLOOKUP(IF(VLOOKUP($B23,K24HPTBM!$A$6:$DM$168,CV$4,0)="","",VLOOKUP($B23,K24HPTBM!$A$6:$DM$168,CV$4,0)),$I$1:$V$2,2,1)),"",HLOOKUP(IF(VLOOKUP($B23,K24HPTBM!$A$6:$DM$168,CV$4,0)="","",VLOOKUP($B23,K24HPTBM!$A$6:$DM$168,CV$4,0)),$I$1:$V$2,2,1))</f>
        <v>4</v>
      </c>
      <c r="CW23" s="14">
        <f>IF(VLOOKUP($B23,K24HPTBM!$A$6:$DM$168,CW$4,0)="","",VLOOKUP($B23,K24HPTBM!$A$6:$DM$168,CW$4,0))</f>
        <v>35</v>
      </c>
      <c r="CX23" s="14">
        <f>IF(VLOOKUP($B23,K24HPTBM!$A$6:$DM$168,CX$4,0)="","",VLOOKUP($B23,K24HPTBM!$A$6:$DM$168,CX$4,0))</f>
        <v>3</v>
      </c>
      <c r="CY23" s="14">
        <f t="shared" si="0"/>
        <v>125</v>
      </c>
      <c r="CZ23" s="14">
        <f t="shared" si="1"/>
        <v>0</v>
      </c>
      <c r="DA23" s="14">
        <f t="shared" si="2"/>
        <v>2.9</v>
      </c>
      <c r="DB23" s="14"/>
      <c r="DC23" s="14">
        <f t="shared" si="3"/>
        <v>3</v>
      </c>
      <c r="DD23" s="16">
        <f t="shared" si="4"/>
        <v>2.4E-2</v>
      </c>
      <c r="DE23" s="17" t="str">
        <f t="shared" si="5"/>
        <v>KO</v>
      </c>
      <c r="DF23" s="13" t="str">
        <f>IF(VLOOKUP($B23,K24HPTBM!$A$6:$DM$168,DF$4,0)="","",VLOOKUP($B23,K24HPTBM!$A$6:$DM$168,DF$4,0))</f>
        <v/>
      </c>
      <c r="DG23" s="13" t="str">
        <f>IF(VLOOKUP($B23,K24HPTBM!$A$6:$DM$168,DG$4,0)="","",VLOOKUP($B23,K24HPTBM!$A$6:$DM$168,DG$4,0))</f>
        <v/>
      </c>
      <c r="DH23" s="13" t="str">
        <f>IF(VLOOKUP($B23,K24HPTBM!$A$6:$DM$168,DH$4,0)="","",VLOOKUP($B23,K24HPTBM!$A$6:$DM$168,DH$4,0))</f>
        <v/>
      </c>
      <c r="DI23" s="28" t="str">
        <f>IF(ISERROR(HLOOKUP(IF(VLOOKUP($B23,K24HPTBM!$A$6:$DM$168,DI$4,0)="","",VLOOKUP($B23,K24HPTBM!$A$6:$DM$168,DI$4,0)),$I$1:$V$2,2,1)),"",HLOOKUP(IF(VLOOKUP($B23,K24HPTBM!$A$6:$DM$168,DI$4,0)="","",VLOOKUP($B23,K24HPTBM!$A$6:$DM$168,DI$4,0)),$I$1:$V$2,2,1))</f>
        <v/>
      </c>
      <c r="DJ23" s="13" t="str">
        <f>IF(VLOOKUP($B23,K24HPTBM!$A$6:$DM$168,DJ$4,0)="","",VLOOKUP($B23,K24HPTBM!$A$6:$DM$168,DJ$4,0))</f>
        <v/>
      </c>
      <c r="DK23" s="13" t="str">
        <f>IF(VLOOKUP($B23,K24HPTBM!$A$6:$DM$168,DK$4,0)="","",VLOOKUP($B23,K24HPTBM!$A$6:$DM$168,DK$4,0))</f>
        <v/>
      </c>
      <c r="DL23" s="14">
        <f>IF(VLOOKUP($B23,K24HPTBM!$A$6:$DM$168,DL$4,0)="","",VLOOKUP($B23,K24HPTBM!$A$6:$DM$168,DL$4,0))</f>
        <v>0</v>
      </c>
      <c r="DM23" s="14">
        <f>IF(VLOOKUP($B23,K24HPTBM!$A$6:$DM$168,DM$4,0)="","",VLOOKUP($B23,K24HPTBM!$A$6:$DM$168,DM$4,0))</f>
        <v>3</v>
      </c>
      <c r="DN23" s="14">
        <f>IF(VLOOKUP($B23,K24HPTBM!$A$6:$DM$168,DN$4,0)="","",VLOOKUP($B23,K24HPTBM!$A$6:$DM$168,DN$4,0))</f>
        <v>127</v>
      </c>
      <c r="DO23" s="14">
        <f>IF(VLOOKUP($B23,K24HPTBM!$A$6:$DM$168,DO$4,0)="","",VLOOKUP($B23,K24HPTBM!$A$6:$DM$168,DO$4,0))</f>
        <v>6</v>
      </c>
      <c r="DP23" s="14">
        <f>IF(VLOOKUP($B23,K24HPTBM!$A$6:$DM$168,DP$4,0)="","",VLOOKUP($B23,K24HPTBM!$A$6:$DM$168,DP$4,0))</f>
        <v>132</v>
      </c>
      <c r="DQ23" s="14">
        <f>IF(VLOOKUP($B23,K24HPTBM!$A$6:$DM$168,DQ$4,0)="","",VLOOKUP($B23,K24HPTBM!$A$6:$DM$168,DQ$4,0))</f>
        <v>129</v>
      </c>
      <c r="DR23" s="18">
        <f>IF(VLOOKUP($B23,K24HPTBM!$A$6:$DM$168,DR$4,0)="","",VLOOKUP($B23,K24HPTBM!$A$6:$DM$168,DR$4,0))</f>
        <v>7.16</v>
      </c>
      <c r="DS23" s="18">
        <f>IF(VLOOKUP($B23,K24HPTBM!$A$6:$DM$168,DS$4,0)="","",VLOOKUP($B23,K24HPTBM!$A$6:$DM$168,DS$4,0))</f>
        <v>2.92</v>
      </c>
      <c r="DT23" s="13" t="str">
        <f>IF(VLOOKUP($B23,K24HPTBM!$A$6:$DM$168,DT$4,0)="","",VLOOKUP($B23,K24HPTBM!$A$6:$DM$168,DT$4,0))</f>
        <v/>
      </c>
      <c r="DU23" s="29">
        <f t="shared" si="7"/>
        <v>2.83</v>
      </c>
    </row>
    <row r="24" spans="1:125" ht="17.25" customHeight="1" x14ac:dyDescent="0.25">
      <c r="A24" s="8">
        <f t="shared" si="6"/>
        <v>15</v>
      </c>
      <c r="B24" s="4">
        <v>24211908317</v>
      </c>
      <c r="C24" s="4" t="str">
        <f>VLOOKUP($B24,K24HPTBM!$A$6:$DM$168,C$4,0) &amp; " " &amp; VLOOKUP($B24,K24HPTBM!$A$6:$DM$168,D$4,0)</f>
        <v>Lê Hoàng</v>
      </c>
      <c r="D24" s="5"/>
      <c r="E24" s="4" t="str">
        <f>VLOOKUP($B24,K24HPTBM!$A$6:$DM$168,E$4,0)</f>
        <v>Phong</v>
      </c>
      <c r="F24" s="6">
        <f>VLOOKUP($B24,K24HPTBM!$A$6:$DM$168,F$4,0)</f>
        <v>36238</v>
      </c>
      <c r="G24" s="4" t="str">
        <f>VLOOKUP($B24,K24HPTBM!$A$6:$DM$168,G$4,0)</f>
        <v>Nam</v>
      </c>
      <c r="H24" s="5"/>
      <c r="I24" s="28">
        <f>IF(ISERROR(HLOOKUP(IF(VLOOKUP($B24,K24HPTBM!$A$6:$DM$168,I$4,0)="","",VLOOKUP($B24,K24HPTBM!$A$6:$DM$168,I$4,0)),$I$1:$V$2,2,1)),"",HLOOKUP(IF(VLOOKUP($B24,K24HPTBM!$A$6:$DM$168,I$4,0)="","",VLOOKUP($B24,K24HPTBM!$A$6:$DM$168,I$4,0)),$I$1:$V$2,2,1))</f>
        <v>3.33</v>
      </c>
      <c r="J24" s="28">
        <f>IF(ISERROR(HLOOKUP(IF(VLOOKUP($B24,K24HPTBM!$A$6:$DM$168,J$4,0)="","",VLOOKUP($B24,K24HPTBM!$A$6:$DM$168,J$4,0)),$I$1:$V$2,2,1)),"",HLOOKUP(IF(VLOOKUP($B24,K24HPTBM!$A$6:$DM$168,J$4,0)="","",VLOOKUP($B24,K24HPTBM!$A$6:$DM$168,J$4,0)),$I$1:$V$2,2,1))</f>
        <v>4</v>
      </c>
      <c r="K24" s="28" t="str">
        <f>IF(ISERROR(HLOOKUP(IF(VLOOKUP($B24,K24HPTBM!$A$6:$DM$168,K$4,0)="","",VLOOKUP($B24,K24HPTBM!$A$6:$DM$168,K$4,0)),$I$1:$V$2,2,1)),"",HLOOKUP(IF(VLOOKUP($B24,K24HPTBM!$A$6:$DM$168,K$4,0)="","",VLOOKUP($B24,K24HPTBM!$A$6:$DM$168,K$4,0)),$I$1:$V$2,2,1))</f>
        <v/>
      </c>
      <c r="L24" s="28">
        <f>IF(ISERROR(HLOOKUP(IF(VLOOKUP($B24,K24HPTBM!$A$6:$DM$168,L$4,0)="","",VLOOKUP($B24,K24HPTBM!$A$6:$DM$168,L$4,0)),$I$1:$V$2,2,1)),"",HLOOKUP(IF(VLOOKUP($B24,K24HPTBM!$A$6:$DM$168,L$4,0)="","",VLOOKUP($B24,K24HPTBM!$A$6:$DM$168,L$4,0)),$I$1:$V$2,2,1))</f>
        <v>1.65</v>
      </c>
      <c r="M24" s="28" t="str">
        <f>IF(ISERROR(HLOOKUP(IF(VLOOKUP($B24,K24HPTBM!$A$6:$DM$168,M$4,0)="","",VLOOKUP($B24,K24HPTBM!$A$6:$DM$168,M$4,0)),$I$1:$V$2,2,1)),"",HLOOKUP(IF(VLOOKUP($B24,K24HPTBM!$A$6:$DM$168,M$4,0)="","",VLOOKUP($B24,K24HPTBM!$A$6:$DM$168,M$4,0)),$I$1:$V$2,2,1))</f>
        <v/>
      </c>
      <c r="N24" s="28">
        <f>IF(ISERROR(HLOOKUP(IF(VLOOKUP($B24,K24HPTBM!$A$6:$DM$168,N$4,0)="","",VLOOKUP($B24,K24HPTBM!$A$6:$DM$168,N$4,0)),$I$1:$V$2,2,1)),"",HLOOKUP(IF(VLOOKUP($B24,K24HPTBM!$A$6:$DM$168,N$4,0)="","",VLOOKUP($B24,K24HPTBM!$A$6:$DM$168,N$4,0)),$I$1:$V$2,2,1))</f>
        <v>3.65</v>
      </c>
      <c r="O24" s="28">
        <f>IF(ISERROR(HLOOKUP(IF(VLOOKUP($B24,K24HPTBM!$A$6:$DM$168,O$4,0)="","",VLOOKUP($B24,K24HPTBM!$A$6:$DM$168,O$4,0)),$I$1:$V$2,2,1)),"",HLOOKUP(IF(VLOOKUP($B24,K24HPTBM!$A$6:$DM$168,O$4,0)="","",VLOOKUP($B24,K24HPTBM!$A$6:$DM$168,O$4,0)),$I$1:$V$2,2,1))</f>
        <v>4</v>
      </c>
      <c r="P24" s="28">
        <f>IF(ISERROR(HLOOKUP(IF(VLOOKUP($B24,K24HPTBM!$A$6:$DM$168,P$4,0)="","",VLOOKUP($B24,K24HPTBM!$A$6:$DM$168,P$4,0)),$I$1:$V$2,2,1)),"",HLOOKUP(IF(VLOOKUP($B24,K24HPTBM!$A$6:$DM$168,P$4,0)="","",VLOOKUP($B24,K24HPTBM!$A$6:$DM$168,P$4,0)),$I$1:$V$2,2,1))</f>
        <v>2.33</v>
      </c>
      <c r="Q24" s="28">
        <f>IF(ISERROR(HLOOKUP(IF(VLOOKUP($B24,K24HPTBM!$A$6:$DM$168,Q$4,0)="","",VLOOKUP($B24,K24HPTBM!$A$6:$DM$168,Q$4,0)),$I$1:$V$2,2,1)),"",HLOOKUP(IF(VLOOKUP($B24,K24HPTBM!$A$6:$DM$168,Q$4,0)="","",VLOOKUP($B24,K24HPTBM!$A$6:$DM$168,Q$4,0)),$I$1:$V$2,2,1))</f>
        <v>3</v>
      </c>
      <c r="R24" s="28" t="str">
        <f>IF(ISERROR(HLOOKUP(IF(VLOOKUP($B24,K24HPTBM!$A$6:$DM$168,R$4,0)="","",VLOOKUP($B24,K24HPTBM!$A$6:$DM$168,R$4,0)),$I$1:$V$2,2,1)),"",HLOOKUP(IF(VLOOKUP($B24,K24HPTBM!$A$6:$DM$168,R$4,0)="","",VLOOKUP($B24,K24HPTBM!$A$6:$DM$168,R$4,0)),$I$1:$V$2,2,1))</f>
        <v/>
      </c>
      <c r="S24" s="28">
        <f>IF(ISERROR(HLOOKUP(IF(VLOOKUP($B24,K24HPTBM!$A$6:$DM$168,S$4,0)="","",VLOOKUP($B24,K24HPTBM!$A$6:$DM$168,S$4,0)),$I$1:$V$2,2,1)),"",HLOOKUP(IF(VLOOKUP($B24,K24HPTBM!$A$6:$DM$168,S$4,0)="","",VLOOKUP($B24,K24HPTBM!$A$6:$DM$168,S$4,0)),$I$1:$V$2,2,1))</f>
        <v>0</v>
      </c>
      <c r="T24" s="28">
        <f>IF(ISERROR(HLOOKUP(IF(VLOOKUP($B24,K24HPTBM!$A$6:$DM$168,T$4,0)="","",VLOOKUP($B24,K24HPTBM!$A$6:$DM$168,T$4,0)),$I$1:$V$2,2,1)),"",HLOOKUP(IF(VLOOKUP($B24,K24HPTBM!$A$6:$DM$168,T$4,0)="","",VLOOKUP($B24,K24HPTBM!$A$6:$DM$168,T$4,0)),$I$1:$V$2,2,1))</f>
        <v>3.65</v>
      </c>
      <c r="U24" s="28" t="str">
        <f>IF(ISERROR(HLOOKUP(IF(VLOOKUP($B24,K24HPTBM!$A$6:$DM$168,U$4,0)="","",VLOOKUP($B24,K24HPTBM!$A$6:$DM$168,U$4,0)),$I$1:$V$2,2,1)),"",HLOOKUP(IF(VLOOKUP($B24,K24HPTBM!$A$6:$DM$168,U$4,0)="","",VLOOKUP($B24,K24HPTBM!$A$6:$DM$168,U$4,0)),$I$1:$V$2,2,1))</f>
        <v/>
      </c>
      <c r="V24" s="28" t="str">
        <f>IF(ISERROR(HLOOKUP(IF(VLOOKUP($B24,K24HPTBM!$A$6:$DM$168,V$4,0)="","",VLOOKUP($B24,K24HPTBM!$A$6:$DM$168,V$4,0)),$I$1:$V$2,2,1)),"",HLOOKUP(IF(VLOOKUP($B24,K24HPTBM!$A$6:$DM$168,V$4,0)="","",VLOOKUP($B24,K24HPTBM!$A$6:$DM$168,V$4,0)),$I$1:$V$2,2,1))</f>
        <v/>
      </c>
      <c r="W24" s="28">
        <f>IF(ISERROR(HLOOKUP(IF(VLOOKUP($B24,K24HPTBM!$A$6:$DM$168,W$4,0)="","",VLOOKUP($B24,K24HPTBM!$A$6:$DM$168,W$4,0)),$I$1:$V$2,2,1)),"",HLOOKUP(IF(VLOOKUP($B24,K24HPTBM!$A$6:$DM$168,W$4,0)="","",VLOOKUP($B24,K24HPTBM!$A$6:$DM$168,W$4,0)),$I$1:$V$2,2,1))</f>
        <v>3</v>
      </c>
      <c r="X24" s="28">
        <f>IF(ISERROR(HLOOKUP(IF(VLOOKUP($B24,K24HPTBM!$A$6:$DM$168,X$4,0)="","",VLOOKUP($B24,K24HPTBM!$A$6:$DM$168,X$4,0)),$I$1:$V$2,2,1)),"",HLOOKUP(IF(VLOOKUP($B24,K24HPTBM!$A$6:$DM$168,X$4,0)="","",VLOOKUP($B24,K24HPTBM!$A$6:$DM$168,X$4,0)),$I$1:$V$2,2,1))</f>
        <v>1</v>
      </c>
      <c r="Y24" s="28" t="str">
        <f>IF(ISERROR(HLOOKUP(IF(VLOOKUP($B24,K24HPTBM!$A$6:$DM$168,Y$4,0)="","",VLOOKUP($B24,K24HPTBM!$A$6:$DM$168,Y$4,0)),$I$1:$V$2,2,1)),"",HLOOKUP(IF(VLOOKUP($B24,K24HPTBM!$A$6:$DM$168,Y$4,0)="","",VLOOKUP($B24,K24HPTBM!$A$6:$DM$168,Y$4,0)),$I$1:$V$2,2,1))</f>
        <v/>
      </c>
      <c r="Z24" s="28">
        <f>IF(ISERROR(HLOOKUP(IF(VLOOKUP($B24,K24HPTBM!$A$6:$DM$168,Z$4,0)="","",VLOOKUP($B24,K24HPTBM!$A$6:$DM$168,Z$4,0)),$I$1:$V$2,2,1)),"",HLOOKUP(IF(VLOOKUP($B24,K24HPTBM!$A$6:$DM$168,Z$4,0)="","",VLOOKUP($B24,K24HPTBM!$A$6:$DM$168,Z$4,0)),$I$1:$V$2,2,1))</f>
        <v>4</v>
      </c>
      <c r="AA24" s="28">
        <f>IF(ISERROR(HLOOKUP(IF(VLOOKUP($B24,K24HPTBM!$A$6:$DM$168,AA$4,0)="","",VLOOKUP($B24,K24HPTBM!$A$6:$DM$168,AA$4,0)),$I$1:$V$2,2,1)),"",HLOOKUP(IF(VLOOKUP($B24,K24HPTBM!$A$6:$DM$168,AA$4,0)="","",VLOOKUP($B24,K24HPTBM!$A$6:$DM$168,AA$4,0)),$I$1:$V$2,2,1))</f>
        <v>4</v>
      </c>
      <c r="AB24" s="28">
        <f>IF(ISERROR(HLOOKUP(IF(VLOOKUP($B24,K24HPTBM!$A$6:$DM$168,AB$4,0)="","",VLOOKUP($B24,K24HPTBM!$A$6:$DM$168,AB$4,0)),$I$1:$V$2,2,1)),"",HLOOKUP(IF(VLOOKUP($B24,K24HPTBM!$A$6:$DM$168,AB$4,0)="","",VLOOKUP($B24,K24HPTBM!$A$6:$DM$168,AB$4,0)),$I$1:$V$2,2,1))</f>
        <v>4</v>
      </c>
      <c r="AC24" s="28">
        <f>IF(ISERROR(HLOOKUP(IF(VLOOKUP($B24,K24HPTBM!$A$6:$DM$168,AC$4,0)="","",VLOOKUP($B24,K24HPTBM!$A$6:$DM$168,AC$4,0)),$I$1:$V$2,2,1)),"",HLOOKUP(IF(VLOOKUP($B24,K24HPTBM!$A$6:$DM$168,AC$4,0)="","",VLOOKUP($B24,K24HPTBM!$A$6:$DM$168,AC$4,0)),$I$1:$V$2,2,1))</f>
        <v>2.33</v>
      </c>
      <c r="AD24" s="28">
        <f>IF(ISERROR(HLOOKUP(IF(VLOOKUP($B24,K24HPTBM!$A$6:$DM$168,AD$4,0)="","",VLOOKUP($B24,K24HPTBM!$A$6:$DM$168,AD$4,0)),$I$1:$V$2,2,1)),"",HLOOKUP(IF(VLOOKUP($B24,K24HPTBM!$A$6:$DM$168,AD$4,0)="","",VLOOKUP($B24,K24HPTBM!$A$6:$DM$168,AD$4,0)),$I$1:$V$2,2,1))</f>
        <v>2.65</v>
      </c>
      <c r="AE24" s="28">
        <f>IF(ISERROR(HLOOKUP(IF(VLOOKUP($B24,K24HPTBM!$A$6:$DM$168,AE$4,0)="","",VLOOKUP($B24,K24HPTBM!$A$6:$DM$168,AE$4,0)),$I$1:$V$2,2,1)),"",HLOOKUP(IF(VLOOKUP($B24,K24HPTBM!$A$6:$DM$168,AE$4,0)="","",VLOOKUP($B24,K24HPTBM!$A$6:$DM$168,AE$4,0)),$I$1:$V$2,2,1))</f>
        <v>3.65</v>
      </c>
      <c r="AF24" s="28">
        <f>IF(ISERROR(HLOOKUP(IF(VLOOKUP($B24,K24HPTBM!$A$6:$DM$168,AF$4,0)="","",VLOOKUP($B24,K24HPTBM!$A$6:$DM$168,AF$4,0)),$I$1:$V$2,2,1)),"",HLOOKUP(IF(VLOOKUP($B24,K24HPTBM!$A$6:$DM$168,AF$4,0)="","",VLOOKUP($B24,K24HPTBM!$A$6:$DM$168,AF$4,0)),$I$1:$V$2,2,1))</f>
        <v>1.65</v>
      </c>
      <c r="AG24" s="28">
        <f>IF(ISERROR(HLOOKUP(IF(VLOOKUP($B24,K24HPTBM!$A$6:$DM$168,AG$4,0)="","",VLOOKUP($B24,K24HPTBM!$A$6:$DM$168,AG$4,0)),$I$1:$V$2,2,1)),"",HLOOKUP(IF(VLOOKUP($B24,K24HPTBM!$A$6:$DM$168,AG$4,0)="","",VLOOKUP($B24,K24HPTBM!$A$6:$DM$168,AG$4,0)),$I$1:$V$2,2,1))</f>
        <v>2.65</v>
      </c>
      <c r="AH24" s="28">
        <f>IF(ISERROR(HLOOKUP(IF(VLOOKUP($B24,K24HPTBM!$A$6:$DM$168,AH$4,0)="","",VLOOKUP($B24,K24HPTBM!$A$6:$DM$168,AH$4,0)),$I$1:$V$2,2,1)),"",HLOOKUP(IF(VLOOKUP($B24,K24HPTBM!$A$6:$DM$168,AH$4,0)="","",VLOOKUP($B24,K24HPTBM!$A$6:$DM$168,AH$4,0)),$I$1:$V$2,2,1))</f>
        <v>3</v>
      </c>
      <c r="AI24" s="28">
        <f>IF(ISERROR(HLOOKUP(IF(VLOOKUP($B24,K24HPTBM!$A$6:$DM$168,AI$4,0)="","",VLOOKUP($B24,K24HPTBM!$A$6:$DM$168,AI$4,0)),$I$1:$V$2,2,1)),"",HLOOKUP(IF(VLOOKUP($B24,K24HPTBM!$A$6:$DM$168,AI$4,0)="","",VLOOKUP($B24,K24HPTBM!$A$6:$DM$168,AI$4,0)),$I$1:$V$2,2,1))</f>
        <v>2.33</v>
      </c>
      <c r="AJ24" s="28">
        <f>IF(ISERROR(HLOOKUP(IF(VLOOKUP($B24,K24HPTBM!$A$6:$DM$168,AJ$4,0)="","",VLOOKUP($B24,K24HPTBM!$A$6:$DM$168,AJ$4,0)),$I$1:$V$2,2,1)),"",HLOOKUP(IF(VLOOKUP($B24,K24HPTBM!$A$6:$DM$168,AJ$4,0)="","",VLOOKUP($B24,K24HPTBM!$A$6:$DM$168,AJ$4,0)),$I$1:$V$2,2,1))</f>
        <v>3</v>
      </c>
      <c r="AK24" s="28">
        <f>IF(ISERROR(HLOOKUP(IF(VLOOKUP($B24,K24HPTBM!$A$6:$DM$168,AK$4,0)="","",VLOOKUP($B24,K24HPTBM!$A$6:$DM$168,AK$4,0)),$I$1:$V$2,2,1)),"",HLOOKUP(IF(VLOOKUP($B24,K24HPTBM!$A$6:$DM$168,AK$4,0)="","",VLOOKUP($B24,K24HPTBM!$A$6:$DM$168,AK$4,0)),$I$1:$V$2,2,1))</f>
        <v>1.65</v>
      </c>
      <c r="AL24" s="28">
        <f>IF(ISERROR(HLOOKUP(IF(VLOOKUP($B24,K24HPTBM!$A$6:$DM$168,AL$4,0)="","",VLOOKUP($B24,K24HPTBM!$A$6:$DM$168,AL$4,0)),$I$1:$V$2,2,1)),"",HLOOKUP(IF(VLOOKUP($B24,K24HPTBM!$A$6:$DM$168,AL$4,0)="","",VLOOKUP($B24,K24HPTBM!$A$6:$DM$168,AL$4,0)),$I$1:$V$2,2,1))</f>
        <v>3.33</v>
      </c>
      <c r="AM24" s="28">
        <f>IF(ISERROR(HLOOKUP(IF(VLOOKUP($B24,K24HPTBM!$A$6:$DM$168,AM$4,0)="","",VLOOKUP($B24,K24HPTBM!$A$6:$DM$168,AM$4,0)),$I$1:$V$2,2,1)),"",HLOOKUP(IF(VLOOKUP($B24,K24HPTBM!$A$6:$DM$168,AM$4,0)="","",VLOOKUP($B24,K24HPTBM!$A$6:$DM$168,AM$4,0)),$I$1:$V$2,2,1))</f>
        <v>4</v>
      </c>
      <c r="AN24" s="28">
        <f>IF(ISERROR(HLOOKUP(IF(VLOOKUP($B24,K24HPTBM!$A$6:$DM$168,AN$4,0)="","",VLOOKUP($B24,K24HPTBM!$A$6:$DM$168,AN$4,0)),$I$1:$V$2,2,1)),"",HLOOKUP(IF(VLOOKUP($B24,K24HPTBM!$A$6:$DM$168,AN$4,0)="","",VLOOKUP($B24,K24HPTBM!$A$6:$DM$168,AN$4,0)),$I$1:$V$2,2,1))</f>
        <v>2.33</v>
      </c>
      <c r="AO24" s="28">
        <f>IF(ISERROR(HLOOKUP(IF(VLOOKUP($B24,K24HPTBM!$A$6:$DM$168,AO$4,0)="","",VLOOKUP($B24,K24HPTBM!$A$6:$DM$168,AO$4,0)),$I$1:$V$2,2,1)),"",HLOOKUP(IF(VLOOKUP($B24,K24HPTBM!$A$6:$DM$168,AO$4,0)="","",VLOOKUP($B24,K24HPTBM!$A$6:$DM$168,AO$4,0)),$I$1:$V$2,2,1))</f>
        <v>3.33</v>
      </c>
      <c r="AP24" s="28">
        <f>IF(ISERROR(HLOOKUP(IF(VLOOKUP($B24,K24HPTBM!$A$6:$DM$168,AP$4,0)="","",VLOOKUP($B24,K24HPTBM!$A$6:$DM$168,AP$4,0)),$I$1:$V$2,2,1)),"",HLOOKUP(IF(VLOOKUP($B24,K24HPTBM!$A$6:$DM$168,AP$4,0)="","",VLOOKUP($B24,K24HPTBM!$A$6:$DM$168,AP$4,0)),$I$1:$V$2,2,1))</f>
        <v>2</v>
      </c>
      <c r="AQ24" s="28">
        <f>IF(ISERROR(HLOOKUP(IF(VLOOKUP($B24,K24HPTBM!$A$6:$DM$168,AQ$4,0)="","",VLOOKUP($B24,K24HPTBM!$A$6:$DM$168,AQ$4,0)),$I$1:$V$2,2,1)),"",HLOOKUP(IF(VLOOKUP($B24,K24HPTBM!$A$6:$DM$168,AQ$4,0)="","",VLOOKUP($B24,K24HPTBM!$A$6:$DM$168,AQ$4,0)),$I$1:$V$2,2,1))</f>
        <v>2.33</v>
      </c>
      <c r="AR24" s="28" t="str">
        <f>IF(ISERROR(HLOOKUP(IF(VLOOKUP($B24,K24HPTBM!$A$6:$DM$168,AR$4,0)="","",VLOOKUP($B24,K24HPTBM!$A$6:$DM$168,AR$4,0)),$I$1:$V$2,2,1)),"",HLOOKUP(IF(VLOOKUP($B24,K24HPTBM!$A$6:$DM$168,AR$4,0)="","",VLOOKUP($B24,K24HPTBM!$A$6:$DM$168,AR$4,0)),$I$1:$V$2,2,1))</f>
        <v/>
      </c>
      <c r="AS24" s="28" t="str">
        <f>IF(ISERROR(HLOOKUP(IF(VLOOKUP($B24,K24HPTBM!$A$6:$DM$168,AS$4,0)="","",VLOOKUP($B24,K24HPTBM!$A$6:$DM$168,AS$4,0)),$I$1:$V$2,2,1)),"",HLOOKUP(IF(VLOOKUP($B24,K24HPTBM!$A$6:$DM$168,AS$4,0)="","",VLOOKUP($B24,K24HPTBM!$A$6:$DM$168,AS$4,0)),$I$1:$V$2,2,1))</f>
        <v/>
      </c>
      <c r="AT24" s="28" t="str">
        <f>IF(ISERROR(HLOOKUP(IF(VLOOKUP($B24,K24HPTBM!$A$6:$DM$168,AT$4,0)="","",VLOOKUP($B24,K24HPTBM!$A$6:$DM$168,AT$4,0)),$I$1:$V$2,2,1)),"",HLOOKUP(IF(VLOOKUP($B24,K24HPTBM!$A$6:$DM$168,AT$4,0)="","",VLOOKUP($B24,K24HPTBM!$A$6:$DM$168,AT$4,0)),$I$1:$V$2,2,1))</f>
        <v/>
      </c>
      <c r="AU24" s="28" t="str">
        <f>IF(ISERROR(HLOOKUP(IF(VLOOKUP($B24,K24HPTBM!$A$6:$DM$168,AU$4,0)="","",VLOOKUP($B24,K24HPTBM!$A$6:$DM$168,AU$4,0)),$I$1:$V$2,2,1)),"",HLOOKUP(IF(VLOOKUP($B24,K24HPTBM!$A$6:$DM$168,AU$4,0)="","",VLOOKUP($B24,K24HPTBM!$A$6:$DM$168,AU$4,0)),$I$1:$V$2,2,1))</f>
        <v/>
      </c>
      <c r="AV24" s="14">
        <f>IF(VLOOKUP($B24,K24HPTBM!$A$6:$DM$168,AV$4,0)="","",VLOOKUP($B24,K24HPTBM!$A$6:$DM$168,AV$4,0))</f>
        <v>47</v>
      </c>
      <c r="AW24" s="14">
        <f>IF(VLOOKUP($B24,K24HPTBM!$A$6:$DM$168,AW$4,0)="","",VLOOKUP($B24,K24HPTBM!$A$6:$DM$168,AW$4,0))</f>
        <v>0</v>
      </c>
      <c r="AX24" s="13">
        <f>IF(VLOOKUP($B24,K24HPTBM!$A$6:$DM$168,AX$4,0)="","",VLOOKUP($B24,K24HPTBM!$A$6:$DM$168,AX$4,0))</f>
        <v>7.5</v>
      </c>
      <c r="AY24" s="13">
        <f>IF(VLOOKUP($B24,K24HPTBM!$A$6:$DM$168,AY$4,0)="","",VLOOKUP($B24,K24HPTBM!$A$6:$DM$168,AY$4,0))</f>
        <v>8.6999999999999993</v>
      </c>
      <c r="AZ24" s="13" t="str">
        <f>IF(VLOOKUP($B24,K24HPTBM!$A$6:$DM$168,AZ$4,0)="","",VLOOKUP($B24,K24HPTBM!$A$6:$DM$168,AZ$4,0))</f>
        <v/>
      </c>
      <c r="BA24" s="13" t="str">
        <f>IF(VLOOKUP($B24,K24HPTBM!$A$6:$DM$168,BA$4,0)="","",VLOOKUP($B24,K24HPTBM!$A$6:$DM$168,BA$4,0))</f>
        <v/>
      </c>
      <c r="BB24" s="13" t="str">
        <f>IF(VLOOKUP($B24,K24HPTBM!$A$6:$DM$168,BB$4,0)="","",VLOOKUP($B24,K24HPTBM!$A$6:$DM$168,BB$4,0))</f>
        <v/>
      </c>
      <c r="BC24" s="13" t="str">
        <f>IF(VLOOKUP($B24,K24HPTBM!$A$6:$DM$168,BC$4,0)="","",VLOOKUP($B24,K24HPTBM!$A$6:$DM$168,BC$4,0))</f>
        <v/>
      </c>
      <c r="BD24" s="13">
        <f>IF(VLOOKUP($B24,K24HPTBM!$A$6:$DM$168,BD$4,0)="","",VLOOKUP($B24,K24HPTBM!$A$6:$DM$168,BD$4,0))</f>
        <v>6.1</v>
      </c>
      <c r="BE24" s="13" t="str">
        <f>IF(VLOOKUP($B24,K24HPTBM!$A$6:$DM$168,BE$4,0)="","",VLOOKUP($B24,K24HPTBM!$A$6:$DM$168,BE$4,0))</f>
        <v/>
      </c>
      <c r="BF24" s="13">
        <f>IF(VLOOKUP($B24,K24HPTBM!$A$6:$DM$168,BF$4,0)="","",VLOOKUP($B24,K24HPTBM!$A$6:$DM$168,BF$4,0))</f>
        <v>7.7</v>
      </c>
      <c r="BG24" s="13" t="str">
        <f>IF(VLOOKUP($B24,K24HPTBM!$A$6:$DM$168,BG$4,0)="","",VLOOKUP($B24,K24HPTBM!$A$6:$DM$168,BG$4,0))</f>
        <v/>
      </c>
      <c r="BH24" s="13" t="str">
        <f>IF(VLOOKUP($B24,K24HPTBM!$A$6:$DM$168,BH$4,0)="","",VLOOKUP($B24,K24HPTBM!$A$6:$DM$168,BH$4,0))</f>
        <v/>
      </c>
      <c r="BI24" s="13" t="str">
        <f>IF(VLOOKUP($B24,K24HPTBM!$A$6:$DM$168,BI$4,0)="","",VLOOKUP($B24,K24HPTBM!$A$6:$DM$168,BI$4,0))</f>
        <v/>
      </c>
      <c r="BJ24" s="13" t="str">
        <f>IF(VLOOKUP($B24,K24HPTBM!$A$6:$DM$168,BJ$4,0)="","",VLOOKUP($B24,K24HPTBM!$A$6:$DM$168,BJ$4,0))</f>
        <v/>
      </c>
      <c r="BK24" s="13" t="str">
        <f>IF(VLOOKUP($B24,K24HPTBM!$A$6:$DM$168,BK$4,0)="","",VLOOKUP($B24,K24HPTBM!$A$6:$DM$168,BK$4,0))</f>
        <v/>
      </c>
      <c r="BL24" s="13">
        <f>IF(VLOOKUP($B24,K24HPTBM!$A$6:$DM$168,BL$4,0)="","",VLOOKUP($B24,K24HPTBM!$A$6:$DM$168,BL$4,0))</f>
        <v>4.5999999999999996</v>
      </c>
      <c r="BM24" s="14">
        <f>IF(VLOOKUP($B24,K24HPTBM!$A$6:$DM$168,BM$4,0)="","",VLOOKUP($B24,K24HPTBM!$A$6:$DM$168,BM$4,0))</f>
        <v>5</v>
      </c>
      <c r="BN24" s="14">
        <f>IF(VLOOKUP($B24,K24HPTBM!$A$6:$DM$168,BN$4,0)="","",VLOOKUP($B24,K24HPTBM!$A$6:$DM$168,BN$4,0))</f>
        <v>0</v>
      </c>
      <c r="BO24" s="28">
        <f>IF(ISERROR(HLOOKUP(IF(VLOOKUP($B24,K24HPTBM!$A$6:$DM$168,BO$4,0)="","",VLOOKUP($B24,K24HPTBM!$A$6:$DM$168,BO$4,0)),$I$1:$V$2,2,1)),"",HLOOKUP(IF(VLOOKUP($B24,K24HPTBM!$A$6:$DM$168,BO$4,0)="","",VLOOKUP($B24,K24HPTBM!$A$6:$DM$168,BO$4,0)),$I$1:$V$2,2,1))</f>
        <v>1.65</v>
      </c>
      <c r="BP24" s="28">
        <f>IF(ISERROR(HLOOKUP(IF(VLOOKUP($B24,K24HPTBM!$A$6:$DM$168,BP$4,0)="","",VLOOKUP($B24,K24HPTBM!$A$6:$DM$168,BP$4,0)),$I$1:$V$2,2,1)),"",HLOOKUP(IF(VLOOKUP($B24,K24HPTBM!$A$6:$DM$168,BP$4,0)="","",VLOOKUP($B24,K24HPTBM!$A$6:$DM$168,BP$4,0)),$I$1:$V$2,2,1))</f>
        <v>3</v>
      </c>
      <c r="BQ24" s="28" t="str">
        <f>IF(ISERROR(HLOOKUP(IF(VLOOKUP($B24,K24HPTBM!$A$6:$DM$168,BQ$4,0)="","",VLOOKUP($B24,K24HPTBM!$A$6:$DM$168,BQ$4,0)),$I$1:$V$2,2,1)),"",HLOOKUP(IF(VLOOKUP($B24,K24HPTBM!$A$6:$DM$168,BQ$4,0)="","",VLOOKUP($B24,K24HPTBM!$A$6:$DM$168,BQ$4,0)),$I$1:$V$2,2,1))</f>
        <v>X</v>
      </c>
      <c r="BR24" s="28">
        <f>IF(ISERROR(HLOOKUP(IF(VLOOKUP($B24,K24HPTBM!$A$6:$DM$168,BR$4,0)="","",VLOOKUP($B24,K24HPTBM!$A$6:$DM$168,BR$4,0)),$I$1:$V$2,2,1)),"",HLOOKUP(IF(VLOOKUP($B24,K24HPTBM!$A$6:$DM$168,BR$4,0)="","",VLOOKUP($B24,K24HPTBM!$A$6:$DM$168,BR$4,0)),$I$1:$V$2,2,1))</f>
        <v>2.33</v>
      </c>
      <c r="BS24" s="28">
        <f>IF(ISERROR(HLOOKUP(IF(VLOOKUP($B24,K24HPTBM!$A$6:$DM$168,BS$4,0)="","",VLOOKUP($B24,K24HPTBM!$A$6:$DM$168,BS$4,0)),$I$1:$V$2,2,1)),"",HLOOKUP(IF(VLOOKUP($B24,K24HPTBM!$A$6:$DM$168,BS$4,0)="","",VLOOKUP($B24,K24HPTBM!$A$6:$DM$168,BS$4,0)),$I$1:$V$2,2,1))</f>
        <v>2.33</v>
      </c>
      <c r="BT24" s="28">
        <f>IF(ISERROR(HLOOKUP(IF(VLOOKUP($B24,K24HPTBM!$A$6:$DM$168,BT$4,0)="","",VLOOKUP($B24,K24HPTBM!$A$6:$DM$168,BT$4,0)),$I$1:$V$2,2,1)),"",HLOOKUP(IF(VLOOKUP($B24,K24HPTBM!$A$6:$DM$168,BT$4,0)="","",VLOOKUP($B24,K24HPTBM!$A$6:$DM$168,BT$4,0)),$I$1:$V$2,2,1))</f>
        <v>2</v>
      </c>
      <c r="BU24" s="28">
        <f>IF(ISERROR(HLOOKUP(IF(VLOOKUP($B24,K24HPTBM!$A$6:$DM$168,BU$4,0)="","",VLOOKUP($B24,K24HPTBM!$A$6:$DM$168,BU$4,0)),$I$1:$V$2,2,1)),"",HLOOKUP(IF(VLOOKUP($B24,K24HPTBM!$A$6:$DM$168,BU$4,0)="","",VLOOKUP($B24,K24HPTBM!$A$6:$DM$168,BU$4,0)),$I$1:$V$2,2,1))</f>
        <v>3</v>
      </c>
      <c r="BV24" s="28">
        <f>IF(ISERROR(HLOOKUP(IF(VLOOKUP($B24,K24HPTBM!$A$6:$DM$168,BV$4,0)="","",VLOOKUP($B24,K24HPTBM!$A$6:$DM$168,BV$4,0)),$I$1:$V$2,2,1)),"",HLOOKUP(IF(VLOOKUP($B24,K24HPTBM!$A$6:$DM$168,BV$4,0)="","",VLOOKUP($B24,K24HPTBM!$A$6:$DM$168,BV$4,0)),$I$1:$V$2,2,1))</f>
        <v>2</v>
      </c>
      <c r="BW24" s="28">
        <f>IF(ISERROR(HLOOKUP(IF(VLOOKUP($B24,K24HPTBM!$A$6:$DM$168,BW$4,0)="","",VLOOKUP($B24,K24HPTBM!$A$6:$DM$168,BW$4,0)),$I$1:$V$2,2,1)),"",HLOOKUP(IF(VLOOKUP($B24,K24HPTBM!$A$6:$DM$168,BW$4,0)="","",VLOOKUP($B24,K24HPTBM!$A$6:$DM$168,BW$4,0)),$I$1:$V$2,2,1))</f>
        <v>2</v>
      </c>
      <c r="BX24" s="28">
        <f>IF(ISERROR(HLOOKUP(IF(VLOOKUP($B24,K24HPTBM!$A$6:$DM$168,BX$4,0)="","",VLOOKUP($B24,K24HPTBM!$A$6:$DM$168,BX$4,0)),$I$1:$V$2,2,1)),"",HLOOKUP(IF(VLOOKUP($B24,K24HPTBM!$A$6:$DM$168,BX$4,0)="","",VLOOKUP($B24,K24HPTBM!$A$6:$DM$168,BX$4,0)),$I$1:$V$2,2,1))</f>
        <v>1.65</v>
      </c>
      <c r="BY24" s="28">
        <f>IF(ISERROR(HLOOKUP(IF(VLOOKUP($B24,K24HPTBM!$A$6:$DM$168,BY$4,0)="","",VLOOKUP($B24,K24HPTBM!$A$6:$DM$168,BY$4,0)),$I$1:$V$2,2,1)),"",HLOOKUP(IF(VLOOKUP($B24,K24HPTBM!$A$6:$DM$168,BY$4,0)="","",VLOOKUP($B24,K24HPTBM!$A$6:$DM$168,BY$4,0)),$I$1:$V$2,2,1))</f>
        <v>3.33</v>
      </c>
      <c r="BZ24" s="28">
        <f>IF(ISERROR(HLOOKUP(IF(VLOOKUP($B24,K24HPTBM!$A$6:$DM$168,BZ$4,0)="","",VLOOKUP($B24,K24HPTBM!$A$6:$DM$168,BZ$4,0)),$I$1:$V$2,2,1)),"",HLOOKUP(IF(VLOOKUP($B24,K24HPTBM!$A$6:$DM$168,BZ$4,0)="","",VLOOKUP($B24,K24HPTBM!$A$6:$DM$168,BZ$4,0)),$I$1:$V$2,2,1))</f>
        <v>3</v>
      </c>
      <c r="CA24" s="28">
        <f>IF(ISERROR(HLOOKUP(IF(VLOOKUP($B24,K24HPTBM!$A$6:$DM$168,CA$4,0)="","",VLOOKUP($B24,K24HPTBM!$A$6:$DM$168,CA$4,0)),$I$1:$V$2,2,1)),"",HLOOKUP(IF(VLOOKUP($B24,K24HPTBM!$A$6:$DM$168,CA$4,0)="","",VLOOKUP($B24,K24HPTBM!$A$6:$DM$168,CA$4,0)),$I$1:$V$2,2,1))</f>
        <v>2.33</v>
      </c>
      <c r="CB24" s="28">
        <f>IF(ISERROR(HLOOKUP(IF(VLOOKUP($B24,K24HPTBM!$A$6:$DM$168,CB$4,0)="","",VLOOKUP($B24,K24HPTBM!$A$6:$DM$168,CB$4,0)),$I$1:$V$2,2,1)),"",HLOOKUP(IF(VLOOKUP($B24,K24HPTBM!$A$6:$DM$168,CB$4,0)="","",VLOOKUP($B24,K24HPTBM!$A$6:$DM$168,CB$4,0)),$I$1:$V$2,2,1))</f>
        <v>3.65</v>
      </c>
      <c r="CC24" s="28">
        <f>IF(ISERROR(HLOOKUP(IF(VLOOKUP($B24,K24HPTBM!$A$6:$DM$168,CC$4,0)="","",VLOOKUP($B24,K24HPTBM!$A$6:$DM$168,CC$4,0)),$I$1:$V$2,2,1)),"",HLOOKUP(IF(VLOOKUP($B24,K24HPTBM!$A$6:$DM$168,CC$4,0)="","",VLOOKUP($B24,K24HPTBM!$A$6:$DM$168,CC$4,0)),$I$1:$V$2,2,1))</f>
        <v>3.33</v>
      </c>
      <c r="CD24" s="14">
        <f>IF(VLOOKUP($B24,K24HPTBM!$A$6:$DM$168,CD$4,0)="","",VLOOKUP($B24,K24HPTBM!$A$6:$DM$168,CD$4,0))</f>
        <v>38</v>
      </c>
      <c r="CE24" s="14">
        <f>IF(VLOOKUP($B24,K24HPTBM!$A$6:$DM$168,CE$4,0)="","",VLOOKUP($B24,K24HPTBM!$A$6:$DM$168,CE$4,0))</f>
        <v>3</v>
      </c>
      <c r="CF24" s="28" t="str">
        <f>IF(ISERROR(HLOOKUP(IF(VLOOKUP($B24,K24HPTBM!$A$6:$DM$168,CF$4,0)="","",VLOOKUP($B24,K24HPTBM!$A$6:$DM$168,CF$4,0)),$I$1:$V$2,2,1)),"",HLOOKUP(IF(VLOOKUP($B24,K24HPTBM!$A$6:$DM$168,CF$4,0)="","",VLOOKUP($B24,K24HPTBM!$A$6:$DM$168,CF$4,0)),$I$1:$V$2,2,1))</f>
        <v/>
      </c>
      <c r="CG24" s="28">
        <f>IF(ISERROR(HLOOKUP(IF(VLOOKUP($B24,K24HPTBM!$A$6:$DM$168,CG$4,0)="","",VLOOKUP($B24,K24HPTBM!$A$6:$DM$168,CG$4,0)),$I$1:$V$2,2,1)),"",HLOOKUP(IF(VLOOKUP($B24,K24HPTBM!$A$6:$DM$168,CG$4,0)="","",VLOOKUP($B24,K24HPTBM!$A$6:$DM$168,CG$4,0)),$I$1:$V$2,2,1))</f>
        <v>4</v>
      </c>
      <c r="CH24" s="28">
        <f>IF(ISERROR(HLOOKUP(IF(VLOOKUP($B24,K24HPTBM!$A$6:$DM$168,CH$4,0)="","",VLOOKUP($B24,K24HPTBM!$A$6:$DM$168,CH$4,0)),$I$1:$V$2,2,1)),"",HLOOKUP(IF(VLOOKUP($B24,K24HPTBM!$A$6:$DM$168,CH$4,0)="","",VLOOKUP($B24,K24HPTBM!$A$6:$DM$168,CH$4,0)),$I$1:$V$2,2,1))</f>
        <v>3.33</v>
      </c>
      <c r="CI24" s="28">
        <f>IF(ISERROR(HLOOKUP(IF(VLOOKUP($B24,K24HPTBM!$A$6:$DM$168,CI$4,0)="","",VLOOKUP($B24,K24HPTBM!$A$6:$DM$168,CI$4,0)),$I$1:$V$2,2,1)),"",HLOOKUP(IF(VLOOKUP($B24,K24HPTBM!$A$6:$DM$168,CI$4,0)="","",VLOOKUP($B24,K24HPTBM!$A$6:$DM$168,CI$4,0)),$I$1:$V$2,2,1))</f>
        <v>3.65</v>
      </c>
      <c r="CJ24" s="28">
        <f>IF(ISERROR(HLOOKUP(IF(VLOOKUP($B24,K24HPTBM!$A$6:$DM$168,CJ$4,0)="","",VLOOKUP($B24,K24HPTBM!$A$6:$DM$168,CJ$4,0)),$I$1:$V$2,2,1)),"",HLOOKUP(IF(VLOOKUP($B24,K24HPTBM!$A$6:$DM$168,CJ$4,0)="","",VLOOKUP($B24,K24HPTBM!$A$6:$DM$168,CJ$4,0)),$I$1:$V$2,2,1))</f>
        <v>2.65</v>
      </c>
      <c r="CK24" s="28">
        <f>IF(ISERROR(HLOOKUP(IF(VLOOKUP($B24,K24HPTBM!$A$6:$DM$168,CK$4,0)="","",VLOOKUP($B24,K24HPTBM!$A$6:$DM$168,CK$4,0)),$I$1:$V$2,2,1)),"",HLOOKUP(IF(VLOOKUP($B24,K24HPTBM!$A$6:$DM$168,CK$4,0)="","",VLOOKUP($B24,K24HPTBM!$A$6:$DM$168,CK$4,0)),$I$1:$V$2,2,1))</f>
        <v>3.33</v>
      </c>
      <c r="CL24" s="28">
        <f>IF(ISERROR(HLOOKUP(IF(VLOOKUP($B24,K24HPTBM!$A$6:$DM$168,CL$4,0)="","",VLOOKUP($B24,K24HPTBM!$A$6:$DM$168,CL$4,0)),$I$1:$V$2,2,1)),"",HLOOKUP(IF(VLOOKUP($B24,K24HPTBM!$A$6:$DM$168,CL$4,0)="","",VLOOKUP($B24,K24HPTBM!$A$6:$DM$168,CL$4,0)),$I$1:$V$2,2,1))</f>
        <v>3.33</v>
      </c>
      <c r="CM24" s="28" t="str">
        <f>IF(ISERROR(HLOOKUP(IF(VLOOKUP($B24,K24HPTBM!$A$6:$DM$168,CM$4,0)="","",VLOOKUP($B24,K24HPTBM!$A$6:$DM$168,CM$4,0)),$I$1:$V$2,2,1)),"",HLOOKUP(IF(VLOOKUP($B24,K24HPTBM!$A$6:$DM$168,CM$4,0)="","",VLOOKUP($B24,K24HPTBM!$A$6:$DM$168,CM$4,0)),$I$1:$V$2,2,1))</f>
        <v>X</v>
      </c>
      <c r="CN24" s="28">
        <f>IF(ISERROR(HLOOKUP(IF(VLOOKUP($B24,K24HPTBM!$A$6:$DM$168,CN$4,0)="","",VLOOKUP($B24,K24HPTBM!$A$6:$DM$168,CN$4,0)),$I$1:$V$2,2,1)),"",HLOOKUP(IF(VLOOKUP($B24,K24HPTBM!$A$6:$DM$168,CN$4,0)="","",VLOOKUP($B24,K24HPTBM!$A$6:$DM$168,CN$4,0)),$I$1:$V$2,2,1))</f>
        <v>3</v>
      </c>
      <c r="CO24" s="28">
        <f>IF(ISERROR(HLOOKUP(IF(VLOOKUP($B24,K24HPTBM!$A$6:$DM$168,CO$4,0)="","",VLOOKUP($B24,K24HPTBM!$A$6:$DM$168,CO$4,0)),$I$1:$V$2,2,1)),"",HLOOKUP(IF(VLOOKUP($B24,K24HPTBM!$A$6:$DM$168,CO$4,0)="","",VLOOKUP($B24,K24HPTBM!$A$6:$DM$168,CO$4,0)),$I$1:$V$2,2,1))</f>
        <v>4</v>
      </c>
      <c r="CP24" s="28">
        <f>IF(ISERROR(HLOOKUP(IF(VLOOKUP($B24,K24HPTBM!$A$6:$DM$168,CP$4,0)="","",VLOOKUP($B24,K24HPTBM!$A$6:$DM$168,CP$4,0)),$I$1:$V$2,2,1)),"",HLOOKUP(IF(VLOOKUP($B24,K24HPTBM!$A$6:$DM$168,CP$4,0)="","",VLOOKUP($B24,K24HPTBM!$A$6:$DM$168,CP$4,0)),$I$1:$V$2,2,1))</f>
        <v>3.65</v>
      </c>
      <c r="CQ24" s="28">
        <f>IF(ISERROR(HLOOKUP(IF(VLOOKUP($B24,K24HPTBM!$A$6:$DM$168,CQ$4,0)="","",VLOOKUP($B24,K24HPTBM!$A$6:$DM$168,CQ$4,0)),$I$1:$V$2,2,1)),"",HLOOKUP(IF(VLOOKUP($B24,K24HPTBM!$A$6:$DM$168,CQ$4,0)="","",VLOOKUP($B24,K24HPTBM!$A$6:$DM$168,CQ$4,0)),$I$1:$V$2,2,1))</f>
        <v>3.65</v>
      </c>
      <c r="CR24" s="28">
        <f>IF(ISERROR(HLOOKUP(IF(VLOOKUP($B24,K24HPTBM!$A$6:$DM$168,CR$4,0)="","",VLOOKUP($B24,K24HPTBM!$A$6:$DM$168,CR$4,0)),$I$1:$V$2,2,1)),"",HLOOKUP(IF(VLOOKUP($B24,K24HPTBM!$A$6:$DM$168,CR$4,0)="","",VLOOKUP($B24,K24HPTBM!$A$6:$DM$168,CR$4,0)),$I$1:$V$2,2,1))</f>
        <v>2.33</v>
      </c>
      <c r="CS24" s="28">
        <f>IF(ISERROR(HLOOKUP(IF(VLOOKUP($B24,K24HPTBM!$A$6:$DM$168,CS$4,0)="","",VLOOKUP($B24,K24HPTBM!$A$6:$DM$168,CS$4,0)),$I$1:$V$2,2,1)),"",HLOOKUP(IF(VLOOKUP($B24,K24HPTBM!$A$6:$DM$168,CS$4,0)="","",VLOOKUP($B24,K24HPTBM!$A$6:$DM$168,CS$4,0)),$I$1:$V$2,2,1))</f>
        <v>2.65</v>
      </c>
      <c r="CT24" s="28">
        <f>IF(ISERROR(HLOOKUP(IF(VLOOKUP($B24,K24HPTBM!$A$6:$DM$168,CT$4,0)="","",VLOOKUP($B24,K24HPTBM!$A$6:$DM$168,CT$4,0)),$I$1:$V$2,2,1)),"",HLOOKUP(IF(VLOOKUP($B24,K24HPTBM!$A$6:$DM$168,CT$4,0)="","",VLOOKUP($B24,K24HPTBM!$A$6:$DM$168,CT$4,0)),$I$1:$V$2,2,1))</f>
        <v>2.65</v>
      </c>
      <c r="CU24" s="28">
        <f>IF(ISERROR(HLOOKUP(IF(VLOOKUP($B24,K24HPTBM!$A$6:$DM$168,CU$4,0)="","",VLOOKUP($B24,K24HPTBM!$A$6:$DM$168,CU$4,0)),$I$1:$V$2,2,1)),"",HLOOKUP(IF(VLOOKUP($B24,K24HPTBM!$A$6:$DM$168,CU$4,0)="","",VLOOKUP($B24,K24HPTBM!$A$6:$DM$168,CU$4,0)),$I$1:$V$2,2,1))</f>
        <v>2</v>
      </c>
      <c r="CV24" s="28">
        <f>IF(ISERROR(HLOOKUP(IF(VLOOKUP($B24,K24HPTBM!$A$6:$DM$168,CV$4,0)="","",VLOOKUP($B24,K24HPTBM!$A$6:$DM$168,CV$4,0)),$I$1:$V$2,2,1)),"",HLOOKUP(IF(VLOOKUP($B24,K24HPTBM!$A$6:$DM$168,CV$4,0)="","",VLOOKUP($B24,K24HPTBM!$A$6:$DM$168,CV$4,0)),$I$1:$V$2,2,1))</f>
        <v>4</v>
      </c>
      <c r="CW24" s="14">
        <f>IF(VLOOKUP($B24,K24HPTBM!$A$6:$DM$168,CW$4,0)="","",VLOOKUP($B24,K24HPTBM!$A$6:$DM$168,CW$4,0))</f>
        <v>35</v>
      </c>
      <c r="CX24" s="14">
        <f>IF(VLOOKUP($B24,K24HPTBM!$A$6:$DM$168,CX$4,0)="","",VLOOKUP($B24,K24HPTBM!$A$6:$DM$168,CX$4,0))</f>
        <v>3</v>
      </c>
      <c r="CY24" s="14">
        <f t="shared" si="0"/>
        <v>126</v>
      </c>
      <c r="CZ24" s="14">
        <f t="shared" si="1"/>
        <v>0</v>
      </c>
      <c r="DA24" s="14">
        <f t="shared" si="2"/>
        <v>2.73</v>
      </c>
      <c r="DB24" s="14"/>
      <c r="DC24" s="14">
        <f t="shared" si="3"/>
        <v>6</v>
      </c>
      <c r="DD24" s="16">
        <f t="shared" si="4"/>
        <v>4.7619047619047616E-2</v>
      </c>
      <c r="DE24" s="17" t="str">
        <f t="shared" si="5"/>
        <v>KO</v>
      </c>
      <c r="DF24" s="13" t="str">
        <f>IF(VLOOKUP($B24,K24HPTBM!$A$6:$DM$168,DF$4,0)="","",VLOOKUP($B24,K24HPTBM!$A$6:$DM$168,DF$4,0))</f>
        <v/>
      </c>
      <c r="DG24" s="13" t="str">
        <f>IF(VLOOKUP($B24,K24HPTBM!$A$6:$DM$168,DG$4,0)="","",VLOOKUP($B24,K24HPTBM!$A$6:$DM$168,DG$4,0))</f>
        <v/>
      </c>
      <c r="DH24" s="13" t="str">
        <f>IF(VLOOKUP($B24,K24HPTBM!$A$6:$DM$168,DH$4,0)="","",VLOOKUP($B24,K24HPTBM!$A$6:$DM$168,DH$4,0))</f>
        <v/>
      </c>
      <c r="DI24" s="28" t="str">
        <f>IF(ISERROR(HLOOKUP(IF(VLOOKUP($B24,K24HPTBM!$A$6:$DM$168,DI$4,0)="","",VLOOKUP($B24,K24HPTBM!$A$6:$DM$168,DI$4,0)),$I$1:$V$2,2,1)),"",HLOOKUP(IF(VLOOKUP($B24,K24HPTBM!$A$6:$DM$168,DI$4,0)="","",VLOOKUP($B24,K24HPTBM!$A$6:$DM$168,DI$4,0)),$I$1:$V$2,2,1))</f>
        <v/>
      </c>
      <c r="DJ24" s="13" t="str">
        <f>IF(VLOOKUP($B24,K24HPTBM!$A$6:$DM$168,DJ$4,0)="","",VLOOKUP($B24,K24HPTBM!$A$6:$DM$168,DJ$4,0))</f>
        <v/>
      </c>
      <c r="DK24" s="13" t="str">
        <f>IF(VLOOKUP($B24,K24HPTBM!$A$6:$DM$168,DK$4,0)="","",VLOOKUP($B24,K24HPTBM!$A$6:$DM$168,DK$4,0))</f>
        <v/>
      </c>
      <c r="DL24" s="14">
        <f>IF(VLOOKUP($B24,K24HPTBM!$A$6:$DM$168,DL$4,0)="","",VLOOKUP($B24,K24HPTBM!$A$6:$DM$168,DL$4,0))</f>
        <v>0</v>
      </c>
      <c r="DM24" s="14">
        <f>IF(VLOOKUP($B24,K24HPTBM!$A$6:$DM$168,DM$4,0)="","",VLOOKUP($B24,K24HPTBM!$A$6:$DM$168,DM$4,0))</f>
        <v>3</v>
      </c>
      <c r="DN24" s="14">
        <f>IF(VLOOKUP($B24,K24HPTBM!$A$6:$DM$168,DN$4,0)="","",VLOOKUP($B24,K24HPTBM!$A$6:$DM$168,DN$4,0))</f>
        <v>125</v>
      </c>
      <c r="DO24" s="14">
        <f>IF(VLOOKUP($B24,K24HPTBM!$A$6:$DM$168,DO$4,0)="","",VLOOKUP($B24,K24HPTBM!$A$6:$DM$168,DO$4,0))</f>
        <v>9</v>
      </c>
      <c r="DP24" s="14">
        <f>IF(VLOOKUP($B24,K24HPTBM!$A$6:$DM$168,DP$4,0)="","",VLOOKUP($B24,K24HPTBM!$A$6:$DM$168,DP$4,0))</f>
        <v>132</v>
      </c>
      <c r="DQ24" s="14">
        <f>IF(VLOOKUP($B24,K24HPTBM!$A$6:$DM$168,DQ$4,0)="","",VLOOKUP($B24,K24HPTBM!$A$6:$DM$168,DQ$4,0))</f>
        <v>130</v>
      </c>
      <c r="DR24" s="18">
        <f>IF(VLOOKUP($B24,K24HPTBM!$A$6:$DM$168,DR$4,0)="","",VLOOKUP($B24,K24HPTBM!$A$6:$DM$168,DR$4,0))</f>
        <v>6.85</v>
      </c>
      <c r="DS24" s="18">
        <f>IF(VLOOKUP($B24,K24HPTBM!$A$6:$DM$168,DS$4,0)="","",VLOOKUP($B24,K24HPTBM!$A$6:$DM$168,DS$4,0))</f>
        <v>2.75</v>
      </c>
      <c r="DT24" s="13" t="str">
        <f>IF(VLOOKUP($B24,K24HPTBM!$A$6:$DM$168,DT$4,0)="","",VLOOKUP($B24,K24HPTBM!$A$6:$DM$168,DT$4,0))</f>
        <v/>
      </c>
      <c r="DU24" s="29">
        <f t="shared" si="7"/>
        <v>2.67</v>
      </c>
    </row>
    <row r="25" spans="1:125" ht="17.25" customHeight="1" x14ac:dyDescent="0.25">
      <c r="A25" s="8"/>
    </row>
    <row r="26" spans="1:125" ht="17.25" customHeight="1" x14ac:dyDescent="0.25">
      <c r="A26" s="8">
        <v>1</v>
      </c>
      <c r="B26" s="4">
        <v>24211907021</v>
      </c>
      <c r="C26" s="4" t="str">
        <f>VLOOKUP($B26,K24HPTBM!$A$6:$DM$168,C$4,0) &amp; " " &amp; VLOOKUP($B26,K24HPTBM!$A$6:$DM$168,D$4,0)</f>
        <v>Trần Lê Thành</v>
      </c>
      <c r="D26" s="5"/>
      <c r="E26" s="4" t="str">
        <f>VLOOKUP($B26,K24HPTBM!$A$6:$DM$168,E$4,0)</f>
        <v>Lợi</v>
      </c>
      <c r="F26" s="6">
        <f>VLOOKUP($B26,K24HPTBM!$A$6:$DM$168,F$4,0)</f>
        <v>36792</v>
      </c>
      <c r="G26" s="4" t="str">
        <f>VLOOKUP($B26,K24HPTBM!$A$6:$DM$168,G$4,0)</f>
        <v>Nam</v>
      </c>
      <c r="H26" s="5"/>
      <c r="I26" s="13">
        <f>IF(VLOOKUP($B26,K24HPTBM!$A$6:$DM$168,I$4,0)="","",VLOOKUP($B26,K24HPTBM!$A$6:$DM$168,I$4,0))</f>
        <v>7.5</v>
      </c>
      <c r="J26" s="13">
        <f>IF(VLOOKUP($B26,K24HPTBM!$A$6:$DM$168,J$4,0)="","",VLOOKUP($B26,K24HPTBM!$A$6:$DM$168,J$4,0))</f>
        <v>8.6999999999999993</v>
      </c>
      <c r="K26" s="13" t="str">
        <f>IF(VLOOKUP($B26,K24HPTBM!$A$6:$DM$168,K$4,0)="","",VLOOKUP($B26,K24HPTBM!$A$6:$DM$168,K$4,0))</f>
        <v/>
      </c>
      <c r="L26" s="13">
        <f>IF(VLOOKUP($B26,K24HPTBM!$A$6:$DM$168,L$4,0)="","",VLOOKUP($B26,K24HPTBM!$A$6:$DM$168,L$4,0))</f>
        <v>5</v>
      </c>
      <c r="M26" s="13" t="str">
        <f>IF(VLOOKUP($B26,K24HPTBM!$A$6:$DM$168,M$4,0)="","",VLOOKUP($B26,K24HPTBM!$A$6:$DM$168,M$4,0))</f>
        <v/>
      </c>
      <c r="N26" s="13">
        <f>IF(VLOOKUP($B26,K24HPTBM!$A$6:$DM$168,N$4,0)="","",VLOOKUP($B26,K24HPTBM!$A$6:$DM$168,N$4,0))</f>
        <v>8.9</v>
      </c>
      <c r="O26" s="13">
        <f>IF(VLOOKUP($B26,K24HPTBM!$A$6:$DM$168,O$4,0)="","",VLOOKUP($B26,K24HPTBM!$A$6:$DM$168,O$4,0))</f>
        <v>9.1</v>
      </c>
      <c r="P26" s="13">
        <f>IF(VLOOKUP($B26,K24HPTBM!$A$6:$DM$168,P$4,0)="","",VLOOKUP($B26,K24HPTBM!$A$6:$DM$168,P$4,0))</f>
        <v>5.4</v>
      </c>
      <c r="Q26" s="13">
        <f>IF(VLOOKUP($B26,K24HPTBM!$A$6:$DM$168,Q$4,0)="","",VLOOKUP($B26,K24HPTBM!$A$6:$DM$168,Q$4,0))</f>
        <v>7.3</v>
      </c>
      <c r="R26" s="13" t="str">
        <f>IF(VLOOKUP($B26,K24HPTBM!$A$6:$DM$168,R$4,0)="","",VLOOKUP($B26,K24HPTBM!$A$6:$DM$168,R$4,0))</f>
        <v/>
      </c>
      <c r="S26" s="13" t="str">
        <f>IF(VLOOKUP($B26,K24HPTBM!$A$6:$DM$168,S$4,0)="","",VLOOKUP($B26,K24HPTBM!$A$6:$DM$168,S$4,0))</f>
        <v/>
      </c>
      <c r="T26" s="13">
        <f>IF(VLOOKUP($B26,K24HPTBM!$A$6:$DM$168,T$4,0)="","",VLOOKUP($B26,K24HPTBM!$A$6:$DM$168,T$4,0))</f>
        <v>7.5</v>
      </c>
      <c r="U26" s="13" t="str">
        <f>IF(VLOOKUP($B26,K24HPTBM!$A$6:$DM$168,U$4,0)="","",VLOOKUP($B26,K24HPTBM!$A$6:$DM$168,U$4,0))</f>
        <v/>
      </c>
      <c r="V26" s="13" t="str">
        <f>IF(VLOOKUP($B26,K24HPTBM!$A$6:$DM$168,V$4,0)="","",VLOOKUP($B26,K24HPTBM!$A$6:$DM$168,V$4,0))</f>
        <v/>
      </c>
      <c r="W26" s="13">
        <f>IF(VLOOKUP($B26,K24HPTBM!$A$6:$DM$168,W$4,0)="","",VLOOKUP($B26,K24HPTBM!$A$6:$DM$168,W$4,0))</f>
        <v>7.7</v>
      </c>
      <c r="X26" s="13">
        <f>IF(VLOOKUP($B26,K24HPTBM!$A$6:$DM$168,X$4,0)="","",VLOOKUP($B26,K24HPTBM!$A$6:$DM$168,X$4,0))</f>
        <v>6.1</v>
      </c>
      <c r="Y26" s="13" t="str">
        <f>IF(VLOOKUP($B26,K24HPTBM!$A$6:$DM$168,Y$4,0)="","",VLOOKUP($B26,K24HPTBM!$A$6:$DM$168,Y$4,0))</f>
        <v/>
      </c>
      <c r="Z26" s="13">
        <f>IF(VLOOKUP($B26,K24HPTBM!$A$6:$DM$168,Z$4,0)="","",VLOOKUP($B26,K24HPTBM!$A$6:$DM$168,Z$4,0))</f>
        <v>10</v>
      </c>
      <c r="AA26" s="13">
        <f>IF(VLOOKUP($B26,K24HPTBM!$A$6:$DM$168,AA$4,0)="","",VLOOKUP($B26,K24HPTBM!$A$6:$DM$168,AA$4,0))</f>
        <v>9.5</v>
      </c>
      <c r="AB26" s="13">
        <f>IF(VLOOKUP($B26,K24HPTBM!$A$6:$DM$168,AB$4,0)="","",VLOOKUP($B26,K24HPTBM!$A$6:$DM$168,AB$4,0))</f>
        <v>7.7</v>
      </c>
      <c r="AC26" s="13">
        <f>IF(VLOOKUP($B26,K24HPTBM!$A$6:$DM$168,AC$4,0)="","",VLOOKUP($B26,K24HPTBM!$A$6:$DM$168,AC$4,0))</f>
        <v>5.6</v>
      </c>
      <c r="AD26" s="13">
        <f>IF(VLOOKUP($B26,K24HPTBM!$A$6:$DM$168,AD$4,0)="","",VLOOKUP($B26,K24HPTBM!$A$6:$DM$168,AD$4,0))</f>
        <v>6.9</v>
      </c>
      <c r="AE26" s="13">
        <f>IF(VLOOKUP($B26,K24HPTBM!$A$6:$DM$168,AE$4,0)="","",VLOOKUP($B26,K24HPTBM!$A$6:$DM$168,AE$4,0))</f>
        <v>8.3000000000000007</v>
      </c>
      <c r="AF26" s="13">
        <f>IF(VLOOKUP($B26,K24HPTBM!$A$6:$DM$168,AF$4,0)="","",VLOOKUP($B26,K24HPTBM!$A$6:$DM$168,AF$4,0))</f>
        <v>6.9</v>
      </c>
      <c r="AG26" s="13">
        <f>IF(VLOOKUP($B26,K24HPTBM!$A$6:$DM$168,AG$4,0)="","",VLOOKUP($B26,K24HPTBM!$A$6:$DM$168,AG$4,0))</f>
        <v>6.4</v>
      </c>
      <c r="AH26" s="13">
        <f>IF(VLOOKUP($B26,K24HPTBM!$A$6:$DM$168,AH$4,0)="","",VLOOKUP($B26,K24HPTBM!$A$6:$DM$168,AH$4,0))</f>
        <v>4.4000000000000004</v>
      </c>
      <c r="AI26" s="13">
        <f>IF(VLOOKUP($B26,K24HPTBM!$A$6:$DM$168,AI$4,0)="","",VLOOKUP($B26,K24HPTBM!$A$6:$DM$168,AI$4,0))</f>
        <v>6.3</v>
      </c>
      <c r="AJ26" s="13">
        <f>IF(VLOOKUP($B26,K24HPTBM!$A$6:$DM$168,AJ$4,0)="","",VLOOKUP($B26,K24HPTBM!$A$6:$DM$168,AJ$4,0))</f>
        <v>6.7</v>
      </c>
      <c r="AK26" s="13">
        <f>IF(VLOOKUP($B26,K24HPTBM!$A$6:$DM$168,AK$4,0)="","",VLOOKUP($B26,K24HPTBM!$A$6:$DM$168,AK$4,0))</f>
        <v>5.8</v>
      </c>
      <c r="AL26" s="13">
        <f>IF(VLOOKUP($B26,K24HPTBM!$A$6:$DM$168,AL$4,0)="","",VLOOKUP($B26,K24HPTBM!$A$6:$DM$168,AL$4,0))</f>
        <v>8.6</v>
      </c>
      <c r="AM26" s="13">
        <f>IF(VLOOKUP($B26,K24HPTBM!$A$6:$DM$168,AM$4,0)="","",VLOOKUP($B26,K24HPTBM!$A$6:$DM$168,AM$4,0))</f>
        <v>7.5</v>
      </c>
      <c r="AN26" s="13">
        <f>IF(VLOOKUP($B26,K24HPTBM!$A$6:$DM$168,AN$4,0)="","",VLOOKUP($B26,K24HPTBM!$A$6:$DM$168,AN$4,0))</f>
        <v>5.7</v>
      </c>
      <c r="AO26" s="13">
        <f>IF(VLOOKUP($B26,K24HPTBM!$A$6:$DM$168,AO$4,0)="","",VLOOKUP($B26,K24HPTBM!$A$6:$DM$168,AO$4,0))</f>
        <v>5.7</v>
      </c>
      <c r="AP26" s="13" t="str">
        <f>IF(VLOOKUP($B26,K24HPTBM!$A$6:$DM$168,AP$4,0)="","",VLOOKUP($B26,K24HPTBM!$A$6:$DM$168,AP$4,0))</f>
        <v>X</v>
      </c>
      <c r="AQ26" s="13">
        <f>IF(VLOOKUP($B26,K24HPTBM!$A$6:$DM$168,AQ$4,0)="","",VLOOKUP($B26,K24HPTBM!$A$6:$DM$168,AQ$4,0))</f>
        <v>6.1</v>
      </c>
      <c r="AR26" s="13" t="str">
        <f>IF(VLOOKUP($B26,K24HPTBM!$A$6:$DM$168,AR$4,0)="","",VLOOKUP($B26,K24HPTBM!$A$6:$DM$168,AR$4,0))</f>
        <v/>
      </c>
      <c r="AS26" s="13" t="str">
        <f>IF(VLOOKUP($B26,K24HPTBM!$A$6:$DM$168,AS$4,0)="","",VLOOKUP($B26,K24HPTBM!$A$6:$DM$168,AS$4,0))</f>
        <v/>
      </c>
      <c r="AT26" s="13" t="str">
        <f>IF(VLOOKUP($B26,K24HPTBM!$A$6:$DM$168,AT$4,0)="","",VLOOKUP($B26,K24HPTBM!$A$6:$DM$168,AT$4,0))</f>
        <v/>
      </c>
      <c r="AU26" s="13" t="str">
        <f>IF(VLOOKUP($B26,K24HPTBM!$A$6:$DM$168,AU$4,0)="","",VLOOKUP($B26,K24HPTBM!$A$6:$DM$168,AU$4,0))</f>
        <v/>
      </c>
      <c r="AV26" s="14">
        <f>IF(VLOOKUP($B26,K24HPTBM!$A$6:$DM$168,AV$4,0)="","",VLOOKUP($B26,K24HPTBM!$A$6:$DM$168,AV$4,0))</f>
        <v>46</v>
      </c>
      <c r="AW26" s="14">
        <f>IF(VLOOKUP($B26,K24HPTBM!$A$6:$DM$168,AW$4,0)="","",VLOOKUP($B26,K24HPTBM!$A$6:$DM$168,AW$4,0))</f>
        <v>1</v>
      </c>
      <c r="AX26" s="13">
        <f>IF(VLOOKUP($B26,K24HPTBM!$A$6:$DM$168,AX$4,0)="","",VLOOKUP($B26,K24HPTBM!$A$6:$DM$168,AX$4,0))</f>
        <v>8.3000000000000007</v>
      </c>
      <c r="AY26" s="13">
        <f>IF(VLOOKUP($B26,K24HPTBM!$A$6:$DM$168,AY$4,0)="","",VLOOKUP($B26,K24HPTBM!$A$6:$DM$168,AY$4,0))</f>
        <v>6.3</v>
      </c>
      <c r="AZ26" s="13" t="str">
        <f>IF(VLOOKUP($B26,K24HPTBM!$A$6:$DM$168,AZ$4,0)="","",VLOOKUP($B26,K24HPTBM!$A$6:$DM$168,AZ$4,0))</f>
        <v/>
      </c>
      <c r="BA26" s="13" t="str">
        <f>IF(VLOOKUP($B26,K24HPTBM!$A$6:$DM$168,BA$4,0)="","",VLOOKUP($B26,K24HPTBM!$A$6:$DM$168,BA$4,0))</f>
        <v/>
      </c>
      <c r="BB26" s="13" t="str">
        <f>IF(VLOOKUP($B26,K24HPTBM!$A$6:$DM$168,BB$4,0)="","",VLOOKUP($B26,K24HPTBM!$A$6:$DM$168,BB$4,0))</f>
        <v/>
      </c>
      <c r="BC26" s="13" t="str">
        <f>IF(VLOOKUP($B26,K24HPTBM!$A$6:$DM$168,BC$4,0)="","",VLOOKUP($B26,K24HPTBM!$A$6:$DM$168,BC$4,0))</f>
        <v/>
      </c>
      <c r="BD26" s="13">
        <f>IF(VLOOKUP($B26,K24HPTBM!$A$6:$DM$168,BD$4,0)="","",VLOOKUP($B26,K24HPTBM!$A$6:$DM$168,BD$4,0))</f>
        <v>4.7</v>
      </c>
      <c r="BE26" s="13" t="str">
        <f>IF(VLOOKUP($B26,K24HPTBM!$A$6:$DM$168,BE$4,0)="","",VLOOKUP($B26,K24HPTBM!$A$6:$DM$168,BE$4,0))</f>
        <v/>
      </c>
      <c r="BF26" s="13">
        <f>IF(VLOOKUP($B26,K24HPTBM!$A$6:$DM$168,BF$4,0)="","",VLOOKUP($B26,K24HPTBM!$A$6:$DM$168,BF$4,0))</f>
        <v>7.4</v>
      </c>
      <c r="BG26" s="13" t="str">
        <f>IF(VLOOKUP($B26,K24HPTBM!$A$6:$DM$168,BG$4,0)="","",VLOOKUP($B26,K24HPTBM!$A$6:$DM$168,BG$4,0))</f>
        <v/>
      </c>
      <c r="BH26" s="13" t="str">
        <f>IF(VLOOKUP($B26,K24HPTBM!$A$6:$DM$168,BH$4,0)="","",VLOOKUP($B26,K24HPTBM!$A$6:$DM$168,BH$4,0))</f>
        <v/>
      </c>
      <c r="BI26" s="13" t="str">
        <f>IF(VLOOKUP($B26,K24HPTBM!$A$6:$DM$168,BI$4,0)="","",VLOOKUP($B26,K24HPTBM!$A$6:$DM$168,BI$4,0))</f>
        <v/>
      </c>
      <c r="BJ26" s="13" t="str">
        <f>IF(VLOOKUP($B26,K24HPTBM!$A$6:$DM$168,BJ$4,0)="","",VLOOKUP($B26,K24HPTBM!$A$6:$DM$168,BJ$4,0))</f>
        <v/>
      </c>
      <c r="BK26" s="13" t="str">
        <f>IF(VLOOKUP($B26,K24HPTBM!$A$6:$DM$168,BK$4,0)="","",VLOOKUP($B26,K24HPTBM!$A$6:$DM$168,BK$4,0))</f>
        <v/>
      </c>
      <c r="BL26" s="13">
        <f>IF(VLOOKUP($B26,K24HPTBM!$A$6:$DM$168,BL$4,0)="","",VLOOKUP($B26,K24HPTBM!$A$6:$DM$168,BL$4,0))</f>
        <v>6.5</v>
      </c>
      <c r="BM26" s="14">
        <f>IF(VLOOKUP($B26,K24HPTBM!$A$6:$DM$168,BM$4,0)="","",VLOOKUP($B26,K24HPTBM!$A$6:$DM$168,BM$4,0))</f>
        <v>5</v>
      </c>
      <c r="BN26" s="14">
        <f>IF(VLOOKUP($B26,K24HPTBM!$A$6:$DM$168,BN$4,0)="","",VLOOKUP($B26,K24HPTBM!$A$6:$DM$168,BN$4,0))</f>
        <v>0</v>
      </c>
      <c r="BO26" s="13">
        <f>IF(VLOOKUP($B26,K24HPTBM!$A$6:$DM$168,BO$4,0)="","",VLOOKUP($B26,K24HPTBM!$A$6:$DM$168,BO$4,0))</f>
        <v>8.1</v>
      </c>
      <c r="BP26" s="13">
        <f>IF(VLOOKUP($B26,K24HPTBM!$A$6:$DM$168,BP$4,0)="","",VLOOKUP($B26,K24HPTBM!$A$6:$DM$168,BP$4,0))</f>
        <v>7.9</v>
      </c>
      <c r="BQ26" s="13" t="str">
        <f>IF(VLOOKUP($B26,K24HPTBM!$A$6:$DM$168,BQ$4,0)="","",VLOOKUP($B26,K24HPTBM!$A$6:$DM$168,BQ$4,0))</f>
        <v>X</v>
      </c>
      <c r="BR26" s="13">
        <f>IF(VLOOKUP($B26,K24HPTBM!$A$6:$DM$168,BR$4,0)="","",VLOOKUP($B26,K24HPTBM!$A$6:$DM$168,BR$4,0))</f>
        <v>7.4</v>
      </c>
      <c r="BS26" s="13">
        <f>IF(VLOOKUP($B26,K24HPTBM!$A$6:$DM$168,BS$4,0)="","",VLOOKUP($B26,K24HPTBM!$A$6:$DM$168,BS$4,0))</f>
        <v>4.8</v>
      </c>
      <c r="BT26" s="13">
        <f>IF(VLOOKUP($B26,K24HPTBM!$A$6:$DM$168,BT$4,0)="","",VLOOKUP($B26,K24HPTBM!$A$6:$DM$168,BT$4,0))</f>
        <v>5</v>
      </c>
      <c r="BU26" s="13">
        <f>IF(VLOOKUP($B26,K24HPTBM!$A$6:$DM$168,BU$4,0)="","",VLOOKUP($B26,K24HPTBM!$A$6:$DM$168,BU$4,0))</f>
        <v>6.1</v>
      </c>
      <c r="BV26" s="13">
        <f>IF(VLOOKUP($B26,K24HPTBM!$A$6:$DM$168,BV$4,0)="","",VLOOKUP($B26,K24HPTBM!$A$6:$DM$168,BV$4,0))</f>
        <v>5.9</v>
      </c>
      <c r="BW26" s="13">
        <f>IF(VLOOKUP($B26,K24HPTBM!$A$6:$DM$168,BW$4,0)="","",VLOOKUP($B26,K24HPTBM!$A$6:$DM$168,BW$4,0))</f>
        <v>5.4</v>
      </c>
      <c r="BX26" s="13">
        <f>IF(VLOOKUP($B26,K24HPTBM!$A$6:$DM$168,BX$4,0)="","",VLOOKUP($B26,K24HPTBM!$A$6:$DM$168,BX$4,0))</f>
        <v>6.4</v>
      </c>
      <c r="BY26" s="13">
        <f>IF(VLOOKUP($B26,K24HPTBM!$A$6:$DM$168,BY$4,0)="","",VLOOKUP($B26,K24HPTBM!$A$6:$DM$168,BY$4,0))</f>
        <v>8.3000000000000007</v>
      </c>
      <c r="BZ26" s="13">
        <f>IF(VLOOKUP($B26,K24HPTBM!$A$6:$DM$168,BZ$4,0)="","",VLOOKUP($B26,K24HPTBM!$A$6:$DM$168,BZ$4,0))</f>
        <v>7.17</v>
      </c>
      <c r="CA26" s="13">
        <f>IF(VLOOKUP($B26,K24HPTBM!$A$6:$DM$168,CA$4,0)="","",VLOOKUP($B26,K24HPTBM!$A$6:$DM$168,CA$4,0))</f>
        <v>5.8</v>
      </c>
      <c r="CB26" s="13">
        <f>IF(VLOOKUP($B26,K24HPTBM!$A$6:$DM$168,CB$4,0)="","",VLOOKUP($B26,K24HPTBM!$A$6:$DM$168,CB$4,0))</f>
        <v>9.1999999999999993</v>
      </c>
      <c r="CC26" s="13">
        <f>IF(VLOOKUP($B26,K24HPTBM!$A$6:$DM$168,CC$4,0)="","",VLOOKUP($B26,K24HPTBM!$A$6:$DM$168,CC$4,0))</f>
        <v>8.6</v>
      </c>
      <c r="CD26" s="14">
        <f>IF(VLOOKUP($B26,K24HPTBM!$A$6:$DM$168,CD$4,0)="","",VLOOKUP($B26,K24HPTBM!$A$6:$DM$168,CD$4,0))</f>
        <v>38</v>
      </c>
      <c r="CE26" s="14">
        <f>IF(VLOOKUP($B26,K24HPTBM!$A$6:$DM$168,CE$4,0)="","",VLOOKUP($B26,K24HPTBM!$A$6:$DM$168,CE$4,0))</f>
        <v>3</v>
      </c>
      <c r="CF26" s="13" t="str">
        <f>IF(VLOOKUP($B26,K24HPTBM!$A$6:$DM$168,CF$4,0)="","",VLOOKUP($B26,K24HPTBM!$A$6:$DM$168,CF$4,0))</f>
        <v/>
      </c>
      <c r="CG26" s="13">
        <f>IF(VLOOKUP($B26,K24HPTBM!$A$6:$DM$168,CG$4,0)="","",VLOOKUP($B26,K24HPTBM!$A$6:$DM$168,CG$4,0))</f>
        <v>9.1</v>
      </c>
      <c r="CH26" s="13">
        <f>IF(VLOOKUP($B26,K24HPTBM!$A$6:$DM$168,CH$4,0)="","",VLOOKUP($B26,K24HPTBM!$A$6:$DM$168,CH$4,0))</f>
        <v>8.1</v>
      </c>
      <c r="CI26" s="13">
        <f>IF(VLOOKUP($B26,K24HPTBM!$A$6:$DM$168,CI$4,0)="","",VLOOKUP($B26,K24HPTBM!$A$6:$DM$168,CI$4,0))</f>
        <v>8</v>
      </c>
      <c r="CJ26" s="13">
        <f>IF(VLOOKUP($B26,K24HPTBM!$A$6:$DM$168,CJ$4,0)="","",VLOOKUP($B26,K24HPTBM!$A$6:$DM$168,CJ$4,0))</f>
        <v>6.8</v>
      </c>
      <c r="CK26" s="13">
        <f>IF(VLOOKUP($B26,K24HPTBM!$A$6:$DM$168,CK$4,0)="","",VLOOKUP($B26,K24HPTBM!$A$6:$DM$168,CK$4,0))</f>
        <v>7.4</v>
      </c>
      <c r="CL26" s="13">
        <f>IF(VLOOKUP($B26,K24HPTBM!$A$6:$DM$168,CL$4,0)="","",VLOOKUP($B26,K24HPTBM!$A$6:$DM$168,CL$4,0))</f>
        <v>8</v>
      </c>
      <c r="CM26" s="13" t="str">
        <f>IF(VLOOKUP($B26,K24HPTBM!$A$6:$DM$168,CM$4,0)="","",VLOOKUP($B26,K24HPTBM!$A$6:$DM$168,CM$4,0))</f>
        <v>X</v>
      </c>
      <c r="CN26" s="13">
        <f>IF(VLOOKUP($B26,K24HPTBM!$A$6:$DM$168,CN$4,0)="","",VLOOKUP($B26,K24HPTBM!$A$6:$DM$168,CN$4,0))</f>
        <v>8.1</v>
      </c>
      <c r="CO26" s="13">
        <f>IF(VLOOKUP($B26,K24HPTBM!$A$6:$DM$168,CO$4,0)="","",VLOOKUP($B26,K24HPTBM!$A$6:$DM$168,CO$4,0))</f>
        <v>8.1999999999999993</v>
      </c>
      <c r="CP26" s="13">
        <f>IF(VLOOKUP($B26,K24HPTBM!$A$6:$DM$168,CP$4,0)="","",VLOOKUP($B26,K24HPTBM!$A$6:$DM$168,CP$4,0))</f>
        <v>7.6</v>
      </c>
      <c r="CQ26" s="13">
        <f>IF(VLOOKUP($B26,K24HPTBM!$A$6:$DM$168,CQ$4,0)="","",VLOOKUP($B26,K24HPTBM!$A$6:$DM$168,CQ$4,0))</f>
        <v>8.4</v>
      </c>
      <c r="CR26" s="13">
        <f>IF(VLOOKUP($B26,K24HPTBM!$A$6:$DM$168,CR$4,0)="","",VLOOKUP($B26,K24HPTBM!$A$6:$DM$168,CR$4,0))</f>
        <v>4.5999999999999996</v>
      </c>
      <c r="CS26" s="13">
        <f>IF(VLOOKUP($B26,K24HPTBM!$A$6:$DM$168,CS$4,0)="","",VLOOKUP($B26,K24HPTBM!$A$6:$DM$168,CS$4,0))</f>
        <v>6.3</v>
      </c>
      <c r="CT26" s="13">
        <f>IF(VLOOKUP($B26,K24HPTBM!$A$6:$DM$168,CT$4,0)="","",VLOOKUP($B26,K24HPTBM!$A$6:$DM$168,CT$4,0))</f>
        <v>6.5</v>
      </c>
      <c r="CU26" s="13">
        <f>IF(VLOOKUP($B26,K24HPTBM!$A$6:$DM$168,CU$4,0)="","",VLOOKUP($B26,K24HPTBM!$A$6:$DM$168,CU$4,0))</f>
        <v>6.4</v>
      </c>
      <c r="CV26" s="13">
        <f>IF(VLOOKUP($B26,K24HPTBM!$A$6:$DM$168,CV$4,0)="","",VLOOKUP($B26,K24HPTBM!$A$6:$DM$168,CV$4,0))</f>
        <v>7.4</v>
      </c>
      <c r="CW26" s="14">
        <f>IF(VLOOKUP($B26,K24HPTBM!$A$6:$DM$168,CW$4,0)="","",VLOOKUP($B26,K24HPTBM!$A$6:$DM$168,CW$4,0))</f>
        <v>35</v>
      </c>
      <c r="CX26" s="14">
        <f>IF(VLOOKUP($B26,K24HPTBM!$A$6:$DM$168,CX$4,0)="","",VLOOKUP($B26,K24HPTBM!$A$6:$DM$168,CX$4,0))</f>
        <v>3</v>
      </c>
      <c r="CY26" s="14">
        <f t="shared" ref="CY26:CY31" si="8">AV26+AW26+CD26+CE26+CW26+CX26</f>
        <v>126</v>
      </c>
      <c r="CZ26" s="14">
        <f t="shared" ref="CZ26:CZ31" si="9">SUMIF(I26:CV26,"=P",$I$9:$CV$9)</f>
        <v>0</v>
      </c>
      <c r="DA26" s="14">
        <f t="shared" ref="DA26:DA31" si="10">ROUND(SUMPRODUCT(I26:CV26,$I$9:$CV$9)/(CY26-CZ26),2)</f>
        <v>6.58</v>
      </c>
      <c r="DB26" s="14"/>
      <c r="DC26" s="14">
        <f t="shared" ref="DC26:DC31" si="11">AW26+CE26+CX26</f>
        <v>7</v>
      </c>
      <c r="DD26" s="16">
        <f t="shared" ref="DD26:DD31" si="12">DC26/(CY26-CZ26)</f>
        <v>5.5555555555555552E-2</v>
      </c>
      <c r="DE26" s="17" t="str">
        <f t="shared" ref="DE26:DE31" si="13">IF(OR(CN26="",CN26="X",CN26&lt;4,CR26="",CR26="X",CR26&lt;4,CS26="",CS26="X",CS26&lt;4,CT26="",CT26="X",CT26&lt;4,CU26="",CU26="X",CU26&lt;4,DD26&gt;5%),"KO",IF(SUMIF(J26:CV26,"&lt;4",$K$3:$CV$3)=0,"D","KO"))</f>
        <v>KO</v>
      </c>
      <c r="DF26" s="13" t="str">
        <f>IF(VLOOKUP($B26,K24HPTBM!$A$6:$DM$168,DF$4,0)="","",VLOOKUP($B26,K24HPTBM!$A$6:$DM$168,DF$4,0))</f>
        <v/>
      </c>
      <c r="DG26" s="13" t="str">
        <f>IF(VLOOKUP($B26,K24HPTBM!$A$6:$DM$168,DG$4,0)="","",VLOOKUP($B26,K24HPTBM!$A$6:$DM$168,DG$4,0))</f>
        <v/>
      </c>
      <c r="DH26" s="13" t="str">
        <f>IF(VLOOKUP($B26,K24HPTBM!$A$6:$DM$168,DH$4,0)="","",VLOOKUP($B26,K24HPTBM!$A$6:$DM$168,DH$4,0))</f>
        <v/>
      </c>
      <c r="DI26" s="13" t="str">
        <f>IF(VLOOKUP($B26,K24HPTBM!$A$6:$DM$168,DI$4,0)="","",VLOOKUP($B26,K24HPTBM!$A$6:$DM$168,DI$4,0))</f>
        <v/>
      </c>
      <c r="DJ26" s="13" t="str">
        <f>IF(VLOOKUP($B26,K24HPTBM!$A$6:$DM$168,DJ$4,0)="","",VLOOKUP($B26,K24HPTBM!$A$6:$DM$168,DJ$4,0))</f>
        <v/>
      </c>
      <c r="DK26" s="13" t="str">
        <f>IF(VLOOKUP($B26,K24HPTBM!$A$6:$DM$168,DK$4,0)="","",VLOOKUP($B26,K24HPTBM!$A$6:$DM$168,DK$4,0))</f>
        <v/>
      </c>
      <c r="DL26" s="14">
        <f>IF(VLOOKUP($B26,K24HPTBM!$A$6:$DM$168,DL$4,0)="","",VLOOKUP($B26,K24HPTBM!$A$6:$DM$168,DL$4,0))</f>
        <v>0</v>
      </c>
      <c r="DM26" s="14">
        <f>IF(VLOOKUP($B26,K24HPTBM!$A$6:$DM$168,DM$4,0)="","",VLOOKUP($B26,K24HPTBM!$A$6:$DM$168,DM$4,0))</f>
        <v>3</v>
      </c>
      <c r="DN26" s="14">
        <f>IF(VLOOKUP($B26,K24HPTBM!$A$6:$DM$168,DN$4,0)="","",VLOOKUP($B26,K24HPTBM!$A$6:$DM$168,DN$4,0))</f>
        <v>124</v>
      </c>
      <c r="DO26" s="14">
        <f>IF(VLOOKUP($B26,K24HPTBM!$A$6:$DM$168,DO$4,0)="","",VLOOKUP($B26,K24HPTBM!$A$6:$DM$168,DO$4,0))</f>
        <v>10</v>
      </c>
      <c r="DP26" s="14">
        <f>IF(VLOOKUP($B26,K24HPTBM!$A$6:$DM$168,DP$4,0)="","",VLOOKUP($B26,K24HPTBM!$A$6:$DM$168,DP$4,0))</f>
        <v>132</v>
      </c>
      <c r="DQ26" s="14">
        <f>IF(VLOOKUP($B26,K24HPTBM!$A$6:$DM$168,DQ$4,0)="","",VLOOKUP($B26,K24HPTBM!$A$6:$DM$168,DQ$4,0))</f>
        <v>127</v>
      </c>
      <c r="DR26" s="18">
        <f>IF(VLOOKUP($B26,K24HPTBM!$A$6:$DM$168,DR$4,0)="","",VLOOKUP($B26,K24HPTBM!$A$6:$DM$168,DR$4,0))</f>
        <v>6.89</v>
      </c>
      <c r="DS26" s="18">
        <f>IF(VLOOKUP($B26,K24HPTBM!$A$6:$DM$168,DS$4,0)="","",VLOOKUP($B26,K24HPTBM!$A$6:$DM$168,DS$4,0))</f>
        <v>2.74</v>
      </c>
      <c r="DT26" s="13" t="str">
        <f>IF(VLOOKUP($B26,K24HPTBM!$A$6:$DM$168,DT$4,0)="","",VLOOKUP($B26,K24HPTBM!$A$6:$DM$168,DT$4,0))</f>
        <v/>
      </c>
    </row>
    <row r="27" spans="1:125" ht="17.25" customHeight="1" x14ac:dyDescent="0.25">
      <c r="A27" s="8">
        <f t="shared" si="6"/>
        <v>2</v>
      </c>
      <c r="B27" s="4">
        <v>24211907074</v>
      </c>
      <c r="C27" s="4" t="str">
        <f>VLOOKUP($B27,K24HPTBM!$A$6:$DM$168,C$4,0) &amp; " " &amp; VLOOKUP($B27,K24HPTBM!$A$6:$DM$168,D$4,0)</f>
        <v>Trương Văn</v>
      </c>
      <c r="D27" s="5"/>
      <c r="E27" s="4" t="str">
        <f>VLOOKUP($B27,K24HPTBM!$A$6:$DM$168,E$4,0)</f>
        <v>Thành</v>
      </c>
      <c r="F27" s="6">
        <f>VLOOKUP($B27,K24HPTBM!$A$6:$DM$168,F$4,0)</f>
        <v>34703</v>
      </c>
      <c r="G27" s="4" t="str">
        <f>VLOOKUP($B27,K24HPTBM!$A$6:$DM$168,G$4,0)</f>
        <v>Nam</v>
      </c>
      <c r="H27" s="5"/>
      <c r="I27" s="13">
        <f>IF(VLOOKUP($B27,K24HPTBM!$A$6:$DM$168,I$4,0)="","",VLOOKUP($B27,K24HPTBM!$A$6:$DM$168,I$4,0))</f>
        <v>8</v>
      </c>
      <c r="J27" s="13">
        <f>IF(VLOOKUP($B27,K24HPTBM!$A$6:$DM$168,J$4,0)="","",VLOOKUP($B27,K24HPTBM!$A$6:$DM$168,J$4,0))</f>
        <v>9.4</v>
      </c>
      <c r="K27" s="13" t="str">
        <f>IF(VLOOKUP($B27,K24HPTBM!$A$6:$DM$168,K$4,0)="","",VLOOKUP($B27,K24HPTBM!$A$6:$DM$168,K$4,0))</f>
        <v/>
      </c>
      <c r="L27" s="13">
        <f>IF(VLOOKUP($B27,K24HPTBM!$A$6:$DM$168,L$4,0)="","",VLOOKUP($B27,K24HPTBM!$A$6:$DM$168,L$4,0))</f>
        <v>8.9</v>
      </c>
      <c r="M27" s="13" t="str">
        <f>IF(VLOOKUP($B27,K24HPTBM!$A$6:$DM$168,M$4,0)="","",VLOOKUP($B27,K24HPTBM!$A$6:$DM$168,M$4,0))</f>
        <v/>
      </c>
      <c r="N27" s="13">
        <f>IF(VLOOKUP($B27,K24HPTBM!$A$6:$DM$168,N$4,0)="","",VLOOKUP($B27,K24HPTBM!$A$6:$DM$168,N$4,0))</f>
        <v>9.6999999999999993</v>
      </c>
      <c r="O27" s="13">
        <f>IF(VLOOKUP($B27,K24HPTBM!$A$6:$DM$168,O$4,0)="","",VLOOKUP($B27,K24HPTBM!$A$6:$DM$168,O$4,0))</f>
        <v>9.6999999999999993</v>
      </c>
      <c r="P27" s="13">
        <f>IF(VLOOKUP($B27,K24HPTBM!$A$6:$DM$168,P$4,0)="","",VLOOKUP($B27,K24HPTBM!$A$6:$DM$168,P$4,0))</f>
        <v>9.9</v>
      </c>
      <c r="Q27" s="13">
        <f>IF(VLOOKUP($B27,K24HPTBM!$A$6:$DM$168,Q$4,0)="","",VLOOKUP($B27,K24HPTBM!$A$6:$DM$168,Q$4,0))</f>
        <v>10</v>
      </c>
      <c r="R27" s="13" t="str">
        <f>IF(VLOOKUP($B27,K24HPTBM!$A$6:$DM$168,R$4,0)="","",VLOOKUP($B27,K24HPTBM!$A$6:$DM$168,R$4,0))</f>
        <v/>
      </c>
      <c r="S27" s="13" t="str">
        <f>IF(VLOOKUP($B27,K24HPTBM!$A$6:$DM$168,S$4,0)="","",VLOOKUP($B27,K24HPTBM!$A$6:$DM$168,S$4,0))</f>
        <v/>
      </c>
      <c r="T27" s="13">
        <f>IF(VLOOKUP($B27,K24HPTBM!$A$6:$DM$168,T$4,0)="","",VLOOKUP($B27,K24HPTBM!$A$6:$DM$168,T$4,0))</f>
        <v>8.5</v>
      </c>
      <c r="U27" s="13" t="str">
        <f>IF(VLOOKUP($B27,K24HPTBM!$A$6:$DM$168,U$4,0)="","",VLOOKUP($B27,K24HPTBM!$A$6:$DM$168,U$4,0))</f>
        <v/>
      </c>
      <c r="V27" s="13" t="str">
        <f>IF(VLOOKUP($B27,K24HPTBM!$A$6:$DM$168,V$4,0)="","",VLOOKUP($B27,K24HPTBM!$A$6:$DM$168,V$4,0))</f>
        <v/>
      </c>
      <c r="W27" s="13">
        <f>IF(VLOOKUP($B27,K24HPTBM!$A$6:$DM$168,W$4,0)="","",VLOOKUP($B27,K24HPTBM!$A$6:$DM$168,W$4,0))</f>
        <v>9.4</v>
      </c>
      <c r="X27" s="13">
        <f>IF(VLOOKUP($B27,K24HPTBM!$A$6:$DM$168,X$4,0)="","",VLOOKUP($B27,K24HPTBM!$A$6:$DM$168,X$4,0))</f>
        <v>9.3000000000000007</v>
      </c>
      <c r="Y27" s="13" t="str">
        <f>IF(VLOOKUP($B27,K24HPTBM!$A$6:$DM$168,Y$4,0)="","",VLOOKUP($B27,K24HPTBM!$A$6:$DM$168,Y$4,0))</f>
        <v/>
      </c>
      <c r="Z27" s="13">
        <f>IF(VLOOKUP($B27,K24HPTBM!$A$6:$DM$168,Z$4,0)="","",VLOOKUP($B27,K24HPTBM!$A$6:$DM$168,Z$4,0))</f>
        <v>10</v>
      </c>
      <c r="AA27" s="13">
        <f>IF(VLOOKUP($B27,K24HPTBM!$A$6:$DM$168,AA$4,0)="","",VLOOKUP($B27,K24HPTBM!$A$6:$DM$168,AA$4,0))</f>
        <v>9.5</v>
      </c>
      <c r="AB27" s="13">
        <f>IF(VLOOKUP($B27,K24HPTBM!$A$6:$DM$168,AB$4,0)="","",VLOOKUP($B27,K24HPTBM!$A$6:$DM$168,AB$4,0))</f>
        <v>8.8000000000000007</v>
      </c>
      <c r="AC27" s="13">
        <f>IF(VLOOKUP($B27,K24HPTBM!$A$6:$DM$168,AC$4,0)="","",VLOOKUP($B27,K24HPTBM!$A$6:$DM$168,AC$4,0))</f>
        <v>9</v>
      </c>
      <c r="AD27" s="13">
        <f>IF(VLOOKUP($B27,K24HPTBM!$A$6:$DM$168,AD$4,0)="","",VLOOKUP($B27,K24HPTBM!$A$6:$DM$168,AD$4,0))</f>
        <v>8.1</v>
      </c>
      <c r="AE27" s="13">
        <f>IF(VLOOKUP($B27,K24HPTBM!$A$6:$DM$168,AE$4,0)="","",VLOOKUP($B27,K24HPTBM!$A$6:$DM$168,AE$4,0))</f>
        <v>8.5</v>
      </c>
      <c r="AF27" s="13">
        <f>IF(VLOOKUP($B27,K24HPTBM!$A$6:$DM$168,AF$4,0)="","",VLOOKUP($B27,K24HPTBM!$A$6:$DM$168,AF$4,0))</f>
        <v>8.9</v>
      </c>
      <c r="AG27" s="13">
        <f>IF(VLOOKUP($B27,K24HPTBM!$A$6:$DM$168,AG$4,0)="","",VLOOKUP($B27,K24HPTBM!$A$6:$DM$168,AG$4,0))</f>
        <v>9.1</v>
      </c>
      <c r="AH27" s="13">
        <f>IF(VLOOKUP($B27,K24HPTBM!$A$6:$DM$168,AH$4,0)="","",VLOOKUP($B27,K24HPTBM!$A$6:$DM$168,AH$4,0))</f>
        <v>8.8000000000000007</v>
      </c>
      <c r="AI27" s="13">
        <f>IF(VLOOKUP($B27,K24HPTBM!$A$6:$DM$168,AI$4,0)="","",VLOOKUP($B27,K24HPTBM!$A$6:$DM$168,AI$4,0))</f>
        <v>9.3000000000000007</v>
      </c>
      <c r="AJ27" s="13">
        <f>IF(VLOOKUP($B27,K24HPTBM!$A$6:$DM$168,AJ$4,0)="","",VLOOKUP($B27,K24HPTBM!$A$6:$DM$168,AJ$4,0))</f>
        <v>9.3000000000000007</v>
      </c>
      <c r="AK27" s="13">
        <f>IF(VLOOKUP($B27,K24HPTBM!$A$6:$DM$168,AK$4,0)="","",VLOOKUP($B27,K24HPTBM!$A$6:$DM$168,AK$4,0))</f>
        <v>8.8000000000000007</v>
      </c>
      <c r="AL27" s="13">
        <f>IF(VLOOKUP($B27,K24HPTBM!$A$6:$DM$168,AL$4,0)="","",VLOOKUP($B27,K24HPTBM!$A$6:$DM$168,AL$4,0))</f>
        <v>8.9</v>
      </c>
      <c r="AM27" s="13">
        <f>IF(VLOOKUP($B27,K24HPTBM!$A$6:$DM$168,AM$4,0)="","",VLOOKUP($B27,K24HPTBM!$A$6:$DM$168,AM$4,0))</f>
        <v>9.3000000000000007</v>
      </c>
      <c r="AN27" s="13">
        <f>IF(VLOOKUP($B27,K24HPTBM!$A$6:$DM$168,AN$4,0)="","",VLOOKUP($B27,K24HPTBM!$A$6:$DM$168,AN$4,0))</f>
        <v>8.6</v>
      </c>
      <c r="AO27" s="13">
        <f>IF(VLOOKUP($B27,K24HPTBM!$A$6:$DM$168,AO$4,0)="","",VLOOKUP($B27,K24HPTBM!$A$6:$DM$168,AO$4,0))</f>
        <v>8.5</v>
      </c>
      <c r="AP27" s="13">
        <f>IF(VLOOKUP($B27,K24HPTBM!$A$6:$DM$168,AP$4,0)="","",VLOOKUP($B27,K24HPTBM!$A$6:$DM$168,AP$4,0))</f>
        <v>8.3000000000000007</v>
      </c>
      <c r="AQ27" s="13">
        <f>IF(VLOOKUP($B27,K24HPTBM!$A$6:$DM$168,AQ$4,0)="","",VLOOKUP($B27,K24HPTBM!$A$6:$DM$168,AQ$4,0))</f>
        <v>9.4</v>
      </c>
      <c r="AR27" s="13" t="str">
        <f>IF(VLOOKUP($B27,K24HPTBM!$A$6:$DM$168,AR$4,0)="","",VLOOKUP($B27,K24HPTBM!$A$6:$DM$168,AR$4,0))</f>
        <v/>
      </c>
      <c r="AS27" s="13" t="str">
        <f>IF(VLOOKUP($B27,K24HPTBM!$A$6:$DM$168,AS$4,0)="","",VLOOKUP($B27,K24HPTBM!$A$6:$DM$168,AS$4,0))</f>
        <v/>
      </c>
      <c r="AT27" s="13" t="str">
        <f>IF(VLOOKUP($B27,K24HPTBM!$A$6:$DM$168,AT$4,0)="","",VLOOKUP($B27,K24HPTBM!$A$6:$DM$168,AT$4,0))</f>
        <v/>
      </c>
      <c r="AU27" s="13" t="str">
        <f>IF(VLOOKUP($B27,K24HPTBM!$A$6:$DM$168,AU$4,0)="","",VLOOKUP($B27,K24HPTBM!$A$6:$DM$168,AU$4,0))</f>
        <v/>
      </c>
      <c r="AV27" s="14">
        <f>IF(VLOOKUP($B27,K24HPTBM!$A$6:$DM$168,AV$4,0)="","",VLOOKUP($B27,K24HPTBM!$A$6:$DM$168,AV$4,0))</f>
        <v>47</v>
      </c>
      <c r="AW27" s="14">
        <f>IF(VLOOKUP($B27,K24HPTBM!$A$6:$DM$168,AW$4,0)="","",VLOOKUP($B27,K24HPTBM!$A$6:$DM$168,AW$4,0))</f>
        <v>0</v>
      </c>
      <c r="AX27" s="13">
        <f>IF(VLOOKUP($B27,K24HPTBM!$A$6:$DM$168,AX$4,0)="","",VLOOKUP($B27,K24HPTBM!$A$6:$DM$168,AX$4,0))</f>
        <v>5.7</v>
      </c>
      <c r="AY27" s="13">
        <f>IF(VLOOKUP($B27,K24HPTBM!$A$6:$DM$168,AY$4,0)="","",VLOOKUP($B27,K24HPTBM!$A$6:$DM$168,AY$4,0))</f>
        <v>6.3</v>
      </c>
      <c r="AZ27" s="13" t="str">
        <f>IF(VLOOKUP($B27,K24HPTBM!$A$6:$DM$168,AZ$4,0)="","",VLOOKUP($B27,K24HPTBM!$A$6:$DM$168,AZ$4,0))</f>
        <v/>
      </c>
      <c r="BA27" s="13" t="str">
        <f>IF(VLOOKUP($B27,K24HPTBM!$A$6:$DM$168,BA$4,0)="","",VLOOKUP($B27,K24HPTBM!$A$6:$DM$168,BA$4,0))</f>
        <v/>
      </c>
      <c r="BB27" s="13" t="str">
        <f>IF(VLOOKUP($B27,K24HPTBM!$A$6:$DM$168,BB$4,0)="","",VLOOKUP($B27,K24HPTBM!$A$6:$DM$168,BB$4,0))</f>
        <v/>
      </c>
      <c r="BC27" s="13" t="str">
        <f>IF(VLOOKUP($B27,K24HPTBM!$A$6:$DM$168,BC$4,0)="","",VLOOKUP($B27,K24HPTBM!$A$6:$DM$168,BC$4,0))</f>
        <v/>
      </c>
      <c r="BD27" s="13">
        <f>IF(VLOOKUP($B27,K24HPTBM!$A$6:$DM$168,BD$4,0)="","",VLOOKUP($B27,K24HPTBM!$A$6:$DM$168,BD$4,0))</f>
        <v>6.3</v>
      </c>
      <c r="BE27" s="13" t="str">
        <f>IF(VLOOKUP($B27,K24HPTBM!$A$6:$DM$168,BE$4,0)="","",VLOOKUP($B27,K24HPTBM!$A$6:$DM$168,BE$4,0))</f>
        <v/>
      </c>
      <c r="BF27" s="13" t="str">
        <f>IF(VLOOKUP($B27,K24HPTBM!$A$6:$DM$168,BF$4,0)="","",VLOOKUP($B27,K24HPTBM!$A$6:$DM$168,BF$4,0))</f>
        <v/>
      </c>
      <c r="BG27" s="13" t="str">
        <f>IF(VLOOKUP($B27,K24HPTBM!$A$6:$DM$168,BG$4,0)="","",VLOOKUP($B27,K24HPTBM!$A$6:$DM$168,BG$4,0))</f>
        <v/>
      </c>
      <c r="BH27" s="13" t="str">
        <f>IF(VLOOKUP($B27,K24HPTBM!$A$6:$DM$168,BH$4,0)="","",VLOOKUP($B27,K24HPTBM!$A$6:$DM$168,BH$4,0))</f>
        <v/>
      </c>
      <c r="BI27" s="13" t="str">
        <f>IF(VLOOKUP($B27,K24HPTBM!$A$6:$DM$168,BI$4,0)="","",VLOOKUP($B27,K24HPTBM!$A$6:$DM$168,BI$4,0))</f>
        <v/>
      </c>
      <c r="BJ27" s="13">
        <f>IF(VLOOKUP($B27,K24HPTBM!$A$6:$DM$168,BJ$4,0)="","",VLOOKUP($B27,K24HPTBM!$A$6:$DM$168,BJ$4,0))</f>
        <v>5.4</v>
      </c>
      <c r="BK27" s="13" t="str">
        <f>IF(VLOOKUP($B27,K24HPTBM!$A$6:$DM$168,BK$4,0)="","",VLOOKUP($B27,K24HPTBM!$A$6:$DM$168,BK$4,0))</f>
        <v/>
      </c>
      <c r="BL27" s="13">
        <f>IF(VLOOKUP($B27,K24HPTBM!$A$6:$DM$168,BL$4,0)="","",VLOOKUP($B27,K24HPTBM!$A$6:$DM$168,BL$4,0))</f>
        <v>7.4</v>
      </c>
      <c r="BM27" s="14">
        <f>IF(VLOOKUP($B27,K24HPTBM!$A$6:$DM$168,BM$4,0)="","",VLOOKUP($B27,K24HPTBM!$A$6:$DM$168,BM$4,0))</f>
        <v>5</v>
      </c>
      <c r="BN27" s="14">
        <f>IF(VLOOKUP($B27,K24HPTBM!$A$6:$DM$168,BN$4,0)="","",VLOOKUP($B27,K24HPTBM!$A$6:$DM$168,BN$4,0))</f>
        <v>0</v>
      </c>
      <c r="BO27" s="13">
        <f>IF(VLOOKUP($B27,K24HPTBM!$A$6:$DM$168,BO$4,0)="","",VLOOKUP($B27,K24HPTBM!$A$6:$DM$168,BO$4,0))</f>
        <v>10</v>
      </c>
      <c r="BP27" s="13">
        <f>IF(VLOOKUP($B27,K24HPTBM!$A$6:$DM$168,BP$4,0)="","",VLOOKUP($B27,K24HPTBM!$A$6:$DM$168,BP$4,0))</f>
        <v>9.1999999999999993</v>
      </c>
      <c r="BQ27" s="13">
        <f>IF(VLOOKUP($B27,K24HPTBM!$A$6:$DM$168,BQ$4,0)="","",VLOOKUP($B27,K24HPTBM!$A$6:$DM$168,BQ$4,0))</f>
        <v>9.8000000000000007</v>
      </c>
      <c r="BR27" s="13">
        <f>IF(VLOOKUP($B27,K24HPTBM!$A$6:$DM$168,BR$4,0)="","",VLOOKUP($B27,K24HPTBM!$A$6:$DM$168,BR$4,0))</f>
        <v>10</v>
      </c>
      <c r="BS27" s="13" t="str">
        <f>IF(VLOOKUP($B27,K24HPTBM!$A$6:$DM$168,BS$4,0)="","",VLOOKUP($B27,K24HPTBM!$A$6:$DM$168,BS$4,0))</f>
        <v>X</v>
      </c>
      <c r="BT27" s="13">
        <f>IF(VLOOKUP($B27,K24HPTBM!$A$6:$DM$168,BT$4,0)="","",VLOOKUP($B27,K24HPTBM!$A$6:$DM$168,BT$4,0))</f>
        <v>9.1999999999999993</v>
      </c>
      <c r="BU27" s="13">
        <f>IF(VLOOKUP($B27,K24HPTBM!$A$6:$DM$168,BU$4,0)="","",VLOOKUP($B27,K24HPTBM!$A$6:$DM$168,BU$4,0))</f>
        <v>9.6999999999999993</v>
      </c>
      <c r="BV27" s="13">
        <f>IF(VLOOKUP($B27,K24HPTBM!$A$6:$DM$168,BV$4,0)="","",VLOOKUP($B27,K24HPTBM!$A$6:$DM$168,BV$4,0))</f>
        <v>10</v>
      </c>
      <c r="BW27" s="13">
        <f>IF(VLOOKUP($B27,K24HPTBM!$A$6:$DM$168,BW$4,0)="","",VLOOKUP($B27,K24HPTBM!$A$6:$DM$168,BW$4,0))</f>
        <v>9</v>
      </c>
      <c r="BX27" s="13">
        <f>IF(VLOOKUP($B27,K24HPTBM!$A$6:$DM$168,BX$4,0)="","",VLOOKUP($B27,K24HPTBM!$A$6:$DM$168,BX$4,0))</f>
        <v>9.3000000000000007</v>
      </c>
      <c r="BY27" s="13">
        <f>IF(VLOOKUP($B27,K24HPTBM!$A$6:$DM$168,BY$4,0)="","",VLOOKUP($B27,K24HPTBM!$A$6:$DM$168,BY$4,0))</f>
        <v>9.8000000000000007</v>
      </c>
      <c r="BZ27" s="13">
        <f>IF(VLOOKUP($B27,K24HPTBM!$A$6:$DM$168,BZ$4,0)="","",VLOOKUP($B27,K24HPTBM!$A$6:$DM$168,BZ$4,0))</f>
        <v>8.83</v>
      </c>
      <c r="CA27" s="13">
        <f>IF(VLOOKUP($B27,K24HPTBM!$A$6:$DM$168,CA$4,0)="","",VLOOKUP($B27,K24HPTBM!$A$6:$DM$168,CA$4,0))</f>
        <v>8.9</v>
      </c>
      <c r="CB27" s="13">
        <f>IF(VLOOKUP($B27,K24HPTBM!$A$6:$DM$168,CB$4,0)="","",VLOOKUP($B27,K24HPTBM!$A$6:$DM$168,CB$4,0))</f>
        <v>9.5</v>
      </c>
      <c r="CC27" s="13">
        <f>IF(VLOOKUP($B27,K24HPTBM!$A$6:$DM$168,CC$4,0)="","",VLOOKUP($B27,K24HPTBM!$A$6:$DM$168,CC$4,0))</f>
        <v>9.9</v>
      </c>
      <c r="CD27" s="14">
        <f>IF(VLOOKUP($B27,K24HPTBM!$A$6:$DM$168,CD$4,0)="","",VLOOKUP($B27,K24HPTBM!$A$6:$DM$168,CD$4,0))</f>
        <v>37</v>
      </c>
      <c r="CE27" s="14">
        <f>IF(VLOOKUP($B27,K24HPTBM!$A$6:$DM$168,CE$4,0)="","",VLOOKUP($B27,K24HPTBM!$A$6:$DM$168,CE$4,0))</f>
        <v>4</v>
      </c>
      <c r="CF27" s="13" t="str">
        <f>IF(VLOOKUP($B27,K24HPTBM!$A$6:$DM$168,CF$4,0)="","",VLOOKUP($B27,K24HPTBM!$A$6:$DM$168,CF$4,0))</f>
        <v/>
      </c>
      <c r="CG27" s="13">
        <f>IF(VLOOKUP($B27,K24HPTBM!$A$6:$DM$168,CG$4,0)="","",VLOOKUP($B27,K24HPTBM!$A$6:$DM$168,CG$4,0))</f>
        <v>9.4</v>
      </c>
      <c r="CH27" s="13">
        <f>IF(VLOOKUP($B27,K24HPTBM!$A$6:$DM$168,CH$4,0)="","",VLOOKUP($B27,K24HPTBM!$A$6:$DM$168,CH$4,0))</f>
        <v>9.1999999999999993</v>
      </c>
      <c r="CI27" s="13">
        <f>IF(VLOOKUP($B27,K24HPTBM!$A$6:$DM$168,CI$4,0)="","",VLOOKUP($B27,K24HPTBM!$A$6:$DM$168,CI$4,0))</f>
        <v>8.6</v>
      </c>
      <c r="CJ27" s="13">
        <f>IF(VLOOKUP($B27,K24HPTBM!$A$6:$DM$168,CJ$4,0)="","",VLOOKUP($B27,K24HPTBM!$A$6:$DM$168,CJ$4,0))</f>
        <v>9.4</v>
      </c>
      <c r="CK27" s="13">
        <f>IF(VLOOKUP($B27,K24HPTBM!$A$6:$DM$168,CK$4,0)="","",VLOOKUP($B27,K24HPTBM!$A$6:$DM$168,CK$4,0))</f>
        <v>9.4</v>
      </c>
      <c r="CL27" s="13">
        <f>IF(VLOOKUP($B27,K24HPTBM!$A$6:$DM$168,CL$4,0)="","",VLOOKUP($B27,K24HPTBM!$A$6:$DM$168,CL$4,0))</f>
        <v>9</v>
      </c>
      <c r="CM27" s="13" t="str">
        <f>IF(VLOOKUP($B27,K24HPTBM!$A$6:$DM$168,CM$4,0)="","",VLOOKUP($B27,K24HPTBM!$A$6:$DM$168,CM$4,0))</f>
        <v>X</v>
      </c>
      <c r="CN27" s="13">
        <f>IF(VLOOKUP($B27,K24HPTBM!$A$6:$DM$168,CN$4,0)="","",VLOOKUP($B27,K24HPTBM!$A$6:$DM$168,CN$4,0))</f>
        <v>10</v>
      </c>
      <c r="CO27" s="13">
        <f>IF(VLOOKUP($B27,K24HPTBM!$A$6:$DM$168,CO$4,0)="","",VLOOKUP($B27,K24HPTBM!$A$6:$DM$168,CO$4,0))</f>
        <v>9</v>
      </c>
      <c r="CP27" s="13">
        <f>IF(VLOOKUP($B27,K24HPTBM!$A$6:$DM$168,CP$4,0)="","",VLOOKUP($B27,K24HPTBM!$A$6:$DM$168,CP$4,0))</f>
        <v>10</v>
      </c>
      <c r="CQ27" s="13">
        <f>IF(VLOOKUP($B27,K24HPTBM!$A$6:$DM$168,CQ$4,0)="","",VLOOKUP($B27,K24HPTBM!$A$6:$DM$168,CQ$4,0))</f>
        <v>10</v>
      </c>
      <c r="CR27" s="13">
        <f>IF(VLOOKUP($B27,K24HPTBM!$A$6:$DM$168,CR$4,0)="","",VLOOKUP($B27,K24HPTBM!$A$6:$DM$168,CR$4,0))</f>
        <v>9.3000000000000007</v>
      </c>
      <c r="CS27" s="13">
        <f>IF(VLOOKUP($B27,K24HPTBM!$A$6:$DM$168,CS$4,0)="","",VLOOKUP($B27,K24HPTBM!$A$6:$DM$168,CS$4,0))</f>
        <v>8.6</v>
      </c>
      <c r="CT27" s="13">
        <f>IF(VLOOKUP($B27,K24HPTBM!$A$6:$DM$168,CT$4,0)="","",VLOOKUP($B27,K24HPTBM!$A$6:$DM$168,CT$4,0))</f>
        <v>9.1</v>
      </c>
      <c r="CU27" s="13">
        <f>IF(VLOOKUP($B27,K24HPTBM!$A$6:$DM$168,CU$4,0)="","",VLOOKUP($B27,K24HPTBM!$A$6:$DM$168,CU$4,0))</f>
        <v>9.6</v>
      </c>
      <c r="CV27" s="13">
        <f>IF(VLOOKUP($B27,K24HPTBM!$A$6:$DM$168,CV$4,0)="","",VLOOKUP($B27,K24HPTBM!$A$6:$DM$168,CV$4,0))</f>
        <v>9.8000000000000007</v>
      </c>
      <c r="CW27" s="14">
        <f>IF(VLOOKUP($B27,K24HPTBM!$A$6:$DM$168,CW$4,0)="","",VLOOKUP($B27,K24HPTBM!$A$6:$DM$168,CW$4,0))</f>
        <v>35</v>
      </c>
      <c r="CX27" s="14">
        <f>IF(VLOOKUP($B27,K24HPTBM!$A$6:$DM$168,CX$4,0)="","",VLOOKUP($B27,K24HPTBM!$A$6:$DM$168,CX$4,0))</f>
        <v>3</v>
      </c>
      <c r="CY27" s="14">
        <f t="shared" si="8"/>
        <v>126</v>
      </c>
      <c r="CZ27" s="14">
        <f t="shared" si="9"/>
        <v>0</v>
      </c>
      <c r="DA27" s="14">
        <f t="shared" si="10"/>
        <v>8.75</v>
      </c>
      <c r="DB27" s="14"/>
      <c r="DC27" s="14">
        <f t="shared" si="11"/>
        <v>7</v>
      </c>
      <c r="DD27" s="16">
        <f t="shared" si="12"/>
        <v>5.5555555555555552E-2</v>
      </c>
      <c r="DE27" s="17" t="str">
        <f t="shared" si="13"/>
        <v>KO</v>
      </c>
      <c r="DF27" s="13" t="str">
        <f>IF(VLOOKUP($B27,K24HPTBM!$A$6:$DM$168,DF$4,0)="","",VLOOKUP($B27,K24HPTBM!$A$6:$DM$168,DF$4,0))</f>
        <v/>
      </c>
      <c r="DG27" s="13" t="str">
        <f>IF(VLOOKUP($B27,K24HPTBM!$A$6:$DM$168,DG$4,0)="","",VLOOKUP($B27,K24HPTBM!$A$6:$DM$168,DG$4,0))</f>
        <v/>
      </c>
      <c r="DH27" s="13" t="str">
        <f>IF(VLOOKUP($B27,K24HPTBM!$A$6:$DM$168,DH$4,0)="","",VLOOKUP($B27,K24HPTBM!$A$6:$DM$168,DH$4,0))</f>
        <v/>
      </c>
      <c r="DI27" s="13" t="str">
        <f>IF(VLOOKUP($B27,K24HPTBM!$A$6:$DM$168,DI$4,0)="","",VLOOKUP($B27,K24HPTBM!$A$6:$DM$168,DI$4,0))</f>
        <v/>
      </c>
      <c r="DJ27" s="13" t="str">
        <f>IF(VLOOKUP($B27,K24HPTBM!$A$6:$DM$168,DJ$4,0)="","",VLOOKUP($B27,K24HPTBM!$A$6:$DM$168,DJ$4,0))</f>
        <v/>
      </c>
      <c r="DK27" s="13" t="str">
        <f>IF(VLOOKUP($B27,K24HPTBM!$A$6:$DM$168,DK$4,0)="","",VLOOKUP($B27,K24HPTBM!$A$6:$DM$168,DK$4,0))</f>
        <v/>
      </c>
      <c r="DL27" s="14">
        <f>IF(VLOOKUP($B27,K24HPTBM!$A$6:$DM$168,DL$4,0)="","",VLOOKUP($B27,K24HPTBM!$A$6:$DM$168,DL$4,0))</f>
        <v>0</v>
      </c>
      <c r="DM27" s="14">
        <f>IF(VLOOKUP($B27,K24HPTBM!$A$6:$DM$168,DM$4,0)="","",VLOOKUP($B27,K24HPTBM!$A$6:$DM$168,DM$4,0))</f>
        <v>3</v>
      </c>
      <c r="DN27" s="14">
        <f>IF(VLOOKUP($B27,K24HPTBM!$A$6:$DM$168,DN$4,0)="","",VLOOKUP($B27,K24HPTBM!$A$6:$DM$168,DN$4,0))</f>
        <v>124</v>
      </c>
      <c r="DO27" s="14">
        <f>IF(VLOOKUP($B27,K24HPTBM!$A$6:$DM$168,DO$4,0)="","",VLOOKUP($B27,K24HPTBM!$A$6:$DM$168,DO$4,0))</f>
        <v>10</v>
      </c>
      <c r="DP27" s="14">
        <f>IF(VLOOKUP($B27,K24HPTBM!$A$6:$DM$168,DP$4,0)="","",VLOOKUP($B27,K24HPTBM!$A$6:$DM$168,DP$4,0))</f>
        <v>132</v>
      </c>
      <c r="DQ27" s="14">
        <f>IF(VLOOKUP($B27,K24HPTBM!$A$6:$DM$168,DQ$4,0)="","",VLOOKUP($B27,K24HPTBM!$A$6:$DM$168,DQ$4,0))</f>
        <v>124</v>
      </c>
      <c r="DR27" s="18">
        <f>IF(VLOOKUP($B27,K24HPTBM!$A$6:$DM$168,DR$4,0)="","",VLOOKUP($B27,K24HPTBM!$A$6:$DM$168,DR$4,0))</f>
        <v>9.26</v>
      </c>
      <c r="DS27" s="18">
        <f>IF(VLOOKUP($B27,K24HPTBM!$A$6:$DM$168,DS$4,0)="","",VLOOKUP($B27,K24HPTBM!$A$6:$DM$168,DS$4,0))</f>
        <v>3.98</v>
      </c>
      <c r="DT27" s="13" t="str">
        <f>IF(VLOOKUP($B27,K24HPTBM!$A$6:$DM$168,DT$4,0)="","",VLOOKUP($B27,K24HPTBM!$A$6:$DM$168,DT$4,0))</f>
        <v/>
      </c>
    </row>
    <row r="28" spans="1:125" ht="17.25" customHeight="1" x14ac:dyDescent="0.25">
      <c r="A28" s="8">
        <f t="shared" si="6"/>
        <v>3</v>
      </c>
      <c r="B28" s="4">
        <v>24211206496</v>
      </c>
      <c r="C28" s="4" t="str">
        <f>VLOOKUP($B28,K24HPTBM!$A$6:$DM$168,C$4,0) &amp; " " &amp; VLOOKUP($B28,K24HPTBM!$A$6:$DM$168,D$4,0)</f>
        <v>Võ Tấn</v>
      </c>
      <c r="D28" s="5"/>
      <c r="E28" s="4" t="str">
        <f>VLOOKUP($B28,K24HPTBM!$A$6:$DM$168,E$4,0)</f>
        <v>Văn</v>
      </c>
      <c r="F28" s="6">
        <f>VLOOKUP($B28,K24HPTBM!$A$6:$DM$168,F$4,0)</f>
        <v>36690</v>
      </c>
      <c r="G28" s="4" t="str">
        <f>VLOOKUP($B28,K24HPTBM!$A$6:$DM$168,G$4,0)</f>
        <v>Nam</v>
      </c>
      <c r="H28" s="5"/>
      <c r="I28" s="13">
        <f>IF(VLOOKUP($B28,K24HPTBM!$A$6:$DM$168,I$4,0)="","",VLOOKUP($B28,K24HPTBM!$A$6:$DM$168,I$4,0))</f>
        <v>7.9</v>
      </c>
      <c r="J28" s="13">
        <f>IF(VLOOKUP($B28,K24HPTBM!$A$6:$DM$168,J$4,0)="","",VLOOKUP($B28,K24HPTBM!$A$6:$DM$168,J$4,0))</f>
        <v>8.6999999999999993</v>
      </c>
      <c r="K28" s="13" t="str">
        <f>IF(VLOOKUP($B28,K24HPTBM!$A$6:$DM$168,K$4,0)="","",VLOOKUP($B28,K24HPTBM!$A$6:$DM$168,K$4,0))</f>
        <v/>
      </c>
      <c r="L28" s="13">
        <f>IF(VLOOKUP($B28,K24HPTBM!$A$6:$DM$168,L$4,0)="","",VLOOKUP($B28,K24HPTBM!$A$6:$DM$168,L$4,0))</f>
        <v>6.2</v>
      </c>
      <c r="M28" s="13" t="str">
        <f>IF(VLOOKUP($B28,K24HPTBM!$A$6:$DM$168,M$4,0)="","",VLOOKUP($B28,K24HPTBM!$A$6:$DM$168,M$4,0))</f>
        <v/>
      </c>
      <c r="N28" s="13">
        <f>IF(VLOOKUP($B28,K24HPTBM!$A$6:$DM$168,N$4,0)="","",VLOOKUP($B28,K24HPTBM!$A$6:$DM$168,N$4,0))</f>
        <v>7</v>
      </c>
      <c r="O28" s="13">
        <f>IF(VLOOKUP($B28,K24HPTBM!$A$6:$DM$168,O$4,0)="","",VLOOKUP($B28,K24HPTBM!$A$6:$DM$168,O$4,0))</f>
        <v>7.5</v>
      </c>
      <c r="P28" s="13">
        <f>IF(VLOOKUP($B28,K24HPTBM!$A$6:$DM$168,P$4,0)="","",VLOOKUP($B28,K24HPTBM!$A$6:$DM$168,P$4,0))</f>
        <v>7.4</v>
      </c>
      <c r="Q28" s="13">
        <f>IF(VLOOKUP($B28,K24HPTBM!$A$6:$DM$168,Q$4,0)="","",VLOOKUP($B28,K24HPTBM!$A$6:$DM$168,Q$4,0))</f>
        <v>6.8</v>
      </c>
      <c r="R28" s="13" t="str">
        <f>IF(VLOOKUP($B28,K24HPTBM!$A$6:$DM$168,R$4,0)="","",VLOOKUP($B28,K24HPTBM!$A$6:$DM$168,R$4,0))</f>
        <v/>
      </c>
      <c r="S28" s="13" t="str">
        <f>IF(VLOOKUP($B28,K24HPTBM!$A$6:$DM$168,S$4,0)="","",VLOOKUP($B28,K24HPTBM!$A$6:$DM$168,S$4,0))</f>
        <v/>
      </c>
      <c r="T28" s="13">
        <f>IF(VLOOKUP($B28,K24HPTBM!$A$6:$DM$168,T$4,0)="","",VLOOKUP($B28,K24HPTBM!$A$6:$DM$168,T$4,0))</f>
        <v>7.1</v>
      </c>
      <c r="U28" s="13" t="str">
        <f>IF(VLOOKUP($B28,K24HPTBM!$A$6:$DM$168,U$4,0)="","",VLOOKUP($B28,K24HPTBM!$A$6:$DM$168,U$4,0))</f>
        <v/>
      </c>
      <c r="V28" s="13" t="str">
        <f>IF(VLOOKUP($B28,K24HPTBM!$A$6:$DM$168,V$4,0)="","",VLOOKUP($B28,K24HPTBM!$A$6:$DM$168,V$4,0))</f>
        <v/>
      </c>
      <c r="W28" s="13">
        <f>IF(VLOOKUP($B28,K24HPTBM!$A$6:$DM$168,W$4,0)="","",VLOOKUP($B28,K24HPTBM!$A$6:$DM$168,W$4,0))</f>
        <v>8.1999999999999993</v>
      </c>
      <c r="X28" s="13">
        <f>IF(VLOOKUP($B28,K24HPTBM!$A$6:$DM$168,X$4,0)="","",VLOOKUP($B28,K24HPTBM!$A$6:$DM$168,X$4,0))</f>
        <v>6.1</v>
      </c>
      <c r="Y28" s="13" t="str">
        <f>IF(VLOOKUP($B28,K24HPTBM!$A$6:$DM$168,Y$4,0)="","",VLOOKUP($B28,K24HPTBM!$A$6:$DM$168,Y$4,0))</f>
        <v/>
      </c>
      <c r="Z28" s="13">
        <f>IF(VLOOKUP($B28,K24HPTBM!$A$6:$DM$168,Z$4,0)="","",VLOOKUP($B28,K24HPTBM!$A$6:$DM$168,Z$4,0))</f>
        <v>10</v>
      </c>
      <c r="AA28" s="13">
        <f>IF(VLOOKUP($B28,K24HPTBM!$A$6:$DM$168,AA$4,0)="","",VLOOKUP($B28,K24HPTBM!$A$6:$DM$168,AA$4,0))</f>
        <v>9.5</v>
      </c>
      <c r="AB28" s="13">
        <f>IF(VLOOKUP($B28,K24HPTBM!$A$6:$DM$168,AB$4,0)="","",VLOOKUP($B28,K24HPTBM!$A$6:$DM$168,AB$4,0))</f>
        <v>6.9</v>
      </c>
      <c r="AC28" s="13">
        <f>IF(VLOOKUP($B28,K24HPTBM!$A$6:$DM$168,AC$4,0)="","",VLOOKUP($B28,K24HPTBM!$A$6:$DM$168,AC$4,0))</f>
        <v>4.9000000000000004</v>
      </c>
      <c r="AD28" s="13">
        <f>IF(VLOOKUP($B28,K24HPTBM!$A$6:$DM$168,AD$4,0)="","",VLOOKUP($B28,K24HPTBM!$A$6:$DM$168,AD$4,0))</f>
        <v>8.4</v>
      </c>
      <c r="AE28" s="13">
        <f>IF(VLOOKUP($B28,K24HPTBM!$A$6:$DM$168,AE$4,0)="","",VLOOKUP($B28,K24HPTBM!$A$6:$DM$168,AE$4,0))</f>
        <v>7.2</v>
      </c>
      <c r="AF28" s="13">
        <f>IF(VLOOKUP($B28,K24HPTBM!$A$6:$DM$168,AF$4,0)="","",VLOOKUP($B28,K24HPTBM!$A$6:$DM$168,AF$4,0))</f>
        <v>6</v>
      </c>
      <c r="AG28" s="13">
        <f>IF(VLOOKUP($B28,K24HPTBM!$A$6:$DM$168,AG$4,0)="","",VLOOKUP($B28,K24HPTBM!$A$6:$DM$168,AG$4,0))</f>
        <v>6.4</v>
      </c>
      <c r="AH28" s="13">
        <f>IF(VLOOKUP($B28,K24HPTBM!$A$6:$DM$168,AH$4,0)="","",VLOOKUP($B28,K24HPTBM!$A$6:$DM$168,AH$4,0))</f>
        <v>6</v>
      </c>
      <c r="AI28" s="13">
        <f>IF(VLOOKUP($B28,K24HPTBM!$A$6:$DM$168,AI$4,0)="","",VLOOKUP($B28,K24HPTBM!$A$6:$DM$168,AI$4,0))</f>
        <v>6.7</v>
      </c>
      <c r="AJ28" s="13">
        <f>IF(VLOOKUP($B28,K24HPTBM!$A$6:$DM$168,AJ$4,0)="","",VLOOKUP($B28,K24HPTBM!$A$6:$DM$168,AJ$4,0))</f>
        <v>6.3</v>
      </c>
      <c r="AK28" s="13">
        <f>IF(VLOOKUP($B28,K24HPTBM!$A$6:$DM$168,AK$4,0)="","",VLOOKUP($B28,K24HPTBM!$A$6:$DM$168,AK$4,0))</f>
        <v>5.7</v>
      </c>
      <c r="AL28" s="13">
        <f>IF(VLOOKUP($B28,K24HPTBM!$A$6:$DM$168,AL$4,0)="","",VLOOKUP($B28,K24HPTBM!$A$6:$DM$168,AL$4,0))</f>
        <v>4.2</v>
      </c>
      <c r="AM28" s="13">
        <f>IF(VLOOKUP($B28,K24HPTBM!$A$6:$DM$168,AM$4,0)="","",VLOOKUP($B28,K24HPTBM!$A$6:$DM$168,AM$4,0))</f>
        <v>5.7</v>
      </c>
      <c r="AN28" s="13">
        <f>IF(VLOOKUP($B28,K24HPTBM!$A$6:$DM$168,AN$4,0)="","",VLOOKUP($B28,K24HPTBM!$A$6:$DM$168,AN$4,0))</f>
        <v>7</v>
      </c>
      <c r="AO28" s="13">
        <f>IF(VLOOKUP($B28,K24HPTBM!$A$6:$DM$168,AO$4,0)="","",VLOOKUP($B28,K24HPTBM!$A$6:$DM$168,AO$4,0))</f>
        <v>7.7</v>
      </c>
      <c r="AP28" s="13">
        <f>IF(VLOOKUP($B28,K24HPTBM!$A$6:$DM$168,AP$4,0)="","",VLOOKUP($B28,K24HPTBM!$A$6:$DM$168,AP$4,0))</f>
        <v>8.1999999999999993</v>
      </c>
      <c r="AQ28" s="13" t="str">
        <f>IF(VLOOKUP($B28,K24HPTBM!$A$6:$DM$168,AQ$4,0)="","",VLOOKUP($B28,K24HPTBM!$A$6:$DM$168,AQ$4,0))</f>
        <v>X</v>
      </c>
      <c r="AR28" s="13" t="str">
        <f>IF(VLOOKUP($B28,K24HPTBM!$A$6:$DM$168,AR$4,0)="","",VLOOKUP($B28,K24HPTBM!$A$6:$DM$168,AR$4,0))</f>
        <v/>
      </c>
      <c r="AS28" s="13" t="str">
        <f>IF(VLOOKUP($B28,K24HPTBM!$A$6:$DM$168,AS$4,0)="","",VLOOKUP($B28,K24HPTBM!$A$6:$DM$168,AS$4,0))</f>
        <v/>
      </c>
      <c r="AT28" s="13" t="str">
        <f>IF(VLOOKUP($B28,K24HPTBM!$A$6:$DM$168,AT$4,0)="","",VLOOKUP($B28,K24HPTBM!$A$6:$DM$168,AT$4,0))</f>
        <v/>
      </c>
      <c r="AU28" s="13" t="str">
        <f>IF(VLOOKUP($B28,K24HPTBM!$A$6:$DM$168,AU$4,0)="","",VLOOKUP($B28,K24HPTBM!$A$6:$DM$168,AU$4,0))</f>
        <v/>
      </c>
      <c r="AV28" s="14">
        <f>IF(VLOOKUP($B28,K24HPTBM!$A$6:$DM$168,AV$4,0)="","",VLOOKUP($B28,K24HPTBM!$A$6:$DM$168,AV$4,0))</f>
        <v>46</v>
      </c>
      <c r="AW28" s="14">
        <f>IF(VLOOKUP($B28,K24HPTBM!$A$6:$DM$168,AW$4,0)="","",VLOOKUP($B28,K24HPTBM!$A$6:$DM$168,AW$4,0))</f>
        <v>1</v>
      </c>
      <c r="AX28" s="13">
        <f>IF(VLOOKUP($B28,K24HPTBM!$A$6:$DM$168,AX$4,0)="","",VLOOKUP($B28,K24HPTBM!$A$6:$DM$168,AX$4,0))</f>
        <v>5</v>
      </c>
      <c r="AY28" s="13">
        <f>IF(VLOOKUP($B28,K24HPTBM!$A$6:$DM$168,AY$4,0)="","",VLOOKUP($B28,K24HPTBM!$A$6:$DM$168,AY$4,0))</f>
        <v>6</v>
      </c>
      <c r="AZ28" s="13" t="str">
        <f>IF(VLOOKUP($B28,K24HPTBM!$A$6:$DM$168,AZ$4,0)="","",VLOOKUP($B28,K24HPTBM!$A$6:$DM$168,AZ$4,0))</f>
        <v/>
      </c>
      <c r="BA28" s="13" t="str">
        <f>IF(VLOOKUP($B28,K24HPTBM!$A$6:$DM$168,BA$4,0)="","",VLOOKUP($B28,K24HPTBM!$A$6:$DM$168,BA$4,0))</f>
        <v/>
      </c>
      <c r="BB28" s="13" t="str">
        <f>IF(VLOOKUP($B28,K24HPTBM!$A$6:$DM$168,BB$4,0)="","",VLOOKUP($B28,K24HPTBM!$A$6:$DM$168,BB$4,0))</f>
        <v/>
      </c>
      <c r="BC28" s="13" t="str">
        <f>IF(VLOOKUP($B28,K24HPTBM!$A$6:$DM$168,BC$4,0)="","",VLOOKUP($B28,K24HPTBM!$A$6:$DM$168,BC$4,0))</f>
        <v/>
      </c>
      <c r="BD28" s="13">
        <f>IF(VLOOKUP($B28,K24HPTBM!$A$6:$DM$168,BD$4,0)="","",VLOOKUP($B28,K24HPTBM!$A$6:$DM$168,BD$4,0))</f>
        <v>8</v>
      </c>
      <c r="BE28" s="13" t="str">
        <f>IF(VLOOKUP($B28,K24HPTBM!$A$6:$DM$168,BE$4,0)="","",VLOOKUP($B28,K24HPTBM!$A$6:$DM$168,BE$4,0))</f>
        <v/>
      </c>
      <c r="BF28" s="13" t="str">
        <f>IF(VLOOKUP($B28,K24HPTBM!$A$6:$DM$168,BF$4,0)="","",VLOOKUP($B28,K24HPTBM!$A$6:$DM$168,BF$4,0))</f>
        <v/>
      </c>
      <c r="BG28" s="13" t="str">
        <f>IF(VLOOKUP($B28,K24HPTBM!$A$6:$DM$168,BG$4,0)="","",VLOOKUP($B28,K24HPTBM!$A$6:$DM$168,BG$4,0))</f>
        <v/>
      </c>
      <c r="BH28" s="13" t="str">
        <f>IF(VLOOKUP($B28,K24HPTBM!$A$6:$DM$168,BH$4,0)="","",VLOOKUP($B28,K24HPTBM!$A$6:$DM$168,BH$4,0))</f>
        <v/>
      </c>
      <c r="BI28" s="13" t="str">
        <f>IF(VLOOKUP($B28,K24HPTBM!$A$6:$DM$168,BI$4,0)="","",VLOOKUP($B28,K24HPTBM!$A$6:$DM$168,BI$4,0))</f>
        <v/>
      </c>
      <c r="BJ28" s="13">
        <f>IF(VLOOKUP($B28,K24HPTBM!$A$6:$DM$168,BJ$4,0)="","",VLOOKUP($B28,K24HPTBM!$A$6:$DM$168,BJ$4,0))</f>
        <v>4.8</v>
      </c>
      <c r="BK28" s="13" t="str">
        <f>IF(VLOOKUP($B28,K24HPTBM!$A$6:$DM$168,BK$4,0)="","",VLOOKUP($B28,K24HPTBM!$A$6:$DM$168,BK$4,0))</f>
        <v/>
      </c>
      <c r="BL28" s="13" t="str">
        <f>IF(VLOOKUP($B28,K24HPTBM!$A$6:$DM$168,BL$4,0)="","",VLOOKUP($B28,K24HPTBM!$A$6:$DM$168,BL$4,0))</f>
        <v>X</v>
      </c>
      <c r="BM28" s="14">
        <f>IF(VLOOKUP($B28,K24HPTBM!$A$6:$DM$168,BM$4,0)="","",VLOOKUP($B28,K24HPTBM!$A$6:$DM$168,BM$4,0))</f>
        <v>4</v>
      </c>
      <c r="BN28" s="14">
        <f>IF(VLOOKUP($B28,K24HPTBM!$A$6:$DM$168,BN$4,0)="","",VLOOKUP($B28,K24HPTBM!$A$6:$DM$168,BN$4,0))</f>
        <v>1</v>
      </c>
      <c r="BO28" s="13">
        <f>IF(VLOOKUP($B28,K24HPTBM!$A$6:$DM$168,BO$4,0)="","",VLOOKUP($B28,K24HPTBM!$A$6:$DM$168,BO$4,0))</f>
        <v>4.4000000000000004</v>
      </c>
      <c r="BP28" s="13">
        <f>IF(VLOOKUP($B28,K24HPTBM!$A$6:$DM$168,BP$4,0)="","",VLOOKUP($B28,K24HPTBM!$A$6:$DM$168,BP$4,0))</f>
        <v>5.6</v>
      </c>
      <c r="BQ28" s="13">
        <f>IF(VLOOKUP($B28,K24HPTBM!$A$6:$DM$168,BQ$4,0)="","",VLOOKUP($B28,K24HPTBM!$A$6:$DM$168,BQ$4,0))</f>
        <v>4.9000000000000004</v>
      </c>
      <c r="BR28" s="13">
        <f>IF(VLOOKUP($B28,K24HPTBM!$A$6:$DM$168,BR$4,0)="","",VLOOKUP($B28,K24HPTBM!$A$6:$DM$168,BR$4,0))</f>
        <v>6.1</v>
      </c>
      <c r="BS28" s="13">
        <f>IF(VLOOKUP($B28,K24HPTBM!$A$6:$DM$168,BS$4,0)="","",VLOOKUP($B28,K24HPTBM!$A$6:$DM$168,BS$4,0))</f>
        <v>6.3</v>
      </c>
      <c r="BT28" s="13">
        <f>IF(VLOOKUP($B28,K24HPTBM!$A$6:$DM$168,BT$4,0)="","",VLOOKUP($B28,K24HPTBM!$A$6:$DM$168,BT$4,0))</f>
        <v>8.1</v>
      </c>
      <c r="BU28" s="13">
        <f>IF(VLOOKUP($B28,K24HPTBM!$A$6:$DM$168,BU$4,0)="","",VLOOKUP($B28,K24HPTBM!$A$6:$DM$168,BU$4,0))</f>
        <v>7.8</v>
      </c>
      <c r="BV28" s="13">
        <f>IF(VLOOKUP($B28,K24HPTBM!$A$6:$DM$168,BV$4,0)="","",VLOOKUP($B28,K24HPTBM!$A$6:$DM$168,BV$4,0))</f>
        <v>5.8</v>
      </c>
      <c r="BW28" s="13">
        <f>IF(VLOOKUP($B28,K24HPTBM!$A$6:$DM$168,BW$4,0)="","",VLOOKUP($B28,K24HPTBM!$A$6:$DM$168,BW$4,0))</f>
        <v>5.2</v>
      </c>
      <c r="BX28" s="13">
        <f>IF(VLOOKUP($B28,K24HPTBM!$A$6:$DM$168,BX$4,0)="","",VLOOKUP($B28,K24HPTBM!$A$6:$DM$168,BX$4,0))</f>
        <v>4.5</v>
      </c>
      <c r="BY28" s="13">
        <f>IF(VLOOKUP($B28,K24HPTBM!$A$6:$DM$168,BY$4,0)="","",VLOOKUP($B28,K24HPTBM!$A$6:$DM$168,BY$4,0))</f>
        <v>5.0999999999999996</v>
      </c>
      <c r="BZ28" s="13">
        <f>IF(VLOOKUP($B28,K24HPTBM!$A$6:$DM$168,BZ$4,0)="","",VLOOKUP($B28,K24HPTBM!$A$6:$DM$168,BZ$4,0))</f>
        <v>5.63</v>
      </c>
      <c r="CA28" s="13" t="str">
        <f>IF(VLOOKUP($B28,K24HPTBM!$A$6:$DM$168,CA$4,0)="","",VLOOKUP($B28,K24HPTBM!$A$6:$DM$168,CA$4,0))</f>
        <v>X</v>
      </c>
      <c r="CB28" s="13">
        <f>IF(VLOOKUP($B28,K24HPTBM!$A$6:$DM$168,CB$4,0)="","",VLOOKUP($B28,K24HPTBM!$A$6:$DM$168,CB$4,0))</f>
        <v>8.8000000000000007</v>
      </c>
      <c r="CC28" s="13">
        <f>IF(VLOOKUP($B28,K24HPTBM!$A$6:$DM$168,CC$4,0)="","",VLOOKUP($B28,K24HPTBM!$A$6:$DM$168,CC$4,0))</f>
        <v>7.8</v>
      </c>
      <c r="CD28" s="14">
        <f>IF(VLOOKUP($B28,K24HPTBM!$A$6:$DM$168,CD$4,0)="","",VLOOKUP($B28,K24HPTBM!$A$6:$DM$168,CD$4,0))</f>
        <v>38</v>
      </c>
      <c r="CE28" s="14">
        <f>IF(VLOOKUP($B28,K24HPTBM!$A$6:$DM$168,CE$4,0)="","",VLOOKUP($B28,K24HPTBM!$A$6:$DM$168,CE$4,0))</f>
        <v>3</v>
      </c>
      <c r="CF28" s="13" t="str">
        <f>IF(VLOOKUP($B28,K24HPTBM!$A$6:$DM$168,CF$4,0)="","",VLOOKUP($B28,K24HPTBM!$A$6:$DM$168,CF$4,0))</f>
        <v/>
      </c>
      <c r="CG28" s="13">
        <f>IF(VLOOKUP($B28,K24HPTBM!$A$6:$DM$168,CG$4,0)="","",VLOOKUP($B28,K24HPTBM!$A$6:$DM$168,CG$4,0))</f>
        <v>7.4</v>
      </c>
      <c r="CH28" s="13">
        <f>IF(VLOOKUP($B28,K24HPTBM!$A$6:$DM$168,CH$4,0)="","",VLOOKUP($B28,K24HPTBM!$A$6:$DM$168,CH$4,0))</f>
        <v>6.8</v>
      </c>
      <c r="CI28" s="13">
        <f>IF(VLOOKUP($B28,K24HPTBM!$A$6:$DM$168,CI$4,0)="","",VLOOKUP($B28,K24HPTBM!$A$6:$DM$168,CI$4,0))</f>
        <v>8.3000000000000007</v>
      </c>
      <c r="CJ28" s="13">
        <f>IF(VLOOKUP($B28,K24HPTBM!$A$6:$DM$168,CJ$4,0)="","",VLOOKUP($B28,K24HPTBM!$A$6:$DM$168,CJ$4,0))</f>
        <v>4.7</v>
      </c>
      <c r="CK28" s="13">
        <f>IF(VLOOKUP($B28,K24HPTBM!$A$6:$DM$168,CK$4,0)="","",VLOOKUP($B28,K24HPTBM!$A$6:$DM$168,CK$4,0))</f>
        <v>7.6</v>
      </c>
      <c r="CL28" s="13">
        <f>IF(VLOOKUP($B28,K24HPTBM!$A$6:$DM$168,CL$4,0)="","",VLOOKUP($B28,K24HPTBM!$A$6:$DM$168,CL$4,0))</f>
        <v>7</v>
      </c>
      <c r="CM28" s="13" t="str">
        <f>IF(VLOOKUP($B28,K24HPTBM!$A$6:$DM$168,CM$4,0)="","",VLOOKUP($B28,K24HPTBM!$A$6:$DM$168,CM$4,0))</f>
        <v>X</v>
      </c>
      <c r="CN28" s="13">
        <f>IF(VLOOKUP($B28,K24HPTBM!$A$6:$DM$168,CN$4,0)="","",VLOOKUP($B28,K24HPTBM!$A$6:$DM$168,CN$4,0))</f>
        <v>8.4</v>
      </c>
      <c r="CO28" s="13">
        <f>IF(VLOOKUP($B28,K24HPTBM!$A$6:$DM$168,CO$4,0)="","",VLOOKUP($B28,K24HPTBM!$A$6:$DM$168,CO$4,0))</f>
        <v>8.4</v>
      </c>
      <c r="CP28" s="13">
        <f>IF(VLOOKUP($B28,K24HPTBM!$A$6:$DM$168,CP$4,0)="","",VLOOKUP($B28,K24HPTBM!$A$6:$DM$168,CP$4,0))</f>
        <v>8.5</v>
      </c>
      <c r="CQ28" s="13">
        <f>IF(VLOOKUP($B28,K24HPTBM!$A$6:$DM$168,CQ$4,0)="","",VLOOKUP($B28,K24HPTBM!$A$6:$DM$168,CQ$4,0))</f>
        <v>8.3000000000000007</v>
      </c>
      <c r="CR28" s="13">
        <f>IF(VLOOKUP($B28,K24HPTBM!$A$6:$DM$168,CR$4,0)="","",VLOOKUP($B28,K24HPTBM!$A$6:$DM$168,CR$4,0))</f>
        <v>6.8</v>
      </c>
      <c r="CS28" s="13">
        <f>IF(VLOOKUP($B28,K24HPTBM!$A$6:$DM$168,CS$4,0)="","",VLOOKUP($B28,K24HPTBM!$A$6:$DM$168,CS$4,0))</f>
        <v>7.2</v>
      </c>
      <c r="CT28" s="13">
        <f>IF(VLOOKUP($B28,K24HPTBM!$A$6:$DM$168,CT$4,0)="","",VLOOKUP($B28,K24HPTBM!$A$6:$DM$168,CT$4,0))</f>
        <v>7</v>
      </c>
      <c r="CU28" s="13">
        <f>IF(VLOOKUP($B28,K24HPTBM!$A$6:$DM$168,CU$4,0)="","",VLOOKUP($B28,K24HPTBM!$A$6:$DM$168,CU$4,0))</f>
        <v>7.13</v>
      </c>
      <c r="CV28" s="13">
        <f>IF(VLOOKUP($B28,K24HPTBM!$A$6:$DM$168,CV$4,0)="","",VLOOKUP($B28,K24HPTBM!$A$6:$DM$168,CV$4,0))</f>
        <v>9</v>
      </c>
      <c r="CW28" s="14">
        <f>IF(VLOOKUP($B28,K24HPTBM!$A$6:$DM$168,CW$4,0)="","",VLOOKUP($B28,K24HPTBM!$A$6:$DM$168,CW$4,0))</f>
        <v>35</v>
      </c>
      <c r="CX28" s="14">
        <f>IF(VLOOKUP($B28,K24HPTBM!$A$6:$DM$168,CX$4,0)="","",VLOOKUP($B28,K24HPTBM!$A$6:$DM$168,CX$4,0))</f>
        <v>3</v>
      </c>
      <c r="CY28" s="14">
        <f t="shared" si="8"/>
        <v>126</v>
      </c>
      <c r="CZ28" s="14">
        <f t="shared" si="9"/>
        <v>0</v>
      </c>
      <c r="DA28" s="14">
        <f t="shared" si="10"/>
        <v>6.46</v>
      </c>
      <c r="DB28" s="14"/>
      <c r="DC28" s="14">
        <f t="shared" si="11"/>
        <v>7</v>
      </c>
      <c r="DD28" s="16">
        <f t="shared" si="12"/>
        <v>5.5555555555555552E-2</v>
      </c>
      <c r="DE28" s="17" t="str">
        <f t="shared" si="13"/>
        <v>KO</v>
      </c>
      <c r="DF28" s="13" t="str">
        <f>IF(VLOOKUP($B28,K24HPTBM!$A$6:$DM$168,DF$4,0)="","",VLOOKUP($B28,K24HPTBM!$A$6:$DM$168,DF$4,0))</f>
        <v/>
      </c>
      <c r="DG28" s="13" t="str">
        <f>IF(VLOOKUP($B28,K24HPTBM!$A$6:$DM$168,DG$4,0)="","",VLOOKUP($B28,K24HPTBM!$A$6:$DM$168,DG$4,0))</f>
        <v/>
      </c>
      <c r="DH28" s="13" t="str">
        <f>IF(VLOOKUP($B28,K24HPTBM!$A$6:$DM$168,DH$4,0)="","",VLOOKUP($B28,K24HPTBM!$A$6:$DM$168,DH$4,0))</f>
        <v/>
      </c>
      <c r="DI28" s="13" t="str">
        <f>IF(VLOOKUP($B28,K24HPTBM!$A$6:$DM$168,DI$4,0)="","",VLOOKUP($B28,K24HPTBM!$A$6:$DM$168,DI$4,0))</f>
        <v/>
      </c>
      <c r="DJ28" s="13" t="str">
        <f>IF(VLOOKUP($B28,K24HPTBM!$A$6:$DM$168,DJ$4,0)="","",VLOOKUP($B28,K24HPTBM!$A$6:$DM$168,DJ$4,0))</f>
        <v/>
      </c>
      <c r="DK28" s="13" t="str">
        <f>IF(VLOOKUP($B28,K24HPTBM!$A$6:$DM$168,DK$4,0)="","",VLOOKUP($B28,K24HPTBM!$A$6:$DM$168,DK$4,0))</f>
        <v/>
      </c>
      <c r="DL28" s="14">
        <f>IF(VLOOKUP($B28,K24HPTBM!$A$6:$DM$168,DL$4,0)="","",VLOOKUP($B28,K24HPTBM!$A$6:$DM$168,DL$4,0))</f>
        <v>0</v>
      </c>
      <c r="DM28" s="14">
        <f>IF(VLOOKUP($B28,K24HPTBM!$A$6:$DM$168,DM$4,0)="","",VLOOKUP($B28,K24HPTBM!$A$6:$DM$168,DM$4,0))</f>
        <v>3</v>
      </c>
      <c r="DN28" s="14">
        <f>IF(VLOOKUP($B28,K24HPTBM!$A$6:$DM$168,DN$4,0)="","",VLOOKUP($B28,K24HPTBM!$A$6:$DM$168,DN$4,0))</f>
        <v>123</v>
      </c>
      <c r="DO28" s="14">
        <f>IF(VLOOKUP($B28,K24HPTBM!$A$6:$DM$168,DO$4,0)="","",VLOOKUP($B28,K24HPTBM!$A$6:$DM$168,DO$4,0))</f>
        <v>11</v>
      </c>
      <c r="DP28" s="14">
        <f>IF(VLOOKUP($B28,K24HPTBM!$A$6:$DM$168,DP$4,0)="","",VLOOKUP($B28,K24HPTBM!$A$6:$DM$168,DP$4,0))</f>
        <v>132</v>
      </c>
      <c r="DQ28" s="14">
        <f>IF(VLOOKUP($B28,K24HPTBM!$A$6:$DM$168,DQ$4,0)="","",VLOOKUP($B28,K24HPTBM!$A$6:$DM$168,DQ$4,0))</f>
        <v>123</v>
      </c>
      <c r="DR28" s="18">
        <f>IF(VLOOKUP($B28,K24HPTBM!$A$6:$DM$168,DR$4,0)="","",VLOOKUP($B28,K24HPTBM!$A$6:$DM$168,DR$4,0))</f>
        <v>6.84</v>
      </c>
      <c r="DS28" s="18">
        <f>IF(VLOOKUP($B28,K24HPTBM!$A$6:$DM$168,DS$4,0)="","",VLOOKUP($B28,K24HPTBM!$A$6:$DM$168,DS$4,0))</f>
        <v>2.75</v>
      </c>
      <c r="DT28" s="13" t="str">
        <f>IF(VLOOKUP($B28,K24HPTBM!$A$6:$DM$168,DT$4,0)="","",VLOOKUP($B28,K24HPTBM!$A$6:$DM$168,DT$4,0))</f>
        <v/>
      </c>
    </row>
    <row r="29" spans="1:125" ht="17.25" customHeight="1" x14ac:dyDescent="0.25">
      <c r="A29" s="8">
        <f t="shared" si="6"/>
        <v>4</v>
      </c>
      <c r="B29" s="4">
        <v>24211916465</v>
      </c>
      <c r="C29" s="4" t="str">
        <f>VLOOKUP($B29,K24HPTBM!$A$6:$DM$168,C$4,0) &amp; " " &amp; VLOOKUP($B29,K24HPTBM!$A$6:$DM$168,D$4,0)</f>
        <v>Trần Công</v>
      </c>
      <c r="D29" s="5"/>
      <c r="E29" s="4" t="str">
        <f>VLOOKUP($B29,K24HPTBM!$A$6:$DM$168,E$4,0)</f>
        <v>Quang</v>
      </c>
      <c r="F29" s="6">
        <f>VLOOKUP($B29,K24HPTBM!$A$6:$DM$168,F$4,0)</f>
        <v>36165</v>
      </c>
      <c r="G29" s="4" t="str">
        <f>VLOOKUP($B29,K24HPTBM!$A$6:$DM$168,G$4,0)</f>
        <v>Nam</v>
      </c>
      <c r="H29" s="5"/>
      <c r="I29" s="13">
        <f>IF(VLOOKUP($B29,K24HPTBM!$A$6:$DM$168,I$4,0)="","",VLOOKUP($B29,K24HPTBM!$A$6:$DM$168,I$4,0))</f>
        <v>6.7</v>
      </c>
      <c r="J29" s="13">
        <f>IF(VLOOKUP($B29,K24HPTBM!$A$6:$DM$168,J$4,0)="","",VLOOKUP($B29,K24HPTBM!$A$6:$DM$168,J$4,0))</f>
        <v>8.8000000000000007</v>
      </c>
      <c r="K29" s="13" t="str">
        <f>IF(VLOOKUP($B29,K24HPTBM!$A$6:$DM$168,K$4,0)="","",VLOOKUP($B29,K24HPTBM!$A$6:$DM$168,K$4,0))</f>
        <v/>
      </c>
      <c r="L29" s="13">
        <f>IF(VLOOKUP($B29,K24HPTBM!$A$6:$DM$168,L$4,0)="","",VLOOKUP($B29,K24HPTBM!$A$6:$DM$168,L$4,0))</f>
        <v>7.6</v>
      </c>
      <c r="M29" s="13" t="str">
        <f>IF(VLOOKUP($B29,K24HPTBM!$A$6:$DM$168,M$4,0)="","",VLOOKUP($B29,K24HPTBM!$A$6:$DM$168,M$4,0))</f>
        <v/>
      </c>
      <c r="N29" s="13">
        <f>IF(VLOOKUP($B29,K24HPTBM!$A$6:$DM$168,N$4,0)="","",VLOOKUP($B29,K24HPTBM!$A$6:$DM$168,N$4,0))</f>
        <v>7.5</v>
      </c>
      <c r="O29" s="13">
        <f>IF(VLOOKUP($B29,K24HPTBM!$A$6:$DM$168,O$4,0)="","",VLOOKUP($B29,K24HPTBM!$A$6:$DM$168,O$4,0))</f>
        <v>8.1999999999999993</v>
      </c>
      <c r="P29" s="13">
        <f>IF(VLOOKUP($B29,K24HPTBM!$A$6:$DM$168,P$4,0)="","",VLOOKUP($B29,K24HPTBM!$A$6:$DM$168,P$4,0))</f>
        <v>8.3000000000000007</v>
      </c>
      <c r="Q29" s="13">
        <f>IF(VLOOKUP($B29,K24HPTBM!$A$6:$DM$168,Q$4,0)="","",VLOOKUP($B29,K24HPTBM!$A$6:$DM$168,Q$4,0))</f>
        <v>7.2</v>
      </c>
      <c r="R29" s="13" t="str">
        <f>IF(VLOOKUP($B29,K24HPTBM!$A$6:$DM$168,R$4,0)="","",VLOOKUP($B29,K24HPTBM!$A$6:$DM$168,R$4,0))</f>
        <v/>
      </c>
      <c r="S29" s="13">
        <f>IF(VLOOKUP($B29,K24HPTBM!$A$6:$DM$168,S$4,0)="","",VLOOKUP($B29,K24HPTBM!$A$6:$DM$168,S$4,0))</f>
        <v>7.6</v>
      </c>
      <c r="T29" s="13" t="str">
        <f>IF(VLOOKUP($B29,K24HPTBM!$A$6:$DM$168,T$4,0)="","",VLOOKUP($B29,K24HPTBM!$A$6:$DM$168,T$4,0))</f>
        <v/>
      </c>
      <c r="U29" s="13" t="str">
        <f>IF(VLOOKUP($B29,K24HPTBM!$A$6:$DM$168,U$4,0)="","",VLOOKUP($B29,K24HPTBM!$A$6:$DM$168,U$4,0))</f>
        <v/>
      </c>
      <c r="V29" s="13" t="str">
        <f>IF(VLOOKUP($B29,K24HPTBM!$A$6:$DM$168,V$4,0)="","",VLOOKUP($B29,K24HPTBM!$A$6:$DM$168,V$4,0))</f>
        <v/>
      </c>
      <c r="W29" s="13" t="str">
        <f>IF(VLOOKUP($B29,K24HPTBM!$A$6:$DM$168,W$4,0)="","",VLOOKUP($B29,K24HPTBM!$A$6:$DM$168,W$4,0))</f>
        <v/>
      </c>
      <c r="X29" s="13">
        <f>IF(VLOOKUP($B29,K24HPTBM!$A$6:$DM$168,X$4,0)="","",VLOOKUP($B29,K24HPTBM!$A$6:$DM$168,X$4,0))</f>
        <v>5.3</v>
      </c>
      <c r="Y29" s="13">
        <f>IF(VLOOKUP($B29,K24HPTBM!$A$6:$DM$168,Y$4,0)="","",VLOOKUP($B29,K24HPTBM!$A$6:$DM$168,Y$4,0))</f>
        <v>6.4</v>
      </c>
      <c r="Z29" s="13">
        <f>IF(VLOOKUP($B29,K24HPTBM!$A$6:$DM$168,Z$4,0)="","",VLOOKUP($B29,K24HPTBM!$A$6:$DM$168,Z$4,0))</f>
        <v>10</v>
      </c>
      <c r="AA29" s="13">
        <f>IF(VLOOKUP($B29,K24HPTBM!$A$6:$DM$168,AA$4,0)="","",VLOOKUP($B29,K24HPTBM!$A$6:$DM$168,AA$4,0))</f>
        <v>9.5</v>
      </c>
      <c r="AB29" s="13" t="str">
        <f>IF(VLOOKUP($B29,K24HPTBM!$A$6:$DM$168,AB$4,0)="","",VLOOKUP($B29,K24HPTBM!$A$6:$DM$168,AB$4,0))</f>
        <v>X</v>
      </c>
      <c r="AC29" s="13">
        <f>IF(VLOOKUP($B29,K24HPTBM!$A$6:$DM$168,AC$4,0)="","",VLOOKUP($B29,K24HPTBM!$A$6:$DM$168,AC$4,0))</f>
        <v>8.4</v>
      </c>
      <c r="AD29" s="13">
        <f>IF(VLOOKUP($B29,K24HPTBM!$A$6:$DM$168,AD$4,0)="","",VLOOKUP($B29,K24HPTBM!$A$6:$DM$168,AD$4,0))</f>
        <v>6.5</v>
      </c>
      <c r="AE29" s="13">
        <f>IF(VLOOKUP($B29,K24HPTBM!$A$6:$DM$168,AE$4,0)="","",VLOOKUP($B29,K24HPTBM!$A$6:$DM$168,AE$4,0))</f>
        <v>6.4</v>
      </c>
      <c r="AF29" s="13">
        <f>IF(VLOOKUP($B29,K24HPTBM!$A$6:$DM$168,AF$4,0)="","",VLOOKUP($B29,K24HPTBM!$A$6:$DM$168,AF$4,0))</f>
        <v>5</v>
      </c>
      <c r="AG29" s="13">
        <f>IF(VLOOKUP($B29,K24HPTBM!$A$6:$DM$168,AG$4,0)="","",VLOOKUP($B29,K24HPTBM!$A$6:$DM$168,AG$4,0))</f>
        <v>5.6</v>
      </c>
      <c r="AH29" s="13">
        <f>IF(VLOOKUP($B29,K24HPTBM!$A$6:$DM$168,AH$4,0)="","",VLOOKUP($B29,K24HPTBM!$A$6:$DM$168,AH$4,0))</f>
        <v>7.1</v>
      </c>
      <c r="AI29" s="13">
        <f>IF(VLOOKUP($B29,K24HPTBM!$A$6:$DM$168,AI$4,0)="","",VLOOKUP($B29,K24HPTBM!$A$6:$DM$168,AI$4,0))</f>
        <v>6.9</v>
      </c>
      <c r="AJ29" s="13">
        <f>IF(VLOOKUP($B29,K24HPTBM!$A$6:$DM$168,AJ$4,0)="","",VLOOKUP($B29,K24HPTBM!$A$6:$DM$168,AJ$4,0))</f>
        <v>6.9</v>
      </c>
      <c r="AK29" s="13">
        <f>IF(VLOOKUP($B29,K24HPTBM!$A$6:$DM$168,AK$4,0)="","",VLOOKUP($B29,K24HPTBM!$A$6:$DM$168,AK$4,0))</f>
        <v>4.7</v>
      </c>
      <c r="AL29" s="13">
        <f>IF(VLOOKUP($B29,K24HPTBM!$A$6:$DM$168,AL$4,0)="","",VLOOKUP($B29,K24HPTBM!$A$6:$DM$168,AL$4,0))</f>
        <v>5.0999999999999996</v>
      </c>
      <c r="AM29" s="13">
        <f>IF(VLOOKUP($B29,K24HPTBM!$A$6:$DM$168,AM$4,0)="","",VLOOKUP($B29,K24HPTBM!$A$6:$DM$168,AM$4,0))</f>
        <v>8.6999999999999993</v>
      </c>
      <c r="AN29" s="13">
        <f>IF(VLOOKUP($B29,K24HPTBM!$A$6:$DM$168,AN$4,0)="","",VLOOKUP($B29,K24HPTBM!$A$6:$DM$168,AN$4,0))</f>
        <v>5.2</v>
      </c>
      <c r="AO29" s="13" t="str">
        <f>IF(VLOOKUP($B29,K24HPTBM!$A$6:$DM$168,AO$4,0)="","",VLOOKUP($B29,K24HPTBM!$A$6:$DM$168,AO$4,0))</f>
        <v>X</v>
      </c>
      <c r="AP29" s="13">
        <f>IF(VLOOKUP($B29,K24HPTBM!$A$6:$DM$168,AP$4,0)="","",VLOOKUP($B29,K24HPTBM!$A$6:$DM$168,AP$4,0))</f>
        <v>6.4</v>
      </c>
      <c r="AQ29" s="13">
        <f>IF(VLOOKUP($B29,K24HPTBM!$A$6:$DM$168,AQ$4,0)="","",VLOOKUP($B29,K24HPTBM!$A$6:$DM$168,AQ$4,0))</f>
        <v>4.5</v>
      </c>
      <c r="AR29" s="13" t="str">
        <f>IF(VLOOKUP($B29,K24HPTBM!$A$6:$DM$168,AR$4,0)="","",VLOOKUP($B29,K24HPTBM!$A$6:$DM$168,AR$4,0))</f>
        <v/>
      </c>
      <c r="AS29" s="13" t="str">
        <f>IF(VLOOKUP($B29,K24HPTBM!$A$6:$DM$168,AS$4,0)="","",VLOOKUP($B29,K24HPTBM!$A$6:$DM$168,AS$4,0))</f>
        <v/>
      </c>
      <c r="AT29" s="13" t="str">
        <f>IF(VLOOKUP($B29,K24HPTBM!$A$6:$DM$168,AT$4,0)="","",VLOOKUP($B29,K24HPTBM!$A$6:$DM$168,AT$4,0))</f>
        <v/>
      </c>
      <c r="AU29" s="13" t="str">
        <f>IF(VLOOKUP($B29,K24HPTBM!$A$6:$DM$168,AU$4,0)="","",VLOOKUP($B29,K24HPTBM!$A$6:$DM$168,AU$4,0))</f>
        <v/>
      </c>
      <c r="AV29" s="14">
        <f>IF(VLOOKUP($B29,K24HPTBM!$A$6:$DM$168,AV$4,0)="","",VLOOKUP($B29,K24HPTBM!$A$6:$DM$168,AV$4,0))</f>
        <v>43</v>
      </c>
      <c r="AW29" s="14">
        <f>IF(VLOOKUP($B29,K24HPTBM!$A$6:$DM$168,AW$4,0)="","",VLOOKUP($B29,K24HPTBM!$A$6:$DM$168,AW$4,0))</f>
        <v>4</v>
      </c>
      <c r="AX29" s="13">
        <f>IF(VLOOKUP($B29,K24HPTBM!$A$6:$DM$168,AX$4,0)="","",VLOOKUP($B29,K24HPTBM!$A$6:$DM$168,AX$4,0))</f>
        <v>6</v>
      </c>
      <c r="AY29" s="13">
        <f>IF(VLOOKUP($B29,K24HPTBM!$A$6:$DM$168,AY$4,0)="","",VLOOKUP($B29,K24HPTBM!$A$6:$DM$168,AY$4,0))</f>
        <v>5.6</v>
      </c>
      <c r="AZ29" s="13" t="str">
        <f>IF(VLOOKUP($B29,K24HPTBM!$A$6:$DM$168,AZ$4,0)="","",VLOOKUP($B29,K24HPTBM!$A$6:$DM$168,AZ$4,0))</f>
        <v/>
      </c>
      <c r="BA29" s="13" t="str">
        <f>IF(VLOOKUP($B29,K24HPTBM!$A$6:$DM$168,BA$4,0)="","",VLOOKUP($B29,K24HPTBM!$A$6:$DM$168,BA$4,0))</f>
        <v/>
      </c>
      <c r="BB29" s="13" t="str">
        <f>IF(VLOOKUP($B29,K24HPTBM!$A$6:$DM$168,BB$4,0)="","",VLOOKUP($B29,K24HPTBM!$A$6:$DM$168,BB$4,0))</f>
        <v/>
      </c>
      <c r="BC29" s="13" t="str">
        <f>IF(VLOOKUP($B29,K24HPTBM!$A$6:$DM$168,BC$4,0)="","",VLOOKUP($B29,K24HPTBM!$A$6:$DM$168,BC$4,0))</f>
        <v/>
      </c>
      <c r="BD29" s="13">
        <f>IF(VLOOKUP($B29,K24HPTBM!$A$6:$DM$168,BD$4,0)="","",VLOOKUP($B29,K24HPTBM!$A$6:$DM$168,BD$4,0))</f>
        <v>4.8</v>
      </c>
      <c r="BE29" s="13" t="str">
        <f>IF(VLOOKUP($B29,K24HPTBM!$A$6:$DM$168,BE$4,0)="","",VLOOKUP($B29,K24HPTBM!$A$6:$DM$168,BE$4,0))</f>
        <v/>
      </c>
      <c r="BF29" s="13" t="str">
        <f>IF(VLOOKUP($B29,K24HPTBM!$A$6:$DM$168,BF$4,0)="","",VLOOKUP($B29,K24HPTBM!$A$6:$DM$168,BF$4,0))</f>
        <v/>
      </c>
      <c r="BG29" s="13" t="str">
        <f>IF(VLOOKUP($B29,K24HPTBM!$A$6:$DM$168,BG$4,0)="","",VLOOKUP($B29,K24HPTBM!$A$6:$DM$168,BG$4,0))</f>
        <v/>
      </c>
      <c r="BH29" s="13">
        <f>IF(VLOOKUP($B29,K24HPTBM!$A$6:$DM$168,BH$4,0)="","",VLOOKUP($B29,K24HPTBM!$A$6:$DM$168,BH$4,0))</f>
        <v>8.4</v>
      </c>
      <c r="BI29" s="13" t="str">
        <f>IF(VLOOKUP($B29,K24HPTBM!$A$6:$DM$168,BI$4,0)="","",VLOOKUP($B29,K24HPTBM!$A$6:$DM$168,BI$4,0))</f>
        <v/>
      </c>
      <c r="BJ29" s="13" t="str">
        <f>IF(VLOOKUP($B29,K24HPTBM!$A$6:$DM$168,BJ$4,0)="","",VLOOKUP($B29,K24HPTBM!$A$6:$DM$168,BJ$4,0))</f>
        <v/>
      </c>
      <c r="BK29" s="13" t="str">
        <f>IF(VLOOKUP($B29,K24HPTBM!$A$6:$DM$168,BK$4,0)="","",VLOOKUP($B29,K24HPTBM!$A$6:$DM$168,BK$4,0))</f>
        <v/>
      </c>
      <c r="BL29" s="13">
        <f>IF(VLOOKUP($B29,K24HPTBM!$A$6:$DM$168,BL$4,0)="","",VLOOKUP($B29,K24HPTBM!$A$6:$DM$168,BL$4,0))</f>
        <v>6.8</v>
      </c>
      <c r="BM29" s="14">
        <f>IF(VLOOKUP($B29,K24HPTBM!$A$6:$DM$168,BM$4,0)="","",VLOOKUP($B29,K24HPTBM!$A$6:$DM$168,BM$4,0))</f>
        <v>5</v>
      </c>
      <c r="BN29" s="14">
        <f>IF(VLOOKUP($B29,K24HPTBM!$A$6:$DM$168,BN$4,0)="","",VLOOKUP($B29,K24HPTBM!$A$6:$DM$168,BN$4,0))</f>
        <v>0</v>
      </c>
      <c r="BO29" s="13">
        <f>IF(VLOOKUP($B29,K24HPTBM!$A$6:$DM$168,BO$4,0)="","",VLOOKUP($B29,K24HPTBM!$A$6:$DM$168,BO$4,0))</f>
        <v>5.8</v>
      </c>
      <c r="BP29" s="13">
        <f>IF(VLOOKUP($B29,K24HPTBM!$A$6:$DM$168,BP$4,0)="","",VLOOKUP($B29,K24HPTBM!$A$6:$DM$168,BP$4,0))</f>
        <v>7</v>
      </c>
      <c r="BQ29" s="13" t="str">
        <f>IF(VLOOKUP($B29,K24HPTBM!$A$6:$DM$168,BQ$4,0)="","",VLOOKUP($B29,K24HPTBM!$A$6:$DM$168,BQ$4,0))</f>
        <v>X</v>
      </c>
      <c r="BR29" s="13">
        <f>IF(VLOOKUP($B29,K24HPTBM!$A$6:$DM$168,BR$4,0)="","",VLOOKUP($B29,K24HPTBM!$A$6:$DM$168,BR$4,0))</f>
        <v>6.9</v>
      </c>
      <c r="BS29" s="13">
        <f>IF(VLOOKUP($B29,K24HPTBM!$A$6:$DM$168,BS$4,0)="","",VLOOKUP($B29,K24HPTBM!$A$6:$DM$168,BS$4,0))</f>
        <v>4.7</v>
      </c>
      <c r="BT29" s="13">
        <f>IF(VLOOKUP($B29,K24HPTBM!$A$6:$DM$168,BT$4,0)="","",VLOOKUP($B29,K24HPTBM!$A$6:$DM$168,BT$4,0))</f>
        <v>6.9</v>
      </c>
      <c r="BU29" s="13">
        <f>IF(VLOOKUP($B29,K24HPTBM!$A$6:$DM$168,BU$4,0)="","",VLOOKUP($B29,K24HPTBM!$A$6:$DM$168,BU$4,0))</f>
        <v>7.2</v>
      </c>
      <c r="BV29" s="13">
        <f>IF(VLOOKUP($B29,K24HPTBM!$A$6:$DM$168,BV$4,0)="","",VLOOKUP($B29,K24HPTBM!$A$6:$DM$168,BV$4,0))</f>
        <v>6.1</v>
      </c>
      <c r="BW29" s="13">
        <f>IF(VLOOKUP($B29,K24HPTBM!$A$6:$DM$168,BW$4,0)="","",VLOOKUP($B29,K24HPTBM!$A$6:$DM$168,BW$4,0))</f>
        <v>6.2</v>
      </c>
      <c r="BX29" s="13">
        <f>IF(VLOOKUP($B29,K24HPTBM!$A$6:$DM$168,BX$4,0)="","",VLOOKUP($B29,K24HPTBM!$A$6:$DM$168,BX$4,0))</f>
        <v>7.7</v>
      </c>
      <c r="BY29" s="13">
        <f>IF(VLOOKUP($B29,K24HPTBM!$A$6:$DM$168,BY$4,0)="","",VLOOKUP($B29,K24HPTBM!$A$6:$DM$168,BY$4,0))</f>
        <v>6.2</v>
      </c>
      <c r="BZ29" s="13">
        <f>IF(VLOOKUP($B29,K24HPTBM!$A$6:$DM$168,BZ$4,0)="","",VLOOKUP($B29,K24HPTBM!$A$6:$DM$168,BZ$4,0))</f>
        <v>4.67</v>
      </c>
      <c r="CA29" s="13" t="str">
        <f>IF(VLOOKUP($B29,K24HPTBM!$A$6:$DM$168,CA$4,0)="","",VLOOKUP($B29,K24HPTBM!$A$6:$DM$168,CA$4,0))</f>
        <v>X</v>
      </c>
      <c r="CB29" s="13">
        <f>IF(VLOOKUP($B29,K24HPTBM!$A$6:$DM$168,CB$4,0)="","",VLOOKUP($B29,K24HPTBM!$A$6:$DM$168,CB$4,0))</f>
        <v>9.1999999999999993</v>
      </c>
      <c r="CC29" s="13">
        <f>IF(VLOOKUP($B29,K24HPTBM!$A$6:$DM$168,CC$4,0)="","",VLOOKUP($B29,K24HPTBM!$A$6:$DM$168,CC$4,0))</f>
        <v>9</v>
      </c>
      <c r="CD29" s="14">
        <f>IF(VLOOKUP($B29,K24HPTBM!$A$6:$DM$168,CD$4,0)="","",VLOOKUP($B29,K24HPTBM!$A$6:$DM$168,CD$4,0))</f>
        <v>35</v>
      </c>
      <c r="CE29" s="14">
        <f>IF(VLOOKUP($B29,K24HPTBM!$A$6:$DM$168,CE$4,0)="","",VLOOKUP($B29,K24HPTBM!$A$6:$DM$168,CE$4,0))</f>
        <v>6</v>
      </c>
      <c r="CF29" s="13" t="str">
        <f>IF(VLOOKUP($B29,K24HPTBM!$A$6:$DM$168,CF$4,0)="","",VLOOKUP($B29,K24HPTBM!$A$6:$DM$168,CF$4,0))</f>
        <v/>
      </c>
      <c r="CG29" s="13">
        <f>IF(VLOOKUP($B29,K24HPTBM!$A$6:$DM$168,CG$4,0)="","",VLOOKUP($B29,K24HPTBM!$A$6:$DM$168,CG$4,0))</f>
        <v>6.3</v>
      </c>
      <c r="CH29" s="13">
        <f>IF(VLOOKUP($B29,K24HPTBM!$A$6:$DM$168,CH$4,0)="","",VLOOKUP($B29,K24HPTBM!$A$6:$DM$168,CH$4,0))</f>
        <v>8.6</v>
      </c>
      <c r="CI29" s="13">
        <f>IF(VLOOKUP($B29,K24HPTBM!$A$6:$DM$168,CI$4,0)="","",VLOOKUP($B29,K24HPTBM!$A$6:$DM$168,CI$4,0))</f>
        <v>7.3</v>
      </c>
      <c r="CJ29" s="13">
        <f>IF(VLOOKUP($B29,K24HPTBM!$A$6:$DM$168,CJ$4,0)="","",VLOOKUP($B29,K24HPTBM!$A$6:$DM$168,CJ$4,0))</f>
        <v>8.6999999999999993</v>
      </c>
      <c r="CK29" s="13">
        <f>IF(VLOOKUP($B29,K24HPTBM!$A$6:$DM$168,CK$4,0)="","",VLOOKUP($B29,K24HPTBM!$A$6:$DM$168,CK$4,0))</f>
        <v>0</v>
      </c>
      <c r="CL29" s="13">
        <f>IF(VLOOKUP($B29,K24HPTBM!$A$6:$DM$168,CL$4,0)="","",VLOOKUP($B29,K24HPTBM!$A$6:$DM$168,CL$4,0))</f>
        <v>7.7</v>
      </c>
      <c r="CM29" s="13" t="str">
        <f>IF(VLOOKUP($B29,K24HPTBM!$A$6:$DM$168,CM$4,0)="","",VLOOKUP($B29,K24HPTBM!$A$6:$DM$168,CM$4,0))</f>
        <v>X</v>
      </c>
      <c r="CN29" s="13">
        <f>IF(VLOOKUP($B29,K24HPTBM!$A$6:$DM$168,CN$4,0)="","",VLOOKUP($B29,K24HPTBM!$A$6:$DM$168,CN$4,0))</f>
        <v>7.4</v>
      </c>
      <c r="CO29" s="13">
        <f>IF(VLOOKUP($B29,K24HPTBM!$A$6:$DM$168,CO$4,0)="","",VLOOKUP($B29,K24HPTBM!$A$6:$DM$168,CO$4,0))</f>
        <v>7.1</v>
      </c>
      <c r="CP29" s="13">
        <f>IF(VLOOKUP($B29,K24HPTBM!$A$6:$DM$168,CP$4,0)="","",VLOOKUP($B29,K24HPTBM!$A$6:$DM$168,CP$4,0))</f>
        <v>7.8</v>
      </c>
      <c r="CQ29" s="13">
        <f>IF(VLOOKUP($B29,K24HPTBM!$A$6:$DM$168,CQ$4,0)="","",VLOOKUP($B29,K24HPTBM!$A$6:$DM$168,CQ$4,0))</f>
        <v>6.9</v>
      </c>
      <c r="CR29" s="13">
        <f>IF(VLOOKUP($B29,K24HPTBM!$A$6:$DM$168,CR$4,0)="","",VLOOKUP($B29,K24HPTBM!$A$6:$DM$168,CR$4,0))</f>
        <v>6.1</v>
      </c>
      <c r="CS29" s="13">
        <f>IF(VLOOKUP($B29,K24HPTBM!$A$6:$DM$168,CS$4,0)="","",VLOOKUP($B29,K24HPTBM!$A$6:$DM$168,CS$4,0))</f>
        <v>6.1</v>
      </c>
      <c r="CT29" s="13">
        <f>IF(VLOOKUP($B29,K24HPTBM!$A$6:$DM$168,CT$4,0)="","",VLOOKUP($B29,K24HPTBM!$A$6:$DM$168,CT$4,0))</f>
        <v>5.8</v>
      </c>
      <c r="CU29" s="13">
        <f>IF(VLOOKUP($B29,K24HPTBM!$A$6:$DM$168,CU$4,0)="","",VLOOKUP($B29,K24HPTBM!$A$6:$DM$168,CU$4,0))</f>
        <v>6.8</v>
      </c>
      <c r="CV29" s="13">
        <f>IF(VLOOKUP($B29,K24HPTBM!$A$6:$DM$168,CV$4,0)="","",VLOOKUP($B29,K24HPTBM!$A$6:$DM$168,CV$4,0))</f>
        <v>8.5</v>
      </c>
      <c r="CW29" s="14">
        <f>IF(VLOOKUP($B29,K24HPTBM!$A$6:$DM$168,CW$4,0)="","",VLOOKUP($B29,K24HPTBM!$A$6:$DM$168,CW$4,0))</f>
        <v>33</v>
      </c>
      <c r="CX29" s="14">
        <f>IF(VLOOKUP($B29,K24HPTBM!$A$6:$DM$168,CX$4,0)="","",VLOOKUP($B29,K24HPTBM!$A$6:$DM$168,CX$4,0))</f>
        <v>5</v>
      </c>
      <c r="CY29" s="14">
        <f t="shared" si="8"/>
        <v>126</v>
      </c>
      <c r="CZ29" s="14">
        <f t="shared" si="9"/>
        <v>0</v>
      </c>
      <c r="DA29" s="14">
        <f t="shared" si="10"/>
        <v>6.1</v>
      </c>
      <c r="DB29" s="14"/>
      <c r="DC29" s="14">
        <f t="shared" si="11"/>
        <v>15</v>
      </c>
      <c r="DD29" s="16">
        <f t="shared" si="12"/>
        <v>0.11904761904761904</v>
      </c>
      <c r="DE29" s="17" t="str">
        <f t="shared" si="13"/>
        <v>KO</v>
      </c>
      <c r="DF29" s="13" t="str">
        <f>IF(VLOOKUP($B29,K24HPTBM!$A$6:$DM$168,DF$4,0)="","",VLOOKUP($B29,K24HPTBM!$A$6:$DM$168,DF$4,0))</f>
        <v/>
      </c>
      <c r="DG29" s="13" t="str">
        <f>IF(VLOOKUP($B29,K24HPTBM!$A$6:$DM$168,DG$4,0)="","",VLOOKUP($B29,K24HPTBM!$A$6:$DM$168,DG$4,0))</f>
        <v/>
      </c>
      <c r="DH29" s="13" t="str">
        <f>IF(VLOOKUP($B29,K24HPTBM!$A$6:$DM$168,DH$4,0)="","",VLOOKUP($B29,K24HPTBM!$A$6:$DM$168,DH$4,0))</f>
        <v/>
      </c>
      <c r="DI29" s="13" t="str">
        <f>IF(VLOOKUP($B29,K24HPTBM!$A$6:$DM$168,DI$4,0)="","",VLOOKUP($B29,K24HPTBM!$A$6:$DM$168,DI$4,0))</f>
        <v/>
      </c>
      <c r="DJ29" s="13" t="str">
        <f>IF(VLOOKUP($B29,K24HPTBM!$A$6:$DM$168,DJ$4,0)="","",VLOOKUP($B29,K24HPTBM!$A$6:$DM$168,DJ$4,0))</f>
        <v/>
      </c>
      <c r="DK29" s="13" t="str">
        <f>IF(VLOOKUP($B29,K24HPTBM!$A$6:$DM$168,DK$4,0)="","",VLOOKUP($B29,K24HPTBM!$A$6:$DM$168,DK$4,0))</f>
        <v/>
      </c>
      <c r="DL29" s="14">
        <f>IF(VLOOKUP($B29,K24HPTBM!$A$6:$DM$168,DL$4,0)="","",VLOOKUP($B29,K24HPTBM!$A$6:$DM$168,DL$4,0))</f>
        <v>0</v>
      </c>
      <c r="DM29" s="14">
        <f>IF(VLOOKUP($B29,K24HPTBM!$A$6:$DM$168,DM$4,0)="","",VLOOKUP($B29,K24HPTBM!$A$6:$DM$168,DM$4,0))</f>
        <v>3</v>
      </c>
      <c r="DN29" s="14">
        <f>IF(VLOOKUP($B29,K24HPTBM!$A$6:$DM$168,DN$4,0)="","",VLOOKUP($B29,K24HPTBM!$A$6:$DM$168,DN$4,0))</f>
        <v>116</v>
      </c>
      <c r="DO29" s="14">
        <f>IF(VLOOKUP($B29,K24HPTBM!$A$6:$DM$168,DO$4,0)="","",VLOOKUP($B29,K24HPTBM!$A$6:$DM$168,DO$4,0))</f>
        <v>18</v>
      </c>
      <c r="DP29" s="14">
        <f>IF(VLOOKUP($B29,K24HPTBM!$A$6:$DM$168,DP$4,0)="","",VLOOKUP($B29,K24HPTBM!$A$6:$DM$168,DP$4,0))</f>
        <v>132</v>
      </c>
      <c r="DQ29" s="14">
        <f>IF(VLOOKUP($B29,K24HPTBM!$A$6:$DM$168,DQ$4,0)="","",VLOOKUP($B29,K24HPTBM!$A$6:$DM$168,DQ$4,0))</f>
        <v>124</v>
      </c>
      <c r="DR29" s="18">
        <f>IF(VLOOKUP($B29,K24HPTBM!$A$6:$DM$168,DR$4,0)="","",VLOOKUP($B29,K24HPTBM!$A$6:$DM$168,DR$4,0))</f>
        <v>6.53</v>
      </c>
      <c r="DS29" s="18">
        <f>IF(VLOOKUP($B29,K24HPTBM!$A$6:$DM$168,DS$4,0)="","",VLOOKUP($B29,K24HPTBM!$A$6:$DM$168,DS$4,0))</f>
        <v>2.62</v>
      </c>
      <c r="DT29" s="13" t="str">
        <f>IF(VLOOKUP($B29,K24HPTBM!$A$6:$DM$168,DT$4,0)="","",VLOOKUP($B29,K24HPTBM!$A$6:$DM$168,DT$4,0))</f>
        <v/>
      </c>
    </row>
    <row r="30" spans="1:125" ht="17.25" customHeight="1" x14ac:dyDescent="0.25">
      <c r="A30" s="8">
        <f t="shared" si="6"/>
        <v>5</v>
      </c>
      <c r="B30" s="4">
        <v>24211904058</v>
      </c>
      <c r="C30" s="4" t="str">
        <f>VLOOKUP($B30,K24HPTBM!$A$6:$DM$168,C$4,0) &amp; " " &amp; VLOOKUP($B30,K24HPTBM!$A$6:$DM$168,D$4,0)</f>
        <v>Nguyễn Thanh</v>
      </c>
      <c r="D30" s="5"/>
      <c r="E30" s="4" t="str">
        <f>VLOOKUP($B30,K24HPTBM!$A$6:$DM$168,E$4,0)</f>
        <v>Khương</v>
      </c>
      <c r="F30" s="6">
        <f>VLOOKUP($B30,K24HPTBM!$A$6:$DM$168,F$4,0)</f>
        <v>36593</v>
      </c>
      <c r="G30" s="4" t="str">
        <f>VLOOKUP($B30,K24HPTBM!$A$6:$DM$168,G$4,0)</f>
        <v>Nam</v>
      </c>
      <c r="H30" s="5"/>
      <c r="I30" s="13">
        <f>IF(VLOOKUP($B30,K24HPTBM!$A$6:$DM$168,I$4,0)="","",VLOOKUP($B30,K24HPTBM!$A$6:$DM$168,I$4,0))</f>
        <v>7.4</v>
      </c>
      <c r="J30" s="13">
        <f>IF(VLOOKUP($B30,K24HPTBM!$A$6:$DM$168,J$4,0)="","",VLOOKUP($B30,K24HPTBM!$A$6:$DM$168,J$4,0))</f>
        <v>8.9</v>
      </c>
      <c r="K30" s="13" t="str">
        <f>IF(VLOOKUP($B30,K24HPTBM!$A$6:$DM$168,K$4,0)="","",VLOOKUP($B30,K24HPTBM!$A$6:$DM$168,K$4,0))</f>
        <v/>
      </c>
      <c r="L30" s="13">
        <f>IF(VLOOKUP($B30,K24HPTBM!$A$6:$DM$168,L$4,0)="","",VLOOKUP($B30,K24HPTBM!$A$6:$DM$168,L$4,0))</f>
        <v>4.3</v>
      </c>
      <c r="M30" s="13" t="str">
        <f>IF(VLOOKUP($B30,K24HPTBM!$A$6:$DM$168,M$4,0)="","",VLOOKUP($B30,K24HPTBM!$A$6:$DM$168,M$4,0))</f>
        <v/>
      </c>
      <c r="N30" s="13">
        <f>IF(VLOOKUP($B30,K24HPTBM!$A$6:$DM$168,N$4,0)="","",VLOOKUP($B30,K24HPTBM!$A$6:$DM$168,N$4,0))</f>
        <v>9</v>
      </c>
      <c r="O30" s="13">
        <f>IF(VLOOKUP($B30,K24HPTBM!$A$6:$DM$168,O$4,0)="","",VLOOKUP($B30,K24HPTBM!$A$6:$DM$168,O$4,0))</f>
        <v>9.4</v>
      </c>
      <c r="P30" s="13">
        <f>IF(VLOOKUP($B30,K24HPTBM!$A$6:$DM$168,P$4,0)="","",VLOOKUP($B30,K24HPTBM!$A$6:$DM$168,P$4,0))</f>
        <v>6.5</v>
      </c>
      <c r="Q30" s="13">
        <f>IF(VLOOKUP($B30,K24HPTBM!$A$6:$DM$168,Q$4,0)="","",VLOOKUP($B30,K24HPTBM!$A$6:$DM$168,Q$4,0))</f>
        <v>7.6</v>
      </c>
      <c r="R30" s="13" t="str">
        <f>IF(VLOOKUP($B30,K24HPTBM!$A$6:$DM$168,R$4,0)="","",VLOOKUP($B30,K24HPTBM!$A$6:$DM$168,R$4,0))</f>
        <v/>
      </c>
      <c r="S30" s="13">
        <f>IF(VLOOKUP($B30,K24HPTBM!$A$6:$DM$168,S$4,0)="","",VLOOKUP($B30,K24HPTBM!$A$6:$DM$168,S$4,0))</f>
        <v>8.5</v>
      </c>
      <c r="T30" s="13" t="str">
        <f>IF(VLOOKUP($B30,K24HPTBM!$A$6:$DM$168,T$4,0)="","",VLOOKUP($B30,K24HPTBM!$A$6:$DM$168,T$4,0))</f>
        <v/>
      </c>
      <c r="U30" s="13" t="str">
        <f>IF(VLOOKUP($B30,K24HPTBM!$A$6:$DM$168,U$4,0)="","",VLOOKUP($B30,K24HPTBM!$A$6:$DM$168,U$4,0))</f>
        <v/>
      </c>
      <c r="V30" s="13" t="str">
        <f>IF(VLOOKUP($B30,K24HPTBM!$A$6:$DM$168,V$4,0)="","",VLOOKUP($B30,K24HPTBM!$A$6:$DM$168,V$4,0))</f>
        <v/>
      </c>
      <c r="W30" s="13">
        <f>IF(VLOOKUP($B30,K24HPTBM!$A$6:$DM$168,W$4,0)="","",VLOOKUP($B30,K24HPTBM!$A$6:$DM$168,W$4,0))</f>
        <v>7.1</v>
      </c>
      <c r="X30" s="13">
        <f>IF(VLOOKUP($B30,K24HPTBM!$A$6:$DM$168,X$4,0)="","",VLOOKUP($B30,K24HPTBM!$A$6:$DM$168,X$4,0))</f>
        <v>7.1</v>
      </c>
      <c r="Y30" s="13" t="str">
        <f>IF(VLOOKUP($B30,K24HPTBM!$A$6:$DM$168,Y$4,0)="","",VLOOKUP($B30,K24HPTBM!$A$6:$DM$168,Y$4,0))</f>
        <v/>
      </c>
      <c r="Z30" s="13">
        <f>IF(VLOOKUP($B30,K24HPTBM!$A$6:$DM$168,Z$4,0)="","",VLOOKUP($B30,K24HPTBM!$A$6:$DM$168,Z$4,0))</f>
        <v>10</v>
      </c>
      <c r="AA30" s="13">
        <f>IF(VLOOKUP($B30,K24HPTBM!$A$6:$DM$168,AA$4,0)="","",VLOOKUP($B30,K24HPTBM!$A$6:$DM$168,AA$4,0))</f>
        <v>9.5</v>
      </c>
      <c r="AB30" s="13">
        <f>IF(VLOOKUP($B30,K24HPTBM!$A$6:$DM$168,AB$4,0)="","",VLOOKUP($B30,K24HPTBM!$A$6:$DM$168,AB$4,0))</f>
        <v>6.8</v>
      </c>
      <c r="AC30" s="13">
        <f>IF(VLOOKUP($B30,K24HPTBM!$A$6:$DM$168,AC$4,0)="","",VLOOKUP($B30,K24HPTBM!$A$6:$DM$168,AC$4,0))</f>
        <v>5.9</v>
      </c>
      <c r="AD30" s="13">
        <f>IF(VLOOKUP($B30,K24HPTBM!$A$6:$DM$168,AD$4,0)="","",VLOOKUP($B30,K24HPTBM!$A$6:$DM$168,AD$4,0))</f>
        <v>5.3</v>
      </c>
      <c r="AE30" s="13">
        <f>IF(VLOOKUP($B30,K24HPTBM!$A$6:$DM$168,AE$4,0)="","",VLOOKUP($B30,K24HPTBM!$A$6:$DM$168,AE$4,0))</f>
        <v>5.8</v>
      </c>
      <c r="AF30" s="13">
        <f>IF(VLOOKUP($B30,K24HPTBM!$A$6:$DM$168,AF$4,0)="","",VLOOKUP($B30,K24HPTBM!$A$6:$DM$168,AF$4,0))</f>
        <v>7</v>
      </c>
      <c r="AG30" s="13">
        <f>IF(VLOOKUP($B30,K24HPTBM!$A$6:$DM$168,AG$4,0)="","",VLOOKUP($B30,K24HPTBM!$A$6:$DM$168,AG$4,0))</f>
        <v>7.3</v>
      </c>
      <c r="AH30" s="13">
        <f>IF(VLOOKUP($B30,K24HPTBM!$A$6:$DM$168,AH$4,0)="","",VLOOKUP($B30,K24HPTBM!$A$6:$DM$168,AH$4,0))</f>
        <v>8.1</v>
      </c>
      <c r="AI30" s="13">
        <f>IF(VLOOKUP($B30,K24HPTBM!$A$6:$DM$168,AI$4,0)="","",VLOOKUP($B30,K24HPTBM!$A$6:$DM$168,AI$4,0))</f>
        <v>4.5999999999999996</v>
      </c>
      <c r="AJ30" s="13">
        <f>IF(VLOOKUP($B30,K24HPTBM!$A$6:$DM$168,AJ$4,0)="","",VLOOKUP($B30,K24HPTBM!$A$6:$DM$168,AJ$4,0))</f>
        <v>6.8</v>
      </c>
      <c r="AK30" s="13">
        <f>IF(VLOOKUP($B30,K24HPTBM!$A$6:$DM$168,AK$4,0)="","",VLOOKUP($B30,K24HPTBM!$A$6:$DM$168,AK$4,0))</f>
        <v>5.4</v>
      </c>
      <c r="AL30" s="13">
        <f>IF(VLOOKUP($B30,K24HPTBM!$A$6:$DM$168,AL$4,0)="","",VLOOKUP($B30,K24HPTBM!$A$6:$DM$168,AL$4,0))</f>
        <v>7.7</v>
      </c>
      <c r="AM30" s="13">
        <f>IF(VLOOKUP($B30,K24HPTBM!$A$6:$DM$168,AM$4,0)="","",VLOOKUP($B30,K24HPTBM!$A$6:$DM$168,AM$4,0))</f>
        <v>7.3</v>
      </c>
      <c r="AN30" s="13">
        <f>IF(VLOOKUP($B30,K24HPTBM!$A$6:$DM$168,AN$4,0)="","",VLOOKUP($B30,K24HPTBM!$A$6:$DM$168,AN$4,0))</f>
        <v>5.2</v>
      </c>
      <c r="AO30" s="13">
        <f>IF(VLOOKUP($B30,K24HPTBM!$A$6:$DM$168,AO$4,0)="","",VLOOKUP($B30,K24HPTBM!$A$6:$DM$168,AO$4,0))</f>
        <v>7.4</v>
      </c>
      <c r="AP30" s="13">
        <f>IF(VLOOKUP($B30,K24HPTBM!$A$6:$DM$168,AP$4,0)="","",VLOOKUP($B30,K24HPTBM!$A$6:$DM$168,AP$4,0))</f>
        <v>8.4</v>
      </c>
      <c r="AQ30" s="13" t="str">
        <f>IF(VLOOKUP($B30,K24HPTBM!$A$6:$DM$168,AQ$4,0)="","",VLOOKUP($B30,K24HPTBM!$A$6:$DM$168,AQ$4,0))</f>
        <v>X</v>
      </c>
      <c r="AR30" s="13" t="str">
        <f>IF(VLOOKUP($B30,K24HPTBM!$A$6:$DM$168,AR$4,0)="","",VLOOKUP($B30,K24HPTBM!$A$6:$DM$168,AR$4,0))</f>
        <v/>
      </c>
      <c r="AS30" s="13" t="str">
        <f>IF(VLOOKUP($B30,K24HPTBM!$A$6:$DM$168,AS$4,0)="","",VLOOKUP($B30,K24HPTBM!$A$6:$DM$168,AS$4,0))</f>
        <v/>
      </c>
      <c r="AT30" s="13" t="str">
        <f>IF(VLOOKUP($B30,K24HPTBM!$A$6:$DM$168,AT$4,0)="","",VLOOKUP($B30,K24HPTBM!$A$6:$DM$168,AT$4,0))</f>
        <v/>
      </c>
      <c r="AU30" s="13" t="str">
        <f>IF(VLOOKUP($B30,K24HPTBM!$A$6:$DM$168,AU$4,0)="","",VLOOKUP($B30,K24HPTBM!$A$6:$DM$168,AU$4,0))</f>
        <v/>
      </c>
      <c r="AV30" s="14">
        <f>IF(VLOOKUP($B30,K24HPTBM!$A$6:$DM$168,AV$4,0)="","",VLOOKUP($B30,K24HPTBM!$A$6:$DM$168,AV$4,0))</f>
        <v>46</v>
      </c>
      <c r="AW30" s="14">
        <f>IF(VLOOKUP($B30,K24HPTBM!$A$6:$DM$168,AW$4,0)="","",VLOOKUP($B30,K24HPTBM!$A$6:$DM$168,AW$4,0))</f>
        <v>1</v>
      </c>
      <c r="AX30" s="13">
        <f>IF(VLOOKUP($B30,K24HPTBM!$A$6:$DM$168,AX$4,0)="","",VLOOKUP($B30,K24HPTBM!$A$6:$DM$168,AX$4,0))</f>
        <v>8.8000000000000007</v>
      </c>
      <c r="AY30" s="13">
        <f>IF(VLOOKUP($B30,K24HPTBM!$A$6:$DM$168,AY$4,0)="","",VLOOKUP($B30,K24HPTBM!$A$6:$DM$168,AY$4,0))</f>
        <v>6.5</v>
      </c>
      <c r="AZ30" s="13">
        <f>IF(VLOOKUP($B30,K24HPTBM!$A$6:$DM$168,AZ$4,0)="","",VLOOKUP($B30,K24HPTBM!$A$6:$DM$168,AZ$4,0))</f>
        <v>8.1999999999999993</v>
      </c>
      <c r="BA30" s="13" t="str">
        <f>IF(VLOOKUP($B30,K24HPTBM!$A$6:$DM$168,BA$4,0)="","",VLOOKUP($B30,K24HPTBM!$A$6:$DM$168,BA$4,0))</f>
        <v/>
      </c>
      <c r="BB30" s="13" t="str">
        <f>IF(VLOOKUP($B30,K24HPTBM!$A$6:$DM$168,BB$4,0)="","",VLOOKUP($B30,K24HPTBM!$A$6:$DM$168,BB$4,0))</f>
        <v/>
      </c>
      <c r="BC30" s="13" t="str">
        <f>IF(VLOOKUP($B30,K24HPTBM!$A$6:$DM$168,BC$4,0)="","",VLOOKUP($B30,K24HPTBM!$A$6:$DM$168,BC$4,0))</f>
        <v/>
      </c>
      <c r="BD30" s="13" t="str">
        <f>IF(VLOOKUP($B30,K24HPTBM!$A$6:$DM$168,BD$4,0)="","",VLOOKUP($B30,K24HPTBM!$A$6:$DM$168,BD$4,0))</f>
        <v/>
      </c>
      <c r="BE30" s="13" t="str">
        <f>IF(VLOOKUP($B30,K24HPTBM!$A$6:$DM$168,BE$4,0)="","",VLOOKUP($B30,K24HPTBM!$A$6:$DM$168,BE$4,0))</f>
        <v/>
      </c>
      <c r="BF30" s="13">
        <f>IF(VLOOKUP($B30,K24HPTBM!$A$6:$DM$168,BF$4,0)="","",VLOOKUP($B30,K24HPTBM!$A$6:$DM$168,BF$4,0))</f>
        <v>4.7</v>
      </c>
      <c r="BG30" s="13" t="str">
        <f>IF(VLOOKUP($B30,K24HPTBM!$A$6:$DM$168,BG$4,0)="","",VLOOKUP($B30,K24HPTBM!$A$6:$DM$168,BG$4,0))</f>
        <v/>
      </c>
      <c r="BH30" s="13" t="str">
        <f>IF(VLOOKUP($B30,K24HPTBM!$A$6:$DM$168,BH$4,0)="","",VLOOKUP($B30,K24HPTBM!$A$6:$DM$168,BH$4,0))</f>
        <v/>
      </c>
      <c r="BI30" s="13" t="str">
        <f>IF(VLOOKUP($B30,K24HPTBM!$A$6:$DM$168,BI$4,0)="","",VLOOKUP($B30,K24HPTBM!$A$6:$DM$168,BI$4,0))</f>
        <v/>
      </c>
      <c r="BJ30" s="13" t="str">
        <f>IF(VLOOKUP($B30,K24HPTBM!$A$6:$DM$168,BJ$4,0)="","",VLOOKUP($B30,K24HPTBM!$A$6:$DM$168,BJ$4,0))</f>
        <v/>
      </c>
      <c r="BK30" s="13" t="str">
        <f>IF(VLOOKUP($B30,K24HPTBM!$A$6:$DM$168,BK$4,0)="","",VLOOKUP($B30,K24HPTBM!$A$6:$DM$168,BK$4,0))</f>
        <v/>
      </c>
      <c r="BL30" s="13">
        <f>IF(VLOOKUP($B30,K24HPTBM!$A$6:$DM$168,BL$4,0)="","",VLOOKUP($B30,K24HPTBM!$A$6:$DM$168,BL$4,0))</f>
        <v>5.9</v>
      </c>
      <c r="BM30" s="14">
        <f>IF(VLOOKUP($B30,K24HPTBM!$A$6:$DM$168,BM$4,0)="","",VLOOKUP($B30,K24HPTBM!$A$6:$DM$168,BM$4,0))</f>
        <v>5</v>
      </c>
      <c r="BN30" s="14">
        <f>IF(VLOOKUP($B30,K24HPTBM!$A$6:$DM$168,BN$4,0)="","",VLOOKUP($B30,K24HPTBM!$A$6:$DM$168,BN$4,0))</f>
        <v>0</v>
      </c>
      <c r="BO30" s="13">
        <f>IF(VLOOKUP($B30,K24HPTBM!$A$6:$DM$168,BO$4,0)="","",VLOOKUP($B30,K24HPTBM!$A$6:$DM$168,BO$4,0))</f>
        <v>5.4</v>
      </c>
      <c r="BP30" s="13">
        <f>IF(VLOOKUP($B30,K24HPTBM!$A$6:$DM$168,BP$4,0)="","",VLOOKUP($B30,K24HPTBM!$A$6:$DM$168,BP$4,0))</f>
        <v>7.5</v>
      </c>
      <c r="BQ30" s="13" t="str">
        <f>IF(VLOOKUP($B30,K24HPTBM!$A$6:$DM$168,BQ$4,0)="","",VLOOKUP($B30,K24HPTBM!$A$6:$DM$168,BQ$4,0))</f>
        <v>X</v>
      </c>
      <c r="BR30" s="13">
        <f>IF(VLOOKUP($B30,K24HPTBM!$A$6:$DM$168,BR$4,0)="","",VLOOKUP($B30,K24HPTBM!$A$6:$DM$168,BR$4,0))</f>
        <v>6.1</v>
      </c>
      <c r="BS30" s="13" t="str">
        <f>IF(VLOOKUP($B30,K24HPTBM!$A$6:$DM$168,BS$4,0)="","",VLOOKUP($B30,K24HPTBM!$A$6:$DM$168,BS$4,0))</f>
        <v>X</v>
      </c>
      <c r="BT30" s="13">
        <f>IF(VLOOKUP($B30,K24HPTBM!$A$6:$DM$168,BT$4,0)="","",VLOOKUP($B30,K24HPTBM!$A$6:$DM$168,BT$4,0))</f>
        <v>4.3</v>
      </c>
      <c r="BU30" s="13">
        <f>IF(VLOOKUP($B30,K24HPTBM!$A$6:$DM$168,BU$4,0)="","",VLOOKUP($B30,K24HPTBM!$A$6:$DM$168,BU$4,0))</f>
        <v>5.9</v>
      </c>
      <c r="BV30" s="13">
        <f>IF(VLOOKUP($B30,K24HPTBM!$A$6:$DM$168,BV$4,0)="","",VLOOKUP($B30,K24HPTBM!$A$6:$DM$168,BV$4,0))</f>
        <v>6.1</v>
      </c>
      <c r="BW30" s="13">
        <f>IF(VLOOKUP($B30,K24HPTBM!$A$6:$DM$168,BW$4,0)="","",VLOOKUP($B30,K24HPTBM!$A$6:$DM$168,BW$4,0))</f>
        <v>4.9000000000000004</v>
      </c>
      <c r="BX30" s="13">
        <f>IF(VLOOKUP($B30,K24HPTBM!$A$6:$DM$168,BX$4,0)="","",VLOOKUP($B30,K24HPTBM!$A$6:$DM$168,BX$4,0))</f>
        <v>0</v>
      </c>
      <c r="BY30" s="13">
        <f>IF(VLOOKUP($B30,K24HPTBM!$A$6:$DM$168,BY$4,0)="","",VLOOKUP($B30,K24HPTBM!$A$6:$DM$168,BY$4,0))</f>
        <v>8</v>
      </c>
      <c r="BZ30" s="13">
        <f>IF(VLOOKUP($B30,K24HPTBM!$A$6:$DM$168,BZ$4,0)="","",VLOOKUP($B30,K24HPTBM!$A$6:$DM$168,BZ$4,0))</f>
        <v>0</v>
      </c>
      <c r="CA30" s="13">
        <f>IF(VLOOKUP($B30,K24HPTBM!$A$6:$DM$168,CA$4,0)="","",VLOOKUP($B30,K24HPTBM!$A$6:$DM$168,CA$4,0))</f>
        <v>0</v>
      </c>
      <c r="CB30" s="13">
        <f>IF(VLOOKUP($B30,K24HPTBM!$A$6:$DM$168,CB$4,0)="","",VLOOKUP($B30,K24HPTBM!$A$6:$DM$168,CB$4,0))</f>
        <v>9.1999999999999993</v>
      </c>
      <c r="CC30" s="13">
        <f>IF(VLOOKUP($B30,K24HPTBM!$A$6:$DM$168,CC$4,0)="","",VLOOKUP($B30,K24HPTBM!$A$6:$DM$168,CC$4,0))</f>
        <v>0</v>
      </c>
      <c r="CD30" s="14">
        <f>IF(VLOOKUP($B30,K24HPTBM!$A$6:$DM$168,CD$4,0)="","",VLOOKUP($B30,K24HPTBM!$A$6:$DM$168,CD$4,0))</f>
        <v>24</v>
      </c>
      <c r="CE30" s="14">
        <f>IF(VLOOKUP($B30,K24HPTBM!$A$6:$DM$168,CE$4,0)="","",VLOOKUP($B30,K24HPTBM!$A$6:$DM$168,CE$4,0))</f>
        <v>17</v>
      </c>
      <c r="CF30" s="13" t="str">
        <f>IF(VLOOKUP($B30,K24HPTBM!$A$6:$DM$168,CF$4,0)="","",VLOOKUP($B30,K24HPTBM!$A$6:$DM$168,CF$4,0))</f>
        <v/>
      </c>
      <c r="CG30" s="13">
        <f>IF(VLOOKUP($B30,K24HPTBM!$A$6:$DM$168,CG$4,0)="","",VLOOKUP($B30,K24HPTBM!$A$6:$DM$168,CG$4,0))</f>
        <v>8.6999999999999993</v>
      </c>
      <c r="CH30" s="13">
        <f>IF(VLOOKUP($B30,K24HPTBM!$A$6:$DM$168,CH$4,0)="","",VLOOKUP($B30,K24HPTBM!$A$6:$DM$168,CH$4,0))</f>
        <v>7.7</v>
      </c>
      <c r="CI30" s="13">
        <f>IF(VLOOKUP($B30,K24HPTBM!$A$6:$DM$168,CI$4,0)="","",VLOOKUP($B30,K24HPTBM!$A$6:$DM$168,CI$4,0))</f>
        <v>6.7</v>
      </c>
      <c r="CJ30" s="13" t="str">
        <f>IF(VLOOKUP($B30,K24HPTBM!$A$6:$DM$168,CJ$4,0)="","",VLOOKUP($B30,K24HPTBM!$A$6:$DM$168,CJ$4,0))</f>
        <v/>
      </c>
      <c r="CK30" s="13" t="str">
        <f>IF(VLOOKUP($B30,K24HPTBM!$A$6:$DM$168,CK$4,0)="","",VLOOKUP($B30,K24HPTBM!$A$6:$DM$168,CK$4,0))</f>
        <v>X</v>
      </c>
      <c r="CL30" s="13">
        <f>IF(VLOOKUP($B30,K24HPTBM!$A$6:$DM$168,CL$4,0)="","",VLOOKUP($B30,K24HPTBM!$A$6:$DM$168,CL$4,0))</f>
        <v>6.7</v>
      </c>
      <c r="CM30" s="13" t="str">
        <f>IF(VLOOKUP($B30,K24HPTBM!$A$6:$DM$168,CM$4,0)="","",VLOOKUP($B30,K24HPTBM!$A$6:$DM$168,CM$4,0))</f>
        <v>X</v>
      </c>
      <c r="CN30" s="13">
        <f>IF(VLOOKUP($B30,K24HPTBM!$A$6:$DM$168,CN$4,0)="","",VLOOKUP($B30,K24HPTBM!$A$6:$DM$168,CN$4,0))</f>
        <v>5.8</v>
      </c>
      <c r="CO30" s="13">
        <f>IF(VLOOKUP($B30,K24HPTBM!$A$6:$DM$168,CO$4,0)="","",VLOOKUP($B30,K24HPTBM!$A$6:$DM$168,CO$4,0))</f>
        <v>8.3000000000000007</v>
      </c>
      <c r="CP30" s="13" t="str">
        <f>IF(VLOOKUP($B30,K24HPTBM!$A$6:$DM$168,CP$4,0)="","",VLOOKUP($B30,K24HPTBM!$A$6:$DM$168,CP$4,0))</f>
        <v>X</v>
      </c>
      <c r="CQ30" s="13">
        <f>IF(VLOOKUP($B30,K24HPTBM!$A$6:$DM$168,CQ$4,0)="","",VLOOKUP($B30,K24HPTBM!$A$6:$DM$168,CQ$4,0))</f>
        <v>8.3000000000000007</v>
      </c>
      <c r="CR30" s="13">
        <f>IF(VLOOKUP($B30,K24HPTBM!$A$6:$DM$168,CR$4,0)="","",VLOOKUP($B30,K24HPTBM!$A$6:$DM$168,CR$4,0))</f>
        <v>4.7</v>
      </c>
      <c r="CS30" s="13">
        <f>IF(VLOOKUP($B30,K24HPTBM!$A$6:$DM$168,CS$4,0)="","",VLOOKUP($B30,K24HPTBM!$A$6:$DM$168,CS$4,0))</f>
        <v>5.9</v>
      </c>
      <c r="CT30" s="13">
        <f>IF(VLOOKUP($B30,K24HPTBM!$A$6:$DM$168,CT$4,0)="","",VLOOKUP($B30,K24HPTBM!$A$6:$DM$168,CT$4,0))</f>
        <v>5.5</v>
      </c>
      <c r="CU30" s="13">
        <f>IF(VLOOKUP($B30,K24HPTBM!$A$6:$DM$168,CU$4,0)="","",VLOOKUP($B30,K24HPTBM!$A$6:$DM$168,CU$4,0))</f>
        <v>6.2</v>
      </c>
      <c r="CV30" s="13">
        <f>IF(VLOOKUP($B30,K24HPTBM!$A$6:$DM$168,CV$4,0)="","",VLOOKUP($B30,K24HPTBM!$A$6:$DM$168,CV$4,0))</f>
        <v>7.1</v>
      </c>
      <c r="CW30" s="14">
        <f>IF(VLOOKUP($B30,K24HPTBM!$A$6:$DM$168,CW$4,0)="","",VLOOKUP($B30,K24HPTBM!$A$6:$DM$168,CW$4,0))</f>
        <v>29</v>
      </c>
      <c r="CX30" s="14">
        <f>IF(VLOOKUP($B30,K24HPTBM!$A$6:$DM$168,CX$4,0)="","",VLOOKUP($B30,K24HPTBM!$A$6:$DM$168,CX$4,0))</f>
        <v>9</v>
      </c>
      <c r="CY30" s="14">
        <f t="shared" si="8"/>
        <v>126</v>
      </c>
      <c r="CZ30" s="14">
        <f t="shared" si="9"/>
        <v>0</v>
      </c>
      <c r="DA30" s="14">
        <f t="shared" si="10"/>
        <v>5.35</v>
      </c>
      <c r="DB30" s="14"/>
      <c r="DC30" s="14">
        <f t="shared" si="11"/>
        <v>27</v>
      </c>
      <c r="DD30" s="16">
        <f t="shared" si="12"/>
        <v>0.21428571428571427</v>
      </c>
      <c r="DE30" s="17" t="str">
        <f t="shared" si="13"/>
        <v>KO</v>
      </c>
      <c r="DF30" s="13" t="str">
        <f>IF(VLOOKUP($B30,K24HPTBM!$A$6:$DM$168,DF$4,0)="","",VLOOKUP($B30,K24HPTBM!$A$6:$DM$168,DF$4,0))</f>
        <v/>
      </c>
      <c r="DG30" s="13" t="str">
        <f>IF(VLOOKUP($B30,K24HPTBM!$A$6:$DM$168,DG$4,0)="","",VLOOKUP($B30,K24HPTBM!$A$6:$DM$168,DG$4,0))</f>
        <v/>
      </c>
      <c r="DH30" s="13" t="str">
        <f>IF(VLOOKUP($B30,K24HPTBM!$A$6:$DM$168,DH$4,0)="","",VLOOKUP($B30,K24HPTBM!$A$6:$DM$168,DH$4,0))</f>
        <v/>
      </c>
      <c r="DI30" s="13" t="str">
        <f>IF(VLOOKUP($B30,K24HPTBM!$A$6:$DM$168,DI$4,0)="","",VLOOKUP($B30,K24HPTBM!$A$6:$DM$168,DI$4,0))</f>
        <v/>
      </c>
      <c r="DJ30" s="13" t="str">
        <f>IF(VLOOKUP($B30,K24HPTBM!$A$6:$DM$168,DJ$4,0)="","",VLOOKUP($B30,K24HPTBM!$A$6:$DM$168,DJ$4,0))</f>
        <v/>
      </c>
      <c r="DK30" s="13" t="str">
        <f>IF(VLOOKUP($B30,K24HPTBM!$A$6:$DM$168,DK$4,0)="","",VLOOKUP($B30,K24HPTBM!$A$6:$DM$168,DK$4,0))</f>
        <v/>
      </c>
      <c r="DL30" s="14">
        <f>IF(VLOOKUP($B30,K24HPTBM!$A$6:$DM$168,DL$4,0)="","",VLOOKUP($B30,K24HPTBM!$A$6:$DM$168,DL$4,0))</f>
        <v>0</v>
      </c>
      <c r="DM30" s="14">
        <f>IF(VLOOKUP($B30,K24HPTBM!$A$6:$DM$168,DM$4,0)="","",VLOOKUP($B30,K24HPTBM!$A$6:$DM$168,DM$4,0))</f>
        <v>3</v>
      </c>
      <c r="DN30" s="14">
        <f>IF(VLOOKUP($B30,K24HPTBM!$A$6:$DM$168,DN$4,0)="","",VLOOKUP($B30,K24HPTBM!$A$6:$DM$168,DN$4,0))</f>
        <v>104</v>
      </c>
      <c r="DO30" s="14">
        <f>IF(VLOOKUP($B30,K24HPTBM!$A$6:$DM$168,DO$4,0)="","",VLOOKUP($B30,K24HPTBM!$A$6:$DM$168,DO$4,0))</f>
        <v>30</v>
      </c>
      <c r="DP30" s="14">
        <f>IF(VLOOKUP($B30,K24HPTBM!$A$6:$DM$168,DP$4,0)="","",VLOOKUP($B30,K24HPTBM!$A$6:$DM$168,DP$4,0))</f>
        <v>132</v>
      </c>
      <c r="DQ30" s="14">
        <f>IF(VLOOKUP($B30,K24HPTBM!$A$6:$DM$168,DQ$4,0)="","",VLOOKUP($B30,K24HPTBM!$A$6:$DM$168,DQ$4,0))</f>
        <v>124</v>
      </c>
      <c r="DR30" s="18">
        <f>IF(VLOOKUP($B30,K24HPTBM!$A$6:$DM$168,DR$4,0)="","",VLOOKUP($B30,K24HPTBM!$A$6:$DM$168,DR$4,0))</f>
        <v>5.96</v>
      </c>
      <c r="DS30" s="18">
        <f>IF(VLOOKUP($B30,K24HPTBM!$A$6:$DM$168,DS$4,0)="","",VLOOKUP($B30,K24HPTBM!$A$6:$DM$168,DS$4,0))</f>
        <v>2.2799999999999998</v>
      </c>
      <c r="DT30" s="13" t="str">
        <f>IF(VLOOKUP($B30,K24HPTBM!$A$6:$DM$168,DT$4,0)="","",VLOOKUP($B30,K24HPTBM!$A$6:$DM$168,DT$4,0))</f>
        <v/>
      </c>
    </row>
    <row r="31" spans="1:125" ht="17.25" customHeight="1" x14ac:dyDescent="0.25">
      <c r="A31" s="8">
        <f t="shared" si="6"/>
        <v>6</v>
      </c>
      <c r="B31" s="4">
        <v>24211901856</v>
      </c>
      <c r="C31" s="4" t="str">
        <f>VLOOKUP($B31,K24HPTBM!$A$6:$DM$168,C$4,0) &amp; " " &amp; VLOOKUP($B31,K24HPTBM!$A$6:$DM$168,D$4,0)</f>
        <v>Nguyễn Nhật</v>
      </c>
      <c r="D31" s="5"/>
      <c r="E31" s="4" t="str">
        <f>VLOOKUP($B31,K24HPTBM!$A$6:$DM$168,E$4,0)</f>
        <v>Trường</v>
      </c>
      <c r="F31" s="6">
        <f>VLOOKUP($B31,K24HPTBM!$A$6:$DM$168,F$4,0)</f>
        <v>36678</v>
      </c>
      <c r="G31" s="4" t="str">
        <f>VLOOKUP($B31,K24HPTBM!$A$6:$DM$168,G$4,0)</f>
        <v>Nam</v>
      </c>
      <c r="H31" s="5"/>
      <c r="I31" s="13">
        <f>IF(VLOOKUP($B31,K24HPTBM!$A$6:$DM$168,I$4,0)="","",VLOOKUP($B31,K24HPTBM!$A$6:$DM$168,I$4,0))</f>
        <v>7.8</v>
      </c>
      <c r="J31" s="13">
        <f>IF(VLOOKUP($B31,K24HPTBM!$A$6:$DM$168,J$4,0)="","",VLOOKUP($B31,K24HPTBM!$A$6:$DM$168,J$4,0))</f>
        <v>8.1</v>
      </c>
      <c r="K31" s="13" t="str">
        <f>IF(VLOOKUP($B31,K24HPTBM!$A$6:$DM$168,K$4,0)="","",VLOOKUP($B31,K24HPTBM!$A$6:$DM$168,K$4,0))</f>
        <v/>
      </c>
      <c r="L31" s="13">
        <f>IF(VLOOKUP($B31,K24HPTBM!$A$6:$DM$168,L$4,0)="","",VLOOKUP($B31,K24HPTBM!$A$6:$DM$168,L$4,0))</f>
        <v>0</v>
      </c>
      <c r="M31" s="13">
        <f>IF(VLOOKUP($B31,K24HPTBM!$A$6:$DM$168,M$4,0)="","",VLOOKUP($B31,K24HPTBM!$A$6:$DM$168,M$4,0))</f>
        <v>0</v>
      </c>
      <c r="N31" s="13">
        <f>IF(VLOOKUP($B31,K24HPTBM!$A$6:$DM$168,N$4,0)="","",VLOOKUP($B31,K24HPTBM!$A$6:$DM$168,N$4,0))</f>
        <v>4.8</v>
      </c>
      <c r="O31" s="13">
        <f>IF(VLOOKUP($B31,K24HPTBM!$A$6:$DM$168,O$4,0)="","",VLOOKUP($B31,K24HPTBM!$A$6:$DM$168,O$4,0))</f>
        <v>5</v>
      </c>
      <c r="P31" s="13">
        <f>IF(VLOOKUP($B31,K24HPTBM!$A$6:$DM$168,P$4,0)="","",VLOOKUP($B31,K24HPTBM!$A$6:$DM$168,P$4,0))</f>
        <v>5.2</v>
      </c>
      <c r="Q31" s="13">
        <f>IF(VLOOKUP($B31,K24HPTBM!$A$6:$DM$168,Q$4,0)="","",VLOOKUP($B31,K24HPTBM!$A$6:$DM$168,Q$4,0))</f>
        <v>5.5</v>
      </c>
      <c r="R31" s="13" t="str">
        <f>IF(VLOOKUP($B31,K24HPTBM!$A$6:$DM$168,R$4,0)="","",VLOOKUP($B31,K24HPTBM!$A$6:$DM$168,R$4,0))</f>
        <v/>
      </c>
      <c r="S31" s="13" t="str">
        <f>IF(VLOOKUP($B31,K24HPTBM!$A$6:$DM$168,S$4,0)="","",VLOOKUP($B31,K24HPTBM!$A$6:$DM$168,S$4,0))</f>
        <v/>
      </c>
      <c r="T31" s="13">
        <f>IF(VLOOKUP($B31,K24HPTBM!$A$6:$DM$168,T$4,0)="","",VLOOKUP($B31,K24HPTBM!$A$6:$DM$168,T$4,0))</f>
        <v>5.6</v>
      </c>
      <c r="U31" s="13" t="str">
        <f>IF(VLOOKUP($B31,K24HPTBM!$A$6:$DM$168,U$4,0)="","",VLOOKUP($B31,K24HPTBM!$A$6:$DM$168,U$4,0))</f>
        <v/>
      </c>
      <c r="V31" s="13" t="str">
        <f>IF(VLOOKUP($B31,K24HPTBM!$A$6:$DM$168,V$4,0)="","",VLOOKUP($B31,K24HPTBM!$A$6:$DM$168,V$4,0))</f>
        <v/>
      </c>
      <c r="W31" s="13">
        <f>IF(VLOOKUP($B31,K24HPTBM!$A$6:$DM$168,W$4,0)="","",VLOOKUP($B31,K24HPTBM!$A$6:$DM$168,W$4,0))</f>
        <v>0</v>
      </c>
      <c r="X31" s="13">
        <f>IF(VLOOKUP($B31,K24HPTBM!$A$6:$DM$168,X$4,0)="","",VLOOKUP($B31,K24HPTBM!$A$6:$DM$168,X$4,0))</f>
        <v>5.9</v>
      </c>
      <c r="Y31" s="13">
        <f>IF(VLOOKUP($B31,K24HPTBM!$A$6:$DM$168,Y$4,0)="","",VLOOKUP($B31,K24HPTBM!$A$6:$DM$168,Y$4,0))</f>
        <v>0</v>
      </c>
      <c r="Z31" s="13">
        <f>IF(VLOOKUP($B31,K24HPTBM!$A$6:$DM$168,Z$4,0)="","",VLOOKUP($B31,K24HPTBM!$A$6:$DM$168,Z$4,0))</f>
        <v>10</v>
      </c>
      <c r="AA31" s="13">
        <f>IF(VLOOKUP($B31,K24HPTBM!$A$6:$DM$168,AA$4,0)="","",VLOOKUP($B31,K24HPTBM!$A$6:$DM$168,AA$4,0))</f>
        <v>9.5</v>
      </c>
      <c r="AB31" s="13" t="str">
        <f>IF(VLOOKUP($B31,K24HPTBM!$A$6:$DM$168,AB$4,0)="","",VLOOKUP($B31,K24HPTBM!$A$6:$DM$168,AB$4,0))</f>
        <v/>
      </c>
      <c r="AC31" s="13">
        <f>IF(VLOOKUP($B31,K24HPTBM!$A$6:$DM$168,AC$4,0)="","",VLOOKUP($B31,K24HPTBM!$A$6:$DM$168,AC$4,0))</f>
        <v>4.3</v>
      </c>
      <c r="AD31" s="13" t="str">
        <f>IF(VLOOKUP($B31,K24HPTBM!$A$6:$DM$168,AD$4,0)="","",VLOOKUP($B31,K24HPTBM!$A$6:$DM$168,AD$4,0))</f>
        <v/>
      </c>
      <c r="AE31" s="13">
        <f>IF(VLOOKUP($B31,K24HPTBM!$A$6:$DM$168,AE$4,0)="","",VLOOKUP($B31,K24HPTBM!$A$6:$DM$168,AE$4,0))</f>
        <v>7.7</v>
      </c>
      <c r="AF31" s="13">
        <f>IF(VLOOKUP($B31,K24HPTBM!$A$6:$DM$168,AF$4,0)="","",VLOOKUP($B31,K24HPTBM!$A$6:$DM$168,AF$4,0))</f>
        <v>8.3000000000000007</v>
      </c>
      <c r="AG31" s="13">
        <f>IF(VLOOKUP($B31,K24HPTBM!$A$6:$DM$168,AG$4,0)="","",VLOOKUP($B31,K24HPTBM!$A$6:$DM$168,AG$4,0))</f>
        <v>5.2</v>
      </c>
      <c r="AH31" s="13">
        <f>IF(VLOOKUP($B31,K24HPTBM!$A$6:$DM$168,AH$4,0)="","",VLOOKUP($B31,K24HPTBM!$A$6:$DM$168,AH$4,0))</f>
        <v>6.7</v>
      </c>
      <c r="AI31" s="13">
        <f>IF(VLOOKUP($B31,K24HPTBM!$A$6:$DM$168,AI$4,0)="","",VLOOKUP($B31,K24HPTBM!$A$6:$DM$168,AI$4,0))</f>
        <v>7.3</v>
      </c>
      <c r="AJ31" s="13">
        <f>IF(VLOOKUP($B31,K24HPTBM!$A$6:$DM$168,AJ$4,0)="","",VLOOKUP($B31,K24HPTBM!$A$6:$DM$168,AJ$4,0))</f>
        <v>6.3</v>
      </c>
      <c r="AK31" s="13">
        <f>IF(VLOOKUP($B31,K24HPTBM!$A$6:$DM$168,AK$4,0)="","",VLOOKUP($B31,K24HPTBM!$A$6:$DM$168,AK$4,0))</f>
        <v>0</v>
      </c>
      <c r="AL31" s="13">
        <f>IF(VLOOKUP($B31,K24HPTBM!$A$6:$DM$168,AL$4,0)="","",VLOOKUP($B31,K24HPTBM!$A$6:$DM$168,AL$4,0))</f>
        <v>7</v>
      </c>
      <c r="AM31" s="13">
        <f>IF(VLOOKUP($B31,K24HPTBM!$A$6:$DM$168,AM$4,0)="","",VLOOKUP($B31,K24HPTBM!$A$6:$DM$168,AM$4,0))</f>
        <v>9.3000000000000007</v>
      </c>
      <c r="AN31" s="13">
        <f>IF(VLOOKUP($B31,K24HPTBM!$A$6:$DM$168,AN$4,0)="","",VLOOKUP($B31,K24HPTBM!$A$6:$DM$168,AN$4,0))</f>
        <v>0</v>
      </c>
      <c r="AO31" s="13">
        <f>IF(VLOOKUP($B31,K24HPTBM!$A$6:$DM$168,AO$4,0)="","",VLOOKUP($B31,K24HPTBM!$A$6:$DM$168,AO$4,0))</f>
        <v>0</v>
      </c>
      <c r="AP31" s="13">
        <f>IF(VLOOKUP($B31,K24HPTBM!$A$6:$DM$168,AP$4,0)="","",VLOOKUP($B31,K24HPTBM!$A$6:$DM$168,AP$4,0))</f>
        <v>5.6</v>
      </c>
      <c r="AQ31" s="13">
        <f>IF(VLOOKUP($B31,K24HPTBM!$A$6:$DM$168,AQ$4,0)="","",VLOOKUP($B31,K24HPTBM!$A$6:$DM$168,AQ$4,0))</f>
        <v>8.6999999999999993</v>
      </c>
      <c r="AR31" s="13" t="str">
        <f>IF(VLOOKUP($B31,K24HPTBM!$A$6:$DM$168,AR$4,0)="","",VLOOKUP($B31,K24HPTBM!$A$6:$DM$168,AR$4,0))</f>
        <v/>
      </c>
      <c r="AS31" s="13" t="str">
        <f>IF(VLOOKUP($B31,K24HPTBM!$A$6:$DM$168,AS$4,0)="","",VLOOKUP($B31,K24HPTBM!$A$6:$DM$168,AS$4,0))</f>
        <v/>
      </c>
      <c r="AT31" s="13" t="str">
        <f>IF(VLOOKUP($B31,K24HPTBM!$A$6:$DM$168,AT$4,0)="","",VLOOKUP($B31,K24HPTBM!$A$6:$DM$168,AT$4,0))</f>
        <v/>
      </c>
      <c r="AU31" s="13" t="str">
        <f>IF(VLOOKUP($B31,K24HPTBM!$A$6:$DM$168,AU$4,0)="","",VLOOKUP($B31,K24HPTBM!$A$6:$DM$168,AU$4,0))</f>
        <v/>
      </c>
      <c r="AV31" s="14">
        <f>IF(VLOOKUP($B31,K24HPTBM!$A$6:$DM$168,AV$4,0)="","",VLOOKUP($B31,K24HPTBM!$A$6:$DM$168,AV$4,0))</f>
        <v>34</v>
      </c>
      <c r="AW31" s="14">
        <f>IF(VLOOKUP($B31,K24HPTBM!$A$6:$DM$168,AW$4,0)="","",VLOOKUP($B31,K24HPTBM!$A$6:$DM$168,AW$4,0))</f>
        <v>12</v>
      </c>
      <c r="AX31" s="13">
        <f>IF(VLOOKUP($B31,K24HPTBM!$A$6:$DM$168,AX$4,0)="","",VLOOKUP($B31,K24HPTBM!$A$6:$DM$168,AX$4,0))</f>
        <v>5.0999999999999996</v>
      </c>
      <c r="AY31" s="13">
        <f>IF(VLOOKUP($B31,K24HPTBM!$A$6:$DM$168,AY$4,0)="","",VLOOKUP($B31,K24HPTBM!$A$6:$DM$168,AY$4,0))</f>
        <v>5.9</v>
      </c>
      <c r="AZ31" s="13" t="str">
        <f>IF(VLOOKUP($B31,K24HPTBM!$A$6:$DM$168,AZ$4,0)="","",VLOOKUP($B31,K24HPTBM!$A$6:$DM$168,AZ$4,0))</f>
        <v/>
      </c>
      <c r="BA31" s="13" t="str">
        <f>IF(VLOOKUP($B31,K24HPTBM!$A$6:$DM$168,BA$4,0)="","",VLOOKUP($B31,K24HPTBM!$A$6:$DM$168,BA$4,0))</f>
        <v/>
      </c>
      <c r="BB31" s="13" t="str">
        <f>IF(VLOOKUP($B31,K24HPTBM!$A$6:$DM$168,BB$4,0)="","",VLOOKUP($B31,K24HPTBM!$A$6:$DM$168,BB$4,0))</f>
        <v/>
      </c>
      <c r="BC31" s="13" t="str">
        <f>IF(VLOOKUP($B31,K24HPTBM!$A$6:$DM$168,BC$4,0)="","",VLOOKUP($B31,K24HPTBM!$A$6:$DM$168,BC$4,0))</f>
        <v/>
      </c>
      <c r="BD31" s="13">
        <f>IF(VLOOKUP($B31,K24HPTBM!$A$6:$DM$168,BD$4,0)="","",VLOOKUP($B31,K24HPTBM!$A$6:$DM$168,BD$4,0))</f>
        <v>0</v>
      </c>
      <c r="BE31" s="13" t="str">
        <f>IF(VLOOKUP($B31,K24HPTBM!$A$6:$DM$168,BE$4,0)="","",VLOOKUP($B31,K24HPTBM!$A$6:$DM$168,BE$4,0))</f>
        <v/>
      </c>
      <c r="BF31" s="13">
        <f>IF(VLOOKUP($B31,K24HPTBM!$A$6:$DM$168,BF$4,0)="","",VLOOKUP($B31,K24HPTBM!$A$6:$DM$168,BF$4,0))</f>
        <v>5.6</v>
      </c>
      <c r="BG31" s="13" t="str">
        <f>IF(VLOOKUP($B31,K24HPTBM!$A$6:$DM$168,BG$4,0)="","",VLOOKUP($B31,K24HPTBM!$A$6:$DM$168,BG$4,0))</f>
        <v/>
      </c>
      <c r="BH31" s="13" t="str">
        <f>IF(VLOOKUP($B31,K24HPTBM!$A$6:$DM$168,BH$4,0)="","",VLOOKUP($B31,K24HPTBM!$A$6:$DM$168,BH$4,0))</f>
        <v/>
      </c>
      <c r="BI31" s="13" t="str">
        <f>IF(VLOOKUP($B31,K24HPTBM!$A$6:$DM$168,BI$4,0)="","",VLOOKUP($B31,K24HPTBM!$A$6:$DM$168,BI$4,0))</f>
        <v/>
      </c>
      <c r="BJ31" s="13" t="str">
        <f>IF(VLOOKUP($B31,K24HPTBM!$A$6:$DM$168,BJ$4,0)="","",VLOOKUP($B31,K24HPTBM!$A$6:$DM$168,BJ$4,0))</f>
        <v/>
      </c>
      <c r="BK31" s="13" t="str">
        <f>IF(VLOOKUP($B31,K24HPTBM!$A$6:$DM$168,BK$4,0)="","",VLOOKUP($B31,K24HPTBM!$A$6:$DM$168,BK$4,0))</f>
        <v/>
      </c>
      <c r="BL31" s="13">
        <f>IF(VLOOKUP($B31,K24HPTBM!$A$6:$DM$168,BL$4,0)="","",VLOOKUP($B31,K24HPTBM!$A$6:$DM$168,BL$4,0))</f>
        <v>0</v>
      </c>
      <c r="BM31" s="14">
        <f>IF(VLOOKUP($B31,K24HPTBM!$A$6:$DM$168,BM$4,0)="","",VLOOKUP($B31,K24HPTBM!$A$6:$DM$168,BM$4,0))</f>
        <v>3</v>
      </c>
      <c r="BN31" s="14">
        <f>IF(VLOOKUP($B31,K24HPTBM!$A$6:$DM$168,BN$4,0)="","",VLOOKUP($B31,K24HPTBM!$A$6:$DM$168,BN$4,0))</f>
        <v>2</v>
      </c>
      <c r="BO31" s="13">
        <f>IF(VLOOKUP($B31,K24HPTBM!$A$6:$DM$168,BO$4,0)="","",VLOOKUP($B31,K24HPTBM!$A$6:$DM$168,BO$4,0))</f>
        <v>6.5</v>
      </c>
      <c r="BP31" s="13">
        <f>IF(VLOOKUP($B31,K24HPTBM!$A$6:$DM$168,BP$4,0)="","",VLOOKUP($B31,K24HPTBM!$A$6:$DM$168,BP$4,0))</f>
        <v>6</v>
      </c>
      <c r="BQ31" s="13">
        <f>IF(VLOOKUP($B31,K24HPTBM!$A$6:$DM$168,BQ$4,0)="","",VLOOKUP($B31,K24HPTBM!$A$6:$DM$168,BQ$4,0))</f>
        <v>5.0999999999999996</v>
      </c>
      <c r="BR31" s="13">
        <f>IF(VLOOKUP($B31,K24HPTBM!$A$6:$DM$168,BR$4,0)="","",VLOOKUP($B31,K24HPTBM!$A$6:$DM$168,BR$4,0))</f>
        <v>4.5999999999999996</v>
      </c>
      <c r="BS31" s="13">
        <f>IF(VLOOKUP($B31,K24HPTBM!$A$6:$DM$168,BS$4,0)="","",VLOOKUP($B31,K24HPTBM!$A$6:$DM$168,BS$4,0))</f>
        <v>4.5999999999999996</v>
      </c>
      <c r="BT31" s="13">
        <f>IF(VLOOKUP($B31,K24HPTBM!$A$6:$DM$168,BT$4,0)="","",VLOOKUP($B31,K24HPTBM!$A$6:$DM$168,BT$4,0))</f>
        <v>4.9000000000000004</v>
      </c>
      <c r="BU31" s="13">
        <f>IF(VLOOKUP($B31,K24HPTBM!$A$6:$DM$168,BU$4,0)="","",VLOOKUP($B31,K24HPTBM!$A$6:$DM$168,BU$4,0))</f>
        <v>4.5</v>
      </c>
      <c r="BV31" s="13">
        <f>IF(VLOOKUP($B31,K24HPTBM!$A$6:$DM$168,BV$4,0)="","",VLOOKUP($B31,K24HPTBM!$A$6:$DM$168,BV$4,0))</f>
        <v>4</v>
      </c>
      <c r="BW31" s="13">
        <f>IF(VLOOKUP($B31,K24HPTBM!$A$6:$DM$168,BW$4,0)="","",VLOOKUP($B31,K24HPTBM!$A$6:$DM$168,BW$4,0))</f>
        <v>7.1</v>
      </c>
      <c r="BX31" s="13">
        <f>IF(VLOOKUP($B31,K24HPTBM!$A$6:$DM$168,BX$4,0)="","",VLOOKUP($B31,K24HPTBM!$A$6:$DM$168,BX$4,0))</f>
        <v>0</v>
      </c>
      <c r="BY31" s="13">
        <f>IF(VLOOKUP($B31,K24HPTBM!$A$6:$DM$168,BY$4,0)="","",VLOOKUP($B31,K24HPTBM!$A$6:$DM$168,BY$4,0))</f>
        <v>7.6</v>
      </c>
      <c r="BZ31" s="13">
        <f>IF(VLOOKUP($B31,K24HPTBM!$A$6:$DM$168,BZ$4,0)="","",VLOOKUP($B31,K24HPTBM!$A$6:$DM$168,BZ$4,0))</f>
        <v>0</v>
      </c>
      <c r="CA31" s="13">
        <f>IF(VLOOKUP($B31,K24HPTBM!$A$6:$DM$168,CA$4,0)="","",VLOOKUP($B31,K24HPTBM!$A$6:$DM$168,CA$4,0))</f>
        <v>6.7</v>
      </c>
      <c r="CB31" s="13">
        <f>IF(VLOOKUP($B31,K24HPTBM!$A$6:$DM$168,CB$4,0)="","",VLOOKUP($B31,K24HPTBM!$A$6:$DM$168,CB$4,0))</f>
        <v>8.4</v>
      </c>
      <c r="CC31" s="13">
        <f>IF(VLOOKUP($B31,K24HPTBM!$A$6:$DM$168,CC$4,0)="","",VLOOKUP($B31,K24HPTBM!$A$6:$DM$168,CC$4,0))</f>
        <v>8.6</v>
      </c>
      <c r="CD31" s="14">
        <f>IF(VLOOKUP($B31,K24HPTBM!$A$6:$DM$168,CD$4,0)="","",VLOOKUP($B31,K24HPTBM!$A$6:$DM$168,CD$4,0))</f>
        <v>35</v>
      </c>
      <c r="CE31" s="14">
        <f>IF(VLOOKUP($B31,K24HPTBM!$A$6:$DM$168,CE$4,0)="","",VLOOKUP($B31,K24HPTBM!$A$6:$DM$168,CE$4,0))</f>
        <v>6</v>
      </c>
      <c r="CF31" s="13" t="str">
        <f>IF(VLOOKUP($B31,K24HPTBM!$A$6:$DM$168,CF$4,0)="","",VLOOKUP($B31,K24HPTBM!$A$6:$DM$168,CF$4,0))</f>
        <v/>
      </c>
      <c r="CG31" s="13">
        <f>IF(VLOOKUP($B31,K24HPTBM!$A$6:$DM$168,CG$4,0)="","",VLOOKUP($B31,K24HPTBM!$A$6:$DM$168,CG$4,0))</f>
        <v>0</v>
      </c>
      <c r="CH31" s="13">
        <f>IF(VLOOKUP($B31,K24HPTBM!$A$6:$DM$168,CH$4,0)="","",VLOOKUP($B31,K24HPTBM!$A$6:$DM$168,CH$4,0))</f>
        <v>0</v>
      </c>
      <c r="CI31" s="13">
        <f>IF(VLOOKUP($B31,K24HPTBM!$A$6:$DM$168,CI$4,0)="","",VLOOKUP($B31,K24HPTBM!$A$6:$DM$168,CI$4,0))</f>
        <v>7.8</v>
      </c>
      <c r="CJ31" s="13">
        <f>IF(VLOOKUP($B31,K24HPTBM!$A$6:$DM$168,CJ$4,0)="","",VLOOKUP($B31,K24HPTBM!$A$6:$DM$168,CJ$4,0))</f>
        <v>5</v>
      </c>
      <c r="CK31" s="13">
        <f>IF(VLOOKUP($B31,K24HPTBM!$A$6:$DM$168,CK$4,0)="","",VLOOKUP($B31,K24HPTBM!$A$6:$DM$168,CK$4,0))</f>
        <v>6.1</v>
      </c>
      <c r="CL31" s="13">
        <f>IF(VLOOKUP($B31,K24HPTBM!$A$6:$DM$168,CL$4,0)="","",VLOOKUP($B31,K24HPTBM!$A$6:$DM$168,CL$4,0))</f>
        <v>4.4000000000000004</v>
      </c>
      <c r="CM31" s="13" t="str">
        <f>IF(VLOOKUP($B31,K24HPTBM!$A$6:$DM$168,CM$4,0)="","",VLOOKUP($B31,K24HPTBM!$A$6:$DM$168,CM$4,0))</f>
        <v>X</v>
      </c>
      <c r="CN31" s="13">
        <f>IF(VLOOKUP($B31,K24HPTBM!$A$6:$DM$168,CN$4,0)="","",VLOOKUP($B31,K24HPTBM!$A$6:$DM$168,CN$4,0))</f>
        <v>0</v>
      </c>
      <c r="CO31" s="13">
        <f>IF(VLOOKUP($B31,K24HPTBM!$A$6:$DM$168,CO$4,0)="","",VLOOKUP($B31,K24HPTBM!$A$6:$DM$168,CO$4,0))</f>
        <v>0</v>
      </c>
      <c r="CP31" s="13">
        <f>IF(VLOOKUP($B31,K24HPTBM!$A$6:$DM$168,CP$4,0)="","",VLOOKUP($B31,K24HPTBM!$A$6:$DM$168,CP$4,0))</f>
        <v>7.6</v>
      </c>
      <c r="CQ31" s="13">
        <f>IF(VLOOKUP($B31,K24HPTBM!$A$6:$DM$168,CQ$4,0)="","",VLOOKUP($B31,K24HPTBM!$A$6:$DM$168,CQ$4,0))</f>
        <v>0</v>
      </c>
      <c r="CR31" s="13">
        <f>IF(VLOOKUP($B31,K24HPTBM!$A$6:$DM$168,CR$4,0)="","",VLOOKUP($B31,K24HPTBM!$A$6:$DM$168,CR$4,0))</f>
        <v>6.6</v>
      </c>
      <c r="CS31" s="13">
        <f>IF(VLOOKUP($B31,K24HPTBM!$A$6:$DM$168,CS$4,0)="","",VLOOKUP($B31,K24HPTBM!$A$6:$DM$168,CS$4,0))</f>
        <v>6.8</v>
      </c>
      <c r="CT31" s="13">
        <f>IF(VLOOKUP($B31,K24HPTBM!$A$6:$DM$168,CT$4,0)="","",VLOOKUP($B31,K24HPTBM!$A$6:$DM$168,CT$4,0))</f>
        <v>6.1</v>
      </c>
      <c r="CU31" s="13">
        <f>IF(VLOOKUP($B31,K24HPTBM!$A$6:$DM$168,CU$4,0)="","",VLOOKUP($B31,K24HPTBM!$A$6:$DM$168,CU$4,0))</f>
        <v>0</v>
      </c>
      <c r="CV31" s="13">
        <f>IF(VLOOKUP($B31,K24HPTBM!$A$6:$DM$168,CV$4,0)="","",VLOOKUP($B31,K24HPTBM!$A$6:$DM$168,CV$4,0))</f>
        <v>9.1</v>
      </c>
      <c r="CW31" s="14">
        <f>IF(VLOOKUP($B31,K24HPTBM!$A$6:$DM$168,CW$4,0)="","",VLOOKUP($B31,K24HPTBM!$A$6:$DM$168,CW$4,0))</f>
        <v>21</v>
      </c>
      <c r="CX31" s="14">
        <f>IF(VLOOKUP($B31,K24HPTBM!$A$6:$DM$168,CX$4,0)="","",VLOOKUP($B31,K24HPTBM!$A$6:$DM$168,CX$4,0))</f>
        <v>17</v>
      </c>
      <c r="CY31" s="14">
        <f t="shared" si="8"/>
        <v>125</v>
      </c>
      <c r="CZ31" s="14">
        <f t="shared" si="9"/>
        <v>0</v>
      </c>
      <c r="DA31" s="14">
        <f t="shared" si="10"/>
        <v>4.3899999999999997</v>
      </c>
      <c r="DB31" s="14"/>
      <c r="DC31" s="14">
        <f t="shared" si="11"/>
        <v>35</v>
      </c>
      <c r="DD31" s="16">
        <f t="shared" si="12"/>
        <v>0.28000000000000003</v>
      </c>
      <c r="DE31" s="17" t="str">
        <f t="shared" si="13"/>
        <v>KO</v>
      </c>
      <c r="DF31" s="13" t="str">
        <f>IF(VLOOKUP($B31,K24HPTBM!$A$6:$DM$168,DF$4,0)="","",VLOOKUP($B31,K24HPTBM!$A$6:$DM$168,DF$4,0))</f>
        <v/>
      </c>
      <c r="DG31" s="13" t="str">
        <f>IF(VLOOKUP($B31,K24HPTBM!$A$6:$DM$168,DG$4,0)="","",VLOOKUP($B31,K24HPTBM!$A$6:$DM$168,DG$4,0))</f>
        <v/>
      </c>
      <c r="DH31" s="13" t="str">
        <f>IF(VLOOKUP($B31,K24HPTBM!$A$6:$DM$168,DH$4,0)="","",VLOOKUP($B31,K24HPTBM!$A$6:$DM$168,DH$4,0))</f>
        <v/>
      </c>
      <c r="DI31" s="13" t="str">
        <f>IF(VLOOKUP($B31,K24HPTBM!$A$6:$DM$168,DI$4,0)="","",VLOOKUP($B31,K24HPTBM!$A$6:$DM$168,DI$4,0))</f>
        <v/>
      </c>
      <c r="DJ31" s="13" t="str">
        <f>IF(VLOOKUP($B31,K24HPTBM!$A$6:$DM$168,DJ$4,0)="","",VLOOKUP($B31,K24HPTBM!$A$6:$DM$168,DJ$4,0))</f>
        <v/>
      </c>
      <c r="DK31" s="13" t="str">
        <f>IF(VLOOKUP($B31,K24HPTBM!$A$6:$DM$168,DK$4,0)="","",VLOOKUP($B31,K24HPTBM!$A$6:$DM$168,DK$4,0))</f>
        <v/>
      </c>
      <c r="DL31" s="14">
        <f>IF(VLOOKUP($B31,K24HPTBM!$A$6:$DM$168,DL$4,0)="","",VLOOKUP($B31,K24HPTBM!$A$6:$DM$168,DL$4,0))</f>
        <v>0</v>
      </c>
      <c r="DM31" s="14">
        <f>IF(VLOOKUP($B31,K24HPTBM!$A$6:$DM$168,DM$4,0)="","",VLOOKUP($B31,K24HPTBM!$A$6:$DM$168,DM$4,0))</f>
        <v>3</v>
      </c>
      <c r="DN31" s="14">
        <f>IF(VLOOKUP($B31,K24HPTBM!$A$6:$DM$168,DN$4,0)="","",VLOOKUP($B31,K24HPTBM!$A$6:$DM$168,DN$4,0))</f>
        <v>93</v>
      </c>
      <c r="DO31" s="14">
        <f>IF(VLOOKUP($B31,K24HPTBM!$A$6:$DM$168,DO$4,0)="","",VLOOKUP($B31,K24HPTBM!$A$6:$DM$168,DO$4,0))</f>
        <v>40</v>
      </c>
      <c r="DP31" s="14">
        <f>IF(VLOOKUP($B31,K24HPTBM!$A$6:$DM$168,DP$4,0)="","",VLOOKUP($B31,K24HPTBM!$A$6:$DM$168,DP$4,0))</f>
        <v>132</v>
      </c>
      <c r="DQ31" s="14">
        <f>IF(VLOOKUP($B31,K24HPTBM!$A$6:$DM$168,DQ$4,0)="","",VLOOKUP($B31,K24HPTBM!$A$6:$DM$168,DQ$4,0))</f>
        <v>123</v>
      </c>
      <c r="DR31" s="18">
        <f>IF(VLOOKUP($B31,K24HPTBM!$A$6:$DM$168,DR$4,0)="","",VLOOKUP($B31,K24HPTBM!$A$6:$DM$168,DR$4,0))</f>
        <v>4.7</v>
      </c>
      <c r="DS31" s="18">
        <f>IF(VLOOKUP($B31,K24HPTBM!$A$6:$DM$168,DS$4,0)="","",VLOOKUP($B31,K24HPTBM!$A$6:$DM$168,DS$4,0))</f>
        <v>1.74</v>
      </c>
      <c r="DT31" s="13" t="str">
        <f>IF(VLOOKUP($B31,K24HPTBM!$A$6:$DM$168,DT$4,0)="","",VLOOKUP($B31,K24HPTBM!$A$6:$DM$168,DT$4,0))</f>
        <v/>
      </c>
    </row>
  </sheetData>
  <mergeCells count="130">
    <mergeCell ref="I7:I8"/>
    <mergeCell ref="J7:K7"/>
    <mergeCell ref="L7:M7"/>
    <mergeCell ref="N7:N8"/>
    <mergeCell ref="AZ6:BE6"/>
    <mergeCell ref="DB5:DB9"/>
    <mergeCell ref="DC5:DC9"/>
    <mergeCell ref="DD5:DD9"/>
    <mergeCell ref="DL6:DL8"/>
    <mergeCell ref="CU7:CU8"/>
    <mergeCell ref="CV7:CV8"/>
    <mergeCell ref="A5:A9"/>
    <mergeCell ref="B5:H8"/>
    <mergeCell ref="I5:AW5"/>
    <mergeCell ref="AX5:BN5"/>
    <mergeCell ref="BO5:CE5"/>
    <mergeCell ref="CF5:CX5"/>
    <mergeCell ref="AV6:AV8"/>
    <mergeCell ref="BL7:BL8"/>
    <mergeCell ref="BO7:BO8"/>
    <mergeCell ref="BP7:BP8"/>
    <mergeCell ref="CB6:CC6"/>
    <mergeCell ref="CD6:CD8"/>
    <mergeCell ref="CE6:CE8"/>
    <mergeCell ref="CF6:CG6"/>
    <mergeCell ref="CH6:CJ6"/>
    <mergeCell ref="CK6:CL6"/>
    <mergeCell ref="CC7:CC8"/>
    <mergeCell ref="DO5:DO8"/>
    <mergeCell ref="DP5:DP8"/>
    <mergeCell ref="DQ5:DT8"/>
    <mergeCell ref="DM6:DM8"/>
    <mergeCell ref="DH7:DH8"/>
    <mergeCell ref="DI7:DI8"/>
    <mergeCell ref="DJ7:DJ8"/>
    <mergeCell ref="DU5:DU9"/>
    <mergeCell ref="I6:M6"/>
    <mergeCell ref="N6:O6"/>
    <mergeCell ref="P6:Q6"/>
    <mergeCell ref="R6:AA6"/>
    <mergeCell ref="AB6:AE6"/>
    <mergeCell ref="AF6:AU6"/>
    <mergeCell ref="DE5:DE9"/>
    <mergeCell ref="DF5:DM5"/>
    <mergeCell ref="DN5:DN8"/>
    <mergeCell ref="BF6:BK6"/>
    <mergeCell ref="BM6:BM8"/>
    <mergeCell ref="BN6:BN8"/>
    <mergeCell ref="BP6:BS6"/>
    <mergeCell ref="BU6:BV6"/>
    <mergeCell ref="BX6:BZ6"/>
    <mergeCell ref="BK7:BK8"/>
    <mergeCell ref="O7:O8"/>
    <mergeCell ref="P7:Q7"/>
    <mergeCell ref="R7:T7"/>
    <mergeCell ref="U7:Y7"/>
    <mergeCell ref="Z7:AA7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X7:AX8"/>
    <mergeCell ref="AW6:AW8"/>
    <mergeCell ref="AX6:AY6"/>
    <mergeCell ref="AY7:AY8"/>
    <mergeCell ref="AZ7:AZ8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Q7:BQ8"/>
    <mergeCell ref="BR7:BR8"/>
    <mergeCell ref="BS7:BS8"/>
    <mergeCell ref="BT7:BT8"/>
    <mergeCell ref="BU7:BU8"/>
    <mergeCell ref="BV7:BV8"/>
    <mergeCell ref="BW7:BW8"/>
    <mergeCell ref="BX7:BX8"/>
    <mergeCell ref="BY7:BY8"/>
    <mergeCell ref="BZ7:BZ8"/>
    <mergeCell ref="CA7:CA8"/>
    <mergeCell ref="CB7:CB8"/>
    <mergeCell ref="CI7:CI8"/>
    <mergeCell ref="CJ7:CJ8"/>
    <mergeCell ref="CK7:CK8"/>
    <mergeCell ref="CL7:CL8"/>
    <mergeCell ref="CF7:CF8"/>
    <mergeCell ref="CG7:CG8"/>
    <mergeCell ref="CH7:CH8"/>
    <mergeCell ref="CM7:CM8"/>
    <mergeCell ref="CN7:CN8"/>
    <mergeCell ref="DK7:DK8"/>
    <mergeCell ref="CO7:CO8"/>
    <mergeCell ref="CP7:CP8"/>
    <mergeCell ref="CQ7:CQ8"/>
    <mergeCell ref="CR7:CR8"/>
    <mergeCell ref="CS7:CS8"/>
    <mergeCell ref="CT7:CT8"/>
    <mergeCell ref="CY5:CY9"/>
    <mergeCell ref="CZ5:CZ9"/>
    <mergeCell ref="DA5:DA9"/>
    <mergeCell ref="CP6:CQ6"/>
    <mergeCell ref="CR6:CU6"/>
    <mergeCell ref="CW6:CW8"/>
    <mergeCell ref="CX6:CX8"/>
    <mergeCell ref="DF6:DK6"/>
    <mergeCell ref="DF7:DF8"/>
    <mergeCell ref="DG7:DG8"/>
  </mergeCells>
  <conditionalFormatting sqref="I11:AU24 AX10:BL24 DR10:DR24 DT10:DT24 DT26:DT31 CF26:CV31 BO26:CC31 DR26:DR31 AX26:BL31 I26:AU31 J10:AU24 BO10:CC24 CF10:CV24">
    <cfRule type="cellIs" dxfId="11" priority="24" stopIfTrue="1" operator="equal">
      <formula>""</formula>
    </cfRule>
  </conditionalFormatting>
  <conditionalFormatting sqref="I11:AU24 AX10:BL24 DR10:DR24 DT10:DT24 DT26:DT31 CF26:CV31 BO26:CC31 DR26:DR31 AX26:BL31 I26:AU31 J10:AU24 BO10:CC24 CF10:CV24">
    <cfRule type="cellIs" dxfId="10" priority="23" stopIfTrue="1" operator="lessThan">
      <formula>4</formula>
    </cfRule>
  </conditionalFormatting>
  <conditionalFormatting sqref="DI26:DI31">
    <cfRule type="cellIs" dxfId="9" priority="22" stopIfTrue="1" operator="equal">
      <formula>""</formula>
    </cfRule>
  </conditionalFormatting>
  <conditionalFormatting sqref="DI26:DI31">
    <cfRule type="cellIs" dxfId="8" priority="21" stopIfTrue="1" operator="lessThan">
      <formula>4</formula>
    </cfRule>
  </conditionalFormatting>
  <conditionalFormatting sqref="DI26:DI31">
    <cfRule type="cellIs" dxfId="7" priority="20" stopIfTrue="1" operator="lessThan">
      <formula>5.5</formula>
    </cfRule>
  </conditionalFormatting>
  <conditionalFormatting sqref="DE5">
    <cfRule type="cellIs" dxfId="6" priority="19" operator="equal">
      <formula>0</formula>
    </cfRule>
  </conditionalFormatting>
  <conditionalFormatting sqref="DE5">
    <cfRule type="cellIs" dxfId="5" priority="18" operator="lessThan">
      <formula>4</formula>
    </cfRule>
  </conditionalFormatting>
  <conditionalFormatting sqref="DE5">
    <cfRule type="cellIs" dxfId="4" priority="17" operator="between">
      <formula>0</formula>
      <formula>3.9</formula>
    </cfRule>
  </conditionalFormatting>
  <conditionalFormatting sqref="DE10:DE24 DE26:DE31">
    <cfRule type="cellIs" dxfId="3" priority="16" operator="equal">
      <formula>"KO"</formula>
    </cfRule>
  </conditionalFormatting>
  <conditionalFormatting sqref="DE10:DE24 DE26:DE31">
    <cfRule type="cellIs" dxfId="2" priority="15" operator="equal">
      <formula>"KO"</formula>
    </cfRule>
  </conditionalFormatting>
  <conditionalFormatting sqref="DI10:DI24">
    <cfRule type="cellIs" dxfId="1" priority="2" stopIfTrue="1" operator="equal">
      <formula>""</formula>
    </cfRule>
  </conditionalFormatting>
  <conditionalFormatting sqref="DI10:DI24">
    <cfRule type="cellIs" dxfId="0" priority="1" stopIfTrue="1" operator="lessThan">
      <formula>4</formula>
    </cfRule>
  </conditionalFormatting>
  <pageMargins left="1" right="1" top="1" bottom="1" header="0.3" footer="0.3"/>
  <pageSetup orientation="portrait" errors="blank" r:id="rId1"/>
  <ignoredErrors>
    <ignoredError sqref="DI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L27"/>
  <sheetViews>
    <sheetView showGridLines="0" workbookViewId="0">
      <selection sqref="A1:XFD1048576"/>
    </sheetView>
  </sheetViews>
  <sheetFormatPr defaultRowHeight="15" x14ac:dyDescent="0.25"/>
  <cols>
    <col min="1" max="1" width="12.140625" customWidth="1"/>
    <col min="2" max="6" width="10.7109375" customWidth="1"/>
    <col min="7" max="7" width="9.28515625" customWidth="1"/>
    <col min="8" max="116" width="2.85546875" customWidth="1"/>
    <col min="257" max="257" width="12.140625" customWidth="1"/>
    <col min="258" max="262" width="10.7109375" customWidth="1"/>
    <col min="263" max="263" width="9.28515625" customWidth="1"/>
    <col min="264" max="372" width="2.85546875" customWidth="1"/>
    <col min="513" max="513" width="12.140625" customWidth="1"/>
    <col min="514" max="518" width="10.7109375" customWidth="1"/>
    <col min="519" max="519" width="9.28515625" customWidth="1"/>
    <col min="520" max="628" width="2.85546875" customWidth="1"/>
    <col min="769" max="769" width="12.140625" customWidth="1"/>
    <col min="770" max="774" width="10.7109375" customWidth="1"/>
    <col min="775" max="775" width="9.28515625" customWidth="1"/>
    <col min="776" max="884" width="2.85546875" customWidth="1"/>
    <col min="1025" max="1025" width="12.140625" customWidth="1"/>
    <col min="1026" max="1030" width="10.7109375" customWidth="1"/>
    <col min="1031" max="1031" width="9.28515625" customWidth="1"/>
    <col min="1032" max="1140" width="2.85546875" customWidth="1"/>
    <col min="1281" max="1281" width="12.140625" customWidth="1"/>
    <col min="1282" max="1286" width="10.7109375" customWidth="1"/>
    <col min="1287" max="1287" width="9.28515625" customWidth="1"/>
    <col min="1288" max="1396" width="2.85546875" customWidth="1"/>
    <col min="1537" max="1537" width="12.140625" customWidth="1"/>
    <col min="1538" max="1542" width="10.7109375" customWidth="1"/>
    <col min="1543" max="1543" width="9.28515625" customWidth="1"/>
    <col min="1544" max="1652" width="2.85546875" customWidth="1"/>
    <col min="1793" max="1793" width="12.140625" customWidth="1"/>
    <col min="1794" max="1798" width="10.7109375" customWidth="1"/>
    <col min="1799" max="1799" width="9.28515625" customWidth="1"/>
    <col min="1800" max="1908" width="2.85546875" customWidth="1"/>
    <col min="2049" max="2049" width="12.140625" customWidth="1"/>
    <col min="2050" max="2054" width="10.7109375" customWidth="1"/>
    <col min="2055" max="2055" width="9.28515625" customWidth="1"/>
    <col min="2056" max="2164" width="2.85546875" customWidth="1"/>
    <col min="2305" max="2305" width="12.140625" customWidth="1"/>
    <col min="2306" max="2310" width="10.7109375" customWidth="1"/>
    <col min="2311" max="2311" width="9.28515625" customWidth="1"/>
    <col min="2312" max="2420" width="2.85546875" customWidth="1"/>
    <col min="2561" max="2561" width="12.140625" customWidth="1"/>
    <col min="2562" max="2566" width="10.7109375" customWidth="1"/>
    <col min="2567" max="2567" width="9.28515625" customWidth="1"/>
    <col min="2568" max="2676" width="2.85546875" customWidth="1"/>
    <col min="2817" max="2817" width="12.140625" customWidth="1"/>
    <col min="2818" max="2822" width="10.7109375" customWidth="1"/>
    <col min="2823" max="2823" width="9.28515625" customWidth="1"/>
    <col min="2824" max="2932" width="2.85546875" customWidth="1"/>
    <col min="3073" max="3073" width="12.140625" customWidth="1"/>
    <col min="3074" max="3078" width="10.7109375" customWidth="1"/>
    <col min="3079" max="3079" width="9.28515625" customWidth="1"/>
    <col min="3080" max="3188" width="2.85546875" customWidth="1"/>
    <col min="3329" max="3329" width="12.140625" customWidth="1"/>
    <col min="3330" max="3334" width="10.7109375" customWidth="1"/>
    <col min="3335" max="3335" width="9.28515625" customWidth="1"/>
    <col min="3336" max="3444" width="2.85546875" customWidth="1"/>
    <col min="3585" max="3585" width="12.140625" customWidth="1"/>
    <col min="3586" max="3590" width="10.7109375" customWidth="1"/>
    <col min="3591" max="3591" width="9.28515625" customWidth="1"/>
    <col min="3592" max="3700" width="2.85546875" customWidth="1"/>
    <col min="3841" max="3841" width="12.140625" customWidth="1"/>
    <col min="3842" max="3846" width="10.7109375" customWidth="1"/>
    <col min="3847" max="3847" width="9.28515625" customWidth="1"/>
    <col min="3848" max="3956" width="2.85546875" customWidth="1"/>
    <col min="4097" max="4097" width="12.140625" customWidth="1"/>
    <col min="4098" max="4102" width="10.7109375" customWidth="1"/>
    <col min="4103" max="4103" width="9.28515625" customWidth="1"/>
    <col min="4104" max="4212" width="2.85546875" customWidth="1"/>
    <col min="4353" max="4353" width="12.140625" customWidth="1"/>
    <col min="4354" max="4358" width="10.7109375" customWidth="1"/>
    <col min="4359" max="4359" width="9.28515625" customWidth="1"/>
    <col min="4360" max="4468" width="2.85546875" customWidth="1"/>
    <col min="4609" max="4609" width="12.140625" customWidth="1"/>
    <col min="4610" max="4614" width="10.7109375" customWidth="1"/>
    <col min="4615" max="4615" width="9.28515625" customWidth="1"/>
    <col min="4616" max="4724" width="2.85546875" customWidth="1"/>
    <col min="4865" max="4865" width="12.140625" customWidth="1"/>
    <col min="4866" max="4870" width="10.7109375" customWidth="1"/>
    <col min="4871" max="4871" width="9.28515625" customWidth="1"/>
    <col min="4872" max="4980" width="2.85546875" customWidth="1"/>
    <col min="5121" max="5121" width="12.140625" customWidth="1"/>
    <col min="5122" max="5126" width="10.7109375" customWidth="1"/>
    <col min="5127" max="5127" width="9.28515625" customWidth="1"/>
    <col min="5128" max="5236" width="2.85546875" customWidth="1"/>
    <col min="5377" max="5377" width="12.140625" customWidth="1"/>
    <col min="5378" max="5382" width="10.7109375" customWidth="1"/>
    <col min="5383" max="5383" width="9.28515625" customWidth="1"/>
    <col min="5384" max="5492" width="2.85546875" customWidth="1"/>
    <col min="5633" max="5633" width="12.140625" customWidth="1"/>
    <col min="5634" max="5638" width="10.7109375" customWidth="1"/>
    <col min="5639" max="5639" width="9.28515625" customWidth="1"/>
    <col min="5640" max="5748" width="2.85546875" customWidth="1"/>
    <col min="5889" max="5889" width="12.140625" customWidth="1"/>
    <col min="5890" max="5894" width="10.7109375" customWidth="1"/>
    <col min="5895" max="5895" width="9.28515625" customWidth="1"/>
    <col min="5896" max="6004" width="2.85546875" customWidth="1"/>
    <col min="6145" max="6145" width="12.140625" customWidth="1"/>
    <col min="6146" max="6150" width="10.7109375" customWidth="1"/>
    <col min="6151" max="6151" width="9.28515625" customWidth="1"/>
    <col min="6152" max="6260" width="2.85546875" customWidth="1"/>
    <col min="6401" max="6401" width="12.140625" customWidth="1"/>
    <col min="6402" max="6406" width="10.7109375" customWidth="1"/>
    <col min="6407" max="6407" width="9.28515625" customWidth="1"/>
    <col min="6408" max="6516" width="2.85546875" customWidth="1"/>
    <col min="6657" max="6657" width="12.140625" customWidth="1"/>
    <col min="6658" max="6662" width="10.7109375" customWidth="1"/>
    <col min="6663" max="6663" width="9.28515625" customWidth="1"/>
    <col min="6664" max="6772" width="2.85546875" customWidth="1"/>
    <col min="6913" max="6913" width="12.140625" customWidth="1"/>
    <col min="6914" max="6918" width="10.7109375" customWidth="1"/>
    <col min="6919" max="6919" width="9.28515625" customWidth="1"/>
    <col min="6920" max="7028" width="2.85546875" customWidth="1"/>
    <col min="7169" max="7169" width="12.140625" customWidth="1"/>
    <col min="7170" max="7174" width="10.7109375" customWidth="1"/>
    <col min="7175" max="7175" width="9.28515625" customWidth="1"/>
    <col min="7176" max="7284" width="2.85546875" customWidth="1"/>
    <col min="7425" max="7425" width="12.140625" customWidth="1"/>
    <col min="7426" max="7430" width="10.7109375" customWidth="1"/>
    <col min="7431" max="7431" width="9.28515625" customWidth="1"/>
    <col min="7432" max="7540" width="2.85546875" customWidth="1"/>
    <col min="7681" max="7681" width="12.140625" customWidth="1"/>
    <col min="7682" max="7686" width="10.7109375" customWidth="1"/>
    <col min="7687" max="7687" width="9.28515625" customWidth="1"/>
    <col min="7688" max="7796" width="2.85546875" customWidth="1"/>
    <col min="7937" max="7937" width="12.140625" customWidth="1"/>
    <col min="7938" max="7942" width="10.7109375" customWidth="1"/>
    <col min="7943" max="7943" width="9.28515625" customWidth="1"/>
    <col min="7944" max="8052" width="2.85546875" customWidth="1"/>
    <col min="8193" max="8193" width="12.140625" customWidth="1"/>
    <col min="8194" max="8198" width="10.7109375" customWidth="1"/>
    <col min="8199" max="8199" width="9.28515625" customWidth="1"/>
    <col min="8200" max="8308" width="2.85546875" customWidth="1"/>
    <col min="8449" max="8449" width="12.140625" customWidth="1"/>
    <col min="8450" max="8454" width="10.7109375" customWidth="1"/>
    <col min="8455" max="8455" width="9.28515625" customWidth="1"/>
    <col min="8456" max="8564" width="2.85546875" customWidth="1"/>
    <col min="8705" max="8705" width="12.140625" customWidth="1"/>
    <col min="8706" max="8710" width="10.7109375" customWidth="1"/>
    <col min="8711" max="8711" width="9.28515625" customWidth="1"/>
    <col min="8712" max="8820" width="2.85546875" customWidth="1"/>
    <col min="8961" max="8961" width="12.140625" customWidth="1"/>
    <col min="8962" max="8966" width="10.7109375" customWidth="1"/>
    <col min="8967" max="8967" width="9.28515625" customWidth="1"/>
    <col min="8968" max="9076" width="2.85546875" customWidth="1"/>
    <col min="9217" max="9217" width="12.140625" customWidth="1"/>
    <col min="9218" max="9222" width="10.7109375" customWidth="1"/>
    <col min="9223" max="9223" width="9.28515625" customWidth="1"/>
    <col min="9224" max="9332" width="2.85546875" customWidth="1"/>
    <col min="9473" max="9473" width="12.140625" customWidth="1"/>
    <col min="9474" max="9478" width="10.7109375" customWidth="1"/>
    <col min="9479" max="9479" width="9.28515625" customWidth="1"/>
    <col min="9480" max="9588" width="2.85546875" customWidth="1"/>
    <col min="9729" max="9729" width="12.140625" customWidth="1"/>
    <col min="9730" max="9734" width="10.7109375" customWidth="1"/>
    <col min="9735" max="9735" width="9.28515625" customWidth="1"/>
    <col min="9736" max="9844" width="2.85546875" customWidth="1"/>
    <col min="9985" max="9985" width="12.140625" customWidth="1"/>
    <col min="9986" max="9990" width="10.7109375" customWidth="1"/>
    <col min="9991" max="9991" width="9.28515625" customWidth="1"/>
    <col min="9992" max="10100" width="2.85546875" customWidth="1"/>
    <col min="10241" max="10241" width="12.140625" customWidth="1"/>
    <col min="10242" max="10246" width="10.7109375" customWidth="1"/>
    <col min="10247" max="10247" width="9.28515625" customWidth="1"/>
    <col min="10248" max="10356" width="2.85546875" customWidth="1"/>
    <col min="10497" max="10497" width="12.140625" customWidth="1"/>
    <col min="10498" max="10502" width="10.7109375" customWidth="1"/>
    <col min="10503" max="10503" width="9.28515625" customWidth="1"/>
    <col min="10504" max="10612" width="2.85546875" customWidth="1"/>
    <col min="10753" max="10753" width="12.140625" customWidth="1"/>
    <col min="10754" max="10758" width="10.7109375" customWidth="1"/>
    <col min="10759" max="10759" width="9.28515625" customWidth="1"/>
    <col min="10760" max="10868" width="2.85546875" customWidth="1"/>
    <col min="11009" max="11009" width="12.140625" customWidth="1"/>
    <col min="11010" max="11014" width="10.7109375" customWidth="1"/>
    <col min="11015" max="11015" width="9.28515625" customWidth="1"/>
    <col min="11016" max="11124" width="2.85546875" customWidth="1"/>
    <col min="11265" max="11265" width="12.140625" customWidth="1"/>
    <col min="11266" max="11270" width="10.7109375" customWidth="1"/>
    <col min="11271" max="11271" width="9.28515625" customWidth="1"/>
    <col min="11272" max="11380" width="2.85546875" customWidth="1"/>
    <col min="11521" max="11521" width="12.140625" customWidth="1"/>
    <col min="11522" max="11526" width="10.7109375" customWidth="1"/>
    <col min="11527" max="11527" width="9.28515625" customWidth="1"/>
    <col min="11528" max="11636" width="2.85546875" customWidth="1"/>
    <col min="11777" max="11777" width="12.140625" customWidth="1"/>
    <col min="11778" max="11782" width="10.7109375" customWidth="1"/>
    <col min="11783" max="11783" width="9.28515625" customWidth="1"/>
    <col min="11784" max="11892" width="2.85546875" customWidth="1"/>
    <col min="12033" max="12033" width="12.140625" customWidth="1"/>
    <col min="12034" max="12038" width="10.7109375" customWidth="1"/>
    <col min="12039" max="12039" width="9.28515625" customWidth="1"/>
    <col min="12040" max="12148" width="2.85546875" customWidth="1"/>
    <col min="12289" max="12289" width="12.140625" customWidth="1"/>
    <col min="12290" max="12294" width="10.7109375" customWidth="1"/>
    <col min="12295" max="12295" width="9.28515625" customWidth="1"/>
    <col min="12296" max="12404" width="2.85546875" customWidth="1"/>
    <col min="12545" max="12545" width="12.140625" customWidth="1"/>
    <col min="12546" max="12550" width="10.7109375" customWidth="1"/>
    <col min="12551" max="12551" width="9.28515625" customWidth="1"/>
    <col min="12552" max="12660" width="2.85546875" customWidth="1"/>
    <col min="12801" max="12801" width="12.140625" customWidth="1"/>
    <col min="12802" max="12806" width="10.7109375" customWidth="1"/>
    <col min="12807" max="12807" width="9.28515625" customWidth="1"/>
    <col min="12808" max="12916" width="2.85546875" customWidth="1"/>
    <col min="13057" max="13057" width="12.140625" customWidth="1"/>
    <col min="13058" max="13062" width="10.7109375" customWidth="1"/>
    <col min="13063" max="13063" width="9.28515625" customWidth="1"/>
    <col min="13064" max="13172" width="2.85546875" customWidth="1"/>
    <col min="13313" max="13313" width="12.140625" customWidth="1"/>
    <col min="13314" max="13318" width="10.7109375" customWidth="1"/>
    <col min="13319" max="13319" width="9.28515625" customWidth="1"/>
    <col min="13320" max="13428" width="2.85546875" customWidth="1"/>
    <col min="13569" max="13569" width="12.140625" customWidth="1"/>
    <col min="13570" max="13574" width="10.7109375" customWidth="1"/>
    <col min="13575" max="13575" width="9.28515625" customWidth="1"/>
    <col min="13576" max="13684" width="2.85546875" customWidth="1"/>
    <col min="13825" max="13825" width="12.140625" customWidth="1"/>
    <col min="13826" max="13830" width="10.7109375" customWidth="1"/>
    <col min="13831" max="13831" width="9.28515625" customWidth="1"/>
    <col min="13832" max="13940" width="2.85546875" customWidth="1"/>
    <col min="14081" max="14081" width="12.140625" customWidth="1"/>
    <col min="14082" max="14086" width="10.7109375" customWidth="1"/>
    <col min="14087" max="14087" width="9.28515625" customWidth="1"/>
    <col min="14088" max="14196" width="2.85546875" customWidth="1"/>
    <col min="14337" max="14337" width="12.140625" customWidth="1"/>
    <col min="14338" max="14342" width="10.7109375" customWidth="1"/>
    <col min="14343" max="14343" width="9.28515625" customWidth="1"/>
    <col min="14344" max="14452" width="2.85546875" customWidth="1"/>
    <col min="14593" max="14593" width="12.140625" customWidth="1"/>
    <col min="14594" max="14598" width="10.7109375" customWidth="1"/>
    <col min="14599" max="14599" width="9.28515625" customWidth="1"/>
    <col min="14600" max="14708" width="2.85546875" customWidth="1"/>
    <col min="14849" max="14849" width="12.140625" customWidth="1"/>
    <col min="14850" max="14854" width="10.7109375" customWidth="1"/>
    <col min="14855" max="14855" width="9.28515625" customWidth="1"/>
    <col min="14856" max="14964" width="2.85546875" customWidth="1"/>
    <col min="15105" max="15105" width="12.140625" customWidth="1"/>
    <col min="15106" max="15110" width="10.7109375" customWidth="1"/>
    <col min="15111" max="15111" width="9.28515625" customWidth="1"/>
    <col min="15112" max="15220" width="2.85546875" customWidth="1"/>
    <col min="15361" max="15361" width="12.140625" customWidth="1"/>
    <col min="15362" max="15366" width="10.7109375" customWidth="1"/>
    <col min="15367" max="15367" width="9.28515625" customWidth="1"/>
    <col min="15368" max="15476" width="2.85546875" customWidth="1"/>
    <col min="15617" max="15617" width="12.140625" customWidth="1"/>
    <col min="15618" max="15622" width="10.7109375" customWidth="1"/>
    <col min="15623" max="15623" width="9.28515625" customWidth="1"/>
    <col min="15624" max="15732" width="2.85546875" customWidth="1"/>
    <col min="15873" max="15873" width="12.140625" customWidth="1"/>
    <col min="15874" max="15878" width="10.7109375" customWidth="1"/>
    <col min="15879" max="15879" width="9.28515625" customWidth="1"/>
    <col min="15880" max="15988" width="2.85546875" customWidth="1"/>
    <col min="16129" max="16129" width="12.140625" customWidth="1"/>
    <col min="16130" max="16134" width="10.7109375" customWidth="1"/>
    <col min="16135" max="16135" width="9.28515625" customWidth="1"/>
    <col min="16136" max="16244" width="2.85546875" customWidth="1"/>
  </cols>
  <sheetData>
    <row r="1" spans="1:116" ht="12.75" customHeight="1" x14ac:dyDescent="0.25">
      <c r="A1" s="179" t="s">
        <v>0</v>
      </c>
      <c r="B1" s="179"/>
      <c r="C1" s="179"/>
      <c r="D1" s="179"/>
      <c r="E1" s="179"/>
      <c r="F1" s="179"/>
      <c r="G1" s="179"/>
      <c r="H1" s="179" t="s">
        <v>1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 t="s">
        <v>2</v>
      </c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 t="s">
        <v>3</v>
      </c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 t="s">
        <v>4</v>
      </c>
      <c r="CF1" s="179"/>
      <c r="CG1" s="179"/>
      <c r="CH1" s="179"/>
      <c r="CI1" s="179"/>
      <c r="CJ1" s="179"/>
      <c r="CK1" s="179"/>
      <c r="CL1" s="179"/>
      <c r="CM1" s="179"/>
      <c r="CN1" s="179"/>
      <c r="CO1" s="179"/>
      <c r="CP1" s="179"/>
      <c r="CQ1" s="179"/>
      <c r="CR1" s="179"/>
      <c r="CS1" s="179"/>
      <c r="CT1" s="179"/>
      <c r="CU1" s="179"/>
      <c r="CV1" s="179"/>
      <c r="CW1" s="179"/>
      <c r="CX1" s="179" t="s">
        <v>5</v>
      </c>
      <c r="CY1" s="179"/>
      <c r="CZ1" s="179"/>
      <c r="DA1" s="179"/>
      <c r="DB1" s="179"/>
      <c r="DC1" s="179"/>
      <c r="DD1" s="179"/>
      <c r="DE1" s="179"/>
      <c r="DF1" s="179" t="s">
        <v>6</v>
      </c>
      <c r="DG1" s="179" t="s">
        <v>7</v>
      </c>
      <c r="DH1" s="179" t="s">
        <v>8</v>
      </c>
      <c r="DI1" s="179" t="s">
        <v>9</v>
      </c>
      <c r="DJ1" s="179"/>
      <c r="DK1" s="179"/>
      <c r="DL1" s="179"/>
    </row>
    <row r="2" spans="1:116" ht="12.75" customHeight="1" x14ac:dyDescent="0.25">
      <c r="A2" s="179"/>
      <c r="B2" s="179"/>
      <c r="C2" s="179"/>
      <c r="D2" s="179"/>
      <c r="E2" s="179"/>
      <c r="F2" s="179"/>
      <c r="G2" s="179"/>
      <c r="H2" s="179" t="s">
        <v>10</v>
      </c>
      <c r="I2" s="179"/>
      <c r="J2" s="179"/>
      <c r="K2" s="179"/>
      <c r="L2" s="179"/>
      <c r="M2" s="179" t="s">
        <v>11</v>
      </c>
      <c r="N2" s="179"/>
      <c r="O2" s="179" t="s">
        <v>12</v>
      </c>
      <c r="P2" s="179"/>
      <c r="Q2" s="179" t="s">
        <v>13</v>
      </c>
      <c r="R2" s="179"/>
      <c r="S2" s="179"/>
      <c r="T2" s="179"/>
      <c r="U2" s="179"/>
      <c r="V2" s="179"/>
      <c r="W2" s="179"/>
      <c r="X2" s="179"/>
      <c r="Y2" s="179"/>
      <c r="Z2" s="179"/>
      <c r="AA2" s="179" t="s">
        <v>14</v>
      </c>
      <c r="AB2" s="179"/>
      <c r="AC2" s="179"/>
      <c r="AD2" s="179"/>
      <c r="AE2" s="179" t="s">
        <v>15</v>
      </c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 t="s">
        <v>16</v>
      </c>
      <c r="AV2" s="179" t="s">
        <v>17</v>
      </c>
      <c r="AW2" s="179" t="s">
        <v>18</v>
      </c>
      <c r="AX2" s="179"/>
      <c r="AY2" s="179" t="s">
        <v>19</v>
      </c>
      <c r="AZ2" s="179"/>
      <c r="BA2" s="179"/>
      <c r="BB2" s="179"/>
      <c r="BC2" s="179"/>
      <c r="BD2" s="179"/>
      <c r="BE2" s="179" t="s">
        <v>20</v>
      </c>
      <c r="BF2" s="179"/>
      <c r="BG2" s="179"/>
      <c r="BH2" s="179"/>
      <c r="BI2" s="179"/>
      <c r="BJ2" s="179"/>
      <c r="BK2" s="91" t="s">
        <v>21</v>
      </c>
      <c r="BL2" s="179" t="s">
        <v>22</v>
      </c>
      <c r="BM2" s="179" t="s">
        <v>23</v>
      </c>
      <c r="BN2" s="91" t="s">
        <v>24</v>
      </c>
      <c r="BO2" s="179" t="s">
        <v>25</v>
      </c>
      <c r="BP2" s="179"/>
      <c r="BQ2" s="179"/>
      <c r="BR2" s="179"/>
      <c r="BS2" s="91" t="s">
        <v>26</v>
      </c>
      <c r="BT2" s="179" t="s">
        <v>27</v>
      </c>
      <c r="BU2" s="179"/>
      <c r="BV2" s="91" t="s">
        <v>28</v>
      </c>
      <c r="BW2" s="179" t="s">
        <v>29</v>
      </c>
      <c r="BX2" s="179"/>
      <c r="BY2" s="179"/>
      <c r="BZ2" s="91" t="s">
        <v>30</v>
      </c>
      <c r="CA2" s="179" t="s">
        <v>31</v>
      </c>
      <c r="CB2" s="179"/>
      <c r="CC2" s="179" t="s">
        <v>32</v>
      </c>
      <c r="CD2" s="179" t="s">
        <v>33</v>
      </c>
      <c r="CE2" s="179" t="s">
        <v>34</v>
      </c>
      <c r="CF2" s="179"/>
      <c r="CG2" s="179" t="s">
        <v>27</v>
      </c>
      <c r="CH2" s="179"/>
      <c r="CI2" s="179"/>
      <c r="CJ2" s="179" t="s">
        <v>30</v>
      </c>
      <c r="CK2" s="179"/>
      <c r="CL2" s="91" t="s">
        <v>29</v>
      </c>
      <c r="CM2" s="91" t="s">
        <v>35</v>
      </c>
      <c r="CN2" s="91" t="s">
        <v>36</v>
      </c>
      <c r="CO2" s="179" t="s">
        <v>31</v>
      </c>
      <c r="CP2" s="179"/>
      <c r="CQ2" s="179" t="s">
        <v>37</v>
      </c>
      <c r="CR2" s="179"/>
      <c r="CS2" s="179"/>
      <c r="CT2" s="179"/>
      <c r="CU2" s="91" t="s">
        <v>38</v>
      </c>
      <c r="CV2" s="179" t="s">
        <v>39</v>
      </c>
      <c r="CW2" s="179" t="s">
        <v>40</v>
      </c>
      <c r="CX2" s="179" t="s">
        <v>41</v>
      </c>
      <c r="CY2" s="179"/>
      <c r="CZ2" s="179"/>
      <c r="DA2" s="179"/>
      <c r="DB2" s="179"/>
      <c r="DC2" s="179"/>
      <c r="DD2" s="179" t="s">
        <v>42</v>
      </c>
      <c r="DE2" s="179" t="s">
        <v>43</v>
      </c>
      <c r="DF2" s="179"/>
      <c r="DG2" s="179"/>
      <c r="DH2" s="179"/>
      <c r="DI2" s="179"/>
      <c r="DJ2" s="179"/>
      <c r="DK2" s="179"/>
      <c r="DL2" s="179"/>
    </row>
    <row r="3" spans="1:116" ht="12.75" customHeight="1" x14ac:dyDescent="0.25">
      <c r="A3" s="179"/>
      <c r="B3" s="179"/>
      <c r="C3" s="179"/>
      <c r="D3" s="179"/>
      <c r="E3" s="179"/>
      <c r="F3" s="179"/>
      <c r="G3" s="179"/>
      <c r="H3" s="179" t="s">
        <v>44</v>
      </c>
      <c r="I3" s="179" t="s">
        <v>45</v>
      </c>
      <c r="J3" s="179"/>
      <c r="K3" s="179" t="s">
        <v>46</v>
      </c>
      <c r="L3" s="179"/>
      <c r="M3" s="179" t="s">
        <v>47</v>
      </c>
      <c r="N3" s="179" t="s">
        <v>48</v>
      </c>
      <c r="O3" s="179" t="s">
        <v>49</v>
      </c>
      <c r="P3" s="179"/>
      <c r="Q3" s="179" t="s">
        <v>50</v>
      </c>
      <c r="R3" s="179"/>
      <c r="S3" s="179"/>
      <c r="T3" s="179" t="s">
        <v>51</v>
      </c>
      <c r="U3" s="179"/>
      <c r="V3" s="179"/>
      <c r="W3" s="179"/>
      <c r="X3" s="179"/>
      <c r="Y3" s="179" t="s">
        <v>52</v>
      </c>
      <c r="Z3" s="179"/>
      <c r="AA3" s="179" t="s">
        <v>53</v>
      </c>
      <c r="AB3" s="179" t="s">
        <v>54</v>
      </c>
      <c r="AC3" s="179" t="s">
        <v>55</v>
      </c>
      <c r="AD3" s="179" t="s">
        <v>56</v>
      </c>
      <c r="AE3" s="179" t="s">
        <v>57</v>
      </c>
      <c r="AF3" s="179" t="s">
        <v>58</v>
      </c>
      <c r="AG3" s="179" t="s">
        <v>59</v>
      </c>
      <c r="AH3" s="179" t="s">
        <v>60</v>
      </c>
      <c r="AI3" s="179" t="s">
        <v>61</v>
      </c>
      <c r="AJ3" s="179" t="s">
        <v>62</v>
      </c>
      <c r="AK3" s="179" t="s">
        <v>63</v>
      </c>
      <c r="AL3" s="179" t="s">
        <v>64</v>
      </c>
      <c r="AM3" s="179" t="s">
        <v>65</v>
      </c>
      <c r="AN3" s="179" t="s">
        <v>66</v>
      </c>
      <c r="AO3" s="179" t="s">
        <v>67</v>
      </c>
      <c r="AP3" s="179" t="s">
        <v>68</v>
      </c>
      <c r="AQ3" s="179" t="s">
        <v>69</v>
      </c>
      <c r="AR3" s="179" t="s">
        <v>70</v>
      </c>
      <c r="AS3" s="179" t="s">
        <v>71</v>
      </c>
      <c r="AT3" s="179" t="s">
        <v>72</v>
      </c>
      <c r="AU3" s="179"/>
      <c r="AV3" s="179"/>
      <c r="AW3" s="179" t="s">
        <v>73</v>
      </c>
      <c r="AX3" s="179" t="s">
        <v>74</v>
      </c>
      <c r="AY3" s="179" t="s">
        <v>75</v>
      </c>
      <c r="AZ3" s="179" t="s">
        <v>76</v>
      </c>
      <c r="BA3" s="179" t="s">
        <v>77</v>
      </c>
      <c r="BB3" s="179" t="s">
        <v>78</v>
      </c>
      <c r="BC3" s="179" t="s">
        <v>79</v>
      </c>
      <c r="BD3" s="179" t="s">
        <v>80</v>
      </c>
      <c r="BE3" s="179" t="s">
        <v>81</v>
      </c>
      <c r="BF3" s="179" t="s">
        <v>82</v>
      </c>
      <c r="BG3" s="179" t="s">
        <v>83</v>
      </c>
      <c r="BH3" s="179" t="s">
        <v>84</v>
      </c>
      <c r="BI3" s="179" t="s">
        <v>85</v>
      </c>
      <c r="BJ3" s="179" t="s">
        <v>86</v>
      </c>
      <c r="BK3" s="179" t="s">
        <v>87</v>
      </c>
      <c r="BL3" s="179"/>
      <c r="BM3" s="179"/>
      <c r="BN3" s="179" t="s">
        <v>88</v>
      </c>
      <c r="BO3" s="179" t="s">
        <v>89</v>
      </c>
      <c r="BP3" s="179" t="s">
        <v>90</v>
      </c>
      <c r="BQ3" s="179" t="s">
        <v>91</v>
      </c>
      <c r="BR3" s="179" t="s">
        <v>92</v>
      </c>
      <c r="BS3" s="179" t="s">
        <v>93</v>
      </c>
      <c r="BT3" s="179" t="s">
        <v>94</v>
      </c>
      <c r="BU3" s="179" t="s">
        <v>95</v>
      </c>
      <c r="BV3" s="179" t="s">
        <v>96</v>
      </c>
      <c r="BW3" s="179" t="s">
        <v>97</v>
      </c>
      <c r="BX3" s="179" t="s">
        <v>98</v>
      </c>
      <c r="BY3" s="179" t="s">
        <v>99</v>
      </c>
      <c r="BZ3" s="179" t="s">
        <v>100</v>
      </c>
      <c r="CA3" s="179" t="s">
        <v>101</v>
      </c>
      <c r="CB3" s="179" t="s">
        <v>102</v>
      </c>
      <c r="CC3" s="179"/>
      <c r="CD3" s="179"/>
      <c r="CE3" s="179" t="s">
        <v>103</v>
      </c>
      <c r="CF3" s="179" t="s">
        <v>104</v>
      </c>
      <c r="CG3" s="179" t="s">
        <v>105</v>
      </c>
      <c r="CH3" s="179" t="s">
        <v>106</v>
      </c>
      <c r="CI3" s="179" t="s">
        <v>107</v>
      </c>
      <c r="CJ3" s="179" t="s">
        <v>108</v>
      </c>
      <c r="CK3" s="179" t="s">
        <v>109</v>
      </c>
      <c r="CL3" s="179" t="s">
        <v>110</v>
      </c>
      <c r="CM3" s="179" t="s">
        <v>111</v>
      </c>
      <c r="CN3" s="179" t="s">
        <v>112</v>
      </c>
      <c r="CO3" s="179" t="s">
        <v>113</v>
      </c>
      <c r="CP3" s="179" t="s">
        <v>114</v>
      </c>
      <c r="CQ3" s="179" t="s">
        <v>115</v>
      </c>
      <c r="CR3" s="179" t="s">
        <v>116</v>
      </c>
      <c r="CS3" s="179" t="s">
        <v>117</v>
      </c>
      <c r="CT3" s="179" t="s">
        <v>118</v>
      </c>
      <c r="CU3" s="179" t="s">
        <v>119</v>
      </c>
      <c r="CV3" s="179"/>
      <c r="CW3" s="179"/>
      <c r="CX3" s="179" t="s">
        <v>120</v>
      </c>
      <c r="CY3" s="179" t="s">
        <v>121</v>
      </c>
      <c r="CZ3" s="179" t="s">
        <v>122</v>
      </c>
      <c r="DA3" s="179" t="s">
        <v>123</v>
      </c>
      <c r="DB3" s="179" t="s">
        <v>124</v>
      </c>
      <c r="DC3" s="179" t="s">
        <v>125</v>
      </c>
      <c r="DD3" s="179"/>
      <c r="DE3" s="179"/>
      <c r="DF3" s="179"/>
      <c r="DG3" s="179"/>
      <c r="DH3" s="179"/>
      <c r="DI3" s="179"/>
      <c r="DJ3" s="179"/>
      <c r="DK3" s="179"/>
      <c r="DL3" s="179"/>
    </row>
    <row r="4" spans="1:116" ht="12.75" customHeight="1" x14ac:dyDescent="0.25">
      <c r="A4" s="179"/>
      <c r="B4" s="179"/>
      <c r="C4" s="179"/>
      <c r="D4" s="179"/>
      <c r="E4" s="179"/>
      <c r="F4" s="179"/>
      <c r="G4" s="179"/>
      <c r="H4" s="179"/>
      <c r="I4" s="91" t="s">
        <v>126</v>
      </c>
      <c r="J4" s="91" t="s">
        <v>127</v>
      </c>
      <c r="K4" s="91" t="s">
        <v>128</v>
      </c>
      <c r="L4" s="91" t="s">
        <v>129</v>
      </c>
      <c r="M4" s="179"/>
      <c r="N4" s="179"/>
      <c r="O4" s="91" t="s">
        <v>130</v>
      </c>
      <c r="P4" s="91" t="s">
        <v>131</v>
      </c>
      <c r="Q4" s="91" t="s">
        <v>132</v>
      </c>
      <c r="R4" s="91" t="s">
        <v>133</v>
      </c>
      <c r="S4" s="91" t="s">
        <v>134</v>
      </c>
      <c r="T4" s="91" t="s">
        <v>135</v>
      </c>
      <c r="U4" s="91" t="s">
        <v>136</v>
      </c>
      <c r="V4" s="91" t="s">
        <v>137</v>
      </c>
      <c r="W4" s="91" t="s">
        <v>138</v>
      </c>
      <c r="X4" s="91" t="s">
        <v>139</v>
      </c>
      <c r="Y4" s="91" t="s">
        <v>140</v>
      </c>
      <c r="Z4" s="91" t="s">
        <v>141</v>
      </c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</row>
    <row r="5" spans="1:116" ht="12.75" customHeight="1" x14ac:dyDescent="0.25">
      <c r="A5" s="91" t="s">
        <v>142</v>
      </c>
      <c r="B5" s="91" t="s">
        <v>143</v>
      </c>
      <c r="C5" s="91" t="s">
        <v>144</v>
      </c>
      <c r="D5" s="91" t="s">
        <v>145</v>
      </c>
      <c r="E5" s="91" t="s">
        <v>146</v>
      </c>
      <c r="F5" s="91" t="s">
        <v>147</v>
      </c>
      <c r="G5" s="91" t="s">
        <v>148</v>
      </c>
      <c r="H5" s="91" t="s">
        <v>239</v>
      </c>
      <c r="I5" s="91" t="s">
        <v>239</v>
      </c>
      <c r="J5" s="91" t="s">
        <v>240</v>
      </c>
      <c r="K5" s="91" t="s">
        <v>239</v>
      </c>
      <c r="L5" s="91" t="s">
        <v>240</v>
      </c>
      <c r="M5" s="91" t="s">
        <v>241</v>
      </c>
      <c r="N5" s="91" t="s">
        <v>241</v>
      </c>
      <c r="O5" s="91" t="s">
        <v>241</v>
      </c>
      <c r="P5" s="91" t="s">
        <v>239</v>
      </c>
      <c r="Q5" s="91" t="s">
        <v>239</v>
      </c>
      <c r="R5" s="91" t="s">
        <v>239</v>
      </c>
      <c r="S5" s="91" t="s">
        <v>239</v>
      </c>
      <c r="T5" s="91" t="s">
        <v>239</v>
      </c>
      <c r="U5" s="91" t="s">
        <v>239</v>
      </c>
      <c r="V5" s="91" t="s">
        <v>239</v>
      </c>
      <c r="W5" s="91" t="s">
        <v>239</v>
      </c>
      <c r="X5" s="91" t="s">
        <v>239</v>
      </c>
      <c r="Y5" s="91" t="s">
        <v>240</v>
      </c>
      <c r="Z5" s="91" t="s">
        <v>240</v>
      </c>
      <c r="AA5" s="91" t="s">
        <v>241</v>
      </c>
      <c r="AB5" s="91" t="s">
        <v>239</v>
      </c>
      <c r="AC5" s="91" t="s">
        <v>241</v>
      </c>
      <c r="AD5" s="91" t="s">
        <v>239</v>
      </c>
      <c r="AE5" s="91" t="s">
        <v>240</v>
      </c>
      <c r="AF5" s="91" t="s">
        <v>240</v>
      </c>
      <c r="AG5" s="91" t="s">
        <v>240</v>
      </c>
      <c r="AH5" s="91" t="s">
        <v>240</v>
      </c>
      <c r="AI5" s="91" t="s">
        <v>240</v>
      </c>
      <c r="AJ5" s="91" t="s">
        <v>240</v>
      </c>
      <c r="AK5" s="91" t="s">
        <v>240</v>
      </c>
      <c r="AL5" s="91" t="s">
        <v>240</v>
      </c>
      <c r="AM5" s="91" t="s">
        <v>240</v>
      </c>
      <c r="AN5" s="91" t="s">
        <v>240</v>
      </c>
      <c r="AO5" s="91" t="s">
        <v>240</v>
      </c>
      <c r="AP5" s="91" t="s">
        <v>240</v>
      </c>
      <c r="AQ5" s="91" t="s">
        <v>240</v>
      </c>
      <c r="AR5" s="91" t="s">
        <v>240</v>
      </c>
      <c r="AS5" s="91" t="s">
        <v>240</v>
      </c>
      <c r="AT5" s="91" t="s">
        <v>240</v>
      </c>
      <c r="AU5" s="91" t="s">
        <v>149</v>
      </c>
      <c r="AV5" s="91" t="s">
        <v>149</v>
      </c>
      <c r="AW5" s="91" t="s">
        <v>240</v>
      </c>
      <c r="AX5" s="91" t="s">
        <v>240</v>
      </c>
      <c r="AY5" s="91" t="s">
        <v>240</v>
      </c>
      <c r="AZ5" s="91" t="s">
        <v>240</v>
      </c>
      <c r="BA5" s="91" t="s">
        <v>240</v>
      </c>
      <c r="BB5" s="91" t="s">
        <v>240</v>
      </c>
      <c r="BC5" s="91" t="s">
        <v>240</v>
      </c>
      <c r="BD5" s="91" t="s">
        <v>240</v>
      </c>
      <c r="BE5" s="91" t="s">
        <v>240</v>
      </c>
      <c r="BF5" s="91" t="s">
        <v>240</v>
      </c>
      <c r="BG5" s="91" t="s">
        <v>240</v>
      </c>
      <c r="BH5" s="91" t="s">
        <v>240</v>
      </c>
      <c r="BI5" s="91" t="s">
        <v>240</v>
      </c>
      <c r="BJ5" s="91" t="s">
        <v>240</v>
      </c>
      <c r="BK5" s="91" t="s">
        <v>240</v>
      </c>
      <c r="BL5" s="91" t="s">
        <v>149</v>
      </c>
      <c r="BM5" s="91" t="s">
        <v>149</v>
      </c>
      <c r="BN5" s="91" t="s">
        <v>240</v>
      </c>
      <c r="BO5" s="91" t="s">
        <v>241</v>
      </c>
      <c r="BP5" s="91" t="s">
        <v>241</v>
      </c>
      <c r="BQ5" s="91" t="s">
        <v>241</v>
      </c>
      <c r="BR5" s="91" t="s">
        <v>242</v>
      </c>
      <c r="BS5" s="91" t="s">
        <v>241</v>
      </c>
      <c r="BT5" s="91" t="s">
        <v>242</v>
      </c>
      <c r="BU5" s="91" t="s">
        <v>242</v>
      </c>
      <c r="BV5" s="91" t="s">
        <v>241</v>
      </c>
      <c r="BW5" s="91" t="s">
        <v>241</v>
      </c>
      <c r="BX5" s="91" t="s">
        <v>239</v>
      </c>
      <c r="BY5" s="91" t="s">
        <v>241</v>
      </c>
      <c r="BZ5" s="91" t="s">
        <v>241</v>
      </c>
      <c r="CA5" s="91" t="s">
        <v>240</v>
      </c>
      <c r="CB5" s="91" t="s">
        <v>240</v>
      </c>
      <c r="CC5" s="91" t="s">
        <v>149</v>
      </c>
      <c r="CD5" s="91" t="s">
        <v>149</v>
      </c>
      <c r="CE5" s="91" t="s">
        <v>241</v>
      </c>
      <c r="CF5" s="91" t="s">
        <v>241</v>
      </c>
      <c r="CG5" s="91" t="s">
        <v>241</v>
      </c>
      <c r="CH5" s="91" t="s">
        <v>239</v>
      </c>
      <c r="CI5" s="91" t="s">
        <v>241</v>
      </c>
      <c r="CJ5" s="91" t="s">
        <v>239</v>
      </c>
      <c r="CK5" s="91" t="s">
        <v>239</v>
      </c>
      <c r="CL5" s="91" t="s">
        <v>241</v>
      </c>
      <c r="CM5" s="91" t="s">
        <v>240</v>
      </c>
      <c r="CN5" s="91" t="s">
        <v>241</v>
      </c>
      <c r="CO5" s="91" t="s">
        <v>240</v>
      </c>
      <c r="CP5" s="91" t="s">
        <v>240</v>
      </c>
      <c r="CQ5" s="91" t="s">
        <v>241</v>
      </c>
      <c r="CR5" s="91" t="s">
        <v>241</v>
      </c>
      <c r="CS5" s="91" t="s">
        <v>241</v>
      </c>
      <c r="CT5" s="91" t="s">
        <v>241</v>
      </c>
      <c r="CU5" s="91" t="s">
        <v>239</v>
      </c>
      <c r="CV5" s="91" t="s">
        <v>149</v>
      </c>
      <c r="CW5" s="91" t="s">
        <v>149</v>
      </c>
      <c r="CX5" s="91" t="s">
        <v>241</v>
      </c>
      <c r="CY5" s="91" t="s">
        <v>241</v>
      </c>
      <c r="CZ5" s="91" t="s">
        <v>241</v>
      </c>
      <c r="DA5" s="91" t="s">
        <v>241</v>
      </c>
      <c r="DB5" s="91" t="s">
        <v>241</v>
      </c>
      <c r="DC5" s="91" t="s">
        <v>241</v>
      </c>
      <c r="DD5" s="91" t="s">
        <v>149</v>
      </c>
      <c r="DE5" s="91" t="s">
        <v>149</v>
      </c>
      <c r="DF5" s="91" t="s">
        <v>149</v>
      </c>
      <c r="DG5" s="91" t="s">
        <v>149</v>
      </c>
      <c r="DH5" s="91" t="s">
        <v>149</v>
      </c>
      <c r="DI5" s="91" t="s">
        <v>150</v>
      </c>
      <c r="DJ5" s="91" t="s">
        <v>151</v>
      </c>
      <c r="DK5" s="91" t="s">
        <v>152</v>
      </c>
      <c r="DL5" s="91" t="s">
        <v>153</v>
      </c>
    </row>
    <row r="6" spans="1:116" ht="17.25" customHeight="1" x14ac:dyDescent="0.25">
      <c r="A6" s="92">
        <v>24211203659</v>
      </c>
      <c r="B6" s="93" t="s">
        <v>154</v>
      </c>
      <c r="C6" s="93" t="s">
        <v>155</v>
      </c>
      <c r="D6" s="93" t="s">
        <v>156</v>
      </c>
      <c r="E6" s="94">
        <v>36714</v>
      </c>
      <c r="F6" s="93" t="s">
        <v>157</v>
      </c>
      <c r="G6" s="93" t="s">
        <v>158</v>
      </c>
      <c r="H6" s="95">
        <v>8</v>
      </c>
      <c r="I6" s="95">
        <v>8.9</v>
      </c>
      <c r="J6" s="96"/>
      <c r="K6" s="95">
        <v>8.3000000000000007</v>
      </c>
      <c r="L6" s="96"/>
      <c r="M6" s="95">
        <v>9.1</v>
      </c>
      <c r="N6" s="95">
        <v>8.6</v>
      </c>
      <c r="O6" s="95">
        <v>9.1</v>
      </c>
      <c r="P6" s="95">
        <v>8.3000000000000007</v>
      </c>
      <c r="Q6" s="96"/>
      <c r="R6" s="95">
        <v>8.5</v>
      </c>
      <c r="S6" s="96"/>
      <c r="T6" s="96"/>
      <c r="U6" s="96"/>
      <c r="V6" s="95">
        <v>8.9</v>
      </c>
      <c r="W6" s="95">
        <v>7.7</v>
      </c>
      <c r="X6" s="96"/>
      <c r="Y6" s="96">
        <v>10</v>
      </c>
      <c r="Z6" s="95">
        <v>9.8000000000000007</v>
      </c>
      <c r="AA6" s="95">
        <v>8.6999999999999993</v>
      </c>
      <c r="AB6" s="95">
        <v>7.5</v>
      </c>
      <c r="AC6" s="95">
        <v>8.1999999999999993</v>
      </c>
      <c r="AD6" s="95">
        <v>8.9</v>
      </c>
      <c r="AE6" s="95">
        <v>8.1</v>
      </c>
      <c r="AF6" s="95">
        <v>8</v>
      </c>
      <c r="AG6" s="95">
        <v>8.8000000000000007</v>
      </c>
      <c r="AH6" s="95">
        <v>8.6999999999999993</v>
      </c>
      <c r="AI6" s="95">
        <v>8.5</v>
      </c>
      <c r="AJ6" s="95">
        <v>8.8000000000000007</v>
      </c>
      <c r="AK6" s="95">
        <v>8.3000000000000007</v>
      </c>
      <c r="AL6" s="95">
        <v>9</v>
      </c>
      <c r="AM6" s="95">
        <v>7.1</v>
      </c>
      <c r="AN6" s="95">
        <v>7</v>
      </c>
      <c r="AO6" s="95">
        <v>6.7</v>
      </c>
      <c r="AP6" s="95">
        <v>7.8</v>
      </c>
      <c r="AQ6" s="96"/>
      <c r="AR6" s="96"/>
      <c r="AS6" s="96"/>
      <c r="AT6" s="96"/>
      <c r="AU6" s="97">
        <v>47</v>
      </c>
      <c r="AV6" s="98">
        <v>0</v>
      </c>
      <c r="AW6" s="95">
        <v>7.8</v>
      </c>
      <c r="AX6" s="95">
        <v>5.8</v>
      </c>
      <c r="AY6" s="96"/>
      <c r="AZ6" s="96"/>
      <c r="BA6" s="96"/>
      <c r="BB6" s="96"/>
      <c r="BC6" s="95">
        <v>9.1</v>
      </c>
      <c r="BD6" s="96"/>
      <c r="BE6" s="96"/>
      <c r="BF6" s="96"/>
      <c r="BG6" s="96"/>
      <c r="BH6" s="96"/>
      <c r="BI6" s="95">
        <v>6.3</v>
      </c>
      <c r="BJ6" s="96"/>
      <c r="BK6" s="95">
        <v>6.8</v>
      </c>
      <c r="BL6" s="97">
        <v>5</v>
      </c>
      <c r="BM6" s="98">
        <v>0</v>
      </c>
      <c r="BN6" s="95">
        <v>7.3</v>
      </c>
      <c r="BO6" s="95">
        <v>9.1999999999999993</v>
      </c>
      <c r="BP6" s="95">
        <v>9.9</v>
      </c>
      <c r="BQ6" s="95">
        <v>8.5</v>
      </c>
      <c r="BR6" s="95">
        <v>7.5</v>
      </c>
      <c r="BS6" s="95">
        <v>9.4</v>
      </c>
      <c r="BT6" s="95">
        <v>9.1999999999999993</v>
      </c>
      <c r="BU6" s="95">
        <v>8.6</v>
      </c>
      <c r="BV6" s="95">
        <v>8.6</v>
      </c>
      <c r="BW6" s="95">
        <v>7.9</v>
      </c>
      <c r="BX6" s="95">
        <v>9.5</v>
      </c>
      <c r="BY6" s="95">
        <v>7.77</v>
      </c>
      <c r="BZ6" s="95">
        <v>8.6999999999999993</v>
      </c>
      <c r="CA6" s="95">
        <v>9.5</v>
      </c>
      <c r="CB6" s="95">
        <v>9.1</v>
      </c>
      <c r="CC6" s="97">
        <v>41</v>
      </c>
      <c r="CD6" s="98">
        <v>0</v>
      </c>
      <c r="CE6" s="96"/>
      <c r="CF6" s="95">
        <v>9.4</v>
      </c>
      <c r="CG6" s="95">
        <v>9</v>
      </c>
      <c r="CH6" s="95">
        <v>7.9</v>
      </c>
      <c r="CI6" s="95">
        <v>6.8</v>
      </c>
      <c r="CJ6" s="95">
        <v>8.8000000000000007</v>
      </c>
      <c r="CK6" s="95">
        <v>8.3000000000000007</v>
      </c>
      <c r="CL6" s="99" t="s">
        <v>159</v>
      </c>
      <c r="CM6" s="95">
        <v>9.9</v>
      </c>
      <c r="CN6" s="95">
        <v>8.8000000000000007</v>
      </c>
      <c r="CO6" s="95">
        <v>9.9</v>
      </c>
      <c r="CP6" s="95">
        <v>9.5</v>
      </c>
      <c r="CQ6" s="95">
        <v>8.9</v>
      </c>
      <c r="CR6" s="95">
        <v>9.1</v>
      </c>
      <c r="CS6" s="95">
        <v>8.9</v>
      </c>
      <c r="CT6" s="95">
        <v>7.8</v>
      </c>
      <c r="CU6" s="95">
        <v>8.8000000000000007</v>
      </c>
      <c r="CV6" s="97">
        <v>35</v>
      </c>
      <c r="CW6" s="98">
        <v>3</v>
      </c>
      <c r="CX6" s="96"/>
      <c r="CY6" s="96"/>
      <c r="CZ6" s="96"/>
      <c r="DA6" s="96"/>
      <c r="DB6" s="96"/>
      <c r="DC6" s="96"/>
      <c r="DD6" s="97">
        <v>0</v>
      </c>
      <c r="DE6" s="98">
        <v>3</v>
      </c>
      <c r="DF6" s="97">
        <v>128</v>
      </c>
      <c r="DG6" s="98">
        <v>6</v>
      </c>
      <c r="DH6" s="100">
        <v>132</v>
      </c>
      <c r="DI6" s="95">
        <v>128</v>
      </c>
      <c r="DJ6" s="95">
        <v>8.59</v>
      </c>
      <c r="DK6" s="95">
        <v>3.79</v>
      </c>
      <c r="DL6" s="93" t="s">
        <v>160</v>
      </c>
    </row>
    <row r="7" spans="1:116" ht="17.25" customHeight="1" x14ac:dyDescent="0.25">
      <c r="A7" s="92">
        <v>24211906618</v>
      </c>
      <c r="B7" s="93" t="s">
        <v>161</v>
      </c>
      <c r="C7" s="93" t="s">
        <v>162</v>
      </c>
      <c r="D7" s="93" t="s">
        <v>163</v>
      </c>
      <c r="E7" s="94">
        <v>36799</v>
      </c>
      <c r="F7" s="93" t="s">
        <v>157</v>
      </c>
      <c r="G7" s="93" t="s">
        <v>158</v>
      </c>
      <c r="H7" s="95">
        <v>8.1</v>
      </c>
      <c r="I7" s="95">
        <v>9</v>
      </c>
      <c r="J7" s="96"/>
      <c r="K7" s="95">
        <v>5.8</v>
      </c>
      <c r="L7" s="96"/>
      <c r="M7" s="95">
        <v>8.8000000000000007</v>
      </c>
      <c r="N7" s="95">
        <v>9.4</v>
      </c>
      <c r="O7" s="95">
        <v>6.6</v>
      </c>
      <c r="P7" s="95">
        <v>4.8</v>
      </c>
      <c r="Q7" s="96"/>
      <c r="R7" s="95">
        <v>8.9</v>
      </c>
      <c r="S7" s="96"/>
      <c r="T7" s="96"/>
      <c r="U7" s="96"/>
      <c r="V7" s="95">
        <v>8.1999999999999993</v>
      </c>
      <c r="W7" s="95">
        <v>6.9</v>
      </c>
      <c r="X7" s="96"/>
      <c r="Y7" s="96">
        <v>10</v>
      </c>
      <c r="Z7" s="95">
        <v>9.5</v>
      </c>
      <c r="AA7" s="95">
        <v>9.1999999999999993</v>
      </c>
      <c r="AB7" s="95">
        <v>7.6</v>
      </c>
      <c r="AC7" s="95">
        <v>7.4</v>
      </c>
      <c r="AD7" s="95">
        <v>8.6</v>
      </c>
      <c r="AE7" s="101" t="s">
        <v>164</v>
      </c>
      <c r="AF7" s="101" t="s">
        <v>164</v>
      </c>
      <c r="AG7" s="101" t="s">
        <v>164</v>
      </c>
      <c r="AH7" s="101" t="s">
        <v>164</v>
      </c>
      <c r="AI7" s="95">
        <v>6.5</v>
      </c>
      <c r="AJ7" s="95">
        <v>7.6</v>
      </c>
      <c r="AK7" s="95">
        <v>8.3000000000000007</v>
      </c>
      <c r="AL7" s="95">
        <v>9.3000000000000007</v>
      </c>
      <c r="AM7" s="95">
        <v>7.1</v>
      </c>
      <c r="AN7" s="95">
        <v>7.3</v>
      </c>
      <c r="AO7" s="95">
        <v>7.7</v>
      </c>
      <c r="AP7" s="95">
        <v>8.6</v>
      </c>
      <c r="AQ7" s="96"/>
      <c r="AR7" s="96"/>
      <c r="AS7" s="95">
        <v>8.4</v>
      </c>
      <c r="AT7" s="95">
        <v>8.3000000000000007</v>
      </c>
      <c r="AU7" s="97">
        <v>49</v>
      </c>
      <c r="AV7" s="98">
        <v>0</v>
      </c>
      <c r="AW7" s="95">
        <v>8</v>
      </c>
      <c r="AX7" s="95">
        <v>6.9</v>
      </c>
      <c r="AY7" s="96"/>
      <c r="AZ7" s="95">
        <v>8.4</v>
      </c>
      <c r="BA7" s="96"/>
      <c r="BB7" s="96"/>
      <c r="BC7" s="96"/>
      <c r="BD7" s="96"/>
      <c r="BE7" s="96"/>
      <c r="BF7" s="95">
        <v>9.5</v>
      </c>
      <c r="BG7" s="96"/>
      <c r="BH7" s="96"/>
      <c r="BI7" s="96"/>
      <c r="BJ7" s="96"/>
      <c r="BK7" s="95">
        <v>8</v>
      </c>
      <c r="BL7" s="97">
        <v>5</v>
      </c>
      <c r="BM7" s="98">
        <v>0</v>
      </c>
      <c r="BN7" s="95">
        <v>9.1</v>
      </c>
      <c r="BO7" s="95">
        <v>8.9</v>
      </c>
      <c r="BP7" s="95">
        <v>6.8</v>
      </c>
      <c r="BQ7" s="95">
        <v>8.5</v>
      </c>
      <c r="BR7" s="95">
        <v>6.5</v>
      </c>
      <c r="BS7" s="95">
        <v>8.3000000000000007</v>
      </c>
      <c r="BT7" s="95">
        <v>7.5</v>
      </c>
      <c r="BU7" s="95">
        <v>8.4</v>
      </c>
      <c r="BV7" s="95">
        <v>7.5</v>
      </c>
      <c r="BW7" s="95">
        <v>7.9</v>
      </c>
      <c r="BX7" s="95">
        <v>8.5</v>
      </c>
      <c r="BY7" s="95">
        <v>8.5299999999999994</v>
      </c>
      <c r="BZ7" s="95">
        <v>8.8000000000000007</v>
      </c>
      <c r="CA7" s="95">
        <v>9.1999999999999993</v>
      </c>
      <c r="CB7" s="95">
        <v>9.9</v>
      </c>
      <c r="CC7" s="97">
        <v>41</v>
      </c>
      <c r="CD7" s="98">
        <v>0</v>
      </c>
      <c r="CE7" s="96"/>
      <c r="CF7" s="95">
        <v>9.1</v>
      </c>
      <c r="CG7" s="95">
        <v>8.6</v>
      </c>
      <c r="CH7" s="95">
        <v>8.5</v>
      </c>
      <c r="CI7" s="95">
        <v>5.9</v>
      </c>
      <c r="CJ7" s="95">
        <v>8.4</v>
      </c>
      <c r="CK7" s="95">
        <v>9.4</v>
      </c>
      <c r="CL7" s="99" t="s">
        <v>159</v>
      </c>
      <c r="CM7" s="95">
        <v>9.1</v>
      </c>
      <c r="CN7" s="95">
        <v>8.9</v>
      </c>
      <c r="CO7" s="95">
        <v>8.1</v>
      </c>
      <c r="CP7" s="95">
        <v>9</v>
      </c>
      <c r="CQ7" s="95">
        <v>8.1999999999999993</v>
      </c>
      <c r="CR7" s="95">
        <v>8.5</v>
      </c>
      <c r="CS7" s="95">
        <v>9.3000000000000007</v>
      </c>
      <c r="CT7" s="95">
        <v>9.5</v>
      </c>
      <c r="CU7" s="95">
        <v>9.5</v>
      </c>
      <c r="CV7" s="97">
        <v>35</v>
      </c>
      <c r="CW7" s="98">
        <v>3</v>
      </c>
      <c r="CX7" s="96"/>
      <c r="CY7" s="96"/>
      <c r="CZ7" s="96"/>
      <c r="DA7" s="96"/>
      <c r="DB7" s="96"/>
      <c r="DC7" s="96"/>
      <c r="DD7" s="97">
        <v>0</v>
      </c>
      <c r="DE7" s="98">
        <v>3</v>
      </c>
      <c r="DF7" s="97">
        <v>130</v>
      </c>
      <c r="DG7" s="98">
        <v>6</v>
      </c>
      <c r="DH7" s="100">
        <v>132</v>
      </c>
      <c r="DI7" s="95">
        <v>130</v>
      </c>
      <c r="DJ7" s="95">
        <v>8.19</v>
      </c>
      <c r="DK7" s="95">
        <v>3.56</v>
      </c>
      <c r="DL7" s="93"/>
    </row>
    <row r="8" spans="1:116" ht="17.25" customHeight="1" x14ac:dyDescent="0.25">
      <c r="A8" s="92">
        <v>24211907482</v>
      </c>
      <c r="B8" s="93" t="s">
        <v>165</v>
      </c>
      <c r="C8" s="93" t="s">
        <v>166</v>
      </c>
      <c r="D8" s="93" t="s">
        <v>167</v>
      </c>
      <c r="E8" s="94">
        <v>36616</v>
      </c>
      <c r="F8" s="93" t="s">
        <v>157</v>
      </c>
      <c r="G8" s="93" t="s">
        <v>158</v>
      </c>
      <c r="H8" s="95">
        <v>8.3000000000000007</v>
      </c>
      <c r="I8" s="95">
        <v>9.4</v>
      </c>
      <c r="J8" s="96"/>
      <c r="K8" s="95">
        <v>7.4</v>
      </c>
      <c r="L8" s="96"/>
      <c r="M8" s="95">
        <v>8.9</v>
      </c>
      <c r="N8" s="95">
        <v>8.1</v>
      </c>
      <c r="O8" s="95">
        <v>7.6</v>
      </c>
      <c r="P8" s="95">
        <v>5.2</v>
      </c>
      <c r="Q8" s="96"/>
      <c r="R8" s="96"/>
      <c r="S8" s="95">
        <v>7.6</v>
      </c>
      <c r="T8" s="96"/>
      <c r="U8" s="95">
        <v>7.6</v>
      </c>
      <c r="V8" s="96"/>
      <c r="W8" s="96">
        <v>0</v>
      </c>
      <c r="X8" s="95">
        <v>8.4</v>
      </c>
      <c r="Y8" s="96">
        <v>10</v>
      </c>
      <c r="Z8" s="95">
        <v>9.5</v>
      </c>
      <c r="AA8" s="95">
        <v>8.6</v>
      </c>
      <c r="AB8" s="95">
        <v>5.7</v>
      </c>
      <c r="AC8" s="95">
        <v>6.7</v>
      </c>
      <c r="AD8" s="95">
        <v>9.3000000000000007</v>
      </c>
      <c r="AE8" s="101" t="s">
        <v>164</v>
      </c>
      <c r="AF8" s="101" t="s">
        <v>164</v>
      </c>
      <c r="AG8" s="101" t="s">
        <v>164</v>
      </c>
      <c r="AH8" s="101" t="s">
        <v>164</v>
      </c>
      <c r="AI8" s="95">
        <v>7.3</v>
      </c>
      <c r="AJ8" s="95">
        <v>8.3000000000000007</v>
      </c>
      <c r="AK8" s="95">
        <v>7.3</v>
      </c>
      <c r="AL8" s="95">
        <v>9.3000000000000007</v>
      </c>
      <c r="AM8" s="95">
        <v>8</v>
      </c>
      <c r="AN8" s="95">
        <v>5</v>
      </c>
      <c r="AO8" s="95">
        <v>7.8</v>
      </c>
      <c r="AP8" s="95">
        <v>9.1</v>
      </c>
      <c r="AQ8" s="99" t="s">
        <v>159</v>
      </c>
      <c r="AR8" s="95">
        <v>8.8000000000000007</v>
      </c>
      <c r="AS8" s="95">
        <v>8</v>
      </c>
      <c r="AT8" s="95">
        <v>7</v>
      </c>
      <c r="AU8" s="97">
        <v>50</v>
      </c>
      <c r="AV8" s="98">
        <v>0</v>
      </c>
      <c r="AW8" s="95">
        <v>7.4</v>
      </c>
      <c r="AX8" s="95">
        <v>5.6</v>
      </c>
      <c r="AY8" s="96"/>
      <c r="AZ8" s="95">
        <v>5.6</v>
      </c>
      <c r="BA8" s="96"/>
      <c r="BB8" s="96"/>
      <c r="BC8" s="96"/>
      <c r="BD8" s="96"/>
      <c r="BE8" s="96"/>
      <c r="BF8" s="95">
        <v>5.7</v>
      </c>
      <c r="BG8" s="96"/>
      <c r="BH8" s="96"/>
      <c r="BI8" s="96"/>
      <c r="BJ8" s="96"/>
      <c r="BK8" s="99" t="s">
        <v>159</v>
      </c>
      <c r="BL8" s="97">
        <v>4</v>
      </c>
      <c r="BM8" s="98">
        <v>1</v>
      </c>
      <c r="BN8" s="95">
        <v>7.9</v>
      </c>
      <c r="BO8" s="95">
        <v>7.3</v>
      </c>
      <c r="BP8" s="95">
        <v>4.4000000000000004</v>
      </c>
      <c r="BQ8" s="95">
        <v>8</v>
      </c>
      <c r="BR8" s="95">
        <v>6.2</v>
      </c>
      <c r="BS8" s="95">
        <v>6.5</v>
      </c>
      <c r="BT8" s="95">
        <v>7.8</v>
      </c>
      <c r="BU8" s="95">
        <v>7.9</v>
      </c>
      <c r="BV8" s="95">
        <v>5.9</v>
      </c>
      <c r="BW8" s="95">
        <v>4.5999999999999996</v>
      </c>
      <c r="BX8" s="95">
        <v>8.3000000000000007</v>
      </c>
      <c r="BY8" s="95">
        <v>8.43</v>
      </c>
      <c r="BZ8" s="95">
        <v>7.6</v>
      </c>
      <c r="CA8" s="95">
        <v>9</v>
      </c>
      <c r="CB8" s="95">
        <v>9.4</v>
      </c>
      <c r="CC8" s="97">
        <v>41</v>
      </c>
      <c r="CD8" s="98">
        <v>0</v>
      </c>
      <c r="CE8" s="96"/>
      <c r="CF8" s="95">
        <v>7.2</v>
      </c>
      <c r="CG8" s="95">
        <v>8.6999999999999993</v>
      </c>
      <c r="CH8" s="95">
        <v>8.6999999999999993</v>
      </c>
      <c r="CI8" s="95">
        <v>6.9</v>
      </c>
      <c r="CJ8" s="95">
        <v>8.8000000000000007</v>
      </c>
      <c r="CK8" s="95">
        <v>9</v>
      </c>
      <c r="CL8" s="99" t="s">
        <v>159</v>
      </c>
      <c r="CM8" s="95">
        <v>9</v>
      </c>
      <c r="CN8" s="95">
        <v>8.1999999999999993</v>
      </c>
      <c r="CO8" s="95">
        <v>8.3000000000000007</v>
      </c>
      <c r="CP8" s="95">
        <v>9</v>
      </c>
      <c r="CQ8" s="95">
        <v>7.5</v>
      </c>
      <c r="CR8" s="95">
        <v>7.6</v>
      </c>
      <c r="CS8" s="95">
        <v>8.4</v>
      </c>
      <c r="CT8" s="95">
        <v>8.8699999999999992</v>
      </c>
      <c r="CU8" s="95">
        <v>9.8000000000000007</v>
      </c>
      <c r="CV8" s="97">
        <v>35</v>
      </c>
      <c r="CW8" s="98">
        <v>3</v>
      </c>
      <c r="CX8" s="96"/>
      <c r="CY8" s="96"/>
      <c r="CZ8" s="96"/>
      <c r="DA8" s="96"/>
      <c r="DB8" s="96"/>
      <c r="DC8" s="96"/>
      <c r="DD8" s="97">
        <v>0</v>
      </c>
      <c r="DE8" s="98">
        <v>3</v>
      </c>
      <c r="DF8" s="97">
        <v>130</v>
      </c>
      <c r="DG8" s="98">
        <v>7</v>
      </c>
      <c r="DH8" s="100">
        <v>132</v>
      </c>
      <c r="DI8" s="95">
        <v>132</v>
      </c>
      <c r="DJ8" s="95">
        <v>7.59</v>
      </c>
      <c r="DK8" s="95">
        <v>3.22</v>
      </c>
      <c r="DL8" s="93"/>
    </row>
    <row r="9" spans="1:116" ht="17.25" customHeight="1" x14ac:dyDescent="0.25">
      <c r="A9" s="92">
        <v>24211210689</v>
      </c>
      <c r="B9" s="93" t="s">
        <v>165</v>
      </c>
      <c r="C9" s="93" t="s">
        <v>168</v>
      </c>
      <c r="D9" s="93" t="s">
        <v>169</v>
      </c>
      <c r="E9" s="94">
        <v>36857</v>
      </c>
      <c r="F9" s="93" t="s">
        <v>157</v>
      </c>
      <c r="G9" s="93" t="s">
        <v>158</v>
      </c>
      <c r="H9" s="95">
        <v>5</v>
      </c>
      <c r="I9" s="95">
        <v>8.9</v>
      </c>
      <c r="J9" s="96"/>
      <c r="K9" s="95">
        <v>5</v>
      </c>
      <c r="L9" s="96"/>
      <c r="M9" s="95">
        <v>8.9</v>
      </c>
      <c r="N9" s="95">
        <v>7.9</v>
      </c>
      <c r="O9" s="95">
        <v>7.8</v>
      </c>
      <c r="P9" s="95">
        <v>6.4</v>
      </c>
      <c r="Q9" s="96"/>
      <c r="R9" s="96"/>
      <c r="S9" s="95">
        <v>7.4</v>
      </c>
      <c r="T9" s="96"/>
      <c r="U9" s="96"/>
      <c r="V9" s="95">
        <v>8</v>
      </c>
      <c r="W9" s="95">
        <v>5.2</v>
      </c>
      <c r="X9" s="96"/>
      <c r="Y9" s="96">
        <v>10</v>
      </c>
      <c r="Z9" s="95">
        <v>9.5</v>
      </c>
      <c r="AA9" s="95">
        <v>7.4</v>
      </c>
      <c r="AB9" s="95">
        <v>6.7</v>
      </c>
      <c r="AC9" s="95">
        <v>6.4</v>
      </c>
      <c r="AD9" s="95">
        <v>6.7</v>
      </c>
      <c r="AE9" s="95">
        <v>6.6</v>
      </c>
      <c r="AF9" s="95">
        <v>7.8</v>
      </c>
      <c r="AG9" s="95">
        <v>8.4</v>
      </c>
      <c r="AH9" s="95">
        <v>7.8</v>
      </c>
      <c r="AI9" s="95">
        <v>6.6</v>
      </c>
      <c r="AJ9" s="95">
        <v>7.5</v>
      </c>
      <c r="AK9" s="95">
        <v>8.3000000000000007</v>
      </c>
      <c r="AL9" s="95">
        <v>8.9</v>
      </c>
      <c r="AM9" s="95">
        <v>6.3</v>
      </c>
      <c r="AN9" s="95">
        <v>6.2</v>
      </c>
      <c r="AO9" s="95">
        <v>6.6</v>
      </c>
      <c r="AP9" s="95">
        <v>6</v>
      </c>
      <c r="AQ9" s="96"/>
      <c r="AR9" s="96"/>
      <c r="AS9" s="96"/>
      <c r="AT9" s="96"/>
      <c r="AU9" s="97">
        <v>47</v>
      </c>
      <c r="AV9" s="98">
        <v>0</v>
      </c>
      <c r="AW9" s="95">
        <v>5</v>
      </c>
      <c r="AX9" s="99" t="s">
        <v>159</v>
      </c>
      <c r="AY9" s="96"/>
      <c r="AZ9" s="96"/>
      <c r="BA9" s="96"/>
      <c r="BB9" s="96"/>
      <c r="BC9" s="95">
        <v>5.5</v>
      </c>
      <c r="BD9" s="96"/>
      <c r="BE9" s="96"/>
      <c r="BF9" s="96"/>
      <c r="BG9" s="96"/>
      <c r="BH9" s="96"/>
      <c r="BI9" s="95">
        <v>7.5</v>
      </c>
      <c r="BJ9" s="96"/>
      <c r="BK9" s="95">
        <v>5.4</v>
      </c>
      <c r="BL9" s="97">
        <v>4</v>
      </c>
      <c r="BM9" s="98">
        <v>1</v>
      </c>
      <c r="BN9" s="95">
        <v>6.2</v>
      </c>
      <c r="BO9" s="95">
        <v>8.8000000000000007</v>
      </c>
      <c r="BP9" s="95">
        <v>6.7</v>
      </c>
      <c r="BQ9" s="95">
        <v>5.8</v>
      </c>
      <c r="BR9" s="95">
        <v>6.1</v>
      </c>
      <c r="BS9" s="95">
        <v>5.9</v>
      </c>
      <c r="BT9" s="95">
        <v>8.6</v>
      </c>
      <c r="BU9" s="95">
        <v>7.8</v>
      </c>
      <c r="BV9" s="95">
        <v>5.6</v>
      </c>
      <c r="BW9" s="95">
        <v>5.8</v>
      </c>
      <c r="BX9" s="95">
        <v>9</v>
      </c>
      <c r="BY9" s="95">
        <v>8.83</v>
      </c>
      <c r="BZ9" s="95">
        <v>6.9</v>
      </c>
      <c r="CA9" s="95">
        <v>9.1999999999999993</v>
      </c>
      <c r="CB9" s="95">
        <v>9</v>
      </c>
      <c r="CC9" s="97">
        <v>41</v>
      </c>
      <c r="CD9" s="98">
        <v>0</v>
      </c>
      <c r="CE9" s="96"/>
      <c r="CF9" s="95">
        <v>8.9</v>
      </c>
      <c r="CG9" s="95">
        <v>8.8000000000000007</v>
      </c>
      <c r="CH9" s="95">
        <v>7.8</v>
      </c>
      <c r="CI9" s="95">
        <v>7</v>
      </c>
      <c r="CJ9" s="95">
        <v>6.9</v>
      </c>
      <c r="CK9" s="95">
        <v>7.9</v>
      </c>
      <c r="CL9" s="99" t="s">
        <v>159</v>
      </c>
      <c r="CM9" s="95">
        <v>8.9</v>
      </c>
      <c r="CN9" s="95">
        <v>7.7</v>
      </c>
      <c r="CO9" s="95">
        <v>8.6</v>
      </c>
      <c r="CP9" s="95">
        <v>8.6</v>
      </c>
      <c r="CQ9" s="95">
        <v>6.3</v>
      </c>
      <c r="CR9" s="95">
        <v>7.7</v>
      </c>
      <c r="CS9" s="95">
        <v>7.1</v>
      </c>
      <c r="CT9" s="95">
        <v>7.47</v>
      </c>
      <c r="CU9" s="95">
        <v>9.4</v>
      </c>
      <c r="CV9" s="97">
        <v>35</v>
      </c>
      <c r="CW9" s="98">
        <v>3</v>
      </c>
      <c r="CX9" s="96"/>
      <c r="CY9" s="96"/>
      <c r="CZ9" s="96"/>
      <c r="DA9" s="96"/>
      <c r="DB9" s="96"/>
      <c r="DC9" s="96"/>
      <c r="DD9" s="97">
        <v>0</v>
      </c>
      <c r="DE9" s="98">
        <v>3</v>
      </c>
      <c r="DF9" s="97">
        <v>127</v>
      </c>
      <c r="DG9" s="98">
        <v>7</v>
      </c>
      <c r="DH9" s="100">
        <v>132</v>
      </c>
      <c r="DI9" s="95">
        <v>127</v>
      </c>
      <c r="DJ9" s="95">
        <v>7.39</v>
      </c>
      <c r="DK9" s="95">
        <v>3.06</v>
      </c>
      <c r="DL9" s="93"/>
    </row>
    <row r="10" spans="1:116" ht="17.25" customHeight="1" x14ac:dyDescent="0.25">
      <c r="A10" s="92">
        <v>24211904058</v>
      </c>
      <c r="B10" s="93" t="s">
        <v>170</v>
      </c>
      <c r="C10" s="93" t="s">
        <v>171</v>
      </c>
      <c r="D10" s="93" t="s">
        <v>172</v>
      </c>
      <c r="E10" s="94">
        <v>36593</v>
      </c>
      <c r="F10" s="93" t="s">
        <v>157</v>
      </c>
      <c r="G10" s="93" t="s">
        <v>158</v>
      </c>
      <c r="H10" s="95">
        <v>7.4</v>
      </c>
      <c r="I10" s="95">
        <v>8.9</v>
      </c>
      <c r="J10" s="96"/>
      <c r="K10" s="95">
        <v>4.3</v>
      </c>
      <c r="L10" s="96"/>
      <c r="M10" s="95">
        <v>9</v>
      </c>
      <c r="N10" s="95">
        <v>9.4</v>
      </c>
      <c r="O10" s="95">
        <v>6.5</v>
      </c>
      <c r="P10" s="95">
        <v>7.6</v>
      </c>
      <c r="Q10" s="96"/>
      <c r="R10" s="95">
        <v>8.5</v>
      </c>
      <c r="S10" s="96"/>
      <c r="T10" s="96"/>
      <c r="U10" s="96"/>
      <c r="V10" s="95">
        <v>7.1</v>
      </c>
      <c r="W10" s="95">
        <v>7.1</v>
      </c>
      <c r="X10" s="96"/>
      <c r="Y10" s="96">
        <v>10</v>
      </c>
      <c r="Z10" s="95">
        <v>9.5</v>
      </c>
      <c r="AA10" s="95">
        <v>6.8</v>
      </c>
      <c r="AB10" s="95">
        <v>5.9</v>
      </c>
      <c r="AC10" s="95">
        <v>5.3</v>
      </c>
      <c r="AD10" s="95">
        <v>5.8</v>
      </c>
      <c r="AE10" s="95">
        <v>7</v>
      </c>
      <c r="AF10" s="95">
        <v>7.3</v>
      </c>
      <c r="AG10" s="95">
        <v>8.1</v>
      </c>
      <c r="AH10" s="95">
        <v>4.5999999999999996</v>
      </c>
      <c r="AI10" s="95">
        <v>6.8</v>
      </c>
      <c r="AJ10" s="95">
        <v>5.4</v>
      </c>
      <c r="AK10" s="95">
        <v>7.7</v>
      </c>
      <c r="AL10" s="95">
        <v>7.3</v>
      </c>
      <c r="AM10" s="95">
        <v>5.2</v>
      </c>
      <c r="AN10" s="95">
        <v>7.4</v>
      </c>
      <c r="AO10" s="95">
        <v>8.4</v>
      </c>
      <c r="AP10" s="99" t="s">
        <v>159</v>
      </c>
      <c r="AQ10" s="96"/>
      <c r="AR10" s="96"/>
      <c r="AS10" s="96"/>
      <c r="AT10" s="96"/>
      <c r="AU10" s="97">
        <v>46</v>
      </c>
      <c r="AV10" s="98">
        <v>1</v>
      </c>
      <c r="AW10" s="95">
        <v>8.8000000000000007</v>
      </c>
      <c r="AX10" s="95">
        <v>6.5</v>
      </c>
      <c r="AY10" s="95">
        <v>8.1999999999999993</v>
      </c>
      <c r="AZ10" s="96"/>
      <c r="BA10" s="96"/>
      <c r="BB10" s="96"/>
      <c r="BC10" s="96"/>
      <c r="BD10" s="96"/>
      <c r="BE10" s="95">
        <v>4.7</v>
      </c>
      <c r="BF10" s="96"/>
      <c r="BG10" s="96"/>
      <c r="BH10" s="96"/>
      <c r="BI10" s="96"/>
      <c r="BJ10" s="96"/>
      <c r="BK10" s="95">
        <v>5.9</v>
      </c>
      <c r="BL10" s="97">
        <v>5</v>
      </c>
      <c r="BM10" s="98">
        <v>0</v>
      </c>
      <c r="BN10" s="95">
        <v>5.4</v>
      </c>
      <c r="BO10" s="95">
        <v>7.5</v>
      </c>
      <c r="BP10" s="99" t="s">
        <v>159</v>
      </c>
      <c r="BQ10" s="95">
        <v>6.1</v>
      </c>
      <c r="BR10" s="99" t="s">
        <v>159</v>
      </c>
      <c r="BS10" s="95">
        <v>4.3</v>
      </c>
      <c r="BT10" s="95">
        <v>5.9</v>
      </c>
      <c r="BU10" s="95">
        <v>6.1</v>
      </c>
      <c r="BV10" s="95">
        <v>4.9000000000000004</v>
      </c>
      <c r="BW10" s="96">
        <v>0</v>
      </c>
      <c r="BX10" s="95">
        <v>8</v>
      </c>
      <c r="BY10" s="96">
        <v>0</v>
      </c>
      <c r="BZ10" s="96">
        <v>0</v>
      </c>
      <c r="CA10" s="95">
        <v>9.1999999999999993</v>
      </c>
      <c r="CB10" s="96">
        <v>0</v>
      </c>
      <c r="CC10" s="97">
        <v>24</v>
      </c>
      <c r="CD10" s="98">
        <v>17</v>
      </c>
      <c r="CE10" s="96"/>
      <c r="CF10" s="95">
        <v>8.6999999999999993</v>
      </c>
      <c r="CG10" s="95">
        <v>7.7</v>
      </c>
      <c r="CH10" s="95">
        <v>6.7</v>
      </c>
      <c r="CI10" s="96"/>
      <c r="CJ10" s="99" t="s">
        <v>159</v>
      </c>
      <c r="CK10" s="95">
        <v>6.7</v>
      </c>
      <c r="CL10" s="99" t="s">
        <v>159</v>
      </c>
      <c r="CM10" s="95">
        <v>5.8</v>
      </c>
      <c r="CN10" s="95">
        <v>8.3000000000000007</v>
      </c>
      <c r="CO10" s="99" t="s">
        <v>159</v>
      </c>
      <c r="CP10" s="95">
        <v>8.3000000000000007</v>
      </c>
      <c r="CQ10" s="95">
        <v>4.7</v>
      </c>
      <c r="CR10" s="95">
        <v>5.9</v>
      </c>
      <c r="CS10" s="95">
        <v>5.5</v>
      </c>
      <c r="CT10" s="95">
        <v>6.2</v>
      </c>
      <c r="CU10" s="95">
        <v>7.1</v>
      </c>
      <c r="CV10" s="97">
        <v>29</v>
      </c>
      <c r="CW10" s="98">
        <v>9</v>
      </c>
      <c r="CX10" s="96"/>
      <c r="CY10" s="96"/>
      <c r="CZ10" s="96"/>
      <c r="DA10" s="96"/>
      <c r="DB10" s="96"/>
      <c r="DC10" s="96"/>
      <c r="DD10" s="97">
        <v>0</v>
      </c>
      <c r="DE10" s="98">
        <v>3</v>
      </c>
      <c r="DF10" s="97">
        <v>104</v>
      </c>
      <c r="DG10" s="98">
        <v>30</v>
      </c>
      <c r="DH10" s="100">
        <v>132</v>
      </c>
      <c r="DI10" s="95">
        <v>124</v>
      </c>
      <c r="DJ10" s="95">
        <v>5.96</v>
      </c>
      <c r="DK10" s="95">
        <v>2.2799999999999998</v>
      </c>
      <c r="DL10" s="93"/>
    </row>
    <row r="11" spans="1:116" ht="17.25" customHeight="1" x14ac:dyDescent="0.25">
      <c r="A11" s="92">
        <v>24211907021</v>
      </c>
      <c r="B11" s="93" t="s">
        <v>165</v>
      </c>
      <c r="C11" s="93" t="s">
        <v>173</v>
      </c>
      <c r="D11" s="93" t="s">
        <v>174</v>
      </c>
      <c r="E11" s="94">
        <v>36792</v>
      </c>
      <c r="F11" s="93" t="s">
        <v>157</v>
      </c>
      <c r="G11" s="93" t="s">
        <v>158</v>
      </c>
      <c r="H11" s="95">
        <v>7.5</v>
      </c>
      <c r="I11" s="95">
        <v>8.6999999999999993</v>
      </c>
      <c r="J11" s="96"/>
      <c r="K11" s="95">
        <v>5</v>
      </c>
      <c r="L11" s="96"/>
      <c r="M11" s="95">
        <v>8.9</v>
      </c>
      <c r="N11" s="95">
        <v>9.1</v>
      </c>
      <c r="O11" s="95">
        <v>5.4</v>
      </c>
      <c r="P11" s="95">
        <v>7.3</v>
      </c>
      <c r="Q11" s="96"/>
      <c r="R11" s="96"/>
      <c r="S11" s="95">
        <v>7.5</v>
      </c>
      <c r="T11" s="96"/>
      <c r="U11" s="96"/>
      <c r="V11" s="95">
        <v>7.7</v>
      </c>
      <c r="W11" s="95">
        <v>6.1</v>
      </c>
      <c r="X11" s="96"/>
      <c r="Y11" s="96">
        <v>10</v>
      </c>
      <c r="Z11" s="95">
        <v>9.5</v>
      </c>
      <c r="AA11" s="95">
        <v>7.7</v>
      </c>
      <c r="AB11" s="95">
        <v>5.6</v>
      </c>
      <c r="AC11" s="95">
        <v>6.9</v>
      </c>
      <c r="AD11" s="95">
        <v>8.3000000000000007</v>
      </c>
      <c r="AE11" s="95">
        <v>6.9</v>
      </c>
      <c r="AF11" s="95">
        <v>6.4</v>
      </c>
      <c r="AG11" s="95">
        <v>4.4000000000000004</v>
      </c>
      <c r="AH11" s="95">
        <v>6.3</v>
      </c>
      <c r="AI11" s="95">
        <v>6.7</v>
      </c>
      <c r="AJ11" s="95">
        <v>5.8</v>
      </c>
      <c r="AK11" s="95">
        <v>8.6</v>
      </c>
      <c r="AL11" s="95">
        <v>7.5</v>
      </c>
      <c r="AM11" s="95">
        <v>5.7</v>
      </c>
      <c r="AN11" s="95">
        <v>5.7</v>
      </c>
      <c r="AO11" s="99" t="s">
        <v>159</v>
      </c>
      <c r="AP11" s="95">
        <v>6.1</v>
      </c>
      <c r="AQ11" s="96"/>
      <c r="AR11" s="96"/>
      <c r="AS11" s="96"/>
      <c r="AT11" s="96"/>
      <c r="AU11" s="97">
        <v>46</v>
      </c>
      <c r="AV11" s="98">
        <v>1</v>
      </c>
      <c r="AW11" s="95">
        <v>8.3000000000000007</v>
      </c>
      <c r="AX11" s="95">
        <v>6.3</v>
      </c>
      <c r="AY11" s="96"/>
      <c r="AZ11" s="96"/>
      <c r="BA11" s="96"/>
      <c r="BB11" s="96"/>
      <c r="BC11" s="95">
        <v>4.7</v>
      </c>
      <c r="BD11" s="96"/>
      <c r="BE11" s="95">
        <v>7.4</v>
      </c>
      <c r="BF11" s="96"/>
      <c r="BG11" s="96"/>
      <c r="BH11" s="96"/>
      <c r="BI11" s="96"/>
      <c r="BJ11" s="96"/>
      <c r="BK11" s="95">
        <v>6.5</v>
      </c>
      <c r="BL11" s="97">
        <v>5</v>
      </c>
      <c r="BM11" s="98">
        <v>0</v>
      </c>
      <c r="BN11" s="95">
        <v>8.1</v>
      </c>
      <c r="BO11" s="95">
        <v>7.9</v>
      </c>
      <c r="BP11" s="99" t="s">
        <v>159</v>
      </c>
      <c r="BQ11" s="95">
        <v>7.4</v>
      </c>
      <c r="BR11" s="95">
        <v>4.8</v>
      </c>
      <c r="BS11" s="95">
        <v>5</v>
      </c>
      <c r="BT11" s="95">
        <v>6.1</v>
      </c>
      <c r="BU11" s="95">
        <v>5.9</v>
      </c>
      <c r="BV11" s="95">
        <v>5.4</v>
      </c>
      <c r="BW11" s="95">
        <v>6.4</v>
      </c>
      <c r="BX11" s="95">
        <v>8.3000000000000007</v>
      </c>
      <c r="BY11" s="95">
        <v>7.17</v>
      </c>
      <c r="BZ11" s="95">
        <v>5.8</v>
      </c>
      <c r="CA11" s="95">
        <v>9.1999999999999993</v>
      </c>
      <c r="CB11" s="95">
        <v>8.6</v>
      </c>
      <c r="CC11" s="97">
        <v>38</v>
      </c>
      <c r="CD11" s="98">
        <v>3</v>
      </c>
      <c r="CE11" s="96"/>
      <c r="CF11" s="95">
        <v>9.1</v>
      </c>
      <c r="CG11" s="95">
        <v>8.1</v>
      </c>
      <c r="CH11" s="95">
        <v>8</v>
      </c>
      <c r="CI11" s="95">
        <v>6.8</v>
      </c>
      <c r="CJ11" s="95">
        <v>7.4</v>
      </c>
      <c r="CK11" s="95">
        <v>8</v>
      </c>
      <c r="CL11" s="99" t="s">
        <v>159</v>
      </c>
      <c r="CM11" s="95">
        <v>8.1</v>
      </c>
      <c r="CN11" s="95">
        <v>8.1999999999999993</v>
      </c>
      <c r="CO11" s="95">
        <v>7.6</v>
      </c>
      <c r="CP11" s="95">
        <v>8.4</v>
      </c>
      <c r="CQ11" s="95">
        <v>4.5999999999999996</v>
      </c>
      <c r="CR11" s="95">
        <v>6.3</v>
      </c>
      <c r="CS11" s="95">
        <v>6.5</v>
      </c>
      <c r="CT11" s="95">
        <v>6.4</v>
      </c>
      <c r="CU11" s="95">
        <v>7.4</v>
      </c>
      <c r="CV11" s="97">
        <v>35</v>
      </c>
      <c r="CW11" s="98">
        <v>3</v>
      </c>
      <c r="CX11" s="96"/>
      <c r="CY11" s="96"/>
      <c r="CZ11" s="96"/>
      <c r="DA11" s="96"/>
      <c r="DB11" s="96"/>
      <c r="DC11" s="96"/>
      <c r="DD11" s="97">
        <v>0</v>
      </c>
      <c r="DE11" s="98">
        <v>3</v>
      </c>
      <c r="DF11" s="97">
        <v>124</v>
      </c>
      <c r="DG11" s="98">
        <v>10</v>
      </c>
      <c r="DH11" s="100">
        <v>132</v>
      </c>
      <c r="DI11" s="95">
        <v>127</v>
      </c>
      <c r="DJ11" s="95">
        <v>6.89</v>
      </c>
      <c r="DK11" s="95">
        <v>2.74</v>
      </c>
      <c r="DL11" s="93"/>
    </row>
    <row r="12" spans="1:116" ht="17.25" customHeight="1" x14ac:dyDescent="0.25">
      <c r="A12" s="92">
        <v>24211905580</v>
      </c>
      <c r="B12" s="93" t="s">
        <v>165</v>
      </c>
      <c r="C12" s="93" t="s">
        <v>175</v>
      </c>
      <c r="D12" s="93" t="s">
        <v>176</v>
      </c>
      <c r="E12" s="94">
        <v>36656</v>
      </c>
      <c r="F12" s="93" t="s">
        <v>157</v>
      </c>
      <c r="G12" s="93" t="s">
        <v>158</v>
      </c>
      <c r="H12" s="95">
        <v>8.1999999999999993</v>
      </c>
      <c r="I12" s="95">
        <v>9.1</v>
      </c>
      <c r="J12" s="96"/>
      <c r="K12" s="95">
        <v>8.1</v>
      </c>
      <c r="L12" s="96"/>
      <c r="M12" s="95">
        <v>9.3000000000000007</v>
      </c>
      <c r="N12" s="95">
        <v>8.9</v>
      </c>
      <c r="O12" s="95">
        <v>9.4</v>
      </c>
      <c r="P12" s="95">
        <v>7.9</v>
      </c>
      <c r="Q12" s="96"/>
      <c r="R12" s="96"/>
      <c r="S12" s="95">
        <v>7.7</v>
      </c>
      <c r="T12" s="96"/>
      <c r="U12" s="95">
        <v>7.1</v>
      </c>
      <c r="V12" s="96"/>
      <c r="W12" s="95">
        <v>6.6</v>
      </c>
      <c r="X12" s="96"/>
      <c r="Y12" s="96">
        <v>10</v>
      </c>
      <c r="Z12" s="95">
        <v>9.5</v>
      </c>
      <c r="AA12" s="95">
        <v>7.7</v>
      </c>
      <c r="AB12" s="95">
        <v>4.5</v>
      </c>
      <c r="AC12" s="95">
        <v>8.1</v>
      </c>
      <c r="AD12" s="95">
        <v>8.8000000000000007</v>
      </c>
      <c r="AE12" s="95">
        <v>9.1</v>
      </c>
      <c r="AF12" s="95">
        <v>9</v>
      </c>
      <c r="AG12" s="95">
        <v>9.3000000000000007</v>
      </c>
      <c r="AH12" s="95">
        <v>8.9</v>
      </c>
      <c r="AI12" s="95">
        <v>9.3000000000000007</v>
      </c>
      <c r="AJ12" s="95">
        <v>8.3000000000000007</v>
      </c>
      <c r="AK12" s="95">
        <v>8.9</v>
      </c>
      <c r="AL12" s="95">
        <v>9.1999999999999993</v>
      </c>
      <c r="AM12" s="95">
        <v>8.4</v>
      </c>
      <c r="AN12" s="95">
        <v>9.1</v>
      </c>
      <c r="AO12" s="95">
        <v>8</v>
      </c>
      <c r="AP12" s="95">
        <v>9.6</v>
      </c>
      <c r="AQ12" s="96"/>
      <c r="AR12" s="96"/>
      <c r="AS12" s="96"/>
      <c r="AT12" s="96"/>
      <c r="AU12" s="97">
        <v>47</v>
      </c>
      <c r="AV12" s="98">
        <v>0</v>
      </c>
      <c r="AW12" s="95">
        <v>6</v>
      </c>
      <c r="AX12" s="95">
        <v>6.3</v>
      </c>
      <c r="AY12" s="96"/>
      <c r="AZ12" s="96"/>
      <c r="BA12" s="96"/>
      <c r="BB12" s="96"/>
      <c r="BC12" s="95">
        <v>6</v>
      </c>
      <c r="BD12" s="96"/>
      <c r="BE12" s="96"/>
      <c r="BF12" s="96"/>
      <c r="BG12" s="96"/>
      <c r="BH12" s="96"/>
      <c r="BI12" s="95">
        <v>6.6</v>
      </c>
      <c r="BJ12" s="96"/>
      <c r="BK12" s="95">
        <v>5.8</v>
      </c>
      <c r="BL12" s="97">
        <v>5</v>
      </c>
      <c r="BM12" s="98">
        <v>0</v>
      </c>
      <c r="BN12" s="95">
        <v>7.9</v>
      </c>
      <c r="BO12" s="95">
        <v>8.6</v>
      </c>
      <c r="BP12" s="95">
        <v>6</v>
      </c>
      <c r="BQ12" s="95">
        <v>9</v>
      </c>
      <c r="BR12" s="95">
        <v>5.0999999999999996</v>
      </c>
      <c r="BS12" s="95">
        <v>7.3</v>
      </c>
      <c r="BT12" s="95">
        <v>7.8</v>
      </c>
      <c r="BU12" s="95">
        <v>7.3</v>
      </c>
      <c r="BV12" s="95">
        <v>6.9</v>
      </c>
      <c r="BW12" s="95">
        <v>6</v>
      </c>
      <c r="BX12" s="95">
        <v>9.3000000000000007</v>
      </c>
      <c r="BY12" s="95">
        <v>8.67</v>
      </c>
      <c r="BZ12" s="95">
        <v>7.6</v>
      </c>
      <c r="CA12" s="95">
        <v>9.1999999999999993</v>
      </c>
      <c r="CB12" s="95">
        <v>8.6</v>
      </c>
      <c r="CC12" s="97">
        <v>41</v>
      </c>
      <c r="CD12" s="98">
        <v>0</v>
      </c>
      <c r="CE12" s="96"/>
      <c r="CF12" s="95">
        <v>9</v>
      </c>
      <c r="CG12" s="95">
        <v>8.8000000000000007</v>
      </c>
      <c r="CH12" s="95">
        <v>7.8</v>
      </c>
      <c r="CI12" s="95">
        <v>7.6</v>
      </c>
      <c r="CJ12" s="95">
        <v>8.1999999999999993</v>
      </c>
      <c r="CK12" s="95">
        <v>8.6999999999999993</v>
      </c>
      <c r="CL12" s="99" t="s">
        <v>159</v>
      </c>
      <c r="CM12" s="95">
        <v>8.1</v>
      </c>
      <c r="CN12" s="95">
        <v>8.6999999999999993</v>
      </c>
      <c r="CO12" s="95">
        <v>8.4</v>
      </c>
      <c r="CP12" s="95">
        <v>8.6</v>
      </c>
      <c r="CQ12" s="95">
        <v>6.6</v>
      </c>
      <c r="CR12" s="95">
        <v>6.6</v>
      </c>
      <c r="CS12" s="95">
        <v>7.8</v>
      </c>
      <c r="CT12" s="95">
        <v>8</v>
      </c>
      <c r="CU12" s="95">
        <v>9.6999999999999993</v>
      </c>
      <c r="CV12" s="97">
        <v>35</v>
      </c>
      <c r="CW12" s="98">
        <v>3</v>
      </c>
      <c r="CX12" s="96"/>
      <c r="CY12" s="96"/>
      <c r="CZ12" s="96"/>
      <c r="DA12" s="96"/>
      <c r="DB12" s="96"/>
      <c r="DC12" s="96"/>
      <c r="DD12" s="97">
        <v>0</v>
      </c>
      <c r="DE12" s="98">
        <v>3</v>
      </c>
      <c r="DF12" s="97">
        <v>128</v>
      </c>
      <c r="DG12" s="98">
        <v>6</v>
      </c>
      <c r="DH12" s="100">
        <v>132</v>
      </c>
      <c r="DI12" s="95">
        <v>128</v>
      </c>
      <c r="DJ12" s="95">
        <v>7.98</v>
      </c>
      <c r="DK12" s="95">
        <v>3.43</v>
      </c>
      <c r="DL12" s="93"/>
    </row>
    <row r="13" spans="1:116" ht="17.25" customHeight="1" x14ac:dyDescent="0.25">
      <c r="A13" s="92">
        <v>24211916183</v>
      </c>
      <c r="B13" s="93" t="s">
        <v>161</v>
      </c>
      <c r="C13" s="93" t="s">
        <v>177</v>
      </c>
      <c r="D13" s="93" t="s">
        <v>178</v>
      </c>
      <c r="E13" s="94">
        <v>36665</v>
      </c>
      <c r="F13" s="93" t="s">
        <v>157</v>
      </c>
      <c r="G13" s="93" t="s">
        <v>158</v>
      </c>
      <c r="H13" s="95">
        <v>7.6</v>
      </c>
      <c r="I13" s="95">
        <v>8.9</v>
      </c>
      <c r="J13" s="96"/>
      <c r="K13" s="95">
        <v>6.2</v>
      </c>
      <c r="L13" s="96"/>
      <c r="M13" s="95">
        <v>9.6999999999999993</v>
      </c>
      <c r="N13" s="96">
        <v>10</v>
      </c>
      <c r="O13" s="95">
        <v>9.1</v>
      </c>
      <c r="P13" s="95">
        <v>7.3</v>
      </c>
      <c r="Q13" s="96"/>
      <c r="R13" s="96">
        <v>10</v>
      </c>
      <c r="S13" s="96"/>
      <c r="T13" s="96"/>
      <c r="U13" s="96"/>
      <c r="V13" s="95">
        <v>8.3000000000000007</v>
      </c>
      <c r="W13" s="95">
        <v>7.8</v>
      </c>
      <c r="X13" s="96"/>
      <c r="Y13" s="96">
        <v>10</v>
      </c>
      <c r="Z13" s="95">
        <v>9.5</v>
      </c>
      <c r="AA13" s="95">
        <v>9.1999999999999993</v>
      </c>
      <c r="AB13" s="95">
        <v>6.7</v>
      </c>
      <c r="AC13" s="95">
        <v>7.2</v>
      </c>
      <c r="AD13" s="95">
        <v>8.9</v>
      </c>
      <c r="AE13" s="95">
        <v>9</v>
      </c>
      <c r="AF13" s="95">
        <v>9.3000000000000007</v>
      </c>
      <c r="AG13" s="95">
        <v>9.3000000000000007</v>
      </c>
      <c r="AH13" s="95">
        <v>8.8000000000000007</v>
      </c>
      <c r="AI13" s="95">
        <v>9</v>
      </c>
      <c r="AJ13" s="95">
        <v>9.1</v>
      </c>
      <c r="AK13" s="95">
        <v>8.6</v>
      </c>
      <c r="AL13" s="95">
        <v>9.3000000000000007</v>
      </c>
      <c r="AM13" s="95">
        <v>9.5</v>
      </c>
      <c r="AN13" s="95">
        <v>8.1999999999999993</v>
      </c>
      <c r="AO13" s="95">
        <v>8.9</v>
      </c>
      <c r="AP13" s="95">
        <v>9.6</v>
      </c>
      <c r="AQ13" s="96"/>
      <c r="AR13" s="96"/>
      <c r="AS13" s="96"/>
      <c r="AT13" s="96"/>
      <c r="AU13" s="97">
        <v>47</v>
      </c>
      <c r="AV13" s="98">
        <v>0</v>
      </c>
      <c r="AW13" s="95">
        <v>7.5</v>
      </c>
      <c r="AX13" s="95">
        <v>8.5</v>
      </c>
      <c r="AY13" s="96"/>
      <c r="AZ13" s="96"/>
      <c r="BA13" s="96"/>
      <c r="BB13" s="96"/>
      <c r="BC13" s="95">
        <v>8</v>
      </c>
      <c r="BD13" s="96"/>
      <c r="BE13" s="96"/>
      <c r="BF13" s="96"/>
      <c r="BG13" s="96"/>
      <c r="BH13" s="96"/>
      <c r="BI13" s="95">
        <v>4.4000000000000004</v>
      </c>
      <c r="BJ13" s="96"/>
      <c r="BK13" s="95">
        <v>8</v>
      </c>
      <c r="BL13" s="97">
        <v>5</v>
      </c>
      <c r="BM13" s="98">
        <v>0</v>
      </c>
      <c r="BN13" s="95">
        <v>5.8</v>
      </c>
      <c r="BO13" s="95">
        <v>9.3000000000000007</v>
      </c>
      <c r="BP13" s="95">
        <v>6.3</v>
      </c>
      <c r="BQ13" s="95">
        <v>6.5</v>
      </c>
      <c r="BR13" s="95">
        <v>7.5</v>
      </c>
      <c r="BS13" s="95">
        <v>8.8000000000000007</v>
      </c>
      <c r="BT13" s="96">
        <v>10</v>
      </c>
      <c r="BU13" s="95">
        <v>8</v>
      </c>
      <c r="BV13" s="95">
        <v>7.7</v>
      </c>
      <c r="BW13" s="95">
        <v>6.4</v>
      </c>
      <c r="BX13" s="95">
        <v>8.6999999999999993</v>
      </c>
      <c r="BY13" s="95">
        <v>8.43</v>
      </c>
      <c r="BZ13" s="95">
        <v>8.8000000000000007</v>
      </c>
      <c r="CA13" s="95">
        <v>9.1</v>
      </c>
      <c r="CB13" s="95">
        <v>9</v>
      </c>
      <c r="CC13" s="97">
        <v>41</v>
      </c>
      <c r="CD13" s="98">
        <v>0</v>
      </c>
      <c r="CE13" s="96"/>
      <c r="CF13" s="95">
        <v>9.4</v>
      </c>
      <c r="CG13" s="95">
        <v>9</v>
      </c>
      <c r="CH13" s="95">
        <v>8.6999999999999993</v>
      </c>
      <c r="CI13" s="95">
        <v>8.4</v>
      </c>
      <c r="CJ13" s="95">
        <v>9.4</v>
      </c>
      <c r="CK13" s="95">
        <v>8.6999999999999993</v>
      </c>
      <c r="CL13" s="99" t="s">
        <v>159</v>
      </c>
      <c r="CM13" s="95">
        <v>9.8000000000000007</v>
      </c>
      <c r="CN13" s="95">
        <v>9.1</v>
      </c>
      <c r="CO13" s="95">
        <v>7.6</v>
      </c>
      <c r="CP13" s="95">
        <v>8.8000000000000007</v>
      </c>
      <c r="CQ13" s="95">
        <v>7.2</v>
      </c>
      <c r="CR13" s="95">
        <v>8.1999999999999993</v>
      </c>
      <c r="CS13" s="95">
        <v>8.1</v>
      </c>
      <c r="CT13" s="95">
        <v>9.6999999999999993</v>
      </c>
      <c r="CU13" s="95">
        <v>9.6</v>
      </c>
      <c r="CV13" s="97">
        <v>35</v>
      </c>
      <c r="CW13" s="98">
        <v>3</v>
      </c>
      <c r="CX13" s="96"/>
      <c r="CY13" s="96"/>
      <c r="CZ13" s="96"/>
      <c r="DA13" s="96"/>
      <c r="DB13" s="96"/>
      <c r="DC13" s="96"/>
      <c r="DD13" s="97">
        <v>0</v>
      </c>
      <c r="DE13" s="98">
        <v>3</v>
      </c>
      <c r="DF13" s="97">
        <v>128</v>
      </c>
      <c r="DG13" s="98">
        <v>6</v>
      </c>
      <c r="DH13" s="100">
        <v>132</v>
      </c>
      <c r="DI13" s="95">
        <v>128</v>
      </c>
      <c r="DJ13" s="95">
        <v>8.48</v>
      </c>
      <c r="DK13" s="95">
        <v>3.64</v>
      </c>
      <c r="DL13" s="93"/>
    </row>
    <row r="14" spans="1:116" ht="17.25" customHeight="1" x14ac:dyDescent="0.25">
      <c r="A14" s="92">
        <v>24211916107</v>
      </c>
      <c r="B14" s="93" t="s">
        <v>170</v>
      </c>
      <c r="C14" s="93" t="s">
        <v>179</v>
      </c>
      <c r="D14" s="93" t="s">
        <v>157</v>
      </c>
      <c r="E14" s="94">
        <v>36722</v>
      </c>
      <c r="F14" s="93" t="s">
        <v>157</v>
      </c>
      <c r="G14" s="93" t="s">
        <v>158</v>
      </c>
      <c r="H14" s="95">
        <v>7.8</v>
      </c>
      <c r="I14" s="95">
        <v>8.9</v>
      </c>
      <c r="J14" s="96"/>
      <c r="K14" s="95">
        <v>6.8</v>
      </c>
      <c r="L14" s="96"/>
      <c r="M14" s="95">
        <v>8.8000000000000007</v>
      </c>
      <c r="N14" s="95">
        <v>8.3000000000000007</v>
      </c>
      <c r="O14" s="95">
        <v>8.9</v>
      </c>
      <c r="P14" s="95">
        <v>7.6</v>
      </c>
      <c r="Q14" s="96"/>
      <c r="R14" s="95">
        <v>9.4</v>
      </c>
      <c r="S14" s="96"/>
      <c r="T14" s="96"/>
      <c r="U14" s="96"/>
      <c r="V14" s="95">
        <v>7.8</v>
      </c>
      <c r="W14" s="95">
        <v>8</v>
      </c>
      <c r="X14" s="96"/>
      <c r="Y14" s="96">
        <v>10</v>
      </c>
      <c r="Z14" s="95">
        <v>9.5</v>
      </c>
      <c r="AA14" s="95">
        <v>8.9</v>
      </c>
      <c r="AB14" s="95">
        <v>5.7</v>
      </c>
      <c r="AC14" s="95">
        <v>8.4</v>
      </c>
      <c r="AD14" s="95">
        <v>9.3000000000000007</v>
      </c>
      <c r="AE14" s="95">
        <v>6.5</v>
      </c>
      <c r="AF14" s="95">
        <v>6.8</v>
      </c>
      <c r="AG14" s="95">
        <v>6.5</v>
      </c>
      <c r="AH14" s="95">
        <v>6.1</v>
      </c>
      <c r="AI14" s="95">
        <v>7.6</v>
      </c>
      <c r="AJ14" s="95">
        <v>4.5</v>
      </c>
      <c r="AK14" s="95">
        <v>7</v>
      </c>
      <c r="AL14" s="95">
        <v>9.5</v>
      </c>
      <c r="AM14" s="95">
        <v>5.9</v>
      </c>
      <c r="AN14" s="95">
        <v>7.8</v>
      </c>
      <c r="AO14" s="95">
        <v>7.4</v>
      </c>
      <c r="AP14" s="95">
        <v>8.6999999999999993</v>
      </c>
      <c r="AQ14" s="96"/>
      <c r="AR14" s="96"/>
      <c r="AS14" s="96"/>
      <c r="AT14" s="96"/>
      <c r="AU14" s="97">
        <v>47</v>
      </c>
      <c r="AV14" s="98">
        <v>0</v>
      </c>
      <c r="AW14" s="95">
        <v>7.3</v>
      </c>
      <c r="AX14" s="95">
        <v>7.6</v>
      </c>
      <c r="AY14" s="96"/>
      <c r="AZ14" s="96"/>
      <c r="BA14" s="96"/>
      <c r="BB14" s="96"/>
      <c r="BC14" s="95">
        <v>6.4</v>
      </c>
      <c r="BD14" s="96"/>
      <c r="BE14" s="96"/>
      <c r="BF14" s="96"/>
      <c r="BG14" s="96"/>
      <c r="BH14" s="96"/>
      <c r="BI14" s="95">
        <v>4.8</v>
      </c>
      <c r="BJ14" s="96"/>
      <c r="BK14" s="95">
        <v>7</v>
      </c>
      <c r="BL14" s="97">
        <v>5</v>
      </c>
      <c r="BM14" s="98">
        <v>0</v>
      </c>
      <c r="BN14" s="95">
        <v>8</v>
      </c>
      <c r="BO14" s="95">
        <v>7.9</v>
      </c>
      <c r="BP14" s="95">
        <v>7.4</v>
      </c>
      <c r="BQ14" s="95">
        <v>9.4</v>
      </c>
      <c r="BR14" s="95">
        <v>5.8</v>
      </c>
      <c r="BS14" s="95">
        <v>8.4</v>
      </c>
      <c r="BT14" s="95">
        <v>7.3</v>
      </c>
      <c r="BU14" s="95">
        <v>8.6</v>
      </c>
      <c r="BV14" s="95">
        <v>7.7</v>
      </c>
      <c r="BW14" s="95">
        <v>5.8</v>
      </c>
      <c r="BX14" s="95">
        <v>8.1999999999999993</v>
      </c>
      <c r="BY14" s="95">
        <v>7.6</v>
      </c>
      <c r="BZ14" s="95">
        <v>7.2</v>
      </c>
      <c r="CA14" s="95">
        <v>9.5</v>
      </c>
      <c r="CB14" s="95">
        <v>9.1</v>
      </c>
      <c r="CC14" s="97">
        <v>41</v>
      </c>
      <c r="CD14" s="98">
        <v>0</v>
      </c>
      <c r="CE14" s="96"/>
      <c r="CF14" s="95">
        <v>9.1</v>
      </c>
      <c r="CG14" s="95">
        <v>8.8000000000000007</v>
      </c>
      <c r="CH14" s="95">
        <v>8.8000000000000007</v>
      </c>
      <c r="CI14" s="95">
        <v>8.1999999999999993</v>
      </c>
      <c r="CJ14" s="95">
        <v>9.1</v>
      </c>
      <c r="CK14" s="95">
        <v>8.6999999999999993</v>
      </c>
      <c r="CL14" s="99" t="s">
        <v>159</v>
      </c>
      <c r="CM14" s="95">
        <v>9.1</v>
      </c>
      <c r="CN14" s="95">
        <v>9</v>
      </c>
      <c r="CO14" s="95">
        <v>8.8000000000000007</v>
      </c>
      <c r="CP14" s="95">
        <v>9.6</v>
      </c>
      <c r="CQ14" s="95">
        <v>7.8</v>
      </c>
      <c r="CR14" s="95">
        <v>8.4</v>
      </c>
      <c r="CS14" s="95">
        <v>8.6</v>
      </c>
      <c r="CT14" s="95">
        <v>9.1999999999999993</v>
      </c>
      <c r="CU14" s="95">
        <v>9.1999999999999993</v>
      </c>
      <c r="CV14" s="97">
        <v>35</v>
      </c>
      <c r="CW14" s="98">
        <v>3</v>
      </c>
      <c r="CX14" s="96"/>
      <c r="CY14" s="96"/>
      <c r="CZ14" s="96"/>
      <c r="DA14" s="96"/>
      <c r="DB14" s="96"/>
      <c r="DC14" s="96"/>
      <c r="DD14" s="97">
        <v>0</v>
      </c>
      <c r="DE14" s="98">
        <v>3</v>
      </c>
      <c r="DF14" s="97">
        <v>128</v>
      </c>
      <c r="DG14" s="98">
        <v>6</v>
      </c>
      <c r="DH14" s="100">
        <v>132</v>
      </c>
      <c r="DI14" s="95">
        <v>128</v>
      </c>
      <c r="DJ14" s="95">
        <v>8.1</v>
      </c>
      <c r="DK14" s="95">
        <v>3.49</v>
      </c>
      <c r="DL14" s="93"/>
    </row>
    <row r="15" spans="1:116" ht="17.25" customHeight="1" x14ac:dyDescent="0.25">
      <c r="A15" s="92">
        <v>24201907718</v>
      </c>
      <c r="B15" s="93" t="s">
        <v>180</v>
      </c>
      <c r="C15" s="93" t="s">
        <v>181</v>
      </c>
      <c r="D15" s="93" t="s">
        <v>182</v>
      </c>
      <c r="E15" s="94">
        <v>36549</v>
      </c>
      <c r="F15" s="93" t="s">
        <v>183</v>
      </c>
      <c r="G15" s="93" t="s">
        <v>158</v>
      </c>
      <c r="H15" s="95">
        <v>7.6</v>
      </c>
      <c r="I15" s="95">
        <v>8.6999999999999993</v>
      </c>
      <c r="J15" s="96"/>
      <c r="K15" s="95">
        <v>6.6</v>
      </c>
      <c r="L15" s="96"/>
      <c r="M15" s="95">
        <v>9.3000000000000007</v>
      </c>
      <c r="N15" s="95">
        <v>9.1999999999999993</v>
      </c>
      <c r="O15" s="95">
        <v>9.1</v>
      </c>
      <c r="P15" s="95">
        <v>9</v>
      </c>
      <c r="Q15" s="96"/>
      <c r="R15" s="95">
        <v>9.3000000000000007</v>
      </c>
      <c r="S15" s="96"/>
      <c r="T15" s="96"/>
      <c r="U15" s="96"/>
      <c r="V15" s="95">
        <v>8.6</v>
      </c>
      <c r="W15" s="95">
        <v>7.8</v>
      </c>
      <c r="X15" s="96"/>
      <c r="Y15" s="96">
        <v>10</v>
      </c>
      <c r="Z15" s="95">
        <v>9.5</v>
      </c>
      <c r="AA15" s="95">
        <v>9</v>
      </c>
      <c r="AB15" s="95">
        <v>7.1</v>
      </c>
      <c r="AC15" s="95">
        <v>8.1</v>
      </c>
      <c r="AD15" s="95">
        <v>8.9</v>
      </c>
      <c r="AE15" s="95">
        <v>6.8</v>
      </c>
      <c r="AF15" s="95">
        <v>8.5</v>
      </c>
      <c r="AG15" s="95">
        <v>8.1999999999999993</v>
      </c>
      <c r="AH15" s="95">
        <v>8.6</v>
      </c>
      <c r="AI15" s="95">
        <v>7.5</v>
      </c>
      <c r="AJ15" s="95">
        <v>8.1999999999999993</v>
      </c>
      <c r="AK15" s="95">
        <v>8</v>
      </c>
      <c r="AL15" s="95">
        <v>9.8000000000000007</v>
      </c>
      <c r="AM15" s="95">
        <v>7.4</v>
      </c>
      <c r="AN15" s="95">
        <v>9.1</v>
      </c>
      <c r="AO15" s="95">
        <v>6.8</v>
      </c>
      <c r="AP15" s="95">
        <v>8.4</v>
      </c>
      <c r="AQ15" s="96"/>
      <c r="AR15" s="96"/>
      <c r="AS15" s="96"/>
      <c r="AT15" s="96"/>
      <c r="AU15" s="97">
        <v>47</v>
      </c>
      <c r="AV15" s="98">
        <v>0</v>
      </c>
      <c r="AW15" s="95">
        <v>6.7</v>
      </c>
      <c r="AX15" s="95">
        <v>7.3</v>
      </c>
      <c r="AY15" s="96"/>
      <c r="AZ15" s="96"/>
      <c r="BA15" s="96"/>
      <c r="BB15" s="96"/>
      <c r="BC15" s="95">
        <v>7.9</v>
      </c>
      <c r="BD15" s="96"/>
      <c r="BE15" s="96"/>
      <c r="BF15" s="96"/>
      <c r="BG15" s="96"/>
      <c r="BH15" s="96"/>
      <c r="BI15" s="95">
        <v>6.8</v>
      </c>
      <c r="BJ15" s="96"/>
      <c r="BK15" s="95">
        <v>7.4</v>
      </c>
      <c r="BL15" s="97">
        <v>5</v>
      </c>
      <c r="BM15" s="98">
        <v>0</v>
      </c>
      <c r="BN15" s="95">
        <v>8.1999999999999993</v>
      </c>
      <c r="BO15" s="95">
        <v>9.1999999999999993</v>
      </c>
      <c r="BP15" s="95">
        <v>7.6</v>
      </c>
      <c r="BQ15" s="95">
        <v>8.6999999999999993</v>
      </c>
      <c r="BR15" s="95">
        <v>6.6</v>
      </c>
      <c r="BS15" s="95">
        <v>8.8000000000000007</v>
      </c>
      <c r="BT15" s="95">
        <v>9.5</v>
      </c>
      <c r="BU15" s="95">
        <v>8.6</v>
      </c>
      <c r="BV15" s="95">
        <v>8.4</v>
      </c>
      <c r="BW15" s="95">
        <v>7.8</v>
      </c>
      <c r="BX15" s="95">
        <v>9.6999999999999993</v>
      </c>
      <c r="BY15" s="95">
        <v>8.3699999999999992</v>
      </c>
      <c r="BZ15" s="95">
        <v>8.8000000000000007</v>
      </c>
      <c r="CA15" s="95">
        <v>9</v>
      </c>
      <c r="CB15" s="95">
        <v>8.3000000000000007</v>
      </c>
      <c r="CC15" s="97">
        <v>41</v>
      </c>
      <c r="CD15" s="98">
        <v>0</v>
      </c>
      <c r="CE15" s="96"/>
      <c r="CF15" s="95">
        <v>9.4</v>
      </c>
      <c r="CG15" s="95">
        <v>8.9</v>
      </c>
      <c r="CH15" s="95">
        <v>8.5</v>
      </c>
      <c r="CI15" s="95">
        <v>8.1999999999999993</v>
      </c>
      <c r="CJ15" s="95">
        <v>9</v>
      </c>
      <c r="CK15" s="95">
        <v>9</v>
      </c>
      <c r="CL15" s="99" t="s">
        <v>159</v>
      </c>
      <c r="CM15" s="95">
        <v>8.9</v>
      </c>
      <c r="CN15" s="95">
        <v>9.1999999999999993</v>
      </c>
      <c r="CO15" s="95">
        <v>7.8</v>
      </c>
      <c r="CP15" s="95">
        <v>9.5</v>
      </c>
      <c r="CQ15" s="95">
        <v>7.3</v>
      </c>
      <c r="CR15" s="95">
        <v>7.4</v>
      </c>
      <c r="CS15" s="95">
        <v>8.5</v>
      </c>
      <c r="CT15" s="95">
        <v>8.9</v>
      </c>
      <c r="CU15" s="95">
        <v>9.4</v>
      </c>
      <c r="CV15" s="97">
        <v>35</v>
      </c>
      <c r="CW15" s="98">
        <v>3</v>
      </c>
      <c r="CX15" s="96"/>
      <c r="CY15" s="96"/>
      <c r="CZ15" s="96"/>
      <c r="DA15" s="96"/>
      <c r="DB15" s="96"/>
      <c r="DC15" s="96"/>
      <c r="DD15" s="97">
        <v>0</v>
      </c>
      <c r="DE15" s="98">
        <v>3</v>
      </c>
      <c r="DF15" s="97">
        <v>128</v>
      </c>
      <c r="DG15" s="98">
        <v>6</v>
      </c>
      <c r="DH15" s="100">
        <v>132</v>
      </c>
      <c r="DI15" s="95">
        <v>128</v>
      </c>
      <c r="DJ15" s="95">
        <v>8.51</v>
      </c>
      <c r="DK15" s="95">
        <v>3.73</v>
      </c>
      <c r="DL15" s="93"/>
    </row>
    <row r="16" spans="1:116" ht="17.25" customHeight="1" x14ac:dyDescent="0.25">
      <c r="A16" s="92">
        <v>24211908317</v>
      </c>
      <c r="B16" s="93" t="s">
        <v>161</v>
      </c>
      <c r="C16" s="93" t="s">
        <v>167</v>
      </c>
      <c r="D16" s="93" t="s">
        <v>184</v>
      </c>
      <c r="E16" s="94">
        <v>36238</v>
      </c>
      <c r="F16" s="93" t="s">
        <v>157</v>
      </c>
      <c r="G16" s="93" t="s">
        <v>158</v>
      </c>
      <c r="H16" s="95">
        <v>7.5</v>
      </c>
      <c r="I16" s="95">
        <v>8.8000000000000007</v>
      </c>
      <c r="J16" s="96"/>
      <c r="K16" s="95">
        <v>4.8</v>
      </c>
      <c r="L16" s="96"/>
      <c r="M16" s="95">
        <v>8</v>
      </c>
      <c r="N16" s="95">
        <v>8.8000000000000007</v>
      </c>
      <c r="O16" s="95">
        <v>6.3</v>
      </c>
      <c r="P16" s="95">
        <v>7.3</v>
      </c>
      <c r="Q16" s="96"/>
      <c r="R16" s="96">
        <v>0</v>
      </c>
      <c r="S16" s="95">
        <v>8.4</v>
      </c>
      <c r="T16" s="96"/>
      <c r="U16" s="96"/>
      <c r="V16" s="95">
        <v>7.3</v>
      </c>
      <c r="W16" s="95">
        <v>4.3</v>
      </c>
      <c r="X16" s="96"/>
      <c r="Y16" s="96">
        <v>10</v>
      </c>
      <c r="Z16" s="95">
        <v>9.5</v>
      </c>
      <c r="AA16" s="95">
        <v>9.3000000000000007</v>
      </c>
      <c r="AB16" s="95">
        <v>6.2</v>
      </c>
      <c r="AC16" s="95">
        <v>6.9</v>
      </c>
      <c r="AD16" s="95">
        <v>8.4</v>
      </c>
      <c r="AE16" s="95">
        <v>4.5999999999999996</v>
      </c>
      <c r="AF16" s="95">
        <v>6.6</v>
      </c>
      <c r="AG16" s="95">
        <v>7.3</v>
      </c>
      <c r="AH16" s="95">
        <v>6.1</v>
      </c>
      <c r="AI16" s="95">
        <v>7.4</v>
      </c>
      <c r="AJ16" s="95">
        <v>5</v>
      </c>
      <c r="AK16" s="95">
        <v>7.6</v>
      </c>
      <c r="AL16" s="95">
        <v>8.6</v>
      </c>
      <c r="AM16" s="95">
        <v>6.4</v>
      </c>
      <c r="AN16" s="95">
        <v>7.5</v>
      </c>
      <c r="AO16" s="95">
        <v>5.6</v>
      </c>
      <c r="AP16" s="95">
        <v>6.4</v>
      </c>
      <c r="AQ16" s="96"/>
      <c r="AR16" s="96"/>
      <c r="AS16" s="96"/>
      <c r="AT16" s="96"/>
      <c r="AU16" s="97">
        <v>47</v>
      </c>
      <c r="AV16" s="98">
        <v>0</v>
      </c>
      <c r="AW16" s="95">
        <v>7.5</v>
      </c>
      <c r="AX16" s="95">
        <v>8.6999999999999993</v>
      </c>
      <c r="AY16" s="96"/>
      <c r="AZ16" s="96"/>
      <c r="BA16" s="96"/>
      <c r="BB16" s="96"/>
      <c r="BC16" s="95">
        <v>6.1</v>
      </c>
      <c r="BD16" s="96"/>
      <c r="BE16" s="95">
        <v>7.7</v>
      </c>
      <c r="BF16" s="96"/>
      <c r="BG16" s="96"/>
      <c r="BH16" s="96"/>
      <c r="BI16" s="96"/>
      <c r="BJ16" s="96"/>
      <c r="BK16" s="95">
        <v>4.5999999999999996</v>
      </c>
      <c r="BL16" s="97">
        <v>5</v>
      </c>
      <c r="BM16" s="98">
        <v>0</v>
      </c>
      <c r="BN16" s="95">
        <v>5.4</v>
      </c>
      <c r="BO16" s="95">
        <v>7.1</v>
      </c>
      <c r="BP16" s="99" t="s">
        <v>159</v>
      </c>
      <c r="BQ16" s="95">
        <v>6.1</v>
      </c>
      <c r="BR16" s="95">
        <v>6</v>
      </c>
      <c r="BS16" s="95">
        <v>5.8</v>
      </c>
      <c r="BT16" s="95">
        <v>7.2</v>
      </c>
      <c r="BU16" s="95">
        <v>5.6</v>
      </c>
      <c r="BV16" s="95">
        <v>5.7</v>
      </c>
      <c r="BW16" s="95">
        <v>5.0999999999999996</v>
      </c>
      <c r="BX16" s="95">
        <v>7.7</v>
      </c>
      <c r="BY16" s="95">
        <v>7.1</v>
      </c>
      <c r="BZ16" s="95">
        <v>6.2</v>
      </c>
      <c r="CA16" s="95">
        <v>8.1999999999999993</v>
      </c>
      <c r="CB16" s="95">
        <v>7.8</v>
      </c>
      <c r="CC16" s="97">
        <v>38</v>
      </c>
      <c r="CD16" s="98">
        <v>3</v>
      </c>
      <c r="CE16" s="96"/>
      <c r="CF16" s="95">
        <v>8.6</v>
      </c>
      <c r="CG16" s="95">
        <v>7.7</v>
      </c>
      <c r="CH16" s="95">
        <v>8</v>
      </c>
      <c r="CI16" s="95">
        <v>6.6</v>
      </c>
      <c r="CJ16" s="95">
        <v>7.7</v>
      </c>
      <c r="CK16" s="95">
        <v>7.9</v>
      </c>
      <c r="CL16" s="99" t="s">
        <v>159</v>
      </c>
      <c r="CM16" s="95">
        <v>7.3</v>
      </c>
      <c r="CN16" s="95">
        <v>8.9</v>
      </c>
      <c r="CO16" s="95">
        <v>8.3000000000000007</v>
      </c>
      <c r="CP16" s="95">
        <v>8</v>
      </c>
      <c r="CQ16" s="95">
        <v>6.4</v>
      </c>
      <c r="CR16" s="95">
        <v>6.6</v>
      </c>
      <c r="CS16" s="95">
        <v>6.6</v>
      </c>
      <c r="CT16" s="95">
        <v>5.83</v>
      </c>
      <c r="CU16" s="95">
        <v>9</v>
      </c>
      <c r="CV16" s="97">
        <v>35</v>
      </c>
      <c r="CW16" s="98">
        <v>3</v>
      </c>
      <c r="CX16" s="96"/>
      <c r="CY16" s="96"/>
      <c r="CZ16" s="96"/>
      <c r="DA16" s="96"/>
      <c r="DB16" s="96"/>
      <c r="DC16" s="96"/>
      <c r="DD16" s="97">
        <v>0</v>
      </c>
      <c r="DE16" s="98">
        <v>3</v>
      </c>
      <c r="DF16" s="97">
        <v>125</v>
      </c>
      <c r="DG16" s="98">
        <v>9</v>
      </c>
      <c r="DH16" s="100">
        <v>132</v>
      </c>
      <c r="DI16" s="95">
        <v>130</v>
      </c>
      <c r="DJ16" s="95">
        <v>6.85</v>
      </c>
      <c r="DK16" s="95">
        <v>2.75</v>
      </c>
      <c r="DL16" s="93"/>
    </row>
    <row r="17" spans="1:116" ht="17.25" customHeight="1" x14ac:dyDescent="0.25">
      <c r="A17" s="92">
        <v>24211915420</v>
      </c>
      <c r="B17" s="93" t="s">
        <v>165</v>
      </c>
      <c r="C17" s="93"/>
      <c r="D17" s="93" t="s">
        <v>185</v>
      </c>
      <c r="E17" s="94">
        <v>36664</v>
      </c>
      <c r="F17" s="93" t="s">
        <v>157</v>
      </c>
      <c r="G17" s="93" t="s">
        <v>158</v>
      </c>
      <c r="H17" s="95">
        <v>6.2</v>
      </c>
      <c r="I17" s="95">
        <v>9.1</v>
      </c>
      <c r="J17" s="96"/>
      <c r="K17" s="95">
        <v>8.5</v>
      </c>
      <c r="L17" s="96"/>
      <c r="M17" s="95">
        <v>9.3000000000000007</v>
      </c>
      <c r="N17" s="95">
        <v>9.9</v>
      </c>
      <c r="O17" s="95">
        <v>9.1</v>
      </c>
      <c r="P17" s="95">
        <v>9.6999999999999993</v>
      </c>
      <c r="Q17" s="96"/>
      <c r="R17" s="95">
        <v>9.3000000000000007</v>
      </c>
      <c r="S17" s="96"/>
      <c r="T17" s="96"/>
      <c r="U17" s="96"/>
      <c r="V17" s="95">
        <v>8.6</v>
      </c>
      <c r="W17" s="95">
        <v>6.7</v>
      </c>
      <c r="X17" s="96"/>
      <c r="Y17" s="96">
        <v>10</v>
      </c>
      <c r="Z17" s="95">
        <v>9.5</v>
      </c>
      <c r="AA17" s="95">
        <v>9.1999999999999993</v>
      </c>
      <c r="AB17" s="95">
        <v>9.1999999999999993</v>
      </c>
      <c r="AC17" s="95">
        <v>8.1999999999999993</v>
      </c>
      <c r="AD17" s="95">
        <v>8.3000000000000007</v>
      </c>
      <c r="AE17" s="95">
        <v>7.8</v>
      </c>
      <c r="AF17" s="95">
        <v>7.9</v>
      </c>
      <c r="AG17" s="95">
        <v>8.1999999999999993</v>
      </c>
      <c r="AH17" s="95">
        <v>8.1999999999999993</v>
      </c>
      <c r="AI17" s="95">
        <v>7.8</v>
      </c>
      <c r="AJ17" s="95">
        <v>7.4</v>
      </c>
      <c r="AK17" s="95">
        <v>5.9</v>
      </c>
      <c r="AL17" s="95">
        <v>9.3000000000000007</v>
      </c>
      <c r="AM17" s="95">
        <v>6.4</v>
      </c>
      <c r="AN17" s="95">
        <v>8.5</v>
      </c>
      <c r="AO17" s="95">
        <v>6.7</v>
      </c>
      <c r="AP17" s="95">
        <v>9.3000000000000007</v>
      </c>
      <c r="AQ17" s="96"/>
      <c r="AR17" s="96"/>
      <c r="AS17" s="96"/>
      <c r="AT17" s="96"/>
      <c r="AU17" s="97">
        <v>47</v>
      </c>
      <c r="AV17" s="98">
        <v>0</v>
      </c>
      <c r="AW17" s="95">
        <v>6.6</v>
      </c>
      <c r="AX17" s="95">
        <v>7.1</v>
      </c>
      <c r="AY17" s="96"/>
      <c r="AZ17" s="96"/>
      <c r="BA17" s="96"/>
      <c r="BB17" s="96"/>
      <c r="BC17" s="95">
        <v>8.4</v>
      </c>
      <c r="BD17" s="96"/>
      <c r="BE17" s="96"/>
      <c r="BF17" s="96"/>
      <c r="BG17" s="96"/>
      <c r="BH17" s="96"/>
      <c r="BI17" s="95">
        <v>6.7</v>
      </c>
      <c r="BJ17" s="96"/>
      <c r="BK17" s="95">
        <v>6.6</v>
      </c>
      <c r="BL17" s="97">
        <v>5</v>
      </c>
      <c r="BM17" s="98">
        <v>0</v>
      </c>
      <c r="BN17" s="95">
        <v>9.1</v>
      </c>
      <c r="BO17" s="95">
        <v>9</v>
      </c>
      <c r="BP17" s="95">
        <v>7.9</v>
      </c>
      <c r="BQ17" s="95">
        <v>9.8000000000000007</v>
      </c>
      <c r="BR17" s="95">
        <v>7.5</v>
      </c>
      <c r="BS17" s="95">
        <v>8.6</v>
      </c>
      <c r="BT17" s="96">
        <v>10</v>
      </c>
      <c r="BU17" s="95">
        <v>9.6</v>
      </c>
      <c r="BV17" s="95">
        <v>8.6</v>
      </c>
      <c r="BW17" s="95">
        <v>7.4</v>
      </c>
      <c r="BX17" s="95">
        <v>9.3000000000000007</v>
      </c>
      <c r="BY17" s="95">
        <v>7.93</v>
      </c>
      <c r="BZ17" s="95">
        <v>7.8</v>
      </c>
      <c r="CA17" s="95">
        <v>9.1999999999999993</v>
      </c>
      <c r="CB17" s="95">
        <v>8.9</v>
      </c>
      <c r="CC17" s="97">
        <v>41</v>
      </c>
      <c r="CD17" s="98">
        <v>0</v>
      </c>
      <c r="CE17" s="96"/>
      <c r="CF17" s="95">
        <v>9.3000000000000007</v>
      </c>
      <c r="CG17" s="95">
        <v>9.1</v>
      </c>
      <c r="CH17" s="95">
        <v>8.6</v>
      </c>
      <c r="CI17" s="95">
        <v>7.5</v>
      </c>
      <c r="CJ17" s="95">
        <v>9.1</v>
      </c>
      <c r="CK17" s="95">
        <v>8.1</v>
      </c>
      <c r="CL17" s="99" t="s">
        <v>159</v>
      </c>
      <c r="CM17" s="95">
        <v>8.1</v>
      </c>
      <c r="CN17" s="95">
        <v>8.6999999999999993</v>
      </c>
      <c r="CO17" s="95">
        <v>8.4</v>
      </c>
      <c r="CP17" s="95">
        <v>8.8000000000000007</v>
      </c>
      <c r="CQ17" s="95">
        <v>7.3</v>
      </c>
      <c r="CR17" s="95">
        <v>8.6</v>
      </c>
      <c r="CS17" s="95">
        <v>8</v>
      </c>
      <c r="CT17" s="95">
        <v>8.6999999999999993</v>
      </c>
      <c r="CU17" s="95">
        <v>9.3000000000000007</v>
      </c>
      <c r="CV17" s="97">
        <v>35</v>
      </c>
      <c r="CW17" s="98">
        <v>3</v>
      </c>
      <c r="CX17" s="96"/>
      <c r="CY17" s="96"/>
      <c r="CZ17" s="96"/>
      <c r="DA17" s="96"/>
      <c r="DB17" s="96"/>
      <c r="DC17" s="96"/>
      <c r="DD17" s="97">
        <v>0</v>
      </c>
      <c r="DE17" s="98">
        <v>3</v>
      </c>
      <c r="DF17" s="97">
        <v>128</v>
      </c>
      <c r="DG17" s="98">
        <v>6</v>
      </c>
      <c r="DH17" s="100">
        <v>132</v>
      </c>
      <c r="DI17" s="95">
        <v>128</v>
      </c>
      <c r="DJ17" s="95">
        <v>8.57</v>
      </c>
      <c r="DK17" s="95">
        <v>3.71</v>
      </c>
      <c r="DL17" s="93"/>
    </row>
    <row r="18" spans="1:116" ht="17.25" customHeight="1" x14ac:dyDescent="0.25">
      <c r="A18" s="92">
        <v>24211900333</v>
      </c>
      <c r="B18" s="93" t="s">
        <v>175</v>
      </c>
      <c r="C18" s="93" t="s">
        <v>186</v>
      </c>
      <c r="D18" s="93" t="s">
        <v>187</v>
      </c>
      <c r="E18" s="94">
        <v>35412</v>
      </c>
      <c r="F18" s="93" t="s">
        <v>157</v>
      </c>
      <c r="G18" s="93" t="s">
        <v>158</v>
      </c>
      <c r="H18" s="95">
        <v>8.1999999999999993</v>
      </c>
      <c r="I18" s="95">
        <v>9</v>
      </c>
      <c r="J18" s="96"/>
      <c r="K18" s="96"/>
      <c r="L18" s="95">
        <v>8.3000000000000007</v>
      </c>
      <c r="M18" s="95">
        <v>9.6</v>
      </c>
      <c r="N18" s="95">
        <v>9.6999999999999993</v>
      </c>
      <c r="O18" s="95">
        <v>9.4</v>
      </c>
      <c r="P18" s="95">
        <v>7.8</v>
      </c>
      <c r="Q18" s="96"/>
      <c r="R18" s="96"/>
      <c r="S18" s="95">
        <v>9</v>
      </c>
      <c r="T18" s="96"/>
      <c r="U18" s="95">
        <v>8.3000000000000007</v>
      </c>
      <c r="V18" s="96"/>
      <c r="W18" s="95">
        <v>9.6</v>
      </c>
      <c r="X18" s="96"/>
      <c r="Y18" s="96">
        <v>10</v>
      </c>
      <c r="Z18" s="95">
        <v>9.5</v>
      </c>
      <c r="AA18" s="95">
        <v>9.1999999999999993</v>
      </c>
      <c r="AB18" s="95">
        <v>7.9</v>
      </c>
      <c r="AC18" s="95">
        <v>7.6</v>
      </c>
      <c r="AD18" s="95">
        <v>9.1999999999999993</v>
      </c>
      <c r="AE18" s="95">
        <v>9</v>
      </c>
      <c r="AF18" s="95">
        <v>9.1</v>
      </c>
      <c r="AG18" s="95">
        <v>9.5</v>
      </c>
      <c r="AH18" s="95">
        <v>9.4</v>
      </c>
      <c r="AI18" s="95">
        <v>8.6999999999999993</v>
      </c>
      <c r="AJ18" s="95">
        <v>8.3000000000000007</v>
      </c>
      <c r="AK18" s="95">
        <v>9.3000000000000007</v>
      </c>
      <c r="AL18" s="95">
        <v>9.1999999999999993</v>
      </c>
      <c r="AM18" s="95">
        <v>8.6999999999999993</v>
      </c>
      <c r="AN18" s="95">
        <v>9</v>
      </c>
      <c r="AO18" s="95">
        <v>8.8000000000000007</v>
      </c>
      <c r="AP18" s="95">
        <v>8.9</v>
      </c>
      <c r="AQ18" s="96"/>
      <c r="AR18" s="96"/>
      <c r="AS18" s="96"/>
      <c r="AT18" s="96"/>
      <c r="AU18" s="97">
        <v>46</v>
      </c>
      <c r="AV18" s="98">
        <v>0</v>
      </c>
      <c r="AW18" s="95">
        <v>8.1</v>
      </c>
      <c r="AX18" s="95">
        <v>7.6</v>
      </c>
      <c r="AY18" s="96"/>
      <c r="AZ18" s="96"/>
      <c r="BA18" s="96"/>
      <c r="BB18" s="96"/>
      <c r="BC18" s="95">
        <v>8.6</v>
      </c>
      <c r="BD18" s="96"/>
      <c r="BE18" s="96"/>
      <c r="BF18" s="96"/>
      <c r="BG18" s="96"/>
      <c r="BH18" s="96"/>
      <c r="BI18" s="95">
        <v>6.8</v>
      </c>
      <c r="BJ18" s="96"/>
      <c r="BK18" s="95">
        <v>6.3</v>
      </c>
      <c r="BL18" s="97">
        <v>5</v>
      </c>
      <c r="BM18" s="98">
        <v>0</v>
      </c>
      <c r="BN18" s="95">
        <v>8.8000000000000007</v>
      </c>
      <c r="BO18" s="95">
        <v>8.9</v>
      </c>
      <c r="BP18" s="95">
        <v>7.2</v>
      </c>
      <c r="BQ18" s="95">
        <v>9.8000000000000007</v>
      </c>
      <c r="BR18" s="95">
        <v>6.3</v>
      </c>
      <c r="BS18" s="95">
        <v>9</v>
      </c>
      <c r="BT18" s="96">
        <v>10</v>
      </c>
      <c r="BU18" s="95">
        <v>9.5</v>
      </c>
      <c r="BV18" s="95">
        <v>8.6999999999999993</v>
      </c>
      <c r="BW18" s="95">
        <v>7.9</v>
      </c>
      <c r="BX18" s="95">
        <v>9.1</v>
      </c>
      <c r="BY18" s="95">
        <v>8.8000000000000007</v>
      </c>
      <c r="BZ18" s="95">
        <v>7.6</v>
      </c>
      <c r="CA18" s="95">
        <v>9.1999999999999993</v>
      </c>
      <c r="CB18" s="95">
        <v>9</v>
      </c>
      <c r="CC18" s="97">
        <v>41</v>
      </c>
      <c r="CD18" s="98">
        <v>0</v>
      </c>
      <c r="CE18" s="96"/>
      <c r="CF18" s="95">
        <v>9.1999999999999993</v>
      </c>
      <c r="CG18" s="95">
        <v>9.1</v>
      </c>
      <c r="CH18" s="95">
        <v>8.6</v>
      </c>
      <c r="CI18" s="95">
        <v>7.9</v>
      </c>
      <c r="CJ18" s="95">
        <v>9</v>
      </c>
      <c r="CK18" s="95">
        <v>9.4</v>
      </c>
      <c r="CL18" s="99" t="s">
        <v>159</v>
      </c>
      <c r="CM18" s="95">
        <v>8.8000000000000007</v>
      </c>
      <c r="CN18" s="95">
        <v>9</v>
      </c>
      <c r="CO18" s="96">
        <v>10</v>
      </c>
      <c r="CP18" s="95">
        <v>8.9</v>
      </c>
      <c r="CQ18" s="95">
        <v>8</v>
      </c>
      <c r="CR18" s="95">
        <v>9.1</v>
      </c>
      <c r="CS18" s="95">
        <v>9.1999999999999993</v>
      </c>
      <c r="CT18" s="95">
        <v>9.57</v>
      </c>
      <c r="CU18" s="95">
        <v>9.8000000000000007</v>
      </c>
      <c r="CV18" s="97">
        <v>35</v>
      </c>
      <c r="CW18" s="98">
        <v>3</v>
      </c>
      <c r="CX18" s="96"/>
      <c r="CY18" s="96"/>
      <c r="CZ18" s="96"/>
      <c r="DA18" s="96"/>
      <c r="DB18" s="96"/>
      <c r="DC18" s="96"/>
      <c r="DD18" s="97">
        <v>0</v>
      </c>
      <c r="DE18" s="98">
        <v>3</v>
      </c>
      <c r="DF18" s="97">
        <v>127</v>
      </c>
      <c r="DG18" s="98">
        <v>6</v>
      </c>
      <c r="DH18" s="100">
        <v>132</v>
      </c>
      <c r="DI18" s="95">
        <v>127</v>
      </c>
      <c r="DJ18" s="95">
        <v>8.83</v>
      </c>
      <c r="DK18" s="95">
        <v>3.81</v>
      </c>
      <c r="DL18" s="93"/>
    </row>
    <row r="19" spans="1:116" ht="17.25" customHeight="1" x14ac:dyDescent="0.25">
      <c r="A19" s="92">
        <v>24211916465</v>
      </c>
      <c r="B19" s="93" t="s">
        <v>165</v>
      </c>
      <c r="C19" s="93" t="s">
        <v>188</v>
      </c>
      <c r="D19" s="93" t="s">
        <v>186</v>
      </c>
      <c r="E19" s="94">
        <v>36165</v>
      </c>
      <c r="F19" s="93" t="s">
        <v>157</v>
      </c>
      <c r="G19" s="93" t="s">
        <v>158</v>
      </c>
      <c r="H19" s="95">
        <v>6.7</v>
      </c>
      <c r="I19" s="95">
        <v>8.8000000000000007</v>
      </c>
      <c r="J19" s="96"/>
      <c r="K19" s="95">
        <v>7.6</v>
      </c>
      <c r="L19" s="96"/>
      <c r="M19" s="95">
        <v>7.5</v>
      </c>
      <c r="N19" s="95">
        <v>8.1999999999999993</v>
      </c>
      <c r="O19" s="95">
        <v>8.3000000000000007</v>
      </c>
      <c r="P19" s="95">
        <v>7.2</v>
      </c>
      <c r="Q19" s="96"/>
      <c r="R19" s="95">
        <v>7.6</v>
      </c>
      <c r="S19" s="96"/>
      <c r="T19" s="96"/>
      <c r="U19" s="96"/>
      <c r="V19" s="96"/>
      <c r="W19" s="95">
        <v>5.3</v>
      </c>
      <c r="X19" s="95">
        <v>6.4</v>
      </c>
      <c r="Y19" s="96">
        <v>10</v>
      </c>
      <c r="Z19" s="95">
        <v>9.5</v>
      </c>
      <c r="AA19" s="99" t="s">
        <v>159</v>
      </c>
      <c r="AB19" s="95">
        <v>8.4</v>
      </c>
      <c r="AC19" s="95">
        <v>6.5</v>
      </c>
      <c r="AD19" s="95">
        <v>6.4</v>
      </c>
      <c r="AE19" s="95">
        <v>5</v>
      </c>
      <c r="AF19" s="95">
        <v>5.6</v>
      </c>
      <c r="AG19" s="95">
        <v>7.1</v>
      </c>
      <c r="AH19" s="95">
        <v>6.9</v>
      </c>
      <c r="AI19" s="95">
        <v>6.9</v>
      </c>
      <c r="AJ19" s="95">
        <v>4.7</v>
      </c>
      <c r="AK19" s="95">
        <v>5.0999999999999996</v>
      </c>
      <c r="AL19" s="95">
        <v>8.6999999999999993</v>
      </c>
      <c r="AM19" s="95">
        <v>5.2</v>
      </c>
      <c r="AN19" s="99" t="s">
        <v>159</v>
      </c>
      <c r="AO19" s="95">
        <v>6.4</v>
      </c>
      <c r="AP19" s="95">
        <v>4.5</v>
      </c>
      <c r="AQ19" s="96"/>
      <c r="AR19" s="96"/>
      <c r="AS19" s="96"/>
      <c r="AT19" s="96"/>
      <c r="AU19" s="97">
        <v>43</v>
      </c>
      <c r="AV19" s="98">
        <v>4</v>
      </c>
      <c r="AW19" s="95">
        <v>6</v>
      </c>
      <c r="AX19" s="95">
        <v>5.6</v>
      </c>
      <c r="AY19" s="96"/>
      <c r="AZ19" s="96"/>
      <c r="BA19" s="96"/>
      <c r="BB19" s="96"/>
      <c r="BC19" s="95">
        <v>4.8</v>
      </c>
      <c r="BD19" s="96"/>
      <c r="BE19" s="96"/>
      <c r="BF19" s="96"/>
      <c r="BG19" s="95">
        <v>8.4</v>
      </c>
      <c r="BH19" s="96"/>
      <c r="BI19" s="96"/>
      <c r="BJ19" s="96"/>
      <c r="BK19" s="95">
        <v>6.8</v>
      </c>
      <c r="BL19" s="97">
        <v>5</v>
      </c>
      <c r="BM19" s="98">
        <v>0</v>
      </c>
      <c r="BN19" s="95">
        <v>5.8</v>
      </c>
      <c r="BO19" s="95">
        <v>7</v>
      </c>
      <c r="BP19" s="99" t="s">
        <v>159</v>
      </c>
      <c r="BQ19" s="95">
        <v>6.9</v>
      </c>
      <c r="BR19" s="95">
        <v>4.7</v>
      </c>
      <c r="BS19" s="95">
        <v>6.9</v>
      </c>
      <c r="BT19" s="95">
        <v>7.2</v>
      </c>
      <c r="BU19" s="95">
        <v>6.1</v>
      </c>
      <c r="BV19" s="95">
        <v>6.2</v>
      </c>
      <c r="BW19" s="95">
        <v>7.7</v>
      </c>
      <c r="BX19" s="95">
        <v>6.2</v>
      </c>
      <c r="BY19" s="95">
        <v>4.67</v>
      </c>
      <c r="BZ19" s="99" t="s">
        <v>159</v>
      </c>
      <c r="CA19" s="95">
        <v>9.1999999999999993</v>
      </c>
      <c r="CB19" s="95">
        <v>9</v>
      </c>
      <c r="CC19" s="97">
        <v>35</v>
      </c>
      <c r="CD19" s="98">
        <v>6</v>
      </c>
      <c r="CE19" s="96"/>
      <c r="CF19" s="95">
        <v>6.3</v>
      </c>
      <c r="CG19" s="95">
        <v>8.6</v>
      </c>
      <c r="CH19" s="95">
        <v>7.3</v>
      </c>
      <c r="CI19" s="95">
        <v>8.6999999999999993</v>
      </c>
      <c r="CJ19" s="96">
        <v>0</v>
      </c>
      <c r="CK19" s="95">
        <v>7.7</v>
      </c>
      <c r="CL19" s="99" t="s">
        <v>159</v>
      </c>
      <c r="CM19" s="95">
        <v>7.4</v>
      </c>
      <c r="CN19" s="95">
        <v>7.1</v>
      </c>
      <c r="CO19" s="95">
        <v>7.8</v>
      </c>
      <c r="CP19" s="95">
        <v>6.9</v>
      </c>
      <c r="CQ19" s="95">
        <v>6.1</v>
      </c>
      <c r="CR19" s="95">
        <v>6.1</v>
      </c>
      <c r="CS19" s="95">
        <v>5.8</v>
      </c>
      <c r="CT19" s="95">
        <v>6.8</v>
      </c>
      <c r="CU19" s="95">
        <v>8.5</v>
      </c>
      <c r="CV19" s="97">
        <v>33</v>
      </c>
      <c r="CW19" s="98">
        <v>5</v>
      </c>
      <c r="CX19" s="96"/>
      <c r="CY19" s="96"/>
      <c r="CZ19" s="96"/>
      <c r="DA19" s="96"/>
      <c r="DB19" s="96"/>
      <c r="DC19" s="96"/>
      <c r="DD19" s="97">
        <v>0</v>
      </c>
      <c r="DE19" s="98">
        <v>3</v>
      </c>
      <c r="DF19" s="97">
        <v>116</v>
      </c>
      <c r="DG19" s="98">
        <v>18</v>
      </c>
      <c r="DH19" s="100">
        <v>132</v>
      </c>
      <c r="DI19" s="95">
        <v>124</v>
      </c>
      <c r="DJ19" s="95">
        <v>6.53</v>
      </c>
      <c r="DK19" s="95">
        <v>2.62</v>
      </c>
      <c r="DL19" s="93"/>
    </row>
    <row r="20" spans="1:116" ht="17.25" customHeight="1" x14ac:dyDescent="0.25">
      <c r="A20" s="92">
        <v>24211907389</v>
      </c>
      <c r="B20" s="93" t="s">
        <v>170</v>
      </c>
      <c r="C20" s="93" t="s">
        <v>189</v>
      </c>
      <c r="D20" s="93" t="s">
        <v>190</v>
      </c>
      <c r="E20" s="94">
        <v>36658</v>
      </c>
      <c r="F20" s="93" t="s">
        <v>157</v>
      </c>
      <c r="G20" s="93" t="s">
        <v>158</v>
      </c>
      <c r="H20" s="95">
        <v>8</v>
      </c>
      <c r="I20" s="95">
        <v>9.1999999999999993</v>
      </c>
      <c r="J20" s="96"/>
      <c r="K20" s="95">
        <v>7.1</v>
      </c>
      <c r="L20" s="96"/>
      <c r="M20" s="95">
        <v>9.3000000000000007</v>
      </c>
      <c r="N20" s="95">
        <v>9.1999999999999993</v>
      </c>
      <c r="O20" s="95">
        <v>9.5</v>
      </c>
      <c r="P20" s="95">
        <v>9.1999999999999993</v>
      </c>
      <c r="Q20" s="96"/>
      <c r="R20" s="96"/>
      <c r="S20" s="95">
        <v>9.3000000000000007</v>
      </c>
      <c r="T20" s="96"/>
      <c r="U20" s="96"/>
      <c r="V20" s="95">
        <v>9.4</v>
      </c>
      <c r="W20" s="95">
        <v>8</v>
      </c>
      <c r="X20" s="96"/>
      <c r="Y20" s="96">
        <v>10</v>
      </c>
      <c r="Z20" s="95">
        <v>9.5</v>
      </c>
      <c r="AA20" s="95">
        <v>9.3000000000000007</v>
      </c>
      <c r="AB20" s="95">
        <v>8.5</v>
      </c>
      <c r="AC20" s="95">
        <v>8.1999999999999993</v>
      </c>
      <c r="AD20" s="95">
        <v>8.5</v>
      </c>
      <c r="AE20" s="95">
        <v>8.6</v>
      </c>
      <c r="AF20" s="95">
        <v>9.1999999999999993</v>
      </c>
      <c r="AG20" s="95">
        <v>8.3000000000000007</v>
      </c>
      <c r="AH20" s="95">
        <v>8.3000000000000007</v>
      </c>
      <c r="AI20" s="95">
        <v>7.9</v>
      </c>
      <c r="AJ20" s="95">
        <v>8.6999999999999993</v>
      </c>
      <c r="AK20" s="95">
        <v>8</v>
      </c>
      <c r="AL20" s="95">
        <v>8.1</v>
      </c>
      <c r="AM20" s="95">
        <v>8.4</v>
      </c>
      <c r="AN20" s="95">
        <v>7.8</v>
      </c>
      <c r="AO20" s="95">
        <v>7.1</v>
      </c>
      <c r="AP20" s="95">
        <v>8.8000000000000007</v>
      </c>
      <c r="AQ20" s="96"/>
      <c r="AR20" s="96"/>
      <c r="AS20" s="96"/>
      <c r="AT20" s="96"/>
      <c r="AU20" s="97">
        <v>47</v>
      </c>
      <c r="AV20" s="98">
        <v>0</v>
      </c>
      <c r="AW20" s="95">
        <v>6.5</v>
      </c>
      <c r="AX20" s="95">
        <v>7.1</v>
      </c>
      <c r="AY20" s="96"/>
      <c r="AZ20" s="96"/>
      <c r="BA20" s="96"/>
      <c r="BB20" s="96"/>
      <c r="BC20" s="95">
        <v>9.5</v>
      </c>
      <c r="BD20" s="96"/>
      <c r="BE20" s="96"/>
      <c r="BF20" s="96"/>
      <c r="BG20" s="96"/>
      <c r="BH20" s="96"/>
      <c r="BI20" s="95">
        <v>6.3</v>
      </c>
      <c r="BJ20" s="96"/>
      <c r="BK20" s="95">
        <v>7.4</v>
      </c>
      <c r="BL20" s="97">
        <v>5</v>
      </c>
      <c r="BM20" s="98">
        <v>0</v>
      </c>
      <c r="BN20" s="95">
        <v>9.4</v>
      </c>
      <c r="BO20" s="95">
        <v>9.3000000000000007</v>
      </c>
      <c r="BP20" s="95">
        <v>8</v>
      </c>
      <c r="BQ20" s="95">
        <v>9.5</v>
      </c>
      <c r="BR20" s="95">
        <v>8.5</v>
      </c>
      <c r="BS20" s="95">
        <v>9.5</v>
      </c>
      <c r="BT20" s="95">
        <v>9.5</v>
      </c>
      <c r="BU20" s="95">
        <v>9.1</v>
      </c>
      <c r="BV20" s="95">
        <v>8.6</v>
      </c>
      <c r="BW20" s="95">
        <v>7.9</v>
      </c>
      <c r="BX20" s="95">
        <v>9.5</v>
      </c>
      <c r="BY20" s="95">
        <v>8.4</v>
      </c>
      <c r="BZ20" s="95">
        <v>9.1</v>
      </c>
      <c r="CA20" s="95">
        <v>8.8000000000000007</v>
      </c>
      <c r="CB20" s="95">
        <v>9</v>
      </c>
      <c r="CC20" s="97">
        <v>41</v>
      </c>
      <c r="CD20" s="98">
        <v>0</v>
      </c>
      <c r="CE20" s="96"/>
      <c r="CF20" s="95">
        <v>9.3000000000000007</v>
      </c>
      <c r="CG20" s="95">
        <v>8.9</v>
      </c>
      <c r="CH20" s="95">
        <v>7.9</v>
      </c>
      <c r="CI20" s="95">
        <v>8.3000000000000007</v>
      </c>
      <c r="CJ20" s="95">
        <v>9.3000000000000007</v>
      </c>
      <c r="CK20" s="95">
        <v>8.5</v>
      </c>
      <c r="CL20" s="99" t="s">
        <v>159</v>
      </c>
      <c r="CM20" s="95">
        <v>9</v>
      </c>
      <c r="CN20" s="95">
        <v>9.1999999999999993</v>
      </c>
      <c r="CO20" s="95">
        <v>7.8</v>
      </c>
      <c r="CP20" s="95">
        <v>8.8000000000000007</v>
      </c>
      <c r="CQ20" s="95">
        <v>7.1</v>
      </c>
      <c r="CR20" s="95">
        <v>8.8000000000000007</v>
      </c>
      <c r="CS20" s="95">
        <v>8.5</v>
      </c>
      <c r="CT20" s="95">
        <v>9.3699999999999992</v>
      </c>
      <c r="CU20" s="95">
        <v>9.6999999999999993</v>
      </c>
      <c r="CV20" s="97">
        <v>35</v>
      </c>
      <c r="CW20" s="98">
        <v>3</v>
      </c>
      <c r="CX20" s="96"/>
      <c r="CY20" s="96"/>
      <c r="CZ20" s="96"/>
      <c r="DA20" s="96"/>
      <c r="DB20" s="96"/>
      <c r="DC20" s="96"/>
      <c r="DD20" s="97">
        <v>0</v>
      </c>
      <c r="DE20" s="98">
        <v>3</v>
      </c>
      <c r="DF20" s="97">
        <v>128</v>
      </c>
      <c r="DG20" s="98">
        <v>6</v>
      </c>
      <c r="DH20" s="100">
        <v>132</v>
      </c>
      <c r="DI20" s="95">
        <v>128</v>
      </c>
      <c r="DJ20" s="95">
        <v>8.7799999999999994</v>
      </c>
      <c r="DK20" s="95">
        <v>3.85</v>
      </c>
      <c r="DL20" s="93"/>
    </row>
    <row r="21" spans="1:116" ht="17.25" customHeight="1" x14ac:dyDescent="0.25">
      <c r="A21" s="92">
        <v>24211907074</v>
      </c>
      <c r="B21" s="93" t="s">
        <v>180</v>
      </c>
      <c r="C21" s="93" t="s">
        <v>162</v>
      </c>
      <c r="D21" s="93" t="s">
        <v>191</v>
      </c>
      <c r="E21" s="94">
        <v>34703</v>
      </c>
      <c r="F21" s="93" t="s">
        <v>157</v>
      </c>
      <c r="G21" s="93" t="s">
        <v>158</v>
      </c>
      <c r="H21" s="95">
        <v>8</v>
      </c>
      <c r="I21" s="95">
        <v>9.4</v>
      </c>
      <c r="J21" s="96"/>
      <c r="K21" s="95">
        <v>8.9</v>
      </c>
      <c r="L21" s="96"/>
      <c r="M21" s="95">
        <v>9.6999999999999993</v>
      </c>
      <c r="N21" s="95">
        <v>9.6999999999999993</v>
      </c>
      <c r="O21" s="95">
        <v>9.9</v>
      </c>
      <c r="P21" s="96">
        <v>10</v>
      </c>
      <c r="Q21" s="96"/>
      <c r="R21" s="96"/>
      <c r="S21" s="95">
        <v>8.5</v>
      </c>
      <c r="T21" s="96"/>
      <c r="U21" s="96"/>
      <c r="V21" s="95">
        <v>9.4</v>
      </c>
      <c r="W21" s="95">
        <v>9.3000000000000007</v>
      </c>
      <c r="X21" s="96"/>
      <c r="Y21" s="96">
        <v>10</v>
      </c>
      <c r="Z21" s="95">
        <v>9.5</v>
      </c>
      <c r="AA21" s="95">
        <v>8.8000000000000007</v>
      </c>
      <c r="AB21" s="95">
        <v>9</v>
      </c>
      <c r="AC21" s="95">
        <v>8.1</v>
      </c>
      <c r="AD21" s="95">
        <v>8.5</v>
      </c>
      <c r="AE21" s="95">
        <v>8.9</v>
      </c>
      <c r="AF21" s="95">
        <v>9.1</v>
      </c>
      <c r="AG21" s="95">
        <v>8.8000000000000007</v>
      </c>
      <c r="AH21" s="95">
        <v>9.3000000000000007</v>
      </c>
      <c r="AI21" s="95">
        <v>9.3000000000000007</v>
      </c>
      <c r="AJ21" s="95">
        <v>8.8000000000000007</v>
      </c>
      <c r="AK21" s="95">
        <v>8.9</v>
      </c>
      <c r="AL21" s="95">
        <v>9.3000000000000007</v>
      </c>
      <c r="AM21" s="95">
        <v>8.6</v>
      </c>
      <c r="AN21" s="95">
        <v>8.5</v>
      </c>
      <c r="AO21" s="95">
        <v>8.3000000000000007</v>
      </c>
      <c r="AP21" s="95">
        <v>9.4</v>
      </c>
      <c r="AQ21" s="96"/>
      <c r="AR21" s="96"/>
      <c r="AS21" s="96"/>
      <c r="AT21" s="96"/>
      <c r="AU21" s="97">
        <v>47</v>
      </c>
      <c r="AV21" s="98">
        <v>0</v>
      </c>
      <c r="AW21" s="95">
        <v>5.7</v>
      </c>
      <c r="AX21" s="95">
        <v>6.3</v>
      </c>
      <c r="AY21" s="96"/>
      <c r="AZ21" s="96"/>
      <c r="BA21" s="96"/>
      <c r="BB21" s="96"/>
      <c r="BC21" s="95">
        <v>6.3</v>
      </c>
      <c r="BD21" s="96"/>
      <c r="BE21" s="96"/>
      <c r="BF21" s="96"/>
      <c r="BG21" s="96"/>
      <c r="BH21" s="96"/>
      <c r="BI21" s="95">
        <v>5.4</v>
      </c>
      <c r="BJ21" s="96"/>
      <c r="BK21" s="95">
        <v>7.4</v>
      </c>
      <c r="BL21" s="97">
        <v>5</v>
      </c>
      <c r="BM21" s="98">
        <v>0</v>
      </c>
      <c r="BN21" s="96">
        <v>10</v>
      </c>
      <c r="BO21" s="95">
        <v>9.1999999999999993</v>
      </c>
      <c r="BP21" s="95">
        <v>9.8000000000000007</v>
      </c>
      <c r="BQ21" s="96">
        <v>10</v>
      </c>
      <c r="BR21" s="99" t="s">
        <v>159</v>
      </c>
      <c r="BS21" s="95">
        <v>9.1999999999999993</v>
      </c>
      <c r="BT21" s="95">
        <v>9.6999999999999993</v>
      </c>
      <c r="BU21" s="96">
        <v>10</v>
      </c>
      <c r="BV21" s="95">
        <v>9</v>
      </c>
      <c r="BW21" s="95">
        <v>9.3000000000000007</v>
      </c>
      <c r="BX21" s="95">
        <v>9.8000000000000007</v>
      </c>
      <c r="BY21" s="95">
        <v>8.83</v>
      </c>
      <c r="BZ21" s="95">
        <v>8.9</v>
      </c>
      <c r="CA21" s="95">
        <v>9.5</v>
      </c>
      <c r="CB21" s="95">
        <v>9.9</v>
      </c>
      <c r="CC21" s="97">
        <v>37</v>
      </c>
      <c r="CD21" s="98">
        <v>4</v>
      </c>
      <c r="CE21" s="96"/>
      <c r="CF21" s="95">
        <v>9.4</v>
      </c>
      <c r="CG21" s="95">
        <v>9.1999999999999993</v>
      </c>
      <c r="CH21" s="95">
        <v>8.6</v>
      </c>
      <c r="CI21" s="95">
        <v>9.4</v>
      </c>
      <c r="CJ21" s="95">
        <v>9.4</v>
      </c>
      <c r="CK21" s="95">
        <v>9</v>
      </c>
      <c r="CL21" s="99" t="s">
        <v>159</v>
      </c>
      <c r="CM21" s="96">
        <v>10</v>
      </c>
      <c r="CN21" s="95">
        <v>9</v>
      </c>
      <c r="CO21" s="96">
        <v>10</v>
      </c>
      <c r="CP21" s="96">
        <v>10</v>
      </c>
      <c r="CQ21" s="95">
        <v>9.3000000000000007</v>
      </c>
      <c r="CR21" s="95">
        <v>8.6</v>
      </c>
      <c r="CS21" s="95">
        <v>9.1</v>
      </c>
      <c r="CT21" s="95">
        <v>9.6</v>
      </c>
      <c r="CU21" s="95">
        <v>9.8000000000000007</v>
      </c>
      <c r="CV21" s="97">
        <v>35</v>
      </c>
      <c r="CW21" s="98">
        <v>3</v>
      </c>
      <c r="CX21" s="96"/>
      <c r="CY21" s="96"/>
      <c r="CZ21" s="96"/>
      <c r="DA21" s="96"/>
      <c r="DB21" s="96"/>
      <c r="DC21" s="96"/>
      <c r="DD21" s="97">
        <v>0</v>
      </c>
      <c r="DE21" s="98">
        <v>3</v>
      </c>
      <c r="DF21" s="97">
        <v>124</v>
      </c>
      <c r="DG21" s="98">
        <v>10</v>
      </c>
      <c r="DH21" s="100">
        <v>132</v>
      </c>
      <c r="DI21" s="95">
        <v>124</v>
      </c>
      <c r="DJ21" s="95">
        <v>9.26</v>
      </c>
      <c r="DK21" s="95">
        <v>3.98</v>
      </c>
      <c r="DL21" s="93"/>
    </row>
    <row r="22" spans="1:116" ht="17.25" customHeight="1" x14ac:dyDescent="0.25">
      <c r="A22" s="92">
        <v>24211213137</v>
      </c>
      <c r="B22" s="93" t="s">
        <v>165</v>
      </c>
      <c r="C22" s="93" t="s">
        <v>186</v>
      </c>
      <c r="D22" s="93" t="s">
        <v>192</v>
      </c>
      <c r="E22" s="94">
        <v>36605</v>
      </c>
      <c r="F22" s="93" t="s">
        <v>157</v>
      </c>
      <c r="G22" s="93" t="s">
        <v>158</v>
      </c>
      <c r="H22" s="95">
        <v>7.5</v>
      </c>
      <c r="I22" s="95">
        <v>9.3000000000000007</v>
      </c>
      <c r="J22" s="96"/>
      <c r="K22" s="95">
        <v>8.5</v>
      </c>
      <c r="L22" s="96"/>
      <c r="M22" s="95">
        <v>9.8000000000000007</v>
      </c>
      <c r="N22" s="95">
        <v>9</v>
      </c>
      <c r="O22" s="95">
        <v>9.5</v>
      </c>
      <c r="P22" s="95">
        <v>8.6</v>
      </c>
      <c r="Q22" s="96"/>
      <c r="R22" s="95">
        <v>9.6</v>
      </c>
      <c r="S22" s="96"/>
      <c r="T22" s="96"/>
      <c r="U22" s="96"/>
      <c r="V22" s="96"/>
      <c r="W22" s="95">
        <v>8.4</v>
      </c>
      <c r="X22" s="95">
        <v>8.5</v>
      </c>
      <c r="Y22" s="96">
        <v>10</v>
      </c>
      <c r="Z22" s="95">
        <v>9.8000000000000007</v>
      </c>
      <c r="AA22" s="95">
        <v>8.8000000000000007</v>
      </c>
      <c r="AB22" s="95">
        <v>7</v>
      </c>
      <c r="AC22" s="95">
        <v>8.9</v>
      </c>
      <c r="AD22" s="95">
        <v>9.1999999999999993</v>
      </c>
      <c r="AE22" s="101" t="s">
        <v>164</v>
      </c>
      <c r="AF22" s="101" t="s">
        <v>164</v>
      </c>
      <c r="AG22" s="101" t="s">
        <v>164</v>
      </c>
      <c r="AH22" s="101" t="s">
        <v>164</v>
      </c>
      <c r="AI22" s="95">
        <v>9</v>
      </c>
      <c r="AJ22" s="95">
        <v>7.9</v>
      </c>
      <c r="AK22" s="95">
        <v>7.5</v>
      </c>
      <c r="AL22" s="95">
        <v>9.1999999999999993</v>
      </c>
      <c r="AM22" s="95">
        <v>9</v>
      </c>
      <c r="AN22" s="95">
        <v>9</v>
      </c>
      <c r="AO22" s="95">
        <v>7.3</v>
      </c>
      <c r="AP22" s="95">
        <v>6.9</v>
      </c>
      <c r="AQ22" s="95">
        <v>8</v>
      </c>
      <c r="AR22" s="95">
        <v>9.5</v>
      </c>
      <c r="AS22" s="95">
        <v>8.4</v>
      </c>
      <c r="AT22" s="95">
        <v>8.6999999999999993</v>
      </c>
      <c r="AU22" s="97">
        <v>51</v>
      </c>
      <c r="AV22" s="98">
        <v>0</v>
      </c>
      <c r="AW22" s="95">
        <v>7.2</v>
      </c>
      <c r="AX22" s="95">
        <v>8.1999999999999993</v>
      </c>
      <c r="AY22" s="96"/>
      <c r="AZ22" s="96"/>
      <c r="BA22" s="96"/>
      <c r="BB22" s="96"/>
      <c r="BC22" s="95">
        <v>6.3</v>
      </c>
      <c r="BD22" s="96"/>
      <c r="BE22" s="96"/>
      <c r="BF22" s="96"/>
      <c r="BG22" s="96"/>
      <c r="BH22" s="96"/>
      <c r="BI22" s="96"/>
      <c r="BJ22" s="95">
        <v>7.3</v>
      </c>
      <c r="BK22" s="95">
        <v>8.1999999999999993</v>
      </c>
      <c r="BL22" s="97">
        <v>5</v>
      </c>
      <c r="BM22" s="98">
        <v>0</v>
      </c>
      <c r="BN22" s="95">
        <v>8.8000000000000007</v>
      </c>
      <c r="BO22" s="95">
        <v>9.1</v>
      </c>
      <c r="BP22" s="95">
        <v>7.7</v>
      </c>
      <c r="BQ22" s="95">
        <v>9.3000000000000007</v>
      </c>
      <c r="BR22" s="95">
        <v>7.7</v>
      </c>
      <c r="BS22" s="95">
        <v>8.1999999999999993</v>
      </c>
      <c r="BT22" s="96">
        <v>10</v>
      </c>
      <c r="BU22" s="95">
        <v>9.3000000000000007</v>
      </c>
      <c r="BV22" s="95">
        <v>8.6</v>
      </c>
      <c r="BW22" s="95">
        <v>7.7</v>
      </c>
      <c r="BX22" s="95">
        <v>9.5</v>
      </c>
      <c r="BY22" s="95">
        <v>8.8699999999999992</v>
      </c>
      <c r="BZ22" s="95">
        <v>8.8000000000000007</v>
      </c>
      <c r="CA22" s="95">
        <v>9.1999999999999993</v>
      </c>
      <c r="CB22" s="95">
        <v>9</v>
      </c>
      <c r="CC22" s="97">
        <v>41</v>
      </c>
      <c r="CD22" s="98">
        <v>0</v>
      </c>
      <c r="CE22" s="96"/>
      <c r="CF22" s="95">
        <v>9.3000000000000007</v>
      </c>
      <c r="CG22" s="95">
        <v>9.1</v>
      </c>
      <c r="CH22" s="95">
        <v>8.5</v>
      </c>
      <c r="CI22" s="95">
        <v>8.5</v>
      </c>
      <c r="CJ22" s="95">
        <v>9.1999999999999993</v>
      </c>
      <c r="CK22" s="95">
        <v>8.9</v>
      </c>
      <c r="CL22" s="99" t="s">
        <v>159</v>
      </c>
      <c r="CM22" s="95">
        <v>9.1</v>
      </c>
      <c r="CN22" s="95">
        <v>9.1</v>
      </c>
      <c r="CO22" s="95">
        <v>8.6999999999999993</v>
      </c>
      <c r="CP22" s="95">
        <v>9.1</v>
      </c>
      <c r="CQ22" s="95">
        <v>8.6999999999999993</v>
      </c>
      <c r="CR22" s="95">
        <v>8.1</v>
      </c>
      <c r="CS22" s="95">
        <v>8.1</v>
      </c>
      <c r="CT22" s="95">
        <v>9.33</v>
      </c>
      <c r="CU22" s="95">
        <v>9.8000000000000007</v>
      </c>
      <c r="CV22" s="97">
        <v>35</v>
      </c>
      <c r="CW22" s="98">
        <v>3</v>
      </c>
      <c r="CX22" s="96"/>
      <c r="CY22" s="96"/>
      <c r="CZ22" s="96"/>
      <c r="DA22" s="96"/>
      <c r="DB22" s="96"/>
      <c r="DC22" s="96"/>
      <c r="DD22" s="97">
        <v>0</v>
      </c>
      <c r="DE22" s="98">
        <v>3</v>
      </c>
      <c r="DF22" s="97">
        <v>132</v>
      </c>
      <c r="DG22" s="98">
        <v>6</v>
      </c>
      <c r="DH22" s="100">
        <v>132</v>
      </c>
      <c r="DI22" s="95">
        <v>132</v>
      </c>
      <c r="DJ22" s="95">
        <v>8.7899999999999991</v>
      </c>
      <c r="DK22" s="95">
        <v>3.85</v>
      </c>
      <c r="DL22" s="93"/>
    </row>
    <row r="23" spans="1:116" ht="17.25" customHeight="1" x14ac:dyDescent="0.25">
      <c r="A23" s="92">
        <v>24211901856</v>
      </c>
      <c r="B23" s="93" t="s">
        <v>170</v>
      </c>
      <c r="C23" s="93" t="s">
        <v>193</v>
      </c>
      <c r="D23" s="93" t="s">
        <v>194</v>
      </c>
      <c r="E23" s="94">
        <v>36678</v>
      </c>
      <c r="F23" s="93" t="s">
        <v>157</v>
      </c>
      <c r="G23" s="93" t="s">
        <v>158</v>
      </c>
      <c r="H23" s="95">
        <v>7.8</v>
      </c>
      <c r="I23" s="95">
        <v>8.1</v>
      </c>
      <c r="J23" s="96"/>
      <c r="K23" s="96">
        <v>0</v>
      </c>
      <c r="L23" s="96">
        <v>0</v>
      </c>
      <c r="M23" s="95">
        <v>4.8</v>
      </c>
      <c r="N23" s="95">
        <v>5</v>
      </c>
      <c r="O23" s="95">
        <v>5.2</v>
      </c>
      <c r="P23" s="95">
        <v>5.5</v>
      </c>
      <c r="Q23" s="96"/>
      <c r="R23" s="96"/>
      <c r="S23" s="95">
        <v>5.6</v>
      </c>
      <c r="T23" s="96"/>
      <c r="U23" s="96"/>
      <c r="V23" s="96">
        <v>0</v>
      </c>
      <c r="W23" s="95">
        <v>5.9</v>
      </c>
      <c r="X23" s="96">
        <v>0</v>
      </c>
      <c r="Y23" s="96">
        <v>10</v>
      </c>
      <c r="Z23" s="95">
        <v>9.5</v>
      </c>
      <c r="AA23" s="96"/>
      <c r="AB23" s="95">
        <v>4.3</v>
      </c>
      <c r="AC23" s="96"/>
      <c r="AD23" s="95">
        <v>7.7</v>
      </c>
      <c r="AE23" s="95">
        <v>8.3000000000000007</v>
      </c>
      <c r="AF23" s="95">
        <v>5.2</v>
      </c>
      <c r="AG23" s="95">
        <v>6.7</v>
      </c>
      <c r="AH23" s="95">
        <v>7.3</v>
      </c>
      <c r="AI23" s="95">
        <v>6.3</v>
      </c>
      <c r="AJ23" s="96">
        <v>0</v>
      </c>
      <c r="AK23" s="95">
        <v>7</v>
      </c>
      <c r="AL23" s="95">
        <v>9.3000000000000007</v>
      </c>
      <c r="AM23" s="96">
        <v>0</v>
      </c>
      <c r="AN23" s="96">
        <v>0</v>
      </c>
      <c r="AO23" s="95">
        <v>5.6</v>
      </c>
      <c r="AP23" s="95">
        <v>8.6999999999999993</v>
      </c>
      <c r="AQ23" s="96"/>
      <c r="AR23" s="96"/>
      <c r="AS23" s="96"/>
      <c r="AT23" s="96"/>
      <c r="AU23" s="97">
        <v>34</v>
      </c>
      <c r="AV23" s="98">
        <v>12</v>
      </c>
      <c r="AW23" s="95">
        <v>5.0999999999999996</v>
      </c>
      <c r="AX23" s="95">
        <v>5.9</v>
      </c>
      <c r="AY23" s="96"/>
      <c r="AZ23" s="96"/>
      <c r="BA23" s="96"/>
      <c r="BB23" s="96"/>
      <c r="BC23" s="96">
        <v>0</v>
      </c>
      <c r="BD23" s="96"/>
      <c r="BE23" s="95">
        <v>5.6</v>
      </c>
      <c r="BF23" s="96"/>
      <c r="BG23" s="96"/>
      <c r="BH23" s="96"/>
      <c r="BI23" s="96"/>
      <c r="BJ23" s="96"/>
      <c r="BK23" s="96">
        <v>0</v>
      </c>
      <c r="BL23" s="97">
        <v>3</v>
      </c>
      <c r="BM23" s="98">
        <v>2</v>
      </c>
      <c r="BN23" s="95">
        <v>6.5</v>
      </c>
      <c r="BO23" s="95">
        <v>6</v>
      </c>
      <c r="BP23" s="95">
        <v>5.0999999999999996</v>
      </c>
      <c r="BQ23" s="95">
        <v>4.5999999999999996</v>
      </c>
      <c r="BR23" s="95">
        <v>4.5999999999999996</v>
      </c>
      <c r="BS23" s="95">
        <v>4.9000000000000004</v>
      </c>
      <c r="BT23" s="95">
        <v>4.5</v>
      </c>
      <c r="BU23" s="95">
        <v>4</v>
      </c>
      <c r="BV23" s="95">
        <v>7.1</v>
      </c>
      <c r="BW23" s="96">
        <v>0</v>
      </c>
      <c r="BX23" s="95">
        <v>7.6</v>
      </c>
      <c r="BY23" s="96">
        <v>0</v>
      </c>
      <c r="BZ23" s="95">
        <v>6.7</v>
      </c>
      <c r="CA23" s="95">
        <v>8.4</v>
      </c>
      <c r="CB23" s="95">
        <v>8.6</v>
      </c>
      <c r="CC23" s="97">
        <v>35</v>
      </c>
      <c r="CD23" s="98">
        <v>6</v>
      </c>
      <c r="CE23" s="96"/>
      <c r="CF23" s="96">
        <v>0</v>
      </c>
      <c r="CG23" s="96">
        <v>0</v>
      </c>
      <c r="CH23" s="95">
        <v>7.8</v>
      </c>
      <c r="CI23" s="95">
        <v>5</v>
      </c>
      <c r="CJ23" s="95">
        <v>6.1</v>
      </c>
      <c r="CK23" s="95">
        <v>4.4000000000000004</v>
      </c>
      <c r="CL23" s="99" t="s">
        <v>159</v>
      </c>
      <c r="CM23" s="96">
        <v>0</v>
      </c>
      <c r="CN23" s="96">
        <v>0</v>
      </c>
      <c r="CO23" s="95">
        <v>7.6</v>
      </c>
      <c r="CP23" s="96">
        <v>0</v>
      </c>
      <c r="CQ23" s="95">
        <v>6.6</v>
      </c>
      <c r="CR23" s="95">
        <v>6.8</v>
      </c>
      <c r="CS23" s="95">
        <v>6.1</v>
      </c>
      <c r="CT23" s="96">
        <v>0</v>
      </c>
      <c r="CU23" s="95">
        <v>9.1</v>
      </c>
      <c r="CV23" s="97">
        <v>21</v>
      </c>
      <c r="CW23" s="98">
        <v>17</v>
      </c>
      <c r="CX23" s="96"/>
      <c r="CY23" s="96"/>
      <c r="CZ23" s="96"/>
      <c r="DA23" s="96"/>
      <c r="DB23" s="96"/>
      <c r="DC23" s="96"/>
      <c r="DD23" s="97">
        <v>0</v>
      </c>
      <c r="DE23" s="98">
        <v>3</v>
      </c>
      <c r="DF23" s="97">
        <v>93</v>
      </c>
      <c r="DG23" s="98">
        <v>40</v>
      </c>
      <c r="DH23" s="100">
        <v>132</v>
      </c>
      <c r="DI23" s="95">
        <v>123</v>
      </c>
      <c r="DJ23" s="95">
        <v>4.7</v>
      </c>
      <c r="DK23" s="95">
        <v>1.74</v>
      </c>
      <c r="DL23" s="93"/>
    </row>
    <row r="24" spans="1:116" ht="17.25" customHeight="1" x14ac:dyDescent="0.25">
      <c r="A24" s="92">
        <v>24211206496</v>
      </c>
      <c r="B24" s="93" t="s">
        <v>195</v>
      </c>
      <c r="C24" s="93" t="s">
        <v>155</v>
      </c>
      <c r="D24" s="93" t="s">
        <v>162</v>
      </c>
      <c r="E24" s="94">
        <v>36690</v>
      </c>
      <c r="F24" s="93" t="s">
        <v>157</v>
      </c>
      <c r="G24" s="93" t="s">
        <v>158</v>
      </c>
      <c r="H24" s="95">
        <v>7.9</v>
      </c>
      <c r="I24" s="95">
        <v>8.6999999999999993</v>
      </c>
      <c r="J24" s="96"/>
      <c r="K24" s="95">
        <v>6.2</v>
      </c>
      <c r="L24" s="96"/>
      <c r="M24" s="95">
        <v>7</v>
      </c>
      <c r="N24" s="95">
        <v>7.5</v>
      </c>
      <c r="O24" s="95">
        <v>7.4</v>
      </c>
      <c r="P24" s="95">
        <v>6.8</v>
      </c>
      <c r="Q24" s="96"/>
      <c r="R24" s="96"/>
      <c r="S24" s="95">
        <v>7.1</v>
      </c>
      <c r="T24" s="96"/>
      <c r="U24" s="96"/>
      <c r="V24" s="95">
        <v>8.1999999999999993</v>
      </c>
      <c r="W24" s="95">
        <v>6.1</v>
      </c>
      <c r="X24" s="96"/>
      <c r="Y24" s="96">
        <v>10</v>
      </c>
      <c r="Z24" s="95">
        <v>9.5</v>
      </c>
      <c r="AA24" s="95">
        <v>6.9</v>
      </c>
      <c r="AB24" s="95">
        <v>4.9000000000000004</v>
      </c>
      <c r="AC24" s="95">
        <v>8.4</v>
      </c>
      <c r="AD24" s="95">
        <v>7.2</v>
      </c>
      <c r="AE24" s="95">
        <v>6</v>
      </c>
      <c r="AF24" s="95">
        <v>6.4</v>
      </c>
      <c r="AG24" s="95">
        <v>6</v>
      </c>
      <c r="AH24" s="95">
        <v>6.7</v>
      </c>
      <c r="AI24" s="95">
        <v>6.3</v>
      </c>
      <c r="AJ24" s="95">
        <v>5.7</v>
      </c>
      <c r="AK24" s="95">
        <v>4.2</v>
      </c>
      <c r="AL24" s="95">
        <v>5.7</v>
      </c>
      <c r="AM24" s="95">
        <v>7</v>
      </c>
      <c r="AN24" s="95">
        <v>7.7</v>
      </c>
      <c r="AO24" s="95">
        <v>8.1999999999999993</v>
      </c>
      <c r="AP24" s="99" t="s">
        <v>159</v>
      </c>
      <c r="AQ24" s="96"/>
      <c r="AR24" s="96"/>
      <c r="AS24" s="96"/>
      <c r="AT24" s="96"/>
      <c r="AU24" s="97">
        <v>46</v>
      </c>
      <c r="AV24" s="98">
        <v>1</v>
      </c>
      <c r="AW24" s="95">
        <v>5</v>
      </c>
      <c r="AX24" s="95">
        <v>6</v>
      </c>
      <c r="AY24" s="96"/>
      <c r="AZ24" s="96"/>
      <c r="BA24" s="96"/>
      <c r="BB24" s="96"/>
      <c r="BC24" s="95">
        <v>8</v>
      </c>
      <c r="BD24" s="96"/>
      <c r="BE24" s="96"/>
      <c r="BF24" s="96"/>
      <c r="BG24" s="96"/>
      <c r="BH24" s="96"/>
      <c r="BI24" s="95">
        <v>4.8</v>
      </c>
      <c r="BJ24" s="96"/>
      <c r="BK24" s="99" t="s">
        <v>159</v>
      </c>
      <c r="BL24" s="97">
        <v>4</v>
      </c>
      <c r="BM24" s="98">
        <v>1</v>
      </c>
      <c r="BN24" s="95">
        <v>4.4000000000000004</v>
      </c>
      <c r="BO24" s="95">
        <v>5.6</v>
      </c>
      <c r="BP24" s="95">
        <v>4.9000000000000004</v>
      </c>
      <c r="BQ24" s="95">
        <v>6.1</v>
      </c>
      <c r="BR24" s="95">
        <v>6.3</v>
      </c>
      <c r="BS24" s="95">
        <v>8.1</v>
      </c>
      <c r="BT24" s="95">
        <v>7.8</v>
      </c>
      <c r="BU24" s="95">
        <v>5.8</v>
      </c>
      <c r="BV24" s="95">
        <v>5.2</v>
      </c>
      <c r="BW24" s="95">
        <v>4.5</v>
      </c>
      <c r="BX24" s="95">
        <v>5.0999999999999996</v>
      </c>
      <c r="BY24" s="95">
        <v>5.63</v>
      </c>
      <c r="BZ24" s="99" t="s">
        <v>159</v>
      </c>
      <c r="CA24" s="95">
        <v>8.8000000000000007</v>
      </c>
      <c r="CB24" s="95">
        <v>7.8</v>
      </c>
      <c r="CC24" s="97">
        <v>38</v>
      </c>
      <c r="CD24" s="98">
        <v>3</v>
      </c>
      <c r="CE24" s="96"/>
      <c r="CF24" s="95">
        <v>7.4</v>
      </c>
      <c r="CG24" s="95">
        <v>6.8</v>
      </c>
      <c r="CH24" s="95">
        <v>8.3000000000000007</v>
      </c>
      <c r="CI24" s="95">
        <v>4.7</v>
      </c>
      <c r="CJ24" s="95">
        <v>7.6</v>
      </c>
      <c r="CK24" s="95">
        <v>7</v>
      </c>
      <c r="CL24" s="99" t="s">
        <v>159</v>
      </c>
      <c r="CM24" s="95">
        <v>8.4</v>
      </c>
      <c r="CN24" s="95">
        <v>8.4</v>
      </c>
      <c r="CO24" s="95">
        <v>8.5</v>
      </c>
      <c r="CP24" s="95">
        <v>8.3000000000000007</v>
      </c>
      <c r="CQ24" s="95">
        <v>6.8</v>
      </c>
      <c r="CR24" s="95">
        <v>7.2</v>
      </c>
      <c r="CS24" s="95">
        <v>7</v>
      </c>
      <c r="CT24" s="95">
        <v>7.13</v>
      </c>
      <c r="CU24" s="95">
        <v>9</v>
      </c>
      <c r="CV24" s="97">
        <v>35</v>
      </c>
      <c r="CW24" s="98">
        <v>3</v>
      </c>
      <c r="CX24" s="96"/>
      <c r="CY24" s="96"/>
      <c r="CZ24" s="96"/>
      <c r="DA24" s="96"/>
      <c r="DB24" s="96"/>
      <c r="DC24" s="96"/>
      <c r="DD24" s="97">
        <v>0</v>
      </c>
      <c r="DE24" s="98">
        <v>3</v>
      </c>
      <c r="DF24" s="97">
        <v>123</v>
      </c>
      <c r="DG24" s="98">
        <v>11</v>
      </c>
      <c r="DH24" s="100">
        <v>132</v>
      </c>
      <c r="DI24" s="95">
        <v>123</v>
      </c>
      <c r="DJ24" s="95">
        <v>6.84</v>
      </c>
      <c r="DK24" s="95">
        <v>2.75</v>
      </c>
      <c r="DL24" s="93"/>
    </row>
    <row r="25" spans="1:116" ht="17.25" customHeight="1" x14ac:dyDescent="0.25">
      <c r="A25" s="92">
        <v>24211100620</v>
      </c>
      <c r="B25" s="93" t="s">
        <v>154</v>
      </c>
      <c r="C25" s="93" t="s">
        <v>196</v>
      </c>
      <c r="D25" s="93" t="s">
        <v>197</v>
      </c>
      <c r="E25" s="94">
        <v>36582</v>
      </c>
      <c r="F25" s="93" t="s">
        <v>157</v>
      </c>
      <c r="G25" s="93" t="s">
        <v>158</v>
      </c>
      <c r="H25" s="95">
        <v>7.8</v>
      </c>
      <c r="I25" s="95">
        <v>8.6</v>
      </c>
      <c r="J25" s="96"/>
      <c r="K25" s="95">
        <v>6.4</v>
      </c>
      <c r="L25" s="96"/>
      <c r="M25" s="95">
        <v>8.4</v>
      </c>
      <c r="N25" s="95">
        <v>8.6999999999999993</v>
      </c>
      <c r="O25" s="95">
        <v>7.4</v>
      </c>
      <c r="P25" s="95">
        <v>6.8</v>
      </c>
      <c r="Q25" s="96"/>
      <c r="R25" s="96"/>
      <c r="S25" s="95">
        <v>7.3</v>
      </c>
      <c r="T25" s="96"/>
      <c r="U25" s="96"/>
      <c r="V25" s="95">
        <v>8.8000000000000007</v>
      </c>
      <c r="W25" s="95">
        <v>7.2</v>
      </c>
      <c r="X25" s="96"/>
      <c r="Y25" s="96">
        <v>10</v>
      </c>
      <c r="Z25" s="95">
        <v>9.8000000000000007</v>
      </c>
      <c r="AA25" s="95">
        <v>8.9</v>
      </c>
      <c r="AB25" s="95">
        <v>6.3</v>
      </c>
      <c r="AC25" s="95">
        <v>9.1999999999999993</v>
      </c>
      <c r="AD25" s="95">
        <v>8.3000000000000007</v>
      </c>
      <c r="AE25" s="95">
        <v>6.3</v>
      </c>
      <c r="AF25" s="95">
        <v>6.3</v>
      </c>
      <c r="AG25" s="95">
        <v>6.5</v>
      </c>
      <c r="AH25" s="95">
        <v>7.3</v>
      </c>
      <c r="AI25" s="95">
        <v>5.8</v>
      </c>
      <c r="AJ25" s="95">
        <v>5.7</v>
      </c>
      <c r="AK25" s="95">
        <v>8.5</v>
      </c>
      <c r="AL25" s="95">
        <v>9.4</v>
      </c>
      <c r="AM25" s="95">
        <v>6</v>
      </c>
      <c r="AN25" s="95">
        <v>6.4</v>
      </c>
      <c r="AO25" s="95">
        <v>5.8</v>
      </c>
      <c r="AP25" s="95">
        <v>7.6</v>
      </c>
      <c r="AQ25" s="96"/>
      <c r="AR25" s="96"/>
      <c r="AS25" s="96"/>
      <c r="AT25" s="96"/>
      <c r="AU25" s="97">
        <v>47</v>
      </c>
      <c r="AV25" s="98">
        <v>0</v>
      </c>
      <c r="AW25" s="95">
        <v>6.5</v>
      </c>
      <c r="AX25" s="95">
        <v>5.5</v>
      </c>
      <c r="AY25" s="96"/>
      <c r="AZ25" s="96"/>
      <c r="BA25" s="96"/>
      <c r="BB25" s="96"/>
      <c r="BC25" s="95">
        <v>6.3</v>
      </c>
      <c r="BD25" s="96"/>
      <c r="BE25" s="96"/>
      <c r="BF25" s="96"/>
      <c r="BG25" s="96"/>
      <c r="BH25" s="96"/>
      <c r="BI25" s="95">
        <v>6.8</v>
      </c>
      <c r="BJ25" s="96"/>
      <c r="BK25" s="95">
        <v>6.4</v>
      </c>
      <c r="BL25" s="97">
        <v>5</v>
      </c>
      <c r="BM25" s="98">
        <v>0</v>
      </c>
      <c r="BN25" s="95">
        <v>6</v>
      </c>
      <c r="BO25" s="95">
        <v>8.6999999999999993</v>
      </c>
      <c r="BP25" s="95">
        <v>5.2</v>
      </c>
      <c r="BQ25" s="95">
        <v>6.3</v>
      </c>
      <c r="BR25" s="95">
        <v>5.8</v>
      </c>
      <c r="BS25" s="95">
        <v>5.4</v>
      </c>
      <c r="BT25" s="95">
        <v>5.0999999999999996</v>
      </c>
      <c r="BU25" s="95">
        <v>6.5</v>
      </c>
      <c r="BV25" s="95">
        <v>7.1</v>
      </c>
      <c r="BW25" s="95">
        <v>6</v>
      </c>
      <c r="BX25" s="95">
        <v>9.4</v>
      </c>
      <c r="BY25" s="95">
        <v>7.1</v>
      </c>
      <c r="BZ25" s="95">
        <v>8.3000000000000007</v>
      </c>
      <c r="CA25" s="95">
        <v>9.1999999999999993</v>
      </c>
      <c r="CB25" s="95">
        <v>8.6</v>
      </c>
      <c r="CC25" s="97">
        <v>41</v>
      </c>
      <c r="CD25" s="98">
        <v>0</v>
      </c>
      <c r="CE25" s="96"/>
      <c r="CF25" s="95">
        <v>9.1999999999999993</v>
      </c>
      <c r="CG25" s="95">
        <v>7.6</v>
      </c>
      <c r="CH25" s="95">
        <v>8.3000000000000007</v>
      </c>
      <c r="CI25" s="95">
        <v>7.6</v>
      </c>
      <c r="CJ25" s="95">
        <v>8.1</v>
      </c>
      <c r="CK25" s="95">
        <v>8.6</v>
      </c>
      <c r="CL25" s="99" t="s">
        <v>159</v>
      </c>
      <c r="CM25" s="95">
        <v>8.6</v>
      </c>
      <c r="CN25" s="95">
        <v>8.6</v>
      </c>
      <c r="CO25" s="95">
        <v>7.7</v>
      </c>
      <c r="CP25" s="95">
        <v>7.9</v>
      </c>
      <c r="CQ25" s="95">
        <v>6.9</v>
      </c>
      <c r="CR25" s="95">
        <v>7.3</v>
      </c>
      <c r="CS25" s="95">
        <v>7.1</v>
      </c>
      <c r="CT25" s="95">
        <v>8.43</v>
      </c>
      <c r="CU25" s="95">
        <v>9.5</v>
      </c>
      <c r="CV25" s="97">
        <v>35</v>
      </c>
      <c r="CW25" s="98">
        <v>3</v>
      </c>
      <c r="CX25" s="96"/>
      <c r="CY25" s="96"/>
      <c r="CZ25" s="96"/>
      <c r="DA25" s="96"/>
      <c r="DB25" s="96"/>
      <c r="DC25" s="96"/>
      <c r="DD25" s="97">
        <v>0</v>
      </c>
      <c r="DE25" s="98">
        <v>3</v>
      </c>
      <c r="DF25" s="97">
        <v>128</v>
      </c>
      <c r="DG25" s="98">
        <v>6</v>
      </c>
      <c r="DH25" s="100">
        <v>132</v>
      </c>
      <c r="DI25" s="95">
        <v>128</v>
      </c>
      <c r="DJ25" s="95">
        <v>7.48</v>
      </c>
      <c r="DK25" s="95">
        <v>3.12</v>
      </c>
      <c r="DL25" s="93"/>
    </row>
    <row r="26" spans="1:116" ht="17.25" customHeight="1" x14ac:dyDescent="0.25">
      <c r="A26" s="92">
        <v>24217200619</v>
      </c>
      <c r="B26" s="93" t="s">
        <v>198</v>
      </c>
      <c r="C26" s="93" t="s">
        <v>199</v>
      </c>
      <c r="D26" s="93" t="s">
        <v>200</v>
      </c>
      <c r="E26" s="94">
        <v>36705</v>
      </c>
      <c r="F26" s="93" t="s">
        <v>157</v>
      </c>
      <c r="G26" s="93" t="s">
        <v>158</v>
      </c>
      <c r="H26" s="95">
        <v>6.7</v>
      </c>
      <c r="I26" s="95">
        <v>8.9</v>
      </c>
      <c r="J26" s="96"/>
      <c r="K26" s="96">
        <v>0</v>
      </c>
      <c r="L26" s="95">
        <v>7.3</v>
      </c>
      <c r="M26" s="95">
        <v>9.1</v>
      </c>
      <c r="N26" s="95">
        <v>8.5</v>
      </c>
      <c r="O26" s="95">
        <v>7.9</v>
      </c>
      <c r="P26" s="95">
        <v>7.2</v>
      </c>
      <c r="Q26" s="96"/>
      <c r="R26" s="96"/>
      <c r="S26" s="95">
        <v>6.9</v>
      </c>
      <c r="T26" s="96"/>
      <c r="U26" s="96"/>
      <c r="V26" s="95">
        <v>8.1</v>
      </c>
      <c r="W26" s="95">
        <v>6.7</v>
      </c>
      <c r="X26" s="96"/>
      <c r="Y26" s="96">
        <v>10</v>
      </c>
      <c r="Z26" s="95">
        <v>9.8000000000000007</v>
      </c>
      <c r="AA26" s="95">
        <v>8.6</v>
      </c>
      <c r="AB26" s="95">
        <v>6.7</v>
      </c>
      <c r="AC26" s="95">
        <v>8.1</v>
      </c>
      <c r="AD26" s="95">
        <v>7.2</v>
      </c>
      <c r="AE26" s="95">
        <v>4.9000000000000004</v>
      </c>
      <c r="AF26" s="95">
        <v>5.9</v>
      </c>
      <c r="AG26" s="95">
        <v>6.2</v>
      </c>
      <c r="AH26" s="95">
        <v>7.1</v>
      </c>
      <c r="AI26" s="95">
        <v>5.9</v>
      </c>
      <c r="AJ26" s="95">
        <v>4.3</v>
      </c>
      <c r="AK26" s="95">
        <v>8.1999999999999993</v>
      </c>
      <c r="AL26" s="95">
        <v>9.3000000000000007</v>
      </c>
      <c r="AM26" s="95">
        <v>4.4000000000000004</v>
      </c>
      <c r="AN26" s="95">
        <v>6.6</v>
      </c>
      <c r="AO26" s="95">
        <v>4.5</v>
      </c>
      <c r="AP26" s="95">
        <v>7.4</v>
      </c>
      <c r="AQ26" s="96"/>
      <c r="AR26" s="96"/>
      <c r="AS26" s="96"/>
      <c r="AT26" s="96"/>
      <c r="AU26" s="97">
        <v>46</v>
      </c>
      <c r="AV26" s="98">
        <v>0</v>
      </c>
      <c r="AW26" s="95">
        <v>5.6</v>
      </c>
      <c r="AX26" s="95">
        <v>5.5</v>
      </c>
      <c r="AY26" s="96"/>
      <c r="AZ26" s="96"/>
      <c r="BA26" s="96"/>
      <c r="BB26" s="96"/>
      <c r="BC26" s="95">
        <v>5.6</v>
      </c>
      <c r="BD26" s="96"/>
      <c r="BE26" s="96"/>
      <c r="BF26" s="96"/>
      <c r="BG26" s="96"/>
      <c r="BH26" s="96"/>
      <c r="BI26" s="95">
        <v>5.5</v>
      </c>
      <c r="BJ26" s="96"/>
      <c r="BK26" s="95">
        <v>4.2</v>
      </c>
      <c r="BL26" s="97">
        <v>5</v>
      </c>
      <c r="BM26" s="98">
        <v>0</v>
      </c>
      <c r="BN26" s="95">
        <v>6.2</v>
      </c>
      <c r="BO26" s="95">
        <v>7.1</v>
      </c>
      <c r="BP26" s="95">
        <v>5.0999999999999996</v>
      </c>
      <c r="BQ26" s="95">
        <v>5.5</v>
      </c>
      <c r="BR26" s="95">
        <v>5.4</v>
      </c>
      <c r="BS26" s="95">
        <v>5.8</v>
      </c>
      <c r="BT26" s="95">
        <v>4.8</v>
      </c>
      <c r="BU26" s="95">
        <v>6.2</v>
      </c>
      <c r="BV26" s="95">
        <v>6.2</v>
      </c>
      <c r="BW26" s="95">
        <v>7.4</v>
      </c>
      <c r="BX26" s="95">
        <v>8.6</v>
      </c>
      <c r="BY26" s="95">
        <v>7.33</v>
      </c>
      <c r="BZ26" s="95">
        <v>7.4</v>
      </c>
      <c r="CA26" s="95">
        <v>8.8000000000000007</v>
      </c>
      <c r="CB26" s="95">
        <v>8.5</v>
      </c>
      <c r="CC26" s="97">
        <v>41</v>
      </c>
      <c r="CD26" s="98">
        <v>0</v>
      </c>
      <c r="CE26" s="96"/>
      <c r="CF26" s="95">
        <v>8.6</v>
      </c>
      <c r="CG26" s="95">
        <v>8.4</v>
      </c>
      <c r="CH26" s="95">
        <v>7.4</v>
      </c>
      <c r="CI26" s="95">
        <v>7.8</v>
      </c>
      <c r="CJ26" s="95">
        <v>7.5</v>
      </c>
      <c r="CK26" s="95">
        <v>8.6</v>
      </c>
      <c r="CL26" s="99" t="s">
        <v>159</v>
      </c>
      <c r="CM26" s="95">
        <v>7.4</v>
      </c>
      <c r="CN26" s="95">
        <v>8.6999999999999993</v>
      </c>
      <c r="CO26" s="95">
        <v>7.6</v>
      </c>
      <c r="CP26" s="95">
        <v>6.9</v>
      </c>
      <c r="CQ26" s="95">
        <v>6.4</v>
      </c>
      <c r="CR26" s="95">
        <v>7.1</v>
      </c>
      <c r="CS26" s="95">
        <v>7.1</v>
      </c>
      <c r="CT26" s="95">
        <v>7.5</v>
      </c>
      <c r="CU26" s="95">
        <v>9.6999999999999993</v>
      </c>
      <c r="CV26" s="97">
        <v>35</v>
      </c>
      <c r="CW26" s="98">
        <v>3</v>
      </c>
      <c r="CX26" s="96"/>
      <c r="CY26" s="96"/>
      <c r="CZ26" s="96"/>
      <c r="DA26" s="96"/>
      <c r="DB26" s="96"/>
      <c r="DC26" s="96"/>
      <c r="DD26" s="97">
        <v>0</v>
      </c>
      <c r="DE26" s="98">
        <v>3</v>
      </c>
      <c r="DF26" s="97">
        <v>127</v>
      </c>
      <c r="DG26" s="98">
        <v>6</v>
      </c>
      <c r="DH26" s="100">
        <v>132</v>
      </c>
      <c r="DI26" s="95">
        <v>129</v>
      </c>
      <c r="DJ26" s="95">
        <v>7.16</v>
      </c>
      <c r="DK26" s="95">
        <v>2.92</v>
      </c>
      <c r="DL26" s="93"/>
    </row>
    <row r="27" spans="1:116" x14ac:dyDescent="0.25">
      <c r="A27" s="176"/>
      <c r="B27" s="176"/>
      <c r="C27" s="176"/>
      <c r="D27" s="176"/>
      <c r="E27" s="176"/>
      <c r="F27" s="176"/>
      <c r="G27" s="102" t="s">
        <v>243</v>
      </c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03">
        <v>16</v>
      </c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03">
        <v>17</v>
      </c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03">
        <v>14</v>
      </c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03">
        <v>0</v>
      </c>
      <c r="CX27" s="177"/>
      <c r="CY27" s="177"/>
      <c r="CZ27" s="177"/>
      <c r="DA27" s="177"/>
      <c r="DB27" s="177"/>
      <c r="DC27" s="177"/>
      <c r="DD27" s="177"/>
      <c r="DE27" s="103">
        <v>0</v>
      </c>
      <c r="DF27" s="104"/>
      <c r="DG27" s="103">
        <v>0</v>
      </c>
      <c r="DH27" s="178"/>
      <c r="DI27" s="178"/>
      <c r="DJ27" s="178"/>
      <c r="DK27" s="178"/>
      <c r="DL27" s="178"/>
    </row>
  </sheetData>
  <mergeCells count="128">
    <mergeCell ref="DC3:DC4"/>
    <mergeCell ref="CU3:CU4"/>
    <mergeCell ref="CX3:CX4"/>
    <mergeCell ref="CY3:CY4"/>
    <mergeCell ref="CZ3:CZ4"/>
    <mergeCell ref="DA3:DA4"/>
    <mergeCell ref="DB3:DB4"/>
    <mergeCell ref="CK3:CK4"/>
    <mergeCell ref="CL3:CL4"/>
    <mergeCell ref="CM3:CM4"/>
    <mergeCell ref="CN3:CN4"/>
    <mergeCell ref="CO3:CO4"/>
    <mergeCell ref="CP3:CP4"/>
    <mergeCell ref="BY3:BY4"/>
    <mergeCell ref="BZ3:BZ4"/>
    <mergeCell ref="CA3:CA4"/>
    <mergeCell ref="CB3:CB4"/>
    <mergeCell ref="CE3:CE4"/>
    <mergeCell ref="CF3:CF4"/>
    <mergeCell ref="BS3:BS4"/>
    <mergeCell ref="BT3:BT4"/>
    <mergeCell ref="BU3:BU4"/>
    <mergeCell ref="BV3:BV4"/>
    <mergeCell ref="BW3:BW4"/>
    <mergeCell ref="BX3:BX4"/>
    <mergeCell ref="BK3:BK4"/>
    <mergeCell ref="BN3:BN4"/>
    <mergeCell ref="BO3:BO4"/>
    <mergeCell ref="BP3:BP4"/>
    <mergeCell ref="BQ3:BQ4"/>
    <mergeCell ref="BR3:BR4"/>
    <mergeCell ref="BA3:BA4"/>
    <mergeCell ref="BB3:BB4"/>
    <mergeCell ref="BC3:BC4"/>
    <mergeCell ref="BD3:BD4"/>
    <mergeCell ref="BE3:BE4"/>
    <mergeCell ref="BF3:BF4"/>
    <mergeCell ref="AW3:AW4"/>
    <mergeCell ref="AX3:AX4"/>
    <mergeCell ref="AY3:AY4"/>
    <mergeCell ref="AZ3:AZ4"/>
    <mergeCell ref="AM3:AM4"/>
    <mergeCell ref="AN3:AN4"/>
    <mergeCell ref="AO3:AO4"/>
    <mergeCell ref="AP3:AP4"/>
    <mergeCell ref="AQ3:AQ4"/>
    <mergeCell ref="AR3:AR4"/>
    <mergeCell ref="AL3:AL4"/>
    <mergeCell ref="AA3:AA4"/>
    <mergeCell ref="AB3:AB4"/>
    <mergeCell ref="AC3:AC4"/>
    <mergeCell ref="AD3:AD4"/>
    <mergeCell ref="AE3:AE4"/>
    <mergeCell ref="AF3:AF4"/>
    <mergeCell ref="AS3:AS4"/>
    <mergeCell ref="AT3:AT4"/>
    <mergeCell ref="DE2:DE4"/>
    <mergeCell ref="H3:H4"/>
    <mergeCell ref="I3:J3"/>
    <mergeCell ref="K3:L3"/>
    <mergeCell ref="M3:M4"/>
    <mergeCell ref="N3:N4"/>
    <mergeCell ref="O3:P3"/>
    <mergeCell ref="Q3:S3"/>
    <mergeCell ref="T3:X3"/>
    <mergeCell ref="Y3:Z3"/>
    <mergeCell ref="CO2:CP2"/>
    <mergeCell ref="CQ2:CT2"/>
    <mergeCell ref="CV2:CV4"/>
    <mergeCell ref="CW2:CW4"/>
    <mergeCell ref="CX2:DC2"/>
    <mergeCell ref="DD2:DD4"/>
    <mergeCell ref="CQ3:CQ4"/>
    <mergeCell ref="CR3:CR4"/>
    <mergeCell ref="CS3:CS4"/>
    <mergeCell ref="CT3:CT4"/>
    <mergeCell ref="CA2:CB2"/>
    <mergeCell ref="CC2:CC4"/>
    <mergeCell ref="CD2:CD4"/>
    <mergeCell ref="CE2:CF2"/>
    <mergeCell ref="Q2:Z2"/>
    <mergeCell ref="AA2:AD2"/>
    <mergeCell ref="AE2:AT2"/>
    <mergeCell ref="CG2:CI2"/>
    <mergeCell ref="CJ2:CK2"/>
    <mergeCell ref="CG3:CG4"/>
    <mergeCell ref="CH3:CH4"/>
    <mergeCell ref="CI3:CI4"/>
    <mergeCell ref="CJ3:CJ4"/>
    <mergeCell ref="BE2:BJ2"/>
    <mergeCell ref="BL2:BL4"/>
    <mergeCell ref="BM2:BM4"/>
    <mergeCell ref="BO2:BR2"/>
    <mergeCell ref="BT2:BU2"/>
    <mergeCell ref="BW2:BY2"/>
    <mergeCell ref="BG3:BG4"/>
    <mergeCell ref="BH3:BH4"/>
    <mergeCell ref="BI3:BI4"/>
    <mergeCell ref="BJ3:BJ4"/>
    <mergeCell ref="AG3:AG4"/>
    <mergeCell ref="AH3:AH4"/>
    <mergeCell ref="AI3:AI4"/>
    <mergeCell ref="AJ3:AJ4"/>
    <mergeCell ref="AK3:AK4"/>
    <mergeCell ref="A27:F27"/>
    <mergeCell ref="H27:AU27"/>
    <mergeCell ref="AW27:BL27"/>
    <mergeCell ref="BN27:CC27"/>
    <mergeCell ref="CE27:CV27"/>
    <mergeCell ref="CX27:DD27"/>
    <mergeCell ref="DH27:DL27"/>
    <mergeCell ref="A1:G4"/>
    <mergeCell ref="H1:AV1"/>
    <mergeCell ref="AW1:BM1"/>
    <mergeCell ref="BN1:CD1"/>
    <mergeCell ref="CE1:CW1"/>
    <mergeCell ref="CX1:DE1"/>
    <mergeCell ref="AU2:AU4"/>
    <mergeCell ref="AV2:AV4"/>
    <mergeCell ref="AW2:AX2"/>
    <mergeCell ref="AY2:BD2"/>
    <mergeCell ref="DF1:DF4"/>
    <mergeCell ref="DG1:DG4"/>
    <mergeCell ref="DH1:DH4"/>
    <mergeCell ref="DI1:DL4"/>
    <mergeCell ref="H2:L2"/>
    <mergeCell ref="M2:N2"/>
    <mergeCell ref="O2:P2"/>
  </mergeCells>
  <pageMargins left="1" right="1" top="1" bottom="1" header="0.3" footer="0.3"/>
  <pageSetup orientation="portrait"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TN2</vt:lpstr>
      <vt:lpstr>THANG 10</vt:lpstr>
      <vt:lpstr>THANG 04</vt:lpstr>
      <vt:lpstr>K24HPTBM</vt:lpstr>
      <vt:lpstr>'TN2'!Print_Titles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</cp:lastModifiedBy>
  <dcterms:created xsi:type="dcterms:W3CDTF">2022-03-01T01:13:40Z</dcterms:created>
  <dcterms:modified xsi:type="dcterms:W3CDTF">2022-03-04T01:17:32Z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