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14355" windowHeight="7185" firstSheet="5" activeTab="5"/>
  </bookViews>
  <sheets>
    <sheet name="Vi phạm QC thi" sheetId="10" r:id="rId1"/>
    <sheet name="Số lượng" sheetId="4" r:id="rId2"/>
    <sheet name="Toàn khoa kỳ 2-GV gởi" sheetId="12" r:id="rId3"/>
    <sheet name="TK NH 2016-2017" sheetId="6" r:id="rId4"/>
    <sheet name="ALL-- đã dò" sheetId="9" r:id="rId5"/>
    <sheet name="K20KDN" sheetId="15" r:id="rId6"/>
    <sheet name="K20KKT" sheetId="24" r:id="rId7"/>
    <sheet name="K21KDN " sheetId="25" r:id="rId8"/>
    <sheet name="K21KKT" sheetId="26" r:id="rId9"/>
    <sheet name="K22KDN" sheetId="27" r:id="rId10"/>
    <sheet name="K22KKT" sheetId="22" r:id="rId11"/>
    <sheet name="K21KCD" sheetId="23" r:id="rId12"/>
    <sheet name="K22KCD" sheetId="30" r:id="rId13"/>
    <sheet name="D21KDNB" sheetId="31" r:id="rId14"/>
    <sheet name="D21KKTB" sheetId="32" r:id="rId15"/>
    <sheet name="D22KDNA" sheetId="33" r:id="rId16"/>
    <sheet name="T22KDNA" sheetId="34" r:id="rId17"/>
    <sheet name="T-D22KDNB" sheetId="21" r:id="rId18"/>
    <sheet name="D22KDNC" sheetId="28" r:id="rId19"/>
    <sheet name="Mẫu" sheetId="14" r:id="rId20"/>
  </sheets>
  <definedNames>
    <definedName name="_xlnm._FilterDatabase" localSheetId="4" hidden="1">'ALL-- đã dò'!$A$778:$W$909</definedName>
    <definedName name="_xlnm._FilterDatabase" localSheetId="13" hidden="1">D21KDNB!#REF!</definedName>
    <definedName name="_xlnm._FilterDatabase" localSheetId="14" hidden="1">D21KKTB!#REF!</definedName>
    <definedName name="_xlnm._FilterDatabase" localSheetId="15" hidden="1">D22KDNA!#REF!</definedName>
    <definedName name="_xlnm._FilterDatabase" localSheetId="18" hidden="1">D22KDNC!#REF!</definedName>
    <definedName name="_xlnm._FilterDatabase" localSheetId="5" hidden="1">K20KDN!#REF!</definedName>
    <definedName name="_xlnm._FilterDatabase" localSheetId="6" hidden="1">K20KKT!#REF!</definedName>
    <definedName name="_xlnm._FilterDatabase" localSheetId="11" hidden="1">K21KCD!#REF!</definedName>
    <definedName name="_xlnm._FilterDatabase" localSheetId="7" hidden="1">'K21KDN '!#REF!</definedName>
    <definedName name="_xlnm._FilterDatabase" localSheetId="8" hidden="1">K21KKT!#REF!</definedName>
    <definedName name="_xlnm._FilterDatabase" localSheetId="12" hidden="1">K22KCD!#REF!</definedName>
    <definedName name="_xlnm._FilterDatabase" localSheetId="9" hidden="1">K22KDN!$A$156:$W$156</definedName>
    <definedName name="_xlnm._FilterDatabase" localSheetId="10" hidden="1">K22KKT!$A$11:$W$141</definedName>
    <definedName name="_xlnm._FilterDatabase" localSheetId="19" hidden="1">Mẫu!$A$10:$S$131</definedName>
    <definedName name="_xlnm._FilterDatabase" localSheetId="16" hidden="1">T22KDNA!#REF!</definedName>
    <definedName name="_xlnm._FilterDatabase" localSheetId="17" hidden="1">'T-D22KDNB'!#REF!</definedName>
    <definedName name="_xlnm._FilterDatabase" localSheetId="2" hidden="1">'Toàn khoa kỳ 2-GV gởi'!$A$10:$S$11</definedName>
    <definedName name="_xlnm._FilterDatabase" localSheetId="0" hidden="1">'Vi phạm QC thi'!$A$5:$O$323</definedName>
    <definedName name="_xlnm.Print_Titles" localSheetId="4">'ALL-- đã dò'!$10:$10</definedName>
    <definedName name="_xlnm.Print_Titles" localSheetId="13">D21KDNB!$10:$10</definedName>
    <definedName name="_xlnm.Print_Titles" localSheetId="14">D21KKTB!$10:$10</definedName>
    <definedName name="_xlnm.Print_Titles" localSheetId="15">D22KDNA!$10:$10</definedName>
    <definedName name="_xlnm.Print_Titles" localSheetId="18">D22KDNC!$10:$10</definedName>
    <definedName name="_xlnm.Print_Titles" localSheetId="5">K20KDN!$10:$10</definedName>
    <definedName name="_xlnm.Print_Titles" localSheetId="6">K20KKT!$10:$10</definedName>
    <definedName name="_xlnm.Print_Titles" localSheetId="11">K21KCD!$10:$10</definedName>
    <definedName name="_xlnm.Print_Titles" localSheetId="7">'K21KDN '!$10:$10</definedName>
    <definedName name="_xlnm.Print_Titles" localSheetId="8">K21KKT!$10:$10</definedName>
    <definedName name="_xlnm.Print_Titles" localSheetId="12">K22KCD!$10:$10</definedName>
    <definedName name="_xlnm.Print_Titles" localSheetId="9">K22KDN!$10:$10</definedName>
    <definedName name="_xlnm.Print_Titles" localSheetId="10">K22KKT!$10:$10</definedName>
    <definedName name="_xlnm.Print_Titles" localSheetId="19">Mẫu!$10:$10</definedName>
    <definedName name="_xlnm.Print_Titles" localSheetId="16">T22KDNA!$10:$10</definedName>
    <definedName name="_xlnm.Print_Titles" localSheetId="17">'T-D22KDNB'!$10:$10</definedName>
    <definedName name="_xlnm.Print_Titles" localSheetId="2">'Toàn khoa kỳ 2-GV gởi'!$10:$10</definedName>
  </definedNames>
  <calcPr calcId="144525" iterate="1"/>
</workbook>
</file>

<file path=xl/calcChain.xml><?xml version="1.0" encoding="utf-8"?>
<calcChain xmlns="http://schemas.openxmlformats.org/spreadsheetml/2006/main">
  <c r="J42" i="4" l="1"/>
  <c r="G42" i="4"/>
  <c r="F42" i="4"/>
  <c r="E42" i="4"/>
  <c r="J41" i="4"/>
  <c r="J39" i="4"/>
  <c r="J37" i="4"/>
  <c r="J36" i="4"/>
  <c r="J34" i="4"/>
  <c r="J32" i="4"/>
  <c r="J27" i="4"/>
  <c r="J24" i="4"/>
  <c r="J18" i="4"/>
  <c r="J15" i="4"/>
  <c r="J10" i="4"/>
  <c r="J5" i="4"/>
  <c r="G39" i="4"/>
  <c r="G29" i="4"/>
  <c r="G21" i="4"/>
  <c r="G41" i="4"/>
  <c r="G37" i="4"/>
  <c r="G36" i="4"/>
  <c r="G34" i="4"/>
  <c r="G33" i="4"/>
  <c r="G32" i="4"/>
  <c r="G28" i="4"/>
  <c r="G27" i="4"/>
  <c r="G26" i="4"/>
  <c r="G25" i="4"/>
  <c r="G24" i="4"/>
  <c r="G20" i="4"/>
  <c r="G19" i="4"/>
  <c r="G18" i="4"/>
  <c r="G17" i="4"/>
  <c r="G16" i="4"/>
  <c r="G15" i="4"/>
  <c r="G13" i="4"/>
  <c r="G12" i="4"/>
  <c r="G11" i="4"/>
  <c r="G10" i="4"/>
  <c r="G9" i="4"/>
  <c r="G8" i="4"/>
  <c r="G7" i="4"/>
  <c r="G6" i="4"/>
  <c r="G5" i="4"/>
  <c r="O25" i="6"/>
  <c r="M25" i="6"/>
  <c r="K25" i="6"/>
  <c r="I25" i="6"/>
  <c r="G25" i="6"/>
  <c r="E25" i="6"/>
  <c r="O24" i="6"/>
  <c r="O23" i="6"/>
  <c r="O22" i="6"/>
  <c r="O21" i="6"/>
  <c r="O20" i="6"/>
  <c r="O19" i="6"/>
  <c r="O18" i="6"/>
  <c r="O17" i="6"/>
  <c r="O16" i="6"/>
  <c r="O15" i="6"/>
  <c r="O14" i="6"/>
  <c r="O13" i="6"/>
  <c r="M24" i="6"/>
  <c r="M23" i="6"/>
  <c r="M22" i="6"/>
  <c r="M21" i="6"/>
  <c r="M20" i="6"/>
  <c r="M19" i="6"/>
  <c r="M18" i="6"/>
  <c r="M17" i="6"/>
  <c r="M16" i="6"/>
  <c r="M15" i="6"/>
  <c r="M14" i="6"/>
  <c r="M13" i="6"/>
  <c r="K24" i="6"/>
  <c r="K23" i="6"/>
  <c r="K22" i="6"/>
  <c r="K21" i="6"/>
  <c r="K20" i="6"/>
  <c r="K19" i="6"/>
  <c r="K18" i="6"/>
  <c r="K17" i="6"/>
  <c r="K16" i="6"/>
  <c r="K15" i="6"/>
  <c r="K14" i="6"/>
  <c r="K13" i="6"/>
  <c r="I24" i="6"/>
  <c r="I23" i="6"/>
  <c r="I22" i="6"/>
  <c r="I21" i="6"/>
  <c r="I20" i="6"/>
  <c r="I19" i="6"/>
  <c r="I18" i="6"/>
  <c r="I17" i="6"/>
  <c r="I16" i="6"/>
  <c r="I15" i="6"/>
  <c r="I14" i="6"/>
  <c r="I13" i="6"/>
  <c r="G24" i="6"/>
  <c r="G23" i="6"/>
  <c r="G22" i="6"/>
  <c r="G21" i="6"/>
  <c r="G20" i="6"/>
  <c r="G19" i="6"/>
  <c r="G18" i="6"/>
  <c r="G17" i="6"/>
  <c r="G16" i="6"/>
  <c r="G15" i="6"/>
  <c r="G14" i="6"/>
  <c r="G13" i="6"/>
  <c r="E24" i="6"/>
  <c r="E23" i="6"/>
  <c r="E22" i="6"/>
  <c r="E21" i="6"/>
  <c r="E20" i="6"/>
  <c r="E19" i="6"/>
  <c r="E18" i="6"/>
  <c r="E17" i="6"/>
  <c r="E16" i="6"/>
  <c r="E15" i="6"/>
  <c r="E14" i="6"/>
  <c r="E13" i="6"/>
  <c r="O12" i="6"/>
  <c r="M12" i="6"/>
  <c r="K12" i="6"/>
  <c r="I12" i="6"/>
  <c r="G12" i="6"/>
  <c r="E12" i="6"/>
  <c r="N25" i="6"/>
  <c r="L25" i="6"/>
  <c r="J25" i="6"/>
  <c r="H25" i="6"/>
  <c r="F25" i="6"/>
  <c r="D25" i="6"/>
  <c r="C25" i="6"/>
  <c r="N24" i="6"/>
  <c r="L24" i="6"/>
  <c r="J24" i="6"/>
  <c r="H24" i="6"/>
  <c r="F24" i="6"/>
  <c r="D24" i="6"/>
  <c r="N23" i="6"/>
  <c r="L23" i="6"/>
  <c r="J23" i="6"/>
  <c r="H23" i="6"/>
  <c r="F23" i="6"/>
  <c r="D23" i="6"/>
  <c r="N22" i="6"/>
  <c r="L22" i="6"/>
  <c r="J22" i="6"/>
  <c r="H22" i="6"/>
  <c r="F22" i="6"/>
  <c r="D22" i="6"/>
  <c r="N21" i="6"/>
  <c r="L21" i="6"/>
  <c r="J21" i="6"/>
  <c r="H21" i="6"/>
  <c r="F21" i="6"/>
  <c r="D21" i="6"/>
  <c r="F20" i="6"/>
  <c r="N20" i="6"/>
  <c r="L20" i="6"/>
  <c r="J20" i="6"/>
  <c r="H20" i="6"/>
  <c r="D20" i="6"/>
  <c r="N19" i="6"/>
  <c r="L19" i="6"/>
  <c r="J19" i="6"/>
  <c r="H19" i="6"/>
  <c r="F19" i="6"/>
  <c r="D19" i="6"/>
  <c r="C19" i="6" s="1"/>
  <c r="N18" i="6"/>
  <c r="L18" i="6"/>
  <c r="J18" i="6"/>
  <c r="H18" i="6"/>
  <c r="F18" i="6"/>
  <c r="C18" i="6" s="1"/>
  <c r="D18" i="6"/>
  <c r="N17" i="6"/>
  <c r="L17" i="6"/>
  <c r="J17" i="6"/>
  <c r="H17" i="6"/>
  <c r="F17" i="6"/>
  <c r="D17" i="6"/>
  <c r="N16" i="6"/>
  <c r="L16" i="6"/>
  <c r="J16" i="6"/>
  <c r="H16" i="6"/>
  <c r="F16" i="6"/>
  <c r="D16" i="6"/>
  <c r="N15" i="6"/>
  <c r="L15" i="6"/>
  <c r="J15" i="6"/>
  <c r="H15" i="6"/>
  <c r="F15" i="6"/>
  <c r="D15" i="6"/>
  <c r="N14" i="6"/>
  <c r="L14" i="6"/>
  <c r="J14" i="6"/>
  <c r="H14" i="6"/>
  <c r="F14" i="6"/>
  <c r="D14" i="6"/>
  <c r="N13" i="6"/>
  <c r="L13" i="6"/>
  <c r="J13" i="6"/>
  <c r="H13" i="6"/>
  <c r="F13" i="6"/>
  <c r="D13" i="6"/>
  <c r="D12" i="6"/>
  <c r="N12" i="6"/>
  <c r="L12" i="6"/>
  <c r="J12" i="6"/>
  <c r="H12" i="6"/>
  <c r="F12" i="6"/>
  <c r="C13" i="6" l="1"/>
  <c r="C24" i="6"/>
  <c r="C23" i="6"/>
  <c r="C22" i="6"/>
  <c r="C21" i="6"/>
  <c r="C20" i="6"/>
  <c r="C17" i="6"/>
  <c r="C16" i="6"/>
  <c r="C14" i="6"/>
  <c r="C15" i="6"/>
  <c r="L154" i="22" l="1"/>
  <c r="L153" i="22"/>
  <c r="L152" i="22"/>
  <c r="L151" i="22"/>
  <c r="L150" i="22"/>
  <c r="L149" i="22"/>
  <c r="L146" i="27"/>
  <c r="L145" i="27"/>
  <c r="L144" i="27"/>
  <c r="L143" i="27"/>
  <c r="L142" i="27"/>
  <c r="L141" i="27"/>
  <c r="L168" i="26"/>
  <c r="L167" i="26"/>
  <c r="L166" i="26"/>
  <c r="L165" i="26"/>
  <c r="L164" i="26"/>
  <c r="L163" i="26"/>
  <c r="L150" i="25"/>
  <c r="L149" i="25"/>
  <c r="L148" i="25"/>
  <c r="L147" i="25"/>
  <c r="L146" i="25"/>
  <c r="L145" i="25"/>
  <c r="L31" i="21"/>
  <c r="L30" i="21"/>
  <c r="L29" i="21"/>
  <c r="L28" i="21"/>
  <c r="L27" i="21"/>
  <c r="L26" i="21"/>
  <c r="K31" i="21"/>
  <c r="K30" i="21"/>
  <c r="K29" i="21"/>
  <c r="K28" i="21"/>
  <c r="K27" i="21"/>
  <c r="K26" i="21"/>
  <c r="L28" i="34"/>
  <c r="L27" i="34"/>
  <c r="L26" i="34"/>
  <c r="L25" i="34"/>
  <c r="L24" i="34"/>
  <c r="L23" i="34"/>
  <c r="K28" i="34"/>
  <c r="K27" i="34"/>
  <c r="K26" i="34"/>
  <c r="K25" i="34"/>
  <c r="K24" i="34"/>
  <c r="K23" i="34"/>
  <c r="L65" i="33"/>
  <c r="L64" i="33"/>
  <c r="L63" i="33"/>
  <c r="L62" i="33"/>
  <c r="L61" i="33"/>
  <c r="L60" i="33"/>
  <c r="K65" i="33"/>
  <c r="K64" i="33"/>
  <c r="K63" i="33"/>
  <c r="K62" i="33"/>
  <c r="K61" i="33"/>
  <c r="K60" i="33"/>
  <c r="L66" i="33" s="1"/>
  <c r="L29" i="32"/>
  <c r="L28" i="32"/>
  <c r="L27" i="32"/>
  <c r="L26" i="32"/>
  <c r="L25" i="32"/>
  <c r="L24" i="32"/>
  <c r="K29" i="32"/>
  <c r="K28" i="32"/>
  <c r="K27" i="32"/>
  <c r="K26" i="32"/>
  <c r="K25" i="32"/>
  <c r="K24" i="32"/>
  <c r="L30" i="32" s="1"/>
  <c r="L69" i="31"/>
  <c r="L68" i="31"/>
  <c r="L67" i="31"/>
  <c r="L66" i="31"/>
  <c r="L65" i="31"/>
  <c r="L64" i="31"/>
  <c r="K69" i="31"/>
  <c r="K68" i="31"/>
  <c r="K67" i="31"/>
  <c r="K66" i="31"/>
  <c r="K65" i="31"/>
  <c r="K64" i="31"/>
  <c r="L29" i="23"/>
  <c r="L28" i="23"/>
  <c r="L27" i="23"/>
  <c r="L26" i="23"/>
  <c r="L25" i="23"/>
  <c r="L24" i="23"/>
  <c r="K29" i="23"/>
  <c r="K28" i="23"/>
  <c r="K27" i="23"/>
  <c r="K26" i="23"/>
  <c r="K25" i="23"/>
  <c r="K24" i="23"/>
  <c r="K27" i="30"/>
  <c r="K26" i="30"/>
  <c r="K25" i="30"/>
  <c r="K24" i="30"/>
  <c r="K23" i="30"/>
  <c r="K22" i="30"/>
  <c r="L70" i="31"/>
  <c r="L28" i="28"/>
  <c r="L27" i="28"/>
  <c r="L26" i="28"/>
  <c r="L25" i="28"/>
  <c r="L24" i="28"/>
  <c r="L23" i="28"/>
  <c r="L22" i="28"/>
  <c r="K27" i="28"/>
  <c r="K26" i="28"/>
  <c r="K25" i="28"/>
  <c r="K24" i="28"/>
  <c r="K23" i="28"/>
  <c r="K22" i="28"/>
  <c r="A13" i="23"/>
  <c r="A14" i="23"/>
  <c r="A15" i="23" s="1"/>
  <c r="A16" i="23" s="1"/>
  <c r="A17" i="23" s="1"/>
  <c r="A18" i="23" s="1"/>
  <c r="A19" i="23" s="1"/>
  <c r="A20" i="23" s="1"/>
  <c r="A12" i="23"/>
  <c r="A13" i="30"/>
  <c r="A14" i="30" s="1"/>
  <c r="A15" i="30" s="1"/>
  <c r="A16" i="30" s="1"/>
  <c r="A17" i="30" s="1"/>
  <c r="A18" i="30" s="1"/>
  <c r="A12" i="30"/>
  <c r="A13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12" i="31"/>
  <c r="A13" i="32"/>
  <c r="A14" i="32" s="1"/>
  <c r="A15" i="32" s="1"/>
  <c r="A16" i="32" s="1"/>
  <c r="A17" i="32" s="1"/>
  <c r="A18" i="32" s="1"/>
  <c r="A19" i="32" s="1"/>
  <c r="A20" i="32" s="1"/>
  <c r="A12" i="32"/>
  <c r="A13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12" i="33"/>
  <c r="A13" i="34"/>
  <c r="A14" i="34"/>
  <c r="A15" i="34" s="1"/>
  <c r="A16" i="34" s="1"/>
  <c r="A17" i="34" s="1"/>
  <c r="A18" i="34" s="1"/>
  <c r="A19" i="34" s="1"/>
  <c r="A12" i="34"/>
  <c r="A13" i="21"/>
  <c r="A14" i="21"/>
  <c r="A15" i="21" s="1"/>
  <c r="A16" i="21" s="1"/>
  <c r="A17" i="21" s="1"/>
  <c r="A18" i="21" s="1"/>
  <c r="A19" i="21" s="1"/>
  <c r="A20" i="21" s="1"/>
  <c r="A21" i="21" s="1"/>
  <c r="A22" i="21" s="1"/>
  <c r="A12" i="21"/>
  <c r="A13" i="28"/>
  <c r="A14" i="28"/>
  <c r="A15" i="28" s="1"/>
  <c r="A16" i="28" s="1"/>
  <c r="A17" i="28" s="1"/>
  <c r="A18" i="28" s="1"/>
  <c r="A12" i="28"/>
  <c r="J19" i="34"/>
  <c r="K19" i="34" s="1"/>
  <c r="J18" i="34"/>
  <c r="K18" i="34" s="1"/>
  <c r="J17" i="34"/>
  <c r="K17" i="34" s="1"/>
  <c r="J16" i="34"/>
  <c r="K16" i="34" s="1"/>
  <c r="J15" i="34"/>
  <c r="K15" i="34" s="1"/>
  <c r="J14" i="34"/>
  <c r="K14" i="34" s="1"/>
  <c r="J13" i="34"/>
  <c r="K13" i="34" s="1"/>
  <c r="J12" i="34"/>
  <c r="K12" i="34" s="1"/>
  <c r="J11" i="34"/>
  <c r="K11" i="34" s="1"/>
  <c r="J56" i="33"/>
  <c r="K56" i="33" s="1"/>
  <c r="J55" i="33"/>
  <c r="K55" i="33" s="1"/>
  <c r="J54" i="33"/>
  <c r="K54" i="33" s="1"/>
  <c r="J53" i="33"/>
  <c r="K53" i="33" s="1"/>
  <c r="J52" i="33"/>
  <c r="K52" i="33" s="1"/>
  <c r="J51" i="33"/>
  <c r="K51" i="33" s="1"/>
  <c r="J50" i="33"/>
  <c r="K50" i="33" s="1"/>
  <c r="J49" i="33"/>
  <c r="K49" i="33" s="1"/>
  <c r="J48" i="33"/>
  <c r="K48" i="33" s="1"/>
  <c r="J47" i="33"/>
  <c r="K47" i="33" s="1"/>
  <c r="J46" i="33"/>
  <c r="K46" i="33" s="1"/>
  <c r="J45" i="33"/>
  <c r="K45" i="33" s="1"/>
  <c r="J44" i="33"/>
  <c r="K44" i="33" s="1"/>
  <c r="J43" i="33"/>
  <c r="K43" i="33" s="1"/>
  <c r="J42" i="33"/>
  <c r="K42" i="33" s="1"/>
  <c r="J41" i="33"/>
  <c r="K41" i="33" s="1"/>
  <c r="J40" i="33"/>
  <c r="K40" i="33" s="1"/>
  <c r="J39" i="33"/>
  <c r="K39" i="33" s="1"/>
  <c r="J38" i="33"/>
  <c r="K38" i="33" s="1"/>
  <c r="J37" i="33"/>
  <c r="K37" i="33" s="1"/>
  <c r="J36" i="33"/>
  <c r="K36" i="33" s="1"/>
  <c r="J35" i="33"/>
  <c r="K35" i="33" s="1"/>
  <c r="J34" i="33"/>
  <c r="K34" i="33" s="1"/>
  <c r="J33" i="33"/>
  <c r="K33" i="33" s="1"/>
  <c r="J32" i="33"/>
  <c r="K32" i="33" s="1"/>
  <c r="J31" i="33"/>
  <c r="K31" i="33" s="1"/>
  <c r="J30" i="33"/>
  <c r="K30" i="33" s="1"/>
  <c r="J29" i="33"/>
  <c r="K29" i="33" s="1"/>
  <c r="J28" i="33"/>
  <c r="K28" i="33" s="1"/>
  <c r="J27" i="33"/>
  <c r="K27" i="33" s="1"/>
  <c r="J26" i="33"/>
  <c r="K26" i="33" s="1"/>
  <c r="J25" i="33"/>
  <c r="K25" i="33" s="1"/>
  <c r="J24" i="33"/>
  <c r="K24" i="33" s="1"/>
  <c r="J23" i="33"/>
  <c r="K23" i="33" s="1"/>
  <c r="J22" i="33"/>
  <c r="K22" i="33" s="1"/>
  <c r="J21" i="33"/>
  <c r="K21" i="33" s="1"/>
  <c r="J20" i="33"/>
  <c r="K20" i="33" s="1"/>
  <c r="J19" i="33"/>
  <c r="K19" i="33" s="1"/>
  <c r="J18" i="33"/>
  <c r="K18" i="33" s="1"/>
  <c r="J17" i="33"/>
  <c r="K17" i="33" s="1"/>
  <c r="J16" i="33"/>
  <c r="K16" i="33" s="1"/>
  <c r="J15" i="33"/>
  <c r="K15" i="33" s="1"/>
  <c r="J14" i="33"/>
  <c r="K14" i="33" s="1"/>
  <c r="J13" i="33"/>
  <c r="K13" i="33" s="1"/>
  <c r="J12" i="33"/>
  <c r="K12" i="33" s="1"/>
  <c r="J11" i="33"/>
  <c r="K11" i="33" s="1"/>
  <c r="J20" i="32"/>
  <c r="K20" i="32" s="1"/>
  <c r="J19" i="32"/>
  <c r="K19" i="32" s="1"/>
  <c r="J18" i="32"/>
  <c r="K18" i="32" s="1"/>
  <c r="J17" i="32"/>
  <c r="K17" i="32" s="1"/>
  <c r="J16" i="32"/>
  <c r="K16" i="32" s="1"/>
  <c r="J15" i="32"/>
  <c r="K15" i="32" s="1"/>
  <c r="J14" i="32"/>
  <c r="K14" i="32" s="1"/>
  <c r="J13" i="32"/>
  <c r="K13" i="32" s="1"/>
  <c r="J12" i="32"/>
  <c r="K12" i="32" s="1"/>
  <c r="J11" i="32"/>
  <c r="K11" i="32" s="1"/>
  <c r="J60" i="31"/>
  <c r="K60" i="31" s="1"/>
  <c r="J59" i="31"/>
  <c r="K59" i="31" s="1"/>
  <c r="J58" i="31"/>
  <c r="K58" i="31" s="1"/>
  <c r="J57" i="31"/>
  <c r="K57" i="31" s="1"/>
  <c r="J56" i="31"/>
  <c r="K56" i="31" s="1"/>
  <c r="J55" i="31"/>
  <c r="K55" i="31" s="1"/>
  <c r="J54" i="31"/>
  <c r="K54" i="31" s="1"/>
  <c r="J53" i="31"/>
  <c r="K53" i="31" s="1"/>
  <c r="J52" i="31"/>
  <c r="K52" i="31" s="1"/>
  <c r="J51" i="31"/>
  <c r="K51" i="31" s="1"/>
  <c r="J50" i="31"/>
  <c r="K50" i="31" s="1"/>
  <c r="J49" i="31"/>
  <c r="K49" i="31" s="1"/>
  <c r="J48" i="31"/>
  <c r="K48" i="31" s="1"/>
  <c r="J47" i="31"/>
  <c r="K47" i="31" s="1"/>
  <c r="J46" i="31"/>
  <c r="K46" i="31" s="1"/>
  <c r="J45" i="31"/>
  <c r="K45" i="31" s="1"/>
  <c r="J44" i="31"/>
  <c r="K44" i="31" s="1"/>
  <c r="J43" i="31"/>
  <c r="K43" i="31" s="1"/>
  <c r="J42" i="31"/>
  <c r="K42" i="31" s="1"/>
  <c r="J41" i="31"/>
  <c r="K41" i="31" s="1"/>
  <c r="J40" i="31"/>
  <c r="K40" i="31" s="1"/>
  <c r="J39" i="31"/>
  <c r="K39" i="31" s="1"/>
  <c r="J38" i="31"/>
  <c r="K38" i="31" s="1"/>
  <c r="J37" i="31"/>
  <c r="K37" i="31" s="1"/>
  <c r="J36" i="31"/>
  <c r="K36" i="31" s="1"/>
  <c r="J35" i="31"/>
  <c r="K35" i="31" s="1"/>
  <c r="J34" i="31"/>
  <c r="K34" i="31" s="1"/>
  <c r="J33" i="31"/>
  <c r="K33" i="31" s="1"/>
  <c r="J32" i="31"/>
  <c r="K32" i="31" s="1"/>
  <c r="J31" i="31"/>
  <c r="K31" i="31" s="1"/>
  <c r="J30" i="31"/>
  <c r="K30" i="31" s="1"/>
  <c r="J29" i="31"/>
  <c r="K29" i="31" s="1"/>
  <c r="J28" i="31"/>
  <c r="K28" i="31" s="1"/>
  <c r="J27" i="31"/>
  <c r="K27" i="31" s="1"/>
  <c r="J26" i="31"/>
  <c r="K26" i="31" s="1"/>
  <c r="J25" i="31"/>
  <c r="K25" i="31" s="1"/>
  <c r="J24" i="31"/>
  <c r="K24" i="31" s="1"/>
  <c r="J23" i="31"/>
  <c r="K23" i="31" s="1"/>
  <c r="J22" i="31"/>
  <c r="K22" i="31" s="1"/>
  <c r="J21" i="31"/>
  <c r="K21" i="31" s="1"/>
  <c r="J20" i="31"/>
  <c r="K20" i="31" s="1"/>
  <c r="J19" i="31"/>
  <c r="K19" i="31" s="1"/>
  <c r="J18" i="31"/>
  <c r="K18" i="31" s="1"/>
  <c r="J17" i="31"/>
  <c r="K17" i="31" s="1"/>
  <c r="J16" i="31"/>
  <c r="K16" i="31" s="1"/>
  <c r="J15" i="31"/>
  <c r="K15" i="31" s="1"/>
  <c r="J14" i="31"/>
  <c r="K14" i="31" s="1"/>
  <c r="J13" i="31"/>
  <c r="K13" i="31" s="1"/>
  <c r="J12" i="31"/>
  <c r="K12" i="31" s="1"/>
  <c r="J11" i="31"/>
  <c r="K11" i="31" s="1"/>
  <c r="J18" i="30"/>
  <c r="K18" i="30" s="1"/>
  <c r="J17" i="30"/>
  <c r="K17" i="30" s="1"/>
  <c r="J16" i="30"/>
  <c r="K16" i="30" s="1"/>
  <c r="J15" i="30"/>
  <c r="K15" i="30" s="1"/>
  <c r="J14" i="30"/>
  <c r="K14" i="30" s="1"/>
  <c r="J13" i="30"/>
  <c r="K13" i="30" s="1"/>
  <c r="J12" i="30"/>
  <c r="K12" i="30" s="1"/>
  <c r="J11" i="30"/>
  <c r="K11" i="30" s="1"/>
  <c r="J18" i="28"/>
  <c r="K18" i="28" s="1"/>
  <c r="J17" i="28"/>
  <c r="K17" i="28" s="1"/>
  <c r="J16" i="28"/>
  <c r="K16" i="28" s="1"/>
  <c r="J15" i="28"/>
  <c r="K15" i="28" s="1"/>
  <c r="J14" i="28"/>
  <c r="K14" i="28" s="1"/>
  <c r="J13" i="28"/>
  <c r="K13" i="28" s="1"/>
  <c r="J12" i="28"/>
  <c r="K12" i="28" s="1"/>
  <c r="J11" i="28"/>
  <c r="K11" i="28" s="1"/>
  <c r="K154" i="22"/>
  <c r="K153" i="22"/>
  <c r="K152" i="22"/>
  <c r="K151" i="22"/>
  <c r="K150" i="22"/>
  <c r="K149" i="22"/>
  <c r="K146" i="27"/>
  <c r="K145" i="27"/>
  <c r="K144" i="27"/>
  <c r="K143" i="27"/>
  <c r="K142" i="27"/>
  <c r="K141" i="27"/>
  <c r="K168" i="26"/>
  <c r="K167" i="26"/>
  <c r="K166" i="26"/>
  <c r="K165" i="26"/>
  <c r="K164" i="26"/>
  <c r="K163" i="26"/>
  <c r="K150" i="25"/>
  <c r="K149" i="25"/>
  <c r="K148" i="25"/>
  <c r="K147" i="25"/>
  <c r="K146" i="25"/>
  <c r="K145" i="25"/>
  <c r="L32" i="21" l="1"/>
  <c r="L29" i="34"/>
  <c r="L30" i="23"/>
  <c r="K30" i="23"/>
  <c r="K28" i="30"/>
  <c r="L22" i="30" s="1"/>
  <c r="K70" i="31"/>
  <c r="K30" i="32"/>
  <c r="K66" i="33"/>
  <c r="K29" i="34"/>
  <c r="K32" i="21"/>
  <c r="L155" i="22"/>
  <c r="L147" i="27"/>
  <c r="L169" i="26"/>
  <c r="L151" i="25"/>
  <c r="L27" i="30" l="1"/>
  <c r="L23" i="30"/>
  <c r="L28" i="30" s="1"/>
  <c r="L24" i="30"/>
  <c r="L25" i="30"/>
  <c r="L26" i="30"/>
  <c r="K28" i="28"/>
  <c r="K155" i="22"/>
  <c r="K147" i="27"/>
  <c r="K169" i="26"/>
  <c r="K151" i="25"/>
  <c r="J137" i="27"/>
  <c r="K137" i="27" s="1"/>
  <c r="J136" i="27"/>
  <c r="K136" i="27" s="1"/>
  <c r="J135" i="27"/>
  <c r="K135" i="27" s="1"/>
  <c r="J134" i="27"/>
  <c r="K134" i="27" s="1"/>
  <c r="J133" i="27"/>
  <c r="K133" i="27" s="1"/>
  <c r="J132" i="27"/>
  <c r="K132" i="27" s="1"/>
  <c r="J131" i="27"/>
  <c r="K131" i="27" s="1"/>
  <c r="J130" i="27"/>
  <c r="K130" i="27" s="1"/>
  <c r="J129" i="27"/>
  <c r="K129" i="27" s="1"/>
  <c r="J128" i="27"/>
  <c r="K128" i="27" s="1"/>
  <c r="J127" i="27"/>
  <c r="K127" i="27" s="1"/>
  <c r="J126" i="27"/>
  <c r="K126" i="27" s="1"/>
  <c r="J125" i="27"/>
  <c r="K125" i="27" s="1"/>
  <c r="J124" i="27"/>
  <c r="K124" i="27" s="1"/>
  <c r="J123" i="27"/>
  <c r="K123" i="27" s="1"/>
  <c r="J122" i="27"/>
  <c r="K122" i="27" s="1"/>
  <c r="J121" i="27"/>
  <c r="K121" i="27" s="1"/>
  <c r="J120" i="27"/>
  <c r="K120" i="27" s="1"/>
  <c r="J119" i="27"/>
  <c r="K119" i="27" s="1"/>
  <c r="J118" i="27"/>
  <c r="K118" i="27" s="1"/>
  <c r="J117" i="27"/>
  <c r="K117" i="27" s="1"/>
  <c r="J116" i="27"/>
  <c r="K116" i="27" s="1"/>
  <c r="J115" i="27"/>
  <c r="K115" i="27" s="1"/>
  <c r="J114" i="27"/>
  <c r="K114" i="27" s="1"/>
  <c r="J113" i="27"/>
  <c r="K113" i="27" s="1"/>
  <c r="J112" i="27"/>
  <c r="K112" i="27" s="1"/>
  <c r="J111" i="27"/>
  <c r="K111" i="27" s="1"/>
  <c r="J110" i="27"/>
  <c r="K110" i="27" s="1"/>
  <c r="J109" i="27"/>
  <c r="K109" i="27" s="1"/>
  <c r="J108" i="27"/>
  <c r="K108" i="27" s="1"/>
  <c r="J107" i="27"/>
  <c r="K107" i="27" s="1"/>
  <c r="J106" i="27"/>
  <c r="K106" i="27" s="1"/>
  <c r="K105" i="27"/>
  <c r="J105" i="27"/>
  <c r="J104" i="27"/>
  <c r="K104" i="27" s="1"/>
  <c r="J103" i="27"/>
  <c r="K103" i="27" s="1"/>
  <c r="J102" i="27"/>
  <c r="K102" i="27" s="1"/>
  <c r="J101" i="27"/>
  <c r="K101" i="27" s="1"/>
  <c r="J100" i="27"/>
  <c r="K100" i="27" s="1"/>
  <c r="J99" i="27"/>
  <c r="K99" i="27" s="1"/>
  <c r="J98" i="27"/>
  <c r="K98" i="27" s="1"/>
  <c r="K97" i="27"/>
  <c r="J97" i="27"/>
  <c r="J96" i="27"/>
  <c r="K96" i="27" s="1"/>
  <c r="J95" i="27"/>
  <c r="K95" i="27" s="1"/>
  <c r="J94" i="27"/>
  <c r="K94" i="27" s="1"/>
  <c r="J93" i="27"/>
  <c r="K93" i="27" s="1"/>
  <c r="J92" i="27"/>
  <c r="K92" i="27" s="1"/>
  <c r="J91" i="27"/>
  <c r="K91" i="27" s="1"/>
  <c r="J90" i="27"/>
  <c r="K90" i="27" s="1"/>
  <c r="K89" i="27"/>
  <c r="J89" i="27"/>
  <c r="J88" i="27"/>
  <c r="K88" i="27" s="1"/>
  <c r="J87" i="27"/>
  <c r="K87" i="27" s="1"/>
  <c r="J86" i="27"/>
  <c r="K86" i="27" s="1"/>
  <c r="J85" i="27"/>
  <c r="K85" i="27" s="1"/>
  <c r="J84" i="27"/>
  <c r="K84" i="27" s="1"/>
  <c r="J83" i="27"/>
  <c r="K83" i="27" s="1"/>
  <c r="J82" i="27"/>
  <c r="K82" i="27" s="1"/>
  <c r="K81" i="27"/>
  <c r="J81" i="27"/>
  <c r="J80" i="27"/>
  <c r="K80" i="27" s="1"/>
  <c r="J79" i="27"/>
  <c r="K79" i="27" s="1"/>
  <c r="J78" i="27"/>
  <c r="K78" i="27" s="1"/>
  <c r="J77" i="27"/>
  <c r="K77" i="27" s="1"/>
  <c r="J76" i="27"/>
  <c r="K76" i="27" s="1"/>
  <c r="J75" i="27"/>
  <c r="K75" i="27" s="1"/>
  <c r="J74" i="27"/>
  <c r="K74" i="27" s="1"/>
  <c r="J73" i="27"/>
  <c r="K73" i="27" s="1"/>
  <c r="J72" i="27"/>
  <c r="K72" i="27" s="1"/>
  <c r="J71" i="27"/>
  <c r="K71" i="27" s="1"/>
  <c r="J70" i="27"/>
  <c r="K70" i="27" s="1"/>
  <c r="J69" i="27"/>
  <c r="K69" i="27" s="1"/>
  <c r="J68" i="27"/>
  <c r="K68" i="27" s="1"/>
  <c r="J67" i="27"/>
  <c r="K67" i="27" s="1"/>
  <c r="J66" i="27"/>
  <c r="K66" i="27" s="1"/>
  <c r="J65" i="27"/>
  <c r="K65" i="27" s="1"/>
  <c r="J64" i="27"/>
  <c r="K64" i="27" s="1"/>
  <c r="J63" i="27"/>
  <c r="K63" i="27" s="1"/>
  <c r="J62" i="27"/>
  <c r="K62" i="27" s="1"/>
  <c r="J61" i="27"/>
  <c r="K61" i="27" s="1"/>
  <c r="J60" i="27"/>
  <c r="K60" i="27" s="1"/>
  <c r="J59" i="27"/>
  <c r="K59" i="27" s="1"/>
  <c r="J58" i="27"/>
  <c r="K58" i="27" s="1"/>
  <c r="J57" i="27"/>
  <c r="K57" i="27" s="1"/>
  <c r="J56" i="27"/>
  <c r="K56" i="27" s="1"/>
  <c r="J55" i="27"/>
  <c r="K55" i="27" s="1"/>
  <c r="J54" i="27"/>
  <c r="K54" i="27" s="1"/>
  <c r="J53" i="27"/>
  <c r="K53" i="27" s="1"/>
  <c r="J52" i="27"/>
  <c r="K52" i="27" s="1"/>
  <c r="J51" i="27"/>
  <c r="K51" i="27" s="1"/>
  <c r="J50" i="27"/>
  <c r="K50" i="27" s="1"/>
  <c r="K49" i="27"/>
  <c r="J49" i="27"/>
  <c r="J48" i="27"/>
  <c r="K48" i="27" s="1"/>
  <c r="J47" i="27"/>
  <c r="K47" i="27" s="1"/>
  <c r="J46" i="27"/>
  <c r="K46" i="27" s="1"/>
  <c r="J45" i="27"/>
  <c r="K45" i="27" s="1"/>
  <c r="J44" i="27"/>
  <c r="K44" i="27" s="1"/>
  <c r="J43" i="27"/>
  <c r="K43" i="27" s="1"/>
  <c r="J42" i="27"/>
  <c r="K42" i="27" s="1"/>
  <c r="K41" i="27"/>
  <c r="J41" i="27"/>
  <c r="J40" i="27"/>
  <c r="K40" i="27" s="1"/>
  <c r="J39" i="27"/>
  <c r="K39" i="27" s="1"/>
  <c r="J38" i="27"/>
  <c r="K38" i="27" s="1"/>
  <c r="J37" i="27"/>
  <c r="K37" i="27" s="1"/>
  <c r="J36" i="27"/>
  <c r="K36" i="27" s="1"/>
  <c r="J35" i="27"/>
  <c r="K35" i="27" s="1"/>
  <c r="J34" i="27"/>
  <c r="K34" i="27" s="1"/>
  <c r="K33" i="27"/>
  <c r="J33" i="27"/>
  <c r="J32" i="27"/>
  <c r="K32" i="27" s="1"/>
  <c r="J31" i="27"/>
  <c r="K31" i="27" s="1"/>
  <c r="J30" i="27"/>
  <c r="K30" i="27" s="1"/>
  <c r="J29" i="27"/>
  <c r="K29" i="27" s="1"/>
  <c r="J28" i="27"/>
  <c r="K28" i="27" s="1"/>
  <c r="J27" i="27"/>
  <c r="K27" i="27" s="1"/>
  <c r="J26" i="27"/>
  <c r="K26" i="27" s="1"/>
  <c r="K25" i="27"/>
  <c r="J25" i="27"/>
  <c r="J24" i="27"/>
  <c r="K24" i="27" s="1"/>
  <c r="J23" i="27"/>
  <c r="K23" i="27" s="1"/>
  <c r="J22" i="27"/>
  <c r="K22" i="27" s="1"/>
  <c r="J21" i="27"/>
  <c r="K21" i="27" s="1"/>
  <c r="J20" i="27"/>
  <c r="K20" i="27" s="1"/>
  <c r="J19" i="27"/>
  <c r="K19" i="27" s="1"/>
  <c r="J18" i="27"/>
  <c r="K18" i="27" s="1"/>
  <c r="K17" i="27"/>
  <c r="J17" i="27"/>
  <c r="J16" i="27"/>
  <c r="K16" i="27" s="1"/>
  <c r="J15" i="27"/>
  <c r="K15" i="27" s="1"/>
  <c r="J14" i="27"/>
  <c r="K14" i="27" s="1"/>
  <c r="J13" i="27"/>
  <c r="K13" i="27" s="1"/>
  <c r="J12" i="27"/>
  <c r="K12" i="27" s="1"/>
  <c r="J11" i="27"/>
  <c r="K11" i="27" s="1"/>
  <c r="A12" i="27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J159" i="26"/>
  <c r="K159" i="26" s="1"/>
  <c r="J158" i="26"/>
  <c r="K158" i="26" s="1"/>
  <c r="J157" i="26"/>
  <c r="K157" i="26" s="1"/>
  <c r="J156" i="26"/>
  <c r="K156" i="26" s="1"/>
  <c r="J155" i="26"/>
  <c r="K155" i="26" s="1"/>
  <c r="K154" i="26"/>
  <c r="J154" i="26"/>
  <c r="J153" i="26"/>
  <c r="K153" i="26" s="1"/>
  <c r="J152" i="26"/>
  <c r="K152" i="26" s="1"/>
  <c r="J151" i="26"/>
  <c r="K151" i="26" s="1"/>
  <c r="J150" i="26"/>
  <c r="K150" i="26" s="1"/>
  <c r="J149" i="26"/>
  <c r="K149" i="26" s="1"/>
  <c r="J148" i="26"/>
  <c r="K148" i="26" s="1"/>
  <c r="J147" i="26"/>
  <c r="K147" i="26" s="1"/>
  <c r="J146" i="26"/>
  <c r="K146" i="26" s="1"/>
  <c r="J145" i="26"/>
  <c r="K145" i="26" s="1"/>
  <c r="J144" i="26"/>
  <c r="K144" i="26" s="1"/>
  <c r="J143" i="26"/>
  <c r="K143" i="26" s="1"/>
  <c r="J142" i="26"/>
  <c r="K142" i="26" s="1"/>
  <c r="J141" i="26"/>
  <c r="K141" i="26" s="1"/>
  <c r="J140" i="26"/>
  <c r="K140" i="26" s="1"/>
  <c r="J139" i="26"/>
  <c r="K139" i="26" s="1"/>
  <c r="J138" i="26"/>
  <c r="K138" i="26" s="1"/>
  <c r="J137" i="26"/>
  <c r="K137" i="26" s="1"/>
  <c r="J136" i="26"/>
  <c r="K136" i="26" s="1"/>
  <c r="J135" i="26"/>
  <c r="K135" i="26" s="1"/>
  <c r="J134" i="26"/>
  <c r="K134" i="26" s="1"/>
  <c r="J133" i="26"/>
  <c r="K133" i="26" s="1"/>
  <c r="J132" i="26"/>
  <c r="K132" i="26" s="1"/>
  <c r="J131" i="26"/>
  <c r="K131" i="26" s="1"/>
  <c r="J130" i="26"/>
  <c r="K130" i="26" s="1"/>
  <c r="J129" i="26"/>
  <c r="K129" i="26" s="1"/>
  <c r="J128" i="26"/>
  <c r="K128" i="26" s="1"/>
  <c r="J127" i="26"/>
  <c r="K127" i="26" s="1"/>
  <c r="K126" i="26"/>
  <c r="J126" i="26"/>
  <c r="J125" i="26"/>
  <c r="K125" i="26" s="1"/>
  <c r="J124" i="26"/>
  <c r="K124" i="26" s="1"/>
  <c r="J123" i="26"/>
  <c r="K123" i="26" s="1"/>
  <c r="J122" i="26"/>
  <c r="K122" i="26" s="1"/>
  <c r="J121" i="26"/>
  <c r="K121" i="26" s="1"/>
  <c r="J120" i="26"/>
  <c r="K120" i="26" s="1"/>
  <c r="J119" i="26"/>
  <c r="K119" i="26" s="1"/>
  <c r="J118" i="26"/>
  <c r="K118" i="26" s="1"/>
  <c r="J117" i="26"/>
  <c r="K117" i="26" s="1"/>
  <c r="J116" i="26"/>
  <c r="K116" i="26" s="1"/>
  <c r="J115" i="26"/>
  <c r="K115" i="26" s="1"/>
  <c r="J114" i="26"/>
  <c r="K114" i="26" s="1"/>
  <c r="J113" i="26"/>
  <c r="K113" i="26" s="1"/>
  <c r="J112" i="26"/>
  <c r="K112" i="26" s="1"/>
  <c r="J111" i="26"/>
  <c r="K111" i="26" s="1"/>
  <c r="J110" i="26"/>
  <c r="K110" i="26" s="1"/>
  <c r="J109" i="26"/>
  <c r="K109" i="26" s="1"/>
  <c r="J108" i="26"/>
  <c r="K108" i="26" s="1"/>
  <c r="J107" i="26"/>
  <c r="K107" i="26" s="1"/>
  <c r="J106" i="26"/>
  <c r="K106" i="26" s="1"/>
  <c r="J105" i="26"/>
  <c r="K105" i="26" s="1"/>
  <c r="J104" i="26"/>
  <c r="K104" i="26" s="1"/>
  <c r="J103" i="26"/>
  <c r="K103" i="26" s="1"/>
  <c r="J102" i="26"/>
  <c r="K102" i="26" s="1"/>
  <c r="J101" i="26"/>
  <c r="K101" i="26" s="1"/>
  <c r="J100" i="26"/>
  <c r="K100" i="26" s="1"/>
  <c r="J99" i="26"/>
  <c r="K99" i="26" s="1"/>
  <c r="J98" i="26"/>
  <c r="K98" i="26" s="1"/>
  <c r="J97" i="26"/>
  <c r="K97" i="26" s="1"/>
  <c r="J96" i="26"/>
  <c r="K96" i="26" s="1"/>
  <c r="J95" i="26"/>
  <c r="K95" i="26" s="1"/>
  <c r="J94" i="26"/>
  <c r="K94" i="26" s="1"/>
  <c r="J93" i="26"/>
  <c r="K93" i="26" s="1"/>
  <c r="J92" i="26"/>
  <c r="K92" i="26" s="1"/>
  <c r="J91" i="26"/>
  <c r="K91" i="26" s="1"/>
  <c r="J90" i="26"/>
  <c r="K90" i="26" s="1"/>
  <c r="J89" i="26"/>
  <c r="K89" i="26" s="1"/>
  <c r="J88" i="26"/>
  <c r="K88" i="26" s="1"/>
  <c r="J87" i="26"/>
  <c r="K87" i="26" s="1"/>
  <c r="J86" i="26"/>
  <c r="K86" i="26" s="1"/>
  <c r="J85" i="26"/>
  <c r="K85" i="26" s="1"/>
  <c r="J84" i="26"/>
  <c r="K84" i="26" s="1"/>
  <c r="J83" i="26"/>
  <c r="K83" i="26" s="1"/>
  <c r="J82" i="26"/>
  <c r="K82" i="26" s="1"/>
  <c r="J81" i="26"/>
  <c r="K81" i="26" s="1"/>
  <c r="J80" i="26"/>
  <c r="K80" i="26" s="1"/>
  <c r="J79" i="26"/>
  <c r="K79" i="26" s="1"/>
  <c r="J78" i="26"/>
  <c r="K78" i="26" s="1"/>
  <c r="J77" i="26"/>
  <c r="K77" i="26" s="1"/>
  <c r="J76" i="26"/>
  <c r="K76" i="26" s="1"/>
  <c r="J75" i="26"/>
  <c r="K75" i="26" s="1"/>
  <c r="K74" i="26"/>
  <c r="J74" i="26"/>
  <c r="J73" i="26"/>
  <c r="K73" i="26" s="1"/>
  <c r="J72" i="26"/>
  <c r="K72" i="26" s="1"/>
  <c r="J71" i="26"/>
  <c r="K71" i="26" s="1"/>
  <c r="J70" i="26"/>
  <c r="K70" i="26" s="1"/>
  <c r="J69" i="26"/>
  <c r="K69" i="26" s="1"/>
  <c r="J68" i="26"/>
  <c r="K68" i="26" s="1"/>
  <c r="J67" i="26"/>
  <c r="K67" i="26" s="1"/>
  <c r="K66" i="26"/>
  <c r="J66" i="26"/>
  <c r="J65" i="26"/>
  <c r="K65" i="26" s="1"/>
  <c r="J64" i="26"/>
  <c r="K64" i="26" s="1"/>
  <c r="J63" i="26"/>
  <c r="K63" i="26" s="1"/>
  <c r="J62" i="26"/>
  <c r="K62" i="26" s="1"/>
  <c r="J61" i="26"/>
  <c r="K61" i="26" s="1"/>
  <c r="J60" i="26"/>
  <c r="K60" i="26" s="1"/>
  <c r="J59" i="26"/>
  <c r="K59" i="26" s="1"/>
  <c r="J58" i="26"/>
  <c r="K58" i="26" s="1"/>
  <c r="J57" i="26"/>
  <c r="K57" i="26" s="1"/>
  <c r="J56" i="26"/>
  <c r="K56" i="26" s="1"/>
  <c r="J55" i="26"/>
  <c r="K55" i="26" s="1"/>
  <c r="J54" i="26"/>
  <c r="K54" i="26" s="1"/>
  <c r="J53" i="26"/>
  <c r="K53" i="26" s="1"/>
  <c r="J52" i="26"/>
  <c r="K52" i="26" s="1"/>
  <c r="J51" i="26"/>
  <c r="K51" i="26" s="1"/>
  <c r="J50" i="26"/>
  <c r="K50" i="26" s="1"/>
  <c r="J49" i="26"/>
  <c r="K49" i="26" s="1"/>
  <c r="J48" i="26"/>
  <c r="K48" i="26" s="1"/>
  <c r="J47" i="26"/>
  <c r="K47" i="26" s="1"/>
  <c r="J46" i="26"/>
  <c r="K46" i="26" s="1"/>
  <c r="J45" i="26"/>
  <c r="K45" i="26" s="1"/>
  <c r="J44" i="26"/>
  <c r="K44" i="26" s="1"/>
  <c r="J43" i="26"/>
  <c r="K43" i="26" s="1"/>
  <c r="J42" i="26"/>
  <c r="K42" i="26" s="1"/>
  <c r="J41" i="26"/>
  <c r="K41" i="26" s="1"/>
  <c r="J40" i="26"/>
  <c r="K40" i="26" s="1"/>
  <c r="J39" i="26"/>
  <c r="K39" i="26" s="1"/>
  <c r="J38" i="26"/>
  <c r="K38" i="26" s="1"/>
  <c r="J37" i="26"/>
  <c r="K37" i="26" s="1"/>
  <c r="J36" i="26"/>
  <c r="K36" i="26" s="1"/>
  <c r="J35" i="26"/>
  <c r="K35" i="26" s="1"/>
  <c r="J34" i="26"/>
  <c r="K34" i="26" s="1"/>
  <c r="J33" i="26"/>
  <c r="K33" i="26" s="1"/>
  <c r="J32" i="26"/>
  <c r="K32" i="26" s="1"/>
  <c r="J31" i="26"/>
  <c r="K31" i="26" s="1"/>
  <c r="J30" i="26"/>
  <c r="K30" i="26" s="1"/>
  <c r="J29" i="26"/>
  <c r="K29" i="26" s="1"/>
  <c r="J28" i="26"/>
  <c r="K28" i="26" s="1"/>
  <c r="J27" i="26"/>
  <c r="K27" i="26" s="1"/>
  <c r="J26" i="26"/>
  <c r="K26" i="26" s="1"/>
  <c r="J25" i="26"/>
  <c r="K25" i="26" s="1"/>
  <c r="J24" i="26"/>
  <c r="K24" i="26" s="1"/>
  <c r="J23" i="26"/>
  <c r="K23" i="26" s="1"/>
  <c r="J22" i="26"/>
  <c r="K22" i="26" s="1"/>
  <c r="J21" i="26"/>
  <c r="K21" i="26" s="1"/>
  <c r="J20" i="26"/>
  <c r="K20" i="26" s="1"/>
  <c r="J19" i="26"/>
  <c r="K19" i="26" s="1"/>
  <c r="J18" i="26"/>
  <c r="K18" i="26" s="1"/>
  <c r="J17" i="26"/>
  <c r="K17" i="26" s="1"/>
  <c r="J16" i="26"/>
  <c r="K16" i="26" s="1"/>
  <c r="J15" i="26"/>
  <c r="K15" i="26" s="1"/>
  <c r="J14" i="26"/>
  <c r="K14" i="26" s="1"/>
  <c r="J13" i="26"/>
  <c r="K13" i="26" s="1"/>
  <c r="J12" i="26"/>
  <c r="K12" i="26" s="1"/>
  <c r="J11" i="26"/>
  <c r="K11" i="26" s="1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K141" i="25"/>
  <c r="J141" i="25"/>
  <c r="J140" i="25"/>
  <c r="K140" i="25" s="1"/>
  <c r="J139" i="25"/>
  <c r="K139" i="25" s="1"/>
  <c r="J138" i="25"/>
  <c r="K138" i="25" s="1"/>
  <c r="J137" i="25"/>
  <c r="K137" i="25" s="1"/>
  <c r="J136" i="25"/>
  <c r="K136" i="25" s="1"/>
  <c r="J135" i="25"/>
  <c r="K135" i="25" s="1"/>
  <c r="J134" i="25"/>
  <c r="K134" i="25" s="1"/>
  <c r="K133" i="25"/>
  <c r="J133" i="25"/>
  <c r="J132" i="25"/>
  <c r="K132" i="25" s="1"/>
  <c r="J131" i="25"/>
  <c r="K131" i="25" s="1"/>
  <c r="J130" i="25"/>
  <c r="K130" i="25" s="1"/>
  <c r="J129" i="25"/>
  <c r="K129" i="25" s="1"/>
  <c r="J128" i="25"/>
  <c r="K128" i="25" s="1"/>
  <c r="J127" i="25"/>
  <c r="K127" i="25" s="1"/>
  <c r="J126" i="25"/>
  <c r="K126" i="25" s="1"/>
  <c r="K125" i="25"/>
  <c r="J125" i="25"/>
  <c r="J124" i="25"/>
  <c r="K124" i="25" s="1"/>
  <c r="J123" i="25"/>
  <c r="K123" i="25" s="1"/>
  <c r="J122" i="25"/>
  <c r="K122" i="25" s="1"/>
  <c r="J121" i="25"/>
  <c r="K121" i="25" s="1"/>
  <c r="J120" i="25"/>
  <c r="K120" i="25" s="1"/>
  <c r="J119" i="25"/>
  <c r="K119" i="25" s="1"/>
  <c r="J118" i="25"/>
  <c r="K118" i="25" s="1"/>
  <c r="K117" i="25"/>
  <c r="J117" i="25"/>
  <c r="J116" i="25"/>
  <c r="K116" i="25" s="1"/>
  <c r="J115" i="25"/>
  <c r="K115" i="25" s="1"/>
  <c r="J114" i="25"/>
  <c r="K114" i="25" s="1"/>
  <c r="J113" i="25"/>
  <c r="K113" i="25" s="1"/>
  <c r="J112" i="25"/>
  <c r="K112" i="25" s="1"/>
  <c r="J111" i="25"/>
  <c r="K111" i="25" s="1"/>
  <c r="J110" i="25"/>
  <c r="K110" i="25" s="1"/>
  <c r="K109" i="25"/>
  <c r="J109" i="25"/>
  <c r="J108" i="25"/>
  <c r="K108" i="25" s="1"/>
  <c r="J107" i="25"/>
  <c r="K107" i="25" s="1"/>
  <c r="J106" i="25"/>
  <c r="K106" i="25" s="1"/>
  <c r="J105" i="25"/>
  <c r="K105" i="25" s="1"/>
  <c r="J104" i="25"/>
  <c r="K104" i="25" s="1"/>
  <c r="J103" i="25"/>
  <c r="K103" i="25" s="1"/>
  <c r="J102" i="25"/>
  <c r="K102" i="25" s="1"/>
  <c r="J101" i="25"/>
  <c r="K101" i="25" s="1"/>
  <c r="J100" i="25"/>
  <c r="K100" i="25" s="1"/>
  <c r="J99" i="25"/>
  <c r="K99" i="25" s="1"/>
  <c r="J98" i="25"/>
  <c r="K98" i="25" s="1"/>
  <c r="J97" i="25"/>
  <c r="K97" i="25" s="1"/>
  <c r="J96" i="25"/>
  <c r="K96" i="25" s="1"/>
  <c r="J95" i="25"/>
  <c r="K95" i="25" s="1"/>
  <c r="J94" i="25"/>
  <c r="K94" i="25" s="1"/>
  <c r="J93" i="25"/>
  <c r="K93" i="25" s="1"/>
  <c r="J92" i="25"/>
  <c r="K92" i="25" s="1"/>
  <c r="J91" i="25"/>
  <c r="K91" i="25" s="1"/>
  <c r="J90" i="25"/>
  <c r="K90" i="25" s="1"/>
  <c r="J89" i="25"/>
  <c r="K89" i="25" s="1"/>
  <c r="J88" i="25"/>
  <c r="K88" i="25" s="1"/>
  <c r="J87" i="25"/>
  <c r="K87" i="25" s="1"/>
  <c r="J86" i="25"/>
  <c r="K86" i="25" s="1"/>
  <c r="J85" i="25"/>
  <c r="K85" i="25" s="1"/>
  <c r="J84" i="25"/>
  <c r="K84" i="25" s="1"/>
  <c r="J83" i="25"/>
  <c r="K83" i="25" s="1"/>
  <c r="J82" i="25"/>
  <c r="K82" i="25" s="1"/>
  <c r="J81" i="25"/>
  <c r="K81" i="25" s="1"/>
  <c r="J80" i="25"/>
  <c r="K80" i="25" s="1"/>
  <c r="J79" i="25"/>
  <c r="K79" i="25" s="1"/>
  <c r="J78" i="25"/>
  <c r="K78" i="25" s="1"/>
  <c r="J77" i="25"/>
  <c r="K77" i="25" s="1"/>
  <c r="J76" i="25"/>
  <c r="K76" i="25" s="1"/>
  <c r="J75" i="25"/>
  <c r="K75" i="25" s="1"/>
  <c r="J74" i="25"/>
  <c r="K74" i="25" s="1"/>
  <c r="J73" i="25"/>
  <c r="K73" i="25" s="1"/>
  <c r="J72" i="25"/>
  <c r="K72" i="25" s="1"/>
  <c r="J71" i="25"/>
  <c r="K71" i="25" s="1"/>
  <c r="J70" i="25"/>
  <c r="K70" i="25" s="1"/>
  <c r="J69" i="25"/>
  <c r="K69" i="25" s="1"/>
  <c r="J68" i="25"/>
  <c r="K68" i="25" s="1"/>
  <c r="J67" i="25"/>
  <c r="K67" i="25" s="1"/>
  <c r="J66" i="25"/>
  <c r="K66" i="25" s="1"/>
  <c r="J65" i="25"/>
  <c r="K65" i="25" s="1"/>
  <c r="J64" i="25"/>
  <c r="K64" i="25" s="1"/>
  <c r="J63" i="25"/>
  <c r="K63" i="25" s="1"/>
  <c r="J62" i="25"/>
  <c r="K62" i="25" s="1"/>
  <c r="J61" i="25"/>
  <c r="K61" i="25" s="1"/>
  <c r="J60" i="25"/>
  <c r="K60" i="25" s="1"/>
  <c r="J59" i="25"/>
  <c r="K59" i="25" s="1"/>
  <c r="J58" i="25"/>
  <c r="K58" i="25" s="1"/>
  <c r="J57" i="25"/>
  <c r="K57" i="25" s="1"/>
  <c r="J56" i="25"/>
  <c r="K56" i="25" s="1"/>
  <c r="J55" i="25"/>
  <c r="K55" i="25" s="1"/>
  <c r="J54" i="25"/>
  <c r="K54" i="25" s="1"/>
  <c r="J53" i="25"/>
  <c r="K53" i="25" s="1"/>
  <c r="J52" i="25"/>
  <c r="K52" i="25" s="1"/>
  <c r="J51" i="25"/>
  <c r="K51" i="25" s="1"/>
  <c r="J50" i="25"/>
  <c r="K50" i="25" s="1"/>
  <c r="J49" i="25"/>
  <c r="K49" i="25" s="1"/>
  <c r="J48" i="25"/>
  <c r="K48" i="25" s="1"/>
  <c r="J47" i="25"/>
  <c r="K47" i="25" s="1"/>
  <c r="J46" i="25"/>
  <c r="K46" i="25" s="1"/>
  <c r="J45" i="25"/>
  <c r="K45" i="25" s="1"/>
  <c r="J44" i="25"/>
  <c r="K44" i="25" s="1"/>
  <c r="J43" i="25"/>
  <c r="K43" i="25" s="1"/>
  <c r="J42" i="25"/>
  <c r="K42" i="25" s="1"/>
  <c r="J41" i="25"/>
  <c r="K41" i="25" s="1"/>
  <c r="J40" i="25"/>
  <c r="K40" i="25" s="1"/>
  <c r="J39" i="25"/>
  <c r="K39" i="25" s="1"/>
  <c r="J38" i="25"/>
  <c r="K38" i="25" s="1"/>
  <c r="J37" i="25"/>
  <c r="K37" i="25" s="1"/>
  <c r="J36" i="25"/>
  <c r="K36" i="25" s="1"/>
  <c r="J35" i="25"/>
  <c r="K35" i="25" s="1"/>
  <c r="J34" i="25"/>
  <c r="K34" i="25" s="1"/>
  <c r="J33" i="25"/>
  <c r="K33" i="25" s="1"/>
  <c r="J32" i="25"/>
  <c r="K32" i="25" s="1"/>
  <c r="J31" i="25"/>
  <c r="K31" i="25" s="1"/>
  <c r="J30" i="25"/>
  <c r="K30" i="25" s="1"/>
  <c r="J29" i="25"/>
  <c r="K29" i="25" s="1"/>
  <c r="J28" i="25"/>
  <c r="K28" i="25" s="1"/>
  <c r="J27" i="25"/>
  <c r="K27" i="25" s="1"/>
  <c r="J26" i="25"/>
  <c r="K26" i="25" s="1"/>
  <c r="J25" i="25"/>
  <c r="K25" i="25" s="1"/>
  <c r="J24" i="25"/>
  <c r="K24" i="25" s="1"/>
  <c r="J23" i="25"/>
  <c r="K23" i="25" s="1"/>
  <c r="J22" i="25"/>
  <c r="K22" i="25" s="1"/>
  <c r="J21" i="25"/>
  <c r="K21" i="25" s="1"/>
  <c r="J20" i="25"/>
  <c r="K20" i="25" s="1"/>
  <c r="J19" i="25"/>
  <c r="K19" i="25" s="1"/>
  <c r="J18" i="25"/>
  <c r="K18" i="25" s="1"/>
  <c r="J17" i="25"/>
  <c r="K17" i="25" s="1"/>
  <c r="J16" i="25"/>
  <c r="K16" i="25" s="1"/>
  <c r="J15" i="25"/>
  <c r="K15" i="25" s="1"/>
  <c r="J14" i="25"/>
  <c r="K14" i="25" s="1"/>
  <c r="J13" i="25"/>
  <c r="K13" i="25" s="1"/>
  <c r="J12" i="25"/>
  <c r="K12" i="25" s="1"/>
  <c r="J11" i="25"/>
  <c r="K11" i="25" s="1"/>
  <c r="A12" i="25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J162" i="24"/>
  <c r="K162" i="24" s="1"/>
  <c r="J161" i="24"/>
  <c r="K161" i="24" s="1"/>
  <c r="J160" i="24"/>
  <c r="K160" i="24" s="1"/>
  <c r="K159" i="24"/>
  <c r="J159" i="24"/>
  <c r="J158" i="24"/>
  <c r="K158" i="24" s="1"/>
  <c r="J157" i="24"/>
  <c r="K157" i="24" s="1"/>
  <c r="J156" i="24"/>
  <c r="K156" i="24" s="1"/>
  <c r="K155" i="24"/>
  <c r="J155" i="24"/>
  <c r="J154" i="24"/>
  <c r="K154" i="24" s="1"/>
  <c r="J153" i="24"/>
  <c r="K153" i="24" s="1"/>
  <c r="J152" i="24"/>
  <c r="K152" i="24" s="1"/>
  <c r="K151" i="24"/>
  <c r="J151" i="24"/>
  <c r="J150" i="24"/>
  <c r="K150" i="24" s="1"/>
  <c r="J149" i="24"/>
  <c r="K149" i="24" s="1"/>
  <c r="J148" i="24"/>
  <c r="K148" i="24" s="1"/>
  <c r="K147" i="24"/>
  <c r="J147" i="24"/>
  <c r="J146" i="24"/>
  <c r="K146" i="24" s="1"/>
  <c r="J145" i="24"/>
  <c r="K145" i="24" s="1"/>
  <c r="J144" i="24"/>
  <c r="K144" i="24" s="1"/>
  <c r="J143" i="24"/>
  <c r="K143" i="24" s="1"/>
  <c r="J142" i="24"/>
  <c r="K142" i="24" s="1"/>
  <c r="J141" i="24"/>
  <c r="K141" i="24" s="1"/>
  <c r="J140" i="24"/>
  <c r="K140" i="24" s="1"/>
  <c r="J139" i="24"/>
  <c r="K139" i="24" s="1"/>
  <c r="J138" i="24"/>
  <c r="K138" i="24" s="1"/>
  <c r="J137" i="24"/>
  <c r="K137" i="24" s="1"/>
  <c r="J136" i="24"/>
  <c r="K136" i="24" s="1"/>
  <c r="J135" i="24"/>
  <c r="K135" i="24" s="1"/>
  <c r="J134" i="24"/>
  <c r="K134" i="24" s="1"/>
  <c r="J133" i="24"/>
  <c r="K133" i="24" s="1"/>
  <c r="J132" i="24"/>
  <c r="K132" i="24" s="1"/>
  <c r="J131" i="24"/>
  <c r="K131" i="24" s="1"/>
  <c r="J130" i="24"/>
  <c r="K130" i="24" s="1"/>
  <c r="J129" i="24"/>
  <c r="K129" i="24" s="1"/>
  <c r="J128" i="24"/>
  <c r="K128" i="24" s="1"/>
  <c r="J127" i="24"/>
  <c r="K127" i="24" s="1"/>
  <c r="J126" i="24"/>
  <c r="K126" i="24" s="1"/>
  <c r="J125" i="24"/>
  <c r="K125" i="24" s="1"/>
  <c r="J124" i="24"/>
  <c r="K124" i="24" s="1"/>
  <c r="J123" i="24"/>
  <c r="K123" i="24" s="1"/>
  <c r="J122" i="24"/>
  <c r="K122" i="24" s="1"/>
  <c r="J121" i="24"/>
  <c r="K121" i="24" s="1"/>
  <c r="J120" i="24"/>
  <c r="K120" i="24" s="1"/>
  <c r="J119" i="24"/>
  <c r="K119" i="24" s="1"/>
  <c r="J118" i="24"/>
  <c r="K118" i="24" s="1"/>
  <c r="J117" i="24"/>
  <c r="K117" i="24" s="1"/>
  <c r="J116" i="24"/>
  <c r="K116" i="24" s="1"/>
  <c r="J115" i="24"/>
  <c r="K115" i="24" s="1"/>
  <c r="J114" i="24"/>
  <c r="K114" i="24" s="1"/>
  <c r="J113" i="24"/>
  <c r="K113" i="24" s="1"/>
  <c r="J112" i="24"/>
  <c r="K112" i="24" s="1"/>
  <c r="J111" i="24"/>
  <c r="K111" i="24" s="1"/>
  <c r="J110" i="24"/>
  <c r="K110" i="24" s="1"/>
  <c r="J109" i="24"/>
  <c r="K109" i="24" s="1"/>
  <c r="J108" i="24"/>
  <c r="K108" i="24" s="1"/>
  <c r="J107" i="24"/>
  <c r="K107" i="24" s="1"/>
  <c r="J106" i="24"/>
  <c r="K106" i="24" s="1"/>
  <c r="J105" i="24"/>
  <c r="K105" i="24" s="1"/>
  <c r="J104" i="24"/>
  <c r="K104" i="24" s="1"/>
  <c r="J103" i="24"/>
  <c r="K103" i="24" s="1"/>
  <c r="J102" i="24"/>
  <c r="K102" i="24" s="1"/>
  <c r="J101" i="24"/>
  <c r="K101" i="24" s="1"/>
  <c r="J100" i="24"/>
  <c r="K100" i="24" s="1"/>
  <c r="J99" i="24"/>
  <c r="K99" i="24" s="1"/>
  <c r="J98" i="24"/>
  <c r="K98" i="24" s="1"/>
  <c r="J97" i="24"/>
  <c r="K97" i="24" s="1"/>
  <c r="J96" i="24"/>
  <c r="K96" i="24" s="1"/>
  <c r="J95" i="24"/>
  <c r="K95" i="24" s="1"/>
  <c r="J94" i="24"/>
  <c r="K94" i="24" s="1"/>
  <c r="J93" i="24"/>
  <c r="K93" i="24" s="1"/>
  <c r="J92" i="24"/>
  <c r="K92" i="24" s="1"/>
  <c r="J91" i="24"/>
  <c r="K91" i="24" s="1"/>
  <c r="J90" i="24"/>
  <c r="K90" i="24" s="1"/>
  <c r="J89" i="24"/>
  <c r="K89" i="24" s="1"/>
  <c r="J88" i="24"/>
  <c r="K88" i="24" s="1"/>
  <c r="J87" i="24"/>
  <c r="K87" i="24" s="1"/>
  <c r="J86" i="24"/>
  <c r="K86" i="24" s="1"/>
  <c r="J85" i="24"/>
  <c r="K85" i="24" s="1"/>
  <c r="J84" i="24"/>
  <c r="K84" i="24" s="1"/>
  <c r="J83" i="24"/>
  <c r="K83" i="24" s="1"/>
  <c r="J82" i="24"/>
  <c r="K82" i="24" s="1"/>
  <c r="J81" i="24"/>
  <c r="K81" i="24" s="1"/>
  <c r="J80" i="24"/>
  <c r="K80" i="24" s="1"/>
  <c r="J79" i="24"/>
  <c r="K79" i="24" s="1"/>
  <c r="J78" i="24"/>
  <c r="K78" i="24" s="1"/>
  <c r="J77" i="24"/>
  <c r="K77" i="24" s="1"/>
  <c r="J76" i="24"/>
  <c r="K76" i="24" s="1"/>
  <c r="J75" i="24"/>
  <c r="K75" i="24" s="1"/>
  <c r="J74" i="24"/>
  <c r="K74" i="24" s="1"/>
  <c r="J73" i="24"/>
  <c r="K73" i="24" s="1"/>
  <c r="J72" i="24"/>
  <c r="K72" i="24" s="1"/>
  <c r="J71" i="24"/>
  <c r="K71" i="24" s="1"/>
  <c r="J70" i="24"/>
  <c r="K70" i="24" s="1"/>
  <c r="J69" i="24"/>
  <c r="K69" i="24" s="1"/>
  <c r="J68" i="24"/>
  <c r="K68" i="24" s="1"/>
  <c r="J67" i="24"/>
  <c r="K67" i="24" s="1"/>
  <c r="J66" i="24"/>
  <c r="K66" i="24" s="1"/>
  <c r="J65" i="24"/>
  <c r="K65" i="24" s="1"/>
  <c r="J64" i="24"/>
  <c r="K64" i="24" s="1"/>
  <c r="J63" i="24"/>
  <c r="K63" i="24" s="1"/>
  <c r="J62" i="24"/>
  <c r="K62" i="24" s="1"/>
  <c r="J61" i="24"/>
  <c r="K61" i="24" s="1"/>
  <c r="J60" i="24"/>
  <c r="K60" i="24" s="1"/>
  <c r="J59" i="24"/>
  <c r="K59" i="24" s="1"/>
  <c r="J58" i="24"/>
  <c r="K58" i="24" s="1"/>
  <c r="J57" i="24"/>
  <c r="K57" i="24" s="1"/>
  <c r="J56" i="24"/>
  <c r="K56" i="24" s="1"/>
  <c r="J55" i="24"/>
  <c r="K55" i="24" s="1"/>
  <c r="J54" i="24"/>
  <c r="K54" i="24" s="1"/>
  <c r="J53" i="24"/>
  <c r="K53" i="24" s="1"/>
  <c r="J52" i="24"/>
  <c r="K52" i="24" s="1"/>
  <c r="J51" i="24"/>
  <c r="K51" i="24" s="1"/>
  <c r="J50" i="24"/>
  <c r="K50" i="24" s="1"/>
  <c r="J49" i="24"/>
  <c r="K49" i="24" s="1"/>
  <c r="J48" i="24"/>
  <c r="K48" i="24" s="1"/>
  <c r="J47" i="24"/>
  <c r="K47" i="24" s="1"/>
  <c r="J46" i="24"/>
  <c r="K46" i="24" s="1"/>
  <c r="J45" i="24"/>
  <c r="K45" i="24" s="1"/>
  <c r="J44" i="24"/>
  <c r="K44" i="24" s="1"/>
  <c r="J43" i="24"/>
  <c r="K43" i="24" s="1"/>
  <c r="J42" i="24"/>
  <c r="K42" i="24" s="1"/>
  <c r="J41" i="24"/>
  <c r="K41" i="24" s="1"/>
  <c r="J40" i="24"/>
  <c r="K40" i="24" s="1"/>
  <c r="J39" i="24"/>
  <c r="K39" i="24" s="1"/>
  <c r="J38" i="24"/>
  <c r="K38" i="24" s="1"/>
  <c r="J37" i="24"/>
  <c r="K37" i="24" s="1"/>
  <c r="J36" i="24"/>
  <c r="K36" i="24" s="1"/>
  <c r="J35" i="24"/>
  <c r="K35" i="24" s="1"/>
  <c r="J34" i="24"/>
  <c r="K34" i="24" s="1"/>
  <c r="J33" i="24"/>
  <c r="K33" i="24" s="1"/>
  <c r="J32" i="24"/>
  <c r="K32" i="24" s="1"/>
  <c r="J31" i="24"/>
  <c r="K31" i="24" s="1"/>
  <c r="J30" i="24"/>
  <c r="K30" i="24" s="1"/>
  <c r="J29" i="24"/>
  <c r="K29" i="24" s="1"/>
  <c r="J28" i="24"/>
  <c r="K28" i="24" s="1"/>
  <c r="J27" i="24"/>
  <c r="K27" i="24" s="1"/>
  <c r="J26" i="24"/>
  <c r="K26" i="24" s="1"/>
  <c r="J25" i="24"/>
  <c r="K25" i="24" s="1"/>
  <c r="J24" i="24"/>
  <c r="K24" i="24" s="1"/>
  <c r="J23" i="24"/>
  <c r="K23" i="24" s="1"/>
  <c r="J22" i="24"/>
  <c r="K22" i="24" s="1"/>
  <c r="J21" i="24"/>
  <c r="K21" i="24" s="1"/>
  <c r="J20" i="24"/>
  <c r="K20" i="24" s="1"/>
  <c r="J19" i="24"/>
  <c r="K19" i="24" s="1"/>
  <c r="J18" i="24"/>
  <c r="K18" i="24" s="1"/>
  <c r="J17" i="24"/>
  <c r="K17" i="24" s="1"/>
  <c r="J16" i="24"/>
  <c r="K16" i="24" s="1"/>
  <c r="J15" i="24"/>
  <c r="K15" i="24" s="1"/>
  <c r="J14" i="24"/>
  <c r="K14" i="24" s="1"/>
  <c r="J13" i="24"/>
  <c r="K13" i="24" s="1"/>
  <c r="J12" i="24"/>
  <c r="K12" i="24" s="1"/>
  <c r="A12" i="24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K11" i="24"/>
  <c r="J11" i="24"/>
  <c r="J20" i="23"/>
  <c r="K20" i="23" s="1"/>
  <c r="J19" i="23"/>
  <c r="K19" i="23" s="1"/>
  <c r="J18" i="23"/>
  <c r="K18" i="23" s="1"/>
  <c r="J17" i="23"/>
  <c r="K17" i="23" s="1"/>
  <c r="J16" i="23"/>
  <c r="K16" i="23" s="1"/>
  <c r="J15" i="23"/>
  <c r="K15" i="23" s="1"/>
  <c r="J14" i="23"/>
  <c r="K14" i="23" s="1"/>
  <c r="J13" i="23"/>
  <c r="K13" i="23" s="1"/>
  <c r="J12" i="23"/>
  <c r="K12" i="23" s="1"/>
  <c r="J11" i="23"/>
  <c r="K11" i="23" s="1"/>
  <c r="J145" i="22"/>
  <c r="K145" i="22" s="1"/>
  <c r="J144" i="22"/>
  <c r="K144" i="22" s="1"/>
  <c r="J143" i="22"/>
  <c r="K143" i="22" s="1"/>
  <c r="J142" i="22"/>
  <c r="K142" i="22" s="1"/>
  <c r="J141" i="22"/>
  <c r="K141" i="22" s="1"/>
  <c r="J140" i="22"/>
  <c r="K140" i="22" s="1"/>
  <c r="J139" i="22"/>
  <c r="K139" i="22" s="1"/>
  <c r="J138" i="22"/>
  <c r="K138" i="22" s="1"/>
  <c r="J137" i="22"/>
  <c r="K137" i="22" s="1"/>
  <c r="J136" i="22"/>
  <c r="K136" i="22" s="1"/>
  <c r="J135" i="22"/>
  <c r="K135" i="22" s="1"/>
  <c r="J134" i="22"/>
  <c r="K134" i="22" s="1"/>
  <c r="J133" i="22"/>
  <c r="K133" i="22" s="1"/>
  <c r="J132" i="22"/>
  <c r="K132" i="22" s="1"/>
  <c r="J131" i="22"/>
  <c r="K131" i="22" s="1"/>
  <c r="J130" i="22"/>
  <c r="K130" i="22" s="1"/>
  <c r="J129" i="22"/>
  <c r="K129" i="22" s="1"/>
  <c r="J128" i="22"/>
  <c r="K128" i="22" s="1"/>
  <c r="J127" i="22"/>
  <c r="K127" i="22" s="1"/>
  <c r="J126" i="22"/>
  <c r="K126" i="22" s="1"/>
  <c r="J125" i="22"/>
  <c r="K125" i="22" s="1"/>
  <c r="J124" i="22"/>
  <c r="K124" i="22" s="1"/>
  <c r="J123" i="22"/>
  <c r="K123" i="22" s="1"/>
  <c r="J122" i="22"/>
  <c r="K122" i="22" s="1"/>
  <c r="J121" i="22"/>
  <c r="K121" i="22" s="1"/>
  <c r="J120" i="22"/>
  <c r="K120" i="22" s="1"/>
  <c r="J119" i="22"/>
  <c r="K119" i="22" s="1"/>
  <c r="J118" i="22"/>
  <c r="K118" i="22" s="1"/>
  <c r="J117" i="22"/>
  <c r="K117" i="22" s="1"/>
  <c r="J116" i="22"/>
  <c r="K116" i="22" s="1"/>
  <c r="J115" i="22"/>
  <c r="K115" i="22" s="1"/>
  <c r="J114" i="22"/>
  <c r="K114" i="22" s="1"/>
  <c r="J113" i="22"/>
  <c r="K113" i="22" s="1"/>
  <c r="J112" i="22"/>
  <c r="K112" i="22" s="1"/>
  <c r="J111" i="22"/>
  <c r="K111" i="22" s="1"/>
  <c r="J110" i="22"/>
  <c r="K110" i="22" s="1"/>
  <c r="J109" i="22"/>
  <c r="K109" i="22" s="1"/>
  <c r="J108" i="22"/>
  <c r="K108" i="22" s="1"/>
  <c r="J107" i="22"/>
  <c r="K107" i="22" s="1"/>
  <c r="J106" i="22"/>
  <c r="K106" i="22" s="1"/>
  <c r="J105" i="22"/>
  <c r="K105" i="22" s="1"/>
  <c r="J104" i="22"/>
  <c r="K104" i="22" s="1"/>
  <c r="J103" i="22"/>
  <c r="K103" i="22" s="1"/>
  <c r="J102" i="22"/>
  <c r="K102" i="22" s="1"/>
  <c r="J101" i="22"/>
  <c r="K101" i="22" s="1"/>
  <c r="J100" i="22"/>
  <c r="K100" i="22" s="1"/>
  <c r="J99" i="22"/>
  <c r="K99" i="22" s="1"/>
  <c r="J98" i="22"/>
  <c r="K98" i="22" s="1"/>
  <c r="J97" i="22"/>
  <c r="K97" i="22" s="1"/>
  <c r="J96" i="22"/>
  <c r="K96" i="22" s="1"/>
  <c r="J95" i="22"/>
  <c r="K95" i="22" s="1"/>
  <c r="K94" i="22"/>
  <c r="J94" i="22"/>
  <c r="J93" i="22"/>
  <c r="K93" i="22" s="1"/>
  <c r="J92" i="22"/>
  <c r="K92" i="22" s="1"/>
  <c r="J91" i="22"/>
  <c r="K91" i="22" s="1"/>
  <c r="J90" i="22"/>
  <c r="K90" i="22" s="1"/>
  <c r="J89" i="22"/>
  <c r="K89" i="22" s="1"/>
  <c r="J88" i="22"/>
  <c r="K88" i="22" s="1"/>
  <c r="J87" i="22"/>
  <c r="K87" i="22" s="1"/>
  <c r="K86" i="22"/>
  <c r="J86" i="22"/>
  <c r="J85" i="22"/>
  <c r="K85" i="22" s="1"/>
  <c r="J84" i="22"/>
  <c r="K84" i="22" s="1"/>
  <c r="J83" i="22"/>
  <c r="K83" i="22" s="1"/>
  <c r="J82" i="22"/>
  <c r="K82" i="22" s="1"/>
  <c r="J81" i="22"/>
  <c r="K81" i="22" s="1"/>
  <c r="J80" i="22"/>
  <c r="K80" i="22" s="1"/>
  <c r="J79" i="22"/>
  <c r="K79" i="22" s="1"/>
  <c r="K78" i="22"/>
  <c r="J78" i="22"/>
  <c r="J77" i="22"/>
  <c r="K77" i="22" s="1"/>
  <c r="J76" i="22"/>
  <c r="K76" i="22" s="1"/>
  <c r="J75" i="22"/>
  <c r="K75" i="22" s="1"/>
  <c r="J74" i="22"/>
  <c r="K74" i="22" s="1"/>
  <c r="J73" i="22"/>
  <c r="K73" i="22" s="1"/>
  <c r="J72" i="22"/>
  <c r="K72" i="22" s="1"/>
  <c r="J71" i="22"/>
  <c r="K71" i="22" s="1"/>
  <c r="K70" i="22"/>
  <c r="J70" i="22"/>
  <c r="J69" i="22"/>
  <c r="K69" i="22" s="1"/>
  <c r="J68" i="22"/>
  <c r="K68" i="22" s="1"/>
  <c r="J67" i="22"/>
  <c r="K67" i="22" s="1"/>
  <c r="J66" i="22"/>
  <c r="K66" i="22" s="1"/>
  <c r="J65" i="22"/>
  <c r="K65" i="22" s="1"/>
  <c r="J64" i="22"/>
  <c r="K64" i="22" s="1"/>
  <c r="J63" i="22"/>
  <c r="K63" i="22" s="1"/>
  <c r="K62" i="22"/>
  <c r="J62" i="22"/>
  <c r="J61" i="22"/>
  <c r="K61" i="22" s="1"/>
  <c r="J60" i="22"/>
  <c r="K60" i="22" s="1"/>
  <c r="J59" i="22"/>
  <c r="K59" i="22" s="1"/>
  <c r="J58" i="22"/>
  <c r="K58" i="22" s="1"/>
  <c r="J57" i="22"/>
  <c r="K57" i="22" s="1"/>
  <c r="J56" i="22"/>
  <c r="K56" i="22" s="1"/>
  <c r="J55" i="22"/>
  <c r="K55" i="22" s="1"/>
  <c r="K54" i="22"/>
  <c r="J54" i="22"/>
  <c r="J53" i="22"/>
  <c r="K53" i="22" s="1"/>
  <c r="J52" i="22"/>
  <c r="K52" i="22" s="1"/>
  <c r="J51" i="22"/>
  <c r="K51" i="22" s="1"/>
  <c r="J50" i="22"/>
  <c r="K50" i="22" s="1"/>
  <c r="J49" i="22"/>
  <c r="K49" i="22" s="1"/>
  <c r="J48" i="22"/>
  <c r="K48" i="22" s="1"/>
  <c r="J47" i="22"/>
  <c r="K47" i="22" s="1"/>
  <c r="K46" i="22"/>
  <c r="J46" i="22"/>
  <c r="J45" i="22"/>
  <c r="K45" i="22" s="1"/>
  <c r="J44" i="22"/>
  <c r="K44" i="22" s="1"/>
  <c r="J43" i="22"/>
  <c r="K43" i="22" s="1"/>
  <c r="J42" i="22"/>
  <c r="K42" i="22" s="1"/>
  <c r="J41" i="22"/>
  <c r="K41" i="22" s="1"/>
  <c r="J40" i="22"/>
  <c r="K40" i="22" s="1"/>
  <c r="J39" i="22"/>
  <c r="K39" i="22" s="1"/>
  <c r="J38" i="22"/>
  <c r="K38" i="22" s="1"/>
  <c r="J37" i="22"/>
  <c r="K37" i="22" s="1"/>
  <c r="J36" i="22"/>
  <c r="K36" i="22" s="1"/>
  <c r="J35" i="22"/>
  <c r="K35" i="22" s="1"/>
  <c r="J34" i="22"/>
  <c r="K34" i="22" s="1"/>
  <c r="J33" i="22"/>
  <c r="K33" i="22" s="1"/>
  <c r="J32" i="22"/>
  <c r="K32" i="22" s="1"/>
  <c r="J31" i="22"/>
  <c r="K31" i="22" s="1"/>
  <c r="J30" i="22"/>
  <c r="K30" i="22" s="1"/>
  <c r="J29" i="22"/>
  <c r="K29" i="22" s="1"/>
  <c r="J28" i="22"/>
  <c r="K28" i="22" s="1"/>
  <c r="J27" i="22"/>
  <c r="K27" i="22" s="1"/>
  <c r="J26" i="22"/>
  <c r="K26" i="22" s="1"/>
  <c r="J25" i="22"/>
  <c r="K25" i="22" s="1"/>
  <c r="J24" i="22"/>
  <c r="K24" i="22" s="1"/>
  <c r="J23" i="22"/>
  <c r="K23" i="22" s="1"/>
  <c r="J22" i="22"/>
  <c r="K22" i="22" s="1"/>
  <c r="J21" i="22"/>
  <c r="K21" i="22" s="1"/>
  <c r="J20" i="22"/>
  <c r="K20" i="22" s="1"/>
  <c r="J19" i="22"/>
  <c r="K19" i="22" s="1"/>
  <c r="J18" i="22"/>
  <c r="K18" i="22" s="1"/>
  <c r="J17" i="22"/>
  <c r="K17" i="22" s="1"/>
  <c r="J16" i="22"/>
  <c r="K16" i="22" s="1"/>
  <c r="J15" i="22"/>
  <c r="K15" i="22" s="1"/>
  <c r="J14" i="22"/>
  <c r="K14" i="22" s="1"/>
  <c r="J13" i="22"/>
  <c r="K13" i="22" s="1"/>
  <c r="J12" i="22"/>
  <c r="K12" i="22" s="1"/>
  <c r="J11" i="22"/>
  <c r="K11" i="22" s="1"/>
  <c r="A12" i="22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J22" i="21"/>
  <c r="K22" i="21" s="1"/>
  <c r="J21" i="21"/>
  <c r="K21" i="21" s="1"/>
  <c r="J20" i="21"/>
  <c r="K20" i="21" s="1"/>
  <c r="J19" i="21"/>
  <c r="K19" i="21" s="1"/>
  <c r="J18" i="21"/>
  <c r="K18" i="21" s="1"/>
  <c r="J17" i="21"/>
  <c r="K17" i="21" s="1"/>
  <c r="J16" i="21"/>
  <c r="K16" i="21" s="1"/>
  <c r="J15" i="21"/>
  <c r="K15" i="21" s="1"/>
  <c r="J14" i="21"/>
  <c r="K14" i="21" s="1"/>
  <c r="J13" i="21"/>
  <c r="K13" i="21" s="1"/>
  <c r="J12" i="21"/>
  <c r="K12" i="21" s="1"/>
  <c r="J11" i="21"/>
  <c r="K11" i="21" s="1"/>
  <c r="J121" i="15"/>
  <c r="K121" i="15" s="1"/>
  <c r="J120" i="15"/>
  <c r="K120" i="15" s="1"/>
  <c r="J119" i="15"/>
  <c r="K119" i="15" s="1"/>
  <c r="J118" i="15"/>
  <c r="K118" i="15" s="1"/>
  <c r="J117" i="15"/>
  <c r="K117" i="15" s="1"/>
  <c r="J116" i="15"/>
  <c r="K116" i="15" s="1"/>
  <c r="J115" i="15"/>
  <c r="K115" i="15" s="1"/>
  <c r="J114" i="15"/>
  <c r="K114" i="15" s="1"/>
  <c r="J113" i="15"/>
  <c r="K113" i="15" s="1"/>
  <c r="J112" i="15"/>
  <c r="K112" i="15" s="1"/>
  <c r="J111" i="15"/>
  <c r="K111" i="15" s="1"/>
  <c r="J110" i="15"/>
  <c r="K110" i="15" s="1"/>
  <c r="J109" i="15"/>
  <c r="K109" i="15" s="1"/>
  <c r="J108" i="15"/>
  <c r="K108" i="15" s="1"/>
  <c r="J107" i="15"/>
  <c r="K107" i="15" s="1"/>
  <c r="J106" i="15"/>
  <c r="K106" i="15" s="1"/>
  <c r="J105" i="15"/>
  <c r="K105" i="15" s="1"/>
  <c r="J104" i="15"/>
  <c r="K104" i="15" s="1"/>
  <c r="J103" i="15"/>
  <c r="K103" i="15" s="1"/>
  <c r="J102" i="15"/>
  <c r="K102" i="15" s="1"/>
  <c r="J101" i="15"/>
  <c r="K101" i="15" s="1"/>
  <c r="J100" i="15"/>
  <c r="K100" i="15" s="1"/>
  <c r="J99" i="15"/>
  <c r="K99" i="15" s="1"/>
  <c r="J98" i="15"/>
  <c r="K98" i="15" s="1"/>
  <c r="J97" i="15"/>
  <c r="K97" i="15" s="1"/>
  <c r="J96" i="15"/>
  <c r="K96" i="15" s="1"/>
  <c r="J95" i="15"/>
  <c r="K95" i="15" s="1"/>
  <c r="J94" i="15"/>
  <c r="K94" i="15" s="1"/>
  <c r="J93" i="15"/>
  <c r="K93" i="15" s="1"/>
  <c r="J92" i="15"/>
  <c r="K92" i="15" s="1"/>
  <c r="J91" i="15"/>
  <c r="K91" i="15" s="1"/>
  <c r="J90" i="15"/>
  <c r="K90" i="15" s="1"/>
  <c r="J89" i="15"/>
  <c r="K89" i="15" s="1"/>
  <c r="J88" i="15"/>
  <c r="K88" i="15" s="1"/>
  <c r="J87" i="15"/>
  <c r="K87" i="15" s="1"/>
  <c r="J86" i="15"/>
  <c r="K86" i="15" s="1"/>
  <c r="J85" i="15"/>
  <c r="K85" i="15" s="1"/>
  <c r="J84" i="15"/>
  <c r="K84" i="15" s="1"/>
  <c r="J83" i="15"/>
  <c r="K83" i="15" s="1"/>
  <c r="J82" i="15"/>
  <c r="K82" i="15" s="1"/>
  <c r="J81" i="15"/>
  <c r="K81" i="15" s="1"/>
  <c r="J80" i="15"/>
  <c r="K80" i="15" s="1"/>
  <c r="J79" i="15"/>
  <c r="K79" i="15" s="1"/>
  <c r="J78" i="15"/>
  <c r="K78" i="15" s="1"/>
  <c r="J77" i="15"/>
  <c r="K77" i="15" s="1"/>
  <c r="J76" i="15"/>
  <c r="K76" i="15" s="1"/>
  <c r="J75" i="15"/>
  <c r="K75" i="15" s="1"/>
  <c r="J74" i="15"/>
  <c r="K74" i="15" s="1"/>
  <c r="J73" i="15"/>
  <c r="K73" i="15" s="1"/>
  <c r="J72" i="15"/>
  <c r="K72" i="15" s="1"/>
  <c r="J71" i="15"/>
  <c r="K71" i="15" s="1"/>
  <c r="J70" i="15"/>
  <c r="K70" i="15" s="1"/>
  <c r="J69" i="15"/>
  <c r="K69" i="15" s="1"/>
  <c r="J68" i="15"/>
  <c r="K68" i="15" s="1"/>
  <c r="J67" i="15"/>
  <c r="K67" i="15" s="1"/>
  <c r="J66" i="15"/>
  <c r="K66" i="15" s="1"/>
  <c r="J65" i="15"/>
  <c r="K65" i="15" s="1"/>
  <c r="J64" i="15"/>
  <c r="K64" i="15" s="1"/>
  <c r="J63" i="15"/>
  <c r="K63" i="15" s="1"/>
  <c r="J62" i="15"/>
  <c r="K62" i="15" s="1"/>
  <c r="J61" i="15"/>
  <c r="K61" i="15" s="1"/>
  <c r="J60" i="15"/>
  <c r="K60" i="15" s="1"/>
  <c r="J59" i="15"/>
  <c r="K59" i="15" s="1"/>
  <c r="J58" i="15"/>
  <c r="K58" i="15" s="1"/>
  <c r="J57" i="15"/>
  <c r="K57" i="15" s="1"/>
  <c r="J56" i="15"/>
  <c r="K56" i="15" s="1"/>
  <c r="J55" i="15"/>
  <c r="K55" i="15" s="1"/>
  <c r="J54" i="15"/>
  <c r="K54" i="15" s="1"/>
  <c r="J53" i="15"/>
  <c r="K53" i="15" s="1"/>
  <c r="J52" i="15"/>
  <c r="K52" i="15" s="1"/>
  <c r="J51" i="15"/>
  <c r="K51" i="15" s="1"/>
  <c r="J50" i="15"/>
  <c r="K50" i="15" s="1"/>
  <c r="J49" i="15"/>
  <c r="K49" i="15" s="1"/>
  <c r="J48" i="15"/>
  <c r="K48" i="15" s="1"/>
  <c r="J47" i="15"/>
  <c r="K47" i="15" s="1"/>
  <c r="J46" i="15"/>
  <c r="K46" i="15" s="1"/>
  <c r="J45" i="15"/>
  <c r="K45" i="15" s="1"/>
  <c r="J44" i="15"/>
  <c r="K44" i="15" s="1"/>
  <c r="J43" i="15"/>
  <c r="K43" i="15" s="1"/>
  <c r="J42" i="15"/>
  <c r="K42" i="15" s="1"/>
  <c r="J41" i="15"/>
  <c r="K41" i="15" s="1"/>
  <c r="J40" i="15"/>
  <c r="K40" i="15" s="1"/>
  <c r="K39" i="15"/>
  <c r="J39" i="15"/>
  <c r="J38" i="15"/>
  <c r="K38" i="15" s="1"/>
  <c r="J37" i="15"/>
  <c r="K37" i="15" s="1"/>
  <c r="J36" i="15"/>
  <c r="K36" i="15" s="1"/>
  <c r="J35" i="15"/>
  <c r="K35" i="15" s="1"/>
  <c r="J34" i="15"/>
  <c r="K34" i="15" s="1"/>
  <c r="J33" i="15"/>
  <c r="K33" i="15" s="1"/>
  <c r="J32" i="15"/>
  <c r="K32" i="15" s="1"/>
  <c r="J31" i="15"/>
  <c r="K31" i="15" s="1"/>
  <c r="J30" i="15"/>
  <c r="K30" i="15" s="1"/>
  <c r="J29" i="15"/>
  <c r="K29" i="15" s="1"/>
  <c r="J28" i="15"/>
  <c r="K28" i="15" s="1"/>
  <c r="J27" i="15"/>
  <c r="K27" i="15" s="1"/>
  <c r="J26" i="15"/>
  <c r="K26" i="15" s="1"/>
  <c r="J25" i="15"/>
  <c r="K25" i="15" s="1"/>
  <c r="J24" i="15"/>
  <c r="K24" i="15" s="1"/>
  <c r="J23" i="15"/>
  <c r="K23" i="15" s="1"/>
  <c r="J22" i="15"/>
  <c r="K22" i="15" s="1"/>
  <c r="J21" i="15"/>
  <c r="K21" i="15" s="1"/>
  <c r="J20" i="15"/>
  <c r="K20" i="15" s="1"/>
  <c r="J19" i="15"/>
  <c r="K19" i="15" s="1"/>
  <c r="J18" i="15"/>
  <c r="K18" i="15" s="1"/>
  <c r="J17" i="15"/>
  <c r="K17" i="15" s="1"/>
  <c r="J16" i="15"/>
  <c r="K16" i="15" s="1"/>
  <c r="J15" i="15"/>
  <c r="K15" i="15" s="1"/>
  <c r="J14" i="15"/>
  <c r="K14" i="15" s="1"/>
  <c r="J13" i="15"/>
  <c r="K13" i="15" s="1"/>
  <c r="J12" i="15"/>
  <c r="K12" i="15" s="1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J11" i="15"/>
  <c r="K11" i="15" s="1"/>
  <c r="A995" i="9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962" i="9"/>
  <c r="A963" i="9" s="1"/>
  <c r="A964" i="9" s="1"/>
  <c r="A965" i="9" s="1"/>
  <c r="A966" i="9" s="1"/>
  <c r="A967" i="9" s="1"/>
  <c r="A968" i="9" s="1"/>
  <c r="A969" i="9" s="1"/>
  <c r="A932" i="9"/>
  <c r="A933" i="9" s="1"/>
  <c r="A934" i="9" s="1"/>
  <c r="A935" i="9" s="1"/>
  <c r="A936" i="9" s="1"/>
  <c r="A937" i="9" s="1"/>
  <c r="A938" i="9" s="1"/>
  <c r="A939" i="9" s="1"/>
  <c r="A940" i="9" s="1"/>
  <c r="A941" i="9" s="1"/>
  <c r="A779" i="9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633" i="9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466" i="9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314" i="9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42" i="9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K129" i="15" l="1"/>
  <c r="K127" i="15"/>
  <c r="K125" i="15"/>
  <c r="K130" i="15"/>
  <c r="K128" i="15"/>
  <c r="K126" i="15"/>
  <c r="K167" i="24"/>
  <c r="K168" i="24"/>
  <c r="K169" i="24"/>
  <c r="K170" i="24"/>
  <c r="K171" i="24"/>
  <c r="K172" i="24"/>
  <c r="J895" i="9"/>
  <c r="J780" i="9"/>
  <c r="J641" i="9"/>
  <c r="K641" i="9" s="1"/>
  <c r="J737" i="9"/>
  <c r="K737" i="9" s="1"/>
  <c r="J759" i="9"/>
  <c r="K759" i="9" s="1"/>
  <c r="J121" i="9"/>
  <c r="J165" i="9"/>
  <c r="K173" i="24" l="1"/>
  <c r="L173" i="24" s="1"/>
  <c r="K131" i="15"/>
  <c r="L126" i="15" s="1"/>
  <c r="J1197" i="9"/>
  <c r="K1197" i="9" s="1"/>
  <c r="J1196" i="9"/>
  <c r="J1195" i="9"/>
  <c r="K1195" i="9" s="1"/>
  <c r="J1194" i="9"/>
  <c r="J1186" i="9"/>
  <c r="K1186" i="9" s="1"/>
  <c r="J1193" i="9"/>
  <c r="J1192" i="9"/>
  <c r="K1192" i="9" s="1"/>
  <c r="J1191" i="9"/>
  <c r="J1190" i="9"/>
  <c r="K1190" i="9" s="1"/>
  <c r="J1189" i="9"/>
  <c r="J1188" i="9"/>
  <c r="K1188" i="9" s="1"/>
  <c r="J1187" i="9"/>
  <c r="K1187" i="9" s="1"/>
  <c r="J1015" i="9"/>
  <c r="K1015" i="9" s="1"/>
  <c r="J1220" i="9"/>
  <c r="K1220" i="9" s="1"/>
  <c r="J1221" i="9"/>
  <c r="K1221" i="9" s="1"/>
  <c r="J1223" i="9"/>
  <c r="K1223" i="9" s="1"/>
  <c r="J1219" i="9"/>
  <c r="K1219" i="9" s="1"/>
  <c r="J1222" i="9"/>
  <c r="K1222" i="9" s="1"/>
  <c r="J1218" i="9"/>
  <c r="K1218" i="9" s="1"/>
  <c r="J1224" i="9"/>
  <c r="K1224" i="9" s="1"/>
  <c r="J1217" i="9"/>
  <c r="K1217" i="9" s="1"/>
  <c r="K1196" i="9"/>
  <c r="K1194" i="9"/>
  <c r="K1193" i="9"/>
  <c r="K1191" i="9"/>
  <c r="K1189" i="9"/>
  <c r="J1158" i="9"/>
  <c r="K1158" i="9" s="1"/>
  <c r="J1165" i="9"/>
  <c r="K1165" i="9" s="1"/>
  <c r="J1159" i="9"/>
  <c r="K1159" i="9" s="1"/>
  <c r="J1160" i="9"/>
  <c r="K1160" i="9" s="1"/>
  <c r="J1166" i="9"/>
  <c r="K1166" i="9" s="1"/>
  <c r="J1161" i="9"/>
  <c r="K1161" i="9" s="1"/>
  <c r="J1162" i="9"/>
  <c r="K1162" i="9" s="1"/>
  <c r="J1163" i="9"/>
  <c r="K1163" i="9" s="1"/>
  <c r="J1164" i="9"/>
  <c r="K1164" i="9" s="1"/>
  <c r="L129" i="15" l="1"/>
  <c r="L128" i="15"/>
  <c r="L130" i="15"/>
  <c r="L125" i="15"/>
  <c r="L131" i="15" s="1"/>
  <c r="L127" i="15"/>
  <c r="L171" i="24"/>
  <c r="L168" i="24"/>
  <c r="L167" i="24"/>
  <c r="L172" i="24"/>
  <c r="L169" i="24"/>
  <c r="L170" i="24"/>
  <c r="J1096" i="9"/>
  <c r="K1096" i="9" s="1"/>
  <c r="J1105" i="9"/>
  <c r="K1105" i="9" s="1"/>
  <c r="J1117" i="9"/>
  <c r="K1117" i="9" s="1"/>
  <c r="J1118" i="9"/>
  <c r="K1118" i="9" s="1"/>
  <c r="J1119" i="9"/>
  <c r="K1119" i="9" s="1"/>
  <c r="J1135" i="9"/>
  <c r="K1135" i="9" s="1"/>
  <c r="J1120" i="9"/>
  <c r="K1120" i="9" s="1"/>
  <c r="J1121" i="9"/>
  <c r="K1121" i="9" s="1"/>
  <c r="J1099" i="9"/>
  <c r="K1099" i="9" s="1"/>
  <c r="J1122" i="9"/>
  <c r="K1122" i="9" s="1"/>
  <c r="J1123" i="9"/>
  <c r="K1123" i="9" s="1"/>
  <c r="J1124" i="9"/>
  <c r="K1124" i="9" s="1"/>
  <c r="J1136" i="9"/>
  <c r="K1136" i="9" s="1"/>
  <c r="J1125" i="9"/>
  <c r="K1125" i="9" s="1"/>
  <c r="J1103" i="9"/>
  <c r="K1103" i="9" s="1"/>
  <c r="J1126" i="9"/>
  <c r="K1126" i="9" s="1"/>
  <c r="J1095" i="9"/>
  <c r="K1095" i="9" s="1"/>
  <c r="J1127" i="9"/>
  <c r="K1127" i="9" s="1"/>
  <c r="J1137" i="9"/>
  <c r="K1137" i="9" s="1"/>
  <c r="J1106" i="9"/>
  <c r="K1106" i="9" s="1"/>
  <c r="J1128" i="9"/>
  <c r="K1128" i="9" s="1"/>
  <c r="J1129" i="9"/>
  <c r="K1129" i="9" s="1"/>
  <c r="J1138" i="9"/>
  <c r="K1138" i="9" s="1"/>
  <c r="J1130" i="9"/>
  <c r="K1130" i="9" s="1"/>
  <c r="J1131" i="9"/>
  <c r="K1131" i="9" s="1"/>
  <c r="J1132" i="9"/>
  <c r="K1132" i="9" s="1"/>
  <c r="J1108" i="9"/>
  <c r="K1108" i="9" s="1"/>
  <c r="J1109" i="9"/>
  <c r="K1109" i="9" s="1"/>
  <c r="J1093" i="9"/>
  <c r="K1093" i="9" s="1"/>
  <c r="J1101" i="9"/>
  <c r="K1101" i="9" s="1"/>
  <c r="J1110" i="9"/>
  <c r="K1110" i="9" s="1"/>
  <c r="J1098" i="9"/>
  <c r="K1098" i="9" s="1"/>
  <c r="J1112" i="9"/>
  <c r="K1112" i="9" s="1"/>
  <c r="J1111" i="9"/>
  <c r="K1111" i="9" s="1"/>
  <c r="J1113" i="9"/>
  <c r="K1113" i="9" s="1"/>
  <c r="J1094" i="9"/>
  <c r="K1094" i="9" s="1"/>
  <c r="J1100" i="9"/>
  <c r="K1100" i="9" s="1"/>
  <c r="J1133" i="9"/>
  <c r="K1133" i="9" s="1"/>
  <c r="J1102" i="9"/>
  <c r="K1102" i="9" s="1"/>
  <c r="J1114" i="9"/>
  <c r="K1114" i="9" s="1"/>
  <c r="J1104" i="9"/>
  <c r="K1104" i="9" s="1"/>
  <c r="J1097" i="9"/>
  <c r="K1097" i="9" s="1"/>
  <c r="J1134" i="9"/>
  <c r="K1134" i="9" s="1"/>
  <c r="J1115" i="9"/>
  <c r="K1115" i="9" s="1"/>
  <c r="J1116" i="9"/>
  <c r="K1116" i="9" s="1"/>
  <c r="J1107" i="9"/>
  <c r="K1107" i="9" s="1"/>
  <c r="J1073" i="9" l="1"/>
  <c r="K1073" i="9" s="1"/>
  <c r="J1071" i="9"/>
  <c r="K1071" i="9" s="1"/>
  <c r="J1072" i="9"/>
  <c r="K1072" i="9" s="1"/>
  <c r="J1070" i="9"/>
  <c r="K1070" i="9" s="1"/>
  <c r="J1064" i="9"/>
  <c r="K1064" i="9" s="1"/>
  <c r="J1069" i="9"/>
  <c r="K1069" i="9" s="1"/>
  <c r="J1066" i="9"/>
  <c r="K1066" i="9" s="1"/>
  <c r="J1068" i="9"/>
  <c r="K1068" i="9" s="1"/>
  <c r="J1067" i="9"/>
  <c r="K1067" i="9" s="1"/>
  <c r="J1065" i="9"/>
  <c r="K1065" i="9" s="1"/>
  <c r="J1031" i="9"/>
  <c r="K1031" i="9" s="1"/>
  <c r="J1027" i="9"/>
  <c r="K1027" i="9" s="1"/>
  <c r="J1014" i="9"/>
  <c r="J999" i="9"/>
  <c r="K999" i="9" s="1"/>
  <c r="J1034" i="9"/>
  <c r="K1034" i="9" s="1"/>
  <c r="J1038" i="9"/>
  <c r="K1038" i="9" s="1"/>
  <c r="J1042" i="9"/>
  <c r="K1042" i="9" s="1"/>
  <c r="J1044" i="9"/>
  <c r="K1044" i="9" s="1"/>
  <c r="J995" i="9"/>
  <c r="K995" i="9" s="1"/>
  <c r="J1249" i="9"/>
  <c r="K1249" i="9" s="1"/>
  <c r="J1001" i="9"/>
  <c r="K1001" i="9" s="1"/>
  <c r="J1002" i="9"/>
  <c r="K1002" i="9" s="1"/>
  <c r="J1004" i="9"/>
  <c r="K1004" i="9" s="1"/>
  <c r="J1005" i="9"/>
  <c r="K1005" i="9" s="1"/>
  <c r="J1006" i="9"/>
  <c r="K1006" i="9" s="1"/>
  <c r="J1008" i="9"/>
  <c r="K1008" i="9" s="1"/>
  <c r="J1011" i="9"/>
  <c r="K1011" i="9" s="1"/>
  <c r="J1012" i="9"/>
  <c r="K1012" i="9" s="1"/>
  <c r="J1013" i="9"/>
  <c r="K1013" i="9" s="1"/>
  <c r="J1016" i="9"/>
  <c r="K1016" i="9" s="1"/>
  <c r="J1017" i="9"/>
  <c r="K1017" i="9" s="1"/>
  <c r="J1018" i="9"/>
  <c r="K1018" i="9" s="1"/>
  <c r="J1019" i="9"/>
  <c r="K1019" i="9" s="1"/>
  <c r="J1020" i="9"/>
  <c r="K1020" i="9" s="1"/>
  <c r="J1021" i="9"/>
  <c r="K1021" i="9" s="1"/>
  <c r="J1022" i="9"/>
  <c r="K1022" i="9" s="1"/>
  <c r="J1023" i="9"/>
  <c r="K1023" i="9" s="1"/>
  <c r="J1024" i="9"/>
  <c r="K1024" i="9" s="1"/>
  <c r="J1033" i="9"/>
  <c r="K1033" i="9" s="1"/>
  <c r="J1039" i="9"/>
  <c r="K1039" i="9" s="1"/>
  <c r="J1040" i="9"/>
  <c r="K1040" i="9" s="1"/>
  <c r="J1041" i="9"/>
  <c r="K1041" i="9" s="1"/>
  <c r="J996" i="9"/>
  <c r="K996" i="9" s="1"/>
  <c r="J1248" i="9"/>
  <c r="K1248" i="9" s="1"/>
  <c r="J1000" i="9"/>
  <c r="K1000" i="9" s="1"/>
  <c r="J1003" i="9"/>
  <c r="K1003" i="9" s="1"/>
  <c r="J1007" i="9"/>
  <c r="K1007" i="9" s="1"/>
  <c r="J1009" i="9"/>
  <c r="K1009" i="9" s="1"/>
  <c r="J1010" i="9"/>
  <c r="K1010" i="9" s="1"/>
  <c r="J1025" i="9"/>
  <c r="K1025" i="9" s="1"/>
  <c r="J1026" i="9"/>
  <c r="K1026" i="9" s="1"/>
  <c r="J1028" i="9"/>
  <c r="K1028" i="9" s="1"/>
  <c r="J1029" i="9"/>
  <c r="K1029" i="9" s="1"/>
  <c r="J1030" i="9"/>
  <c r="K1030" i="9" s="1"/>
  <c r="J1032" i="9"/>
  <c r="K1032" i="9" s="1"/>
  <c r="J1035" i="9"/>
  <c r="K1035" i="9" s="1"/>
  <c r="J1036" i="9"/>
  <c r="K1036" i="9" s="1"/>
  <c r="J1037" i="9"/>
  <c r="K1037" i="9" s="1"/>
  <c r="J1043" i="9"/>
  <c r="K1043" i="9" s="1"/>
  <c r="J998" i="9"/>
  <c r="K998" i="9" s="1"/>
  <c r="K1014" i="9"/>
  <c r="J997" i="9"/>
  <c r="K997" i="9" s="1"/>
  <c r="P1248" i="9"/>
  <c r="P1249" i="9"/>
  <c r="J941" i="9"/>
  <c r="K941" i="9" s="1"/>
  <c r="J932" i="9"/>
  <c r="K932" i="9" s="1"/>
  <c r="J938" i="9"/>
  <c r="K938" i="9" s="1"/>
  <c r="J937" i="9"/>
  <c r="K937" i="9" s="1"/>
  <c r="J936" i="9"/>
  <c r="K936" i="9" s="1"/>
  <c r="J934" i="9"/>
  <c r="K934" i="9" s="1"/>
  <c r="J935" i="9"/>
  <c r="K935" i="9" s="1"/>
  <c r="J933" i="9"/>
  <c r="K933" i="9" s="1"/>
  <c r="J939" i="9"/>
  <c r="K939" i="9" s="1"/>
  <c r="J940" i="9"/>
  <c r="K940" i="9" s="1"/>
  <c r="J963" i="9" l="1"/>
  <c r="K963" i="9" s="1"/>
  <c r="J968" i="9"/>
  <c r="K968" i="9" s="1"/>
  <c r="J962" i="9"/>
  <c r="K962" i="9" s="1"/>
  <c r="J967" i="9"/>
  <c r="K967" i="9" s="1"/>
  <c r="J1247" i="9"/>
  <c r="K1247" i="9" s="1"/>
  <c r="J966" i="9"/>
  <c r="K966" i="9" s="1"/>
  <c r="J969" i="9"/>
  <c r="K969" i="9" s="1"/>
  <c r="J1246" i="9"/>
  <c r="K1246" i="9" s="1"/>
  <c r="J964" i="9"/>
  <c r="K964" i="9" s="1"/>
  <c r="J788" i="9" l="1"/>
  <c r="K788" i="9" s="1"/>
  <c r="J789" i="9"/>
  <c r="K789" i="9" s="1"/>
  <c r="J790" i="9"/>
  <c r="K790" i="9" s="1"/>
  <c r="J791" i="9"/>
  <c r="K791" i="9" s="1"/>
  <c r="J792" i="9"/>
  <c r="K792" i="9" s="1"/>
  <c r="J793" i="9"/>
  <c r="K793" i="9" s="1"/>
  <c r="J794" i="9"/>
  <c r="K794" i="9" s="1"/>
  <c r="J795" i="9"/>
  <c r="K795" i="9" s="1"/>
  <c r="J796" i="9"/>
  <c r="K796" i="9" s="1"/>
  <c r="J797" i="9"/>
  <c r="K797" i="9" s="1"/>
  <c r="J798" i="9"/>
  <c r="K798" i="9" s="1"/>
  <c r="J799" i="9"/>
  <c r="K799" i="9" s="1"/>
  <c r="J800" i="9"/>
  <c r="K800" i="9" s="1"/>
  <c r="J801" i="9"/>
  <c r="K801" i="9" s="1"/>
  <c r="J802" i="9"/>
  <c r="K802" i="9" s="1"/>
  <c r="J803" i="9"/>
  <c r="K803" i="9" s="1"/>
  <c r="J804" i="9"/>
  <c r="K804" i="9" s="1"/>
  <c r="J805" i="9"/>
  <c r="K805" i="9" s="1"/>
  <c r="J806" i="9"/>
  <c r="K806" i="9" s="1"/>
  <c r="J807" i="9"/>
  <c r="K807" i="9" s="1"/>
  <c r="J808" i="9"/>
  <c r="K808" i="9" s="1"/>
  <c r="J809" i="9"/>
  <c r="K809" i="9" s="1"/>
  <c r="J810" i="9"/>
  <c r="K810" i="9" s="1"/>
  <c r="J811" i="9"/>
  <c r="K811" i="9" s="1"/>
  <c r="J812" i="9"/>
  <c r="K812" i="9" s="1"/>
  <c r="J813" i="9"/>
  <c r="K813" i="9" s="1"/>
  <c r="J814" i="9"/>
  <c r="K814" i="9" s="1"/>
  <c r="J815" i="9"/>
  <c r="K815" i="9" s="1"/>
  <c r="J816" i="9"/>
  <c r="K816" i="9" s="1"/>
  <c r="J817" i="9"/>
  <c r="K817" i="9" s="1"/>
  <c r="J818" i="9"/>
  <c r="K818" i="9" s="1"/>
  <c r="J819" i="9"/>
  <c r="K819" i="9" s="1"/>
  <c r="J820" i="9"/>
  <c r="K820" i="9" s="1"/>
  <c r="J821" i="9"/>
  <c r="K821" i="9" s="1"/>
  <c r="J822" i="9"/>
  <c r="K822" i="9" s="1"/>
  <c r="J823" i="9"/>
  <c r="K823" i="9" s="1"/>
  <c r="J824" i="9"/>
  <c r="K824" i="9" s="1"/>
  <c r="J825" i="9"/>
  <c r="K825" i="9" s="1"/>
  <c r="J826" i="9"/>
  <c r="K826" i="9" s="1"/>
  <c r="J827" i="9"/>
  <c r="K827" i="9" s="1"/>
  <c r="J828" i="9"/>
  <c r="K828" i="9" s="1"/>
  <c r="J829" i="9"/>
  <c r="K829" i="9" s="1"/>
  <c r="J830" i="9"/>
  <c r="K830" i="9" s="1"/>
  <c r="J831" i="9"/>
  <c r="K831" i="9" s="1"/>
  <c r="J832" i="9"/>
  <c r="K832" i="9" s="1"/>
  <c r="J833" i="9"/>
  <c r="K833" i="9" s="1"/>
  <c r="J834" i="9"/>
  <c r="K834" i="9" s="1"/>
  <c r="J835" i="9"/>
  <c r="K835" i="9" s="1"/>
  <c r="J836" i="9"/>
  <c r="K836" i="9" s="1"/>
  <c r="J837" i="9"/>
  <c r="K837" i="9" s="1"/>
  <c r="J838" i="9"/>
  <c r="K838" i="9" s="1"/>
  <c r="J839" i="9"/>
  <c r="K839" i="9" s="1"/>
  <c r="J840" i="9"/>
  <c r="K840" i="9" s="1"/>
  <c r="J841" i="9"/>
  <c r="K841" i="9" s="1"/>
  <c r="J842" i="9"/>
  <c r="K842" i="9" s="1"/>
  <c r="J843" i="9"/>
  <c r="K843" i="9" s="1"/>
  <c r="J844" i="9"/>
  <c r="K844" i="9" s="1"/>
  <c r="J845" i="9"/>
  <c r="K845" i="9" s="1"/>
  <c r="J846" i="9"/>
  <c r="K846" i="9" s="1"/>
  <c r="J847" i="9"/>
  <c r="K847" i="9" s="1"/>
  <c r="J848" i="9"/>
  <c r="K848" i="9" s="1"/>
  <c r="J849" i="9"/>
  <c r="K849" i="9" s="1"/>
  <c r="J850" i="9"/>
  <c r="K850" i="9" s="1"/>
  <c r="J851" i="9"/>
  <c r="K851" i="9" s="1"/>
  <c r="J852" i="9"/>
  <c r="K852" i="9" s="1"/>
  <c r="J853" i="9"/>
  <c r="K853" i="9" s="1"/>
  <c r="J854" i="9"/>
  <c r="K854" i="9" s="1"/>
  <c r="J855" i="9"/>
  <c r="K855" i="9" s="1"/>
  <c r="J856" i="9"/>
  <c r="K856" i="9" s="1"/>
  <c r="J857" i="9"/>
  <c r="K857" i="9" s="1"/>
  <c r="J858" i="9"/>
  <c r="K858" i="9" s="1"/>
  <c r="J859" i="9"/>
  <c r="K859" i="9" s="1"/>
  <c r="J860" i="9"/>
  <c r="K860" i="9" s="1"/>
  <c r="J861" i="9"/>
  <c r="K861" i="9" s="1"/>
  <c r="J862" i="9"/>
  <c r="K862" i="9" s="1"/>
  <c r="J863" i="9"/>
  <c r="K863" i="9" s="1"/>
  <c r="J864" i="9"/>
  <c r="K864" i="9" s="1"/>
  <c r="J865" i="9"/>
  <c r="K865" i="9" s="1"/>
  <c r="J866" i="9"/>
  <c r="K866" i="9" s="1"/>
  <c r="J867" i="9"/>
  <c r="K867" i="9" s="1"/>
  <c r="J868" i="9"/>
  <c r="K868" i="9" s="1"/>
  <c r="J869" i="9"/>
  <c r="K869" i="9" s="1"/>
  <c r="J870" i="9"/>
  <c r="K870" i="9" s="1"/>
  <c r="J871" i="9"/>
  <c r="K871" i="9" s="1"/>
  <c r="J872" i="9"/>
  <c r="K872" i="9" s="1"/>
  <c r="J873" i="9"/>
  <c r="K873" i="9" s="1"/>
  <c r="J874" i="9"/>
  <c r="K874" i="9" s="1"/>
  <c r="J875" i="9"/>
  <c r="K875" i="9" s="1"/>
  <c r="J876" i="9"/>
  <c r="K876" i="9" s="1"/>
  <c r="J877" i="9"/>
  <c r="K877" i="9" s="1"/>
  <c r="J878" i="9"/>
  <c r="K878" i="9" s="1"/>
  <c r="J879" i="9"/>
  <c r="K879" i="9" s="1"/>
  <c r="J880" i="9"/>
  <c r="K880" i="9" s="1"/>
  <c r="J881" i="9"/>
  <c r="K881" i="9" s="1"/>
  <c r="J882" i="9"/>
  <c r="K882" i="9" s="1"/>
  <c r="J883" i="9"/>
  <c r="K883" i="9" s="1"/>
  <c r="J884" i="9"/>
  <c r="K884" i="9" s="1"/>
  <c r="J885" i="9"/>
  <c r="K885" i="9" s="1"/>
  <c r="J886" i="9"/>
  <c r="K886" i="9" s="1"/>
  <c r="J887" i="9"/>
  <c r="K887" i="9" s="1"/>
  <c r="J888" i="9"/>
  <c r="K888" i="9" s="1"/>
  <c r="J889" i="9"/>
  <c r="K889" i="9" s="1"/>
  <c r="J890" i="9"/>
  <c r="K890" i="9" s="1"/>
  <c r="J891" i="9"/>
  <c r="K891" i="9" s="1"/>
  <c r="J892" i="9"/>
  <c r="K892" i="9" s="1"/>
  <c r="J893" i="9"/>
  <c r="K893" i="9" s="1"/>
  <c r="J894" i="9"/>
  <c r="K894" i="9" s="1"/>
  <c r="J896" i="9"/>
  <c r="K896" i="9" s="1"/>
  <c r="J897" i="9"/>
  <c r="K897" i="9" s="1"/>
  <c r="J898" i="9"/>
  <c r="K898" i="9" s="1"/>
  <c r="J899" i="9"/>
  <c r="K899" i="9" s="1"/>
  <c r="J900" i="9"/>
  <c r="K900" i="9" s="1"/>
  <c r="J901" i="9"/>
  <c r="K901" i="9" s="1"/>
  <c r="J902" i="9"/>
  <c r="K902" i="9" s="1"/>
  <c r="J903" i="9"/>
  <c r="K903" i="9" s="1"/>
  <c r="J904" i="9"/>
  <c r="K904" i="9" s="1"/>
  <c r="J905" i="9"/>
  <c r="K905" i="9" s="1"/>
  <c r="J906" i="9"/>
  <c r="K906" i="9" s="1"/>
  <c r="J907" i="9"/>
  <c r="K907" i="9" s="1"/>
  <c r="J908" i="9"/>
  <c r="K908" i="9" s="1"/>
  <c r="J909" i="9"/>
  <c r="K909" i="9" s="1"/>
  <c r="J910" i="9"/>
  <c r="K910" i="9" s="1"/>
  <c r="J911" i="9"/>
  <c r="K911" i="9" s="1"/>
  <c r="J912" i="9"/>
  <c r="K912" i="9" s="1"/>
  <c r="J913" i="9"/>
  <c r="K913" i="9" s="1"/>
  <c r="K895" i="9"/>
  <c r="J779" i="9"/>
  <c r="K779" i="9" s="1"/>
  <c r="K780" i="9"/>
  <c r="J781" i="9"/>
  <c r="K781" i="9" s="1"/>
  <c r="J965" i="9"/>
  <c r="K965" i="9" s="1"/>
  <c r="J783" i="9"/>
  <c r="K783" i="9" s="1"/>
  <c r="J784" i="9"/>
  <c r="K784" i="9" s="1"/>
  <c r="J785" i="9"/>
  <c r="K785" i="9" s="1"/>
  <c r="J786" i="9"/>
  <c r="K786" i="9" s="1"/>
  <c r="J787" i="9"/>
  <c r="K787" i="9" s="1"/>
  <c r="J782" i="9"/>
  <c r="K782" i="9" s="1"/>
  <c r="J610" i="9" l="1"/>
  <c r="K610" i="9" s="1"/>
  <c r="J635" i="9" l="1"/>
  <c r="K635" i="9" s="1"/>
  <c r="J636" i="9"/>
  <c r="K636" i="9" s="1"/>
  <c r="J637" i="9"/>
  <c r="K637" i="9" s="1"/>
  <c r="J638" i="9"/>
  <c r="K638" i="9" s="1"/>
  <c r="J639" i="9"/>
  <c r="K639" i="9" s="1"/>
  <c r="J640" i="9"/>
  <c r="K640" i="9" s="1"/>
  <c r="J642" i="9"/>
  <c r="K642" i="9" s="1"/>
  <c r="J643" i="9"/>
  <c r="K643" i="9" s="1"/>
  <c r="J644" i="9"/>
  <c r="K644" i="9" s="1"/>
  <c r="J645" i="9"/>
  <c r="K645" i="9" s="1"/>
  <c r="J646" i="9"/>
  <c r="K646" i="9" s="1"/>
  <c r="J647" i="9"/>
  <c r="K647" i="9" s="1"/>
  <c r="J648" i="9"/>
  <c r="K648" i="9" s="1"/>
  <c r="J649" i="9"/>
  <c r="K649" i="9" s="1"/>
  <c r="J650" i="9"/>
  <c r="K650" i="9" s="1"/>
  <c r="J651" i="9"/>
  <c r="K651" i="9" s="1"/>
  <c r="J652" i="9"/>
  <c r="K652" i="9" s="1"/>
  <c r="J653" i="9"/>
  <c r="K653" i="9" s="1"/>
  <c r="J654" i="9"/>
  <c r="K654" i="9" s="1"/>
  <c r="J655" i="9"/>
  <c r="K655" i="9" s="1"/>
  <c r="J656" i="9"/>
  <c r="K656" i="9" s="1"/>
  <c r="J657" i="9"/>
  <c r="K657" i="9" s="1"/>
  <c r="J659" i="9"/>
  <c r="K659" i="9" s="1"/>
  <c r="J660" i="9"/>
  <c r="K660" i="9" s="1"/>
  <c r="J661" i="9"/>
  <c r="K661" i="9" s="1"/>
  <c r="J662" i="9"/>
  <c r="K662" i="9" s="1"/>
  <c r="J663" i="9"/>
  <c r="K663" i="9" s="1"/>
  <c r="J664" i="9"/>
  <c r="K664" i="9" s="1"/>
  <c r="J665" i="9"/>
  <c r="K665" i="9" s="1"/>
  <c r="J666" i="9"/>
  <c r="K666" i="9" s="1"/>
  <c r="J667" i="9"/>
  <c r="K667" i="9" s="1"/>
  <c r="J668" i="9"/>
  <c r="K668" i="9" s="1"/>
  <c r="J669" i="9"/>
  <c r="K669" i="9" s="1"/>
  <c r="J670" i="9"/>
  <c r="K670" i="9" s="1"/>
  <c r="J671" i="9"/>
  <c r="K671" i="9" s="1"/>
  <c r="J672" i="9"/>
  <c r="K672" i="9" s="1"/>
  <c r="J673" i="9"/>
  <c r="K673" i="9" s="1"/>
  <c r="J674" i="9"/>
  <c r="K674" i="9" s="1"/>
  <c r="J675" i="9"/>
  <c r="K675" i="9" s="1"/>
  <c r="J676" i="9"/>
  <c r="K676" i="9" s="1"/>
  <c r="J677" i="9"/>
  <c r="K677" i="9" s="1"/>
  <c r="J678" i="9"/>
  <c r="K678" i="9" s="1"/>
  <c r="J679" i="9"/>
  <c r="K679" i="9" s="1"/>
  <c r="J680" i="9"/>
  <c r="K680" i="9" s="1"/>
  <c r="J681" i="9"/>
  <c r="K681" i="9" s="1"/>
  <c r="J682" i="9"/>
  <c r="K682" i="9" s="1"/>
  <c r="J683" i="9"/>
  <c r="K683" i="9" s="1"/>
  <c r="J684" i="9"/>
  <c r="K684" i="9" s="1"/>
  <c r="J685" i="9"/>
  <c r="K685" i="9" s="1"/>
  <c r="J686" i="9"/>
  <c r="K686" i="9" s="1"/>
  <c r="J687" i="9"/>
  <c r="K687" i="9" s="1"/>
  <c r="J688" i="9"/>
  <c r="K688" i="9" s="1"/>
  <c r="J689" i="9"/>
  <c r="K689" i="9" s="1"/>
  <c r="J690" i="9"/>
  <c r="K690" i="9" s="1"/>
  <c r="J691" i="9"/>
  <c r="K691" i="9" s="1"/>
  <c r="J692" i="9"/>
  <c r="K692" i="9" s="1"/>
  <c r="J693" i="9"/>
  <c r="K693" i="9" s="1"/>
  <c r="J694" i="9"/>
  <c r="K694" i="9" s="1"/>
  <c r="J695" i="9"/>
  <c r="K695" i="9" s="1"/>
  <c r="J696" i="9"/>
  <c r="K696" i="9" s="1"/>
  <c r="J697" i="9"/>
  <c r="K697" i="9" s="1"/>
  <c r="J698" i="9"/>
  <c r="K698" i="9" s="1"/>
  <c r="J699" i="9"/>
  <c r="K699" i="9" s="1"/>
  <c r="J700" i="9"/>
  <c r="K700" i="9" s="1"/>
  <c r="J701" i="9"/>
  <c r="K701" i="9" s="1"/>
  <c r="J702" i="9"/>
  <c r="K702" i="9" s="1"/>
  <c r="J703" i="9"/>
  <c r="K703" i="9" s="1"/>
  <c r="J704" i="9"/>
  <c r="K704" i="9" s="1"/>
  <c r="J705" i="9"/>
  <c r="K705" i="9" s="1"/>
  <c r="J706" i="9"/>
  <c r="K706" i="9" s="1"/>
  <c r="J707" i="9"/>
  <c r="K707" i="9" s="1"/>
  <c r="J708" i="9"/>
  <c r="K708" i="9" s="1"/>
  <c r="J709" i="9"/>
  <c r="K709" i="9" s="1"/>
  <c r="J710" i="9"/>
  <c r="K710" i="9" s="1"/>
  <c r="J711" i="9"/>
  <c r="K711" i="9" s="1"/>
  <c r="J712" i="9"/>
  <c r="K712" i="9" s="1"/>
  <c r="J713" i="9"/>
  <c r="K713" i="9" s="1"/>
  <c r="J714" i="9"/>
  <c r="K714" i="9" s="1"/>
  <c r="J715" i="9"/>
  <c r="K715" i="9" s="1"/>
  <c r="J716" i="9"/>
  <c r="K716" i="9" s="1"/>
  <c r="J717" i="9"/>
  <c r="K717" i="9" s="1"/>
  <c r="J718" i="9"/>
  <c r="K718" i="9" s="1"/>
  <c r="J719" i="9"/>
  <c r="K719" i="9" s="1"/>
  <c r="J720" i="9"/>
  <c r="K720" i="9" s="1"/>
  <c r="J721" i="9"/>
  <c r="K721" i="9" s="1"/>
  <c r="J722" i="9"/>
  <c r="K722" i="9" s="1"/>
  <c r="J723" i="9"/>
  <c r="K723" i="9" s="1"/>
  <c r="J724" i="9"/>
  <c r="K724" i="9" s="1"/>
  <c r="J725" i="9"/>
  <c r="K725" i="9" s="1"/>
  <c r="J726" i="9"/>
  <c r="K726" i="9" s="1"/>
  <c r="J727" i="9"/>
  <c r="K727" i="9" s="1"/>
  <c r="J728" i="9"/>
  <c r="K728" i="9" s="1"/>
  <c r="J729" i="9"/>
  <c r="K729" i="9" s="1"/>
  <c r="J730" i="9"/>
  <c r="K730" i="9" s="1"/>
  <c r="J731" i="9"/>
  <c r="K731" i="9" s="1"/>
  <c r="J732" i="9"/>
  <c r="K732" i="9" s="1"/>
  <c r="J733" i="9"/>
  <c r="K733" i="9" s="1"/>
  <c r="J734" i="9"/>
  <c r="K734" i="9" s="1"/>
  <c r="J735" i="9"/>
  <c r="K735" i="9" s="1"/>
  <c r="J736" i="9"/>
  <c r="K736" i="9" s="1"/>
  <c r="J738" i="9"/>
  <c r="K738" i="9" s="1"/>
  <c r="J739" i="9"/>
  <c r="K739" i="9" s="1"/>
  <c r="J740" i="9"/>
  <c r="K740" i="9" s="1"/>
  <c r="J741" i="9"/>
  <c r="K741" i="9" s="1"/>
  <c r="J742" i="9"/>
  <c r="K742" i="9" s="1"/>
  <c r="J743" i="9"/>
  <c r="K743" i="9" s="1"/>
  <c r="J744" i="9"/>
  <c r="K744" i="9" s="1"/>
  <c r="J745" i="9"/>
  <c r="K745" i="9" s="1"/>
  <c r="J746" i="9"/>
  <c r="K746" i="9" s="1"/>
  <c r="J747" i="9"/>
  <c r="K747" i="9" s="1"/>
  <c r="J748" i="9"/>
  <c r="K748" i="9" s="1"/>
  <c r="J749" i="9"/>
  <c r="K749" i="9" s="1"/>
  <c r="J750" i="9"/>
  <c r="K750" i="9" s="1"/>
  <c r="J751" i="9"/>
  <c r="K751" i="9" s="1"/>
  <c r="J752" i="9"/>
  <c r="K752" i="9" s="1"/>
  <c r="J753" i="9"/>
  <c r="K753" i="9" s="1"/>
  <c r="J754" i="9"/>
  <c r="K754" i="9" s="1"/>
  <c r="J755" i="9"/>
  <c r="K755" i="9" s="1"/>
  <c r="J756" i="9"/>
  <c r="K756" i="9" s="1"/>
  <c r="J757" i="9"/>
  <c r="K757" i="9" s="1"/>
  <c r="J758" i="9"/>
  <c r="K758" i="9" s="1"/>
  <c r="J658" i="9"/>
  <c r="K658" i="9" s="1"/>
  <c r="J633" i="9"/>
  <c r="K633" i="9" s="1"/>
  <c r="J634" i="9"/>
  <c r="K634" i="9" s="1"/>
  <c r="J99" i="9"/>
  <c r="K99" i="9" s="1"/>
  <c r="J1245" i="9"/>
  <c r="K1245" i="9" s="1"/>
  <c r="J1244" i="9"/>
  <c r="K1244" i="9" s="1"/>
  <c r="K121" i="9"/>
  <c r="J466" i="9"/>
  <c r="K466" i="9" s="1"/>
  <c r="J544" i="9"/>
  <c r="K544" i="9" s="1"/>
  <c r="J525" i="9"/>
  <c r="K525" i="9" s="1"/>
  <c r="J519" i="9"/>
  <c r="K519" i="9" s="1"/>
  <c r="J476" i="9"/>
  <c r="K476" i="9" s="1"/>
  <c r="J469" i="9"/>
  <c r="K469" i="9" s="1"/>
  <c r="J468" i="9"/>
  <c r="K468" i="9" s="1"/>
  <c r="J614" i="9"/>
  <c r="K614" i="9" s="1"/>
  <c r="J613" i="9"/>
  <c r="K613" i="9" s="1"/>
  <c r="J612" i="9"/>
  <c r="K612" i="9" s="1"/>
  <c r="J611" i="9"/>
  <c r="K611" i="9" s="1"/>
  <c r="J609" i="9"/>
  <c r="K609" i="9" s="1"/>
  <c r="J608" i="9"/>
  <c r="K608" i="9" s="1"/>
  <c r="J607" i="9"/>
  <c r="K607" i="9" s="1"/>
  <c r="J1260" i="9"/>
  <c r="K1260" i="9" s="1"/>
  <c r="J606" i="9"/>
  <c r="K606" i="9" s="1"/>
  <c r="J605" i="9"/>
  <c r="K605" i="9" s="1"/>
  <c r="J604" i="9"/>
  <c r="K604" i="9" s="1"/>
  <c r="J603" i="9"/>
  <c r="K603" i="9" s="1"/>
  <c r="J602" i="9"/>
  <c r="K602" i="9" s="1"/>
  <c r="J601" i="9"/>
  <c r="K601" i="9" s="1"/>
  <c r="J600" i="9"/>
  <c r="K600" i="9" s="1"/>
  <c r="J599" i="9"/>
  <c r="K599" i="9" s="1"/>
  <c r="J598" i="9"/>
  <c r="K598" i="9" s="1"/>
  <c r="J597" i="9"/>
  <c r="K597" i="9" s="1"/>
  <c r="J596" i="9"/>
  <c r="K596" i="9" s="1"/>
  <c r="J595" i="9"/>
  <c r="K595" i="9" s="1"/>
  <c r="J594" i="9"/>
  <c r="K594" i="9" s="1"/>
  <c r="J593" i="9"/>
  <c r="K593" i="9" s="1"/>
  <c r="J592" i="9"/>
  <c r="K592" i="9" s="1"/>
  <c r="J591" i="9"/>
  <c r="K591" i="9" s="1"/>
  <c r="J590" i="9"/>
  <c r="K590" i="9" s="1"/>
  <c r="J589" i="9"/>
  <c r="K589" i="9" s="1"/>
  <c r="J588" i="9"/>
  <c r="K588" i="9" s="1"/>
  <c r="J587" i="9"/>
  <c r="K587" i="9" s="1"/>
  <c r="J586" i="9"/>
  <c r="K586" i="9" s="1"/>
  <c r="J1259" i="9"/>
  <c r="K1259" i="9" s="1"/>
  <c r="J585" i="9"/>
  <c r="K585" i="9" s="1"/>
  <c r="J584" i="9"/>
  <c r="K584" i="9" s="1"/>
  <c r="J583" i="9"/>
  <c r="K583" i="9" s="1"/>
  <c r="J582" i="9"/>
  <c r="K582" i="9" s="1"/>
  <c r="J581" i="9"/>
  <c r="K581" i="9" s="1"/>
  <c r="J580" i="9"/>
  <c r="K580" i="9" s="1"/>
  <c r="J579" i="9"/>
  <c r="K579" i="9" s="1"/>
  <c r="J578" i="9"/>
  <c r="K578" i="9" s="1"/>
  <c r="J577" i="9"/>
  <c r="K577" i="9" s="1"/>
  <c r="J576" i="9"/>
  <c r="K576" i="9" s="1"/>
  <c r="J575" i="9"/>
  <c r="K575" i="9" s="1"/>
  <c r="J574" i="9"/>
  <c r="K574" i="9" s="1"/>
  <c r="J573" i="9"/>
  <c r="K573" i="9" s="1"/>
  <c r="J572" i="9"/>
  <c r="K572" i="9" s="1"/>
  <c r="J571" i="9"/>
  <c r="K571" i="9" s="1"/>
  <c r="J570" i="9"/>
  <c r="K570" i="9" s="1"/>
  <c r="J569" i="9"/>
  <c r="K569" i="9" s="1"/>
  <c r="J568" i="9"/>
  <c r="K568" i="9" s="1"/>
  <c r="J567" i="9"/>
  <c r="K567" i="9" s="1"/>
  <c r="J566" i="9"/>
  <c r="K566" i="9" s="1"/>
  <c r="J565" i="9"/>
  <c r="K565" i="9" s="1"/>
  <c r="J564" i="9"/>
  <c r="K564" i="9" s="1"/>
  <c r="J563" i="9"/>
  <c r="K563" i="9" s="1"/>
  <c r="J562" i="9"/>
  <c r="K562" i="9" s="1"/>
  <c r="J561" i="9"/>
  <c r="K561" i="9" s="1"/>
  <c r="J560" i="9"/>
  <c r="K560" i="9" s="1"/>
  <c r="J559" i="9"/>
  <c r="K559" i="9" s="1"/>
  <c r="J558" i="9"/>
  <c r="K558" i="9" s="1"/>
  <c r="J557" i="9"/>
  <c r="K557" i="9" s="1"/>
  <c r="J556" i="9"/>
  <c r="K556" i="9" s="1"/>
  <c r="J555" i="9"/>
  <c r="K555" i="9" s="1"/>
  <c r="J554" i="9"/>
  <c r="K554" i="9" s="1"/>
  <c r="J553" i="9"/>
  <c r="K553" i="9" s="1"/>
  <c r="J552" i="9"/>
  <c r="K552" i="9" s="1"/>
  <c r="J551" i="9"/>
  <c r="K551" i="9" s="1"/>
  <c r="J550" i="9"/>
  <c r="K550" i="9" s="1"/>
  <c r="J549" i="9"/>
  <c r="K549" i="9" s="1"/>
  <c r="J548" i="9"/>
  <c r="K548" i="9" s="1"/>
  <c r="J547" i="9"/>
  <c r="K547" i="9" s="1"/>
  <c r="J546" i="9"/>
  <c r="K546" i="9" s="1"/>
  <c r="J545" i="9"/>
  <c r="K545" i="9" s="1"/>
  <c r="J543" i="9"/>
  <c r="K543" i="9" s="1"/>
  <c r="J542" i="9"/>
  <c r="K542" i="9" s="1"/>
  <c r="J541" i="9"/>
  <c r="K541" i="9" s="1"/>
  <c r="J540" i="9"/>
  <c r="K540" i="9" s="1"/>
  <c r="J539" i="9"/>
  <c r="K539" i="9" s="1"/>
  <c r="J538" i="9"/>
  <c r="K538" i="9" s="1"/>
  <c r="J537" i="9"/>
  <c r="K537" i="9" s="1"/>
  <c r="J536" i="9"/>
  <c r="K536" i="9" s="1"/>
  <c r="J535" i="9"/>
  <c r="K535" i="9" s="1"/>
  <c r="J534" i="9"/>
  <c r="K534" i="9" s="1"/>
  <c r="J533" i="9"/>
  <c r="K533" i="9" s="1"/>
  <c r="J532" i="9"/>
  <c r="K532" i="9" s="1"/>
  <c r="J531" i="9"/>
  <c r="K531" i="9" s="1"/>
  <c r="J530" i="9"/>
  <c r="K530" i="9" s="1"/>
  <c r="J529" i="9"/>
  <c r="K529" i="9" s="1"/>
  <c r="J528" i="9"/>
  <c r="K528" i="9" s="1"/>
  <c r="J527" i="9"/>
  <c r="K527" i="9" s="1"/>
  <c r="J526" i="9"/>
  <c r="K526" i="9" s="1"/>
  <c r="J524" i="9"/>
  <c r="K524" i="9" s="1"/>
  <c r="J523" i="9"/>
  <c r="K523" i="9" s="1"/>
  <c r="J522" i="9"/>
  <c r="K522" i="9" s="1"/>
  <c r="J521" i="9"/>
  <c r="K521" i="9" s="1"/>
  <c r="J520" i="9"/>
  <c r="K520" i="9" s="1"/>
  <c r="J518" i="9"/>
  <c r="K518" i="9" s="1"/>
  <c r="J517" i="9"/>
  <c r="K517" i="9" s="1"/>
  <c r="J516" i="9"/>
  <c r="K516" i="9" s="1"/>
  <c r="J515" i="9"/>
  <c r="K515" i="9" s="1"/>
  <c r="J514" i="9"/>
  <c r="K514" i="9" s="1"/>
  <c r="J513" i="9"/>
  <c r="K513" i="9" s="1"/>
  <c r="J512" i="9"/>
  <c r="K512" i="9" s="1"/>
  <c r="J511" i="9"/>
  <c r="K511" i="9" s="1"/>
  <c r="J510" i="9"/>
  <c r="K510" i="9" s="1"/>
  <c r="J509" i="9"/>
  <c r="K509" i="9" s="1"/>
  <c r="J508" i="9"/>
  <c r="K508" i="9" s="1"/>
  <c r="J507" i="9"/>
  <c r="K507" i="9" s="1"/>
  <c r="J506" i="9"/>
  <c r="K506" i="9" s="1"/>
  <c r="J505" i="9"/>
  <c r="K505" i="9" s="1"/>
  <c r="J504" i="9"/>
  <c r="K504" i="9" s="1"/>
  <c r="J503" i="9"/>
  <c r="K503" i="9" s="1"/>
  <c r="J502" i="9"/>
  <c r="K502" i="9" s="1"/>
  <c r="J1258" i="9"/>
  <c r="K1258" i="9" s="1"/>
  <c r="J501" i="9"/>
  <c r="K501" i="9" s="1"/>
  <c r="J500" i="9"/>
  <c r="K500" i="9" s="1"/>
  <c r="J499" i="9"/>
  <c r="K499" i="9" s="1"/>
  <c r="J498" i="9"/>
  <c r="K498" i="9" s="1"/>
  <c r="J497" i="9"/>
  <c r="K497" i="9" s="1"/>
  <c r="J496" i="9"/>
  <c r="K496" i="9" s="1"/>
  <c r="J495" i="9"/>
  <c r="K495" i="9" s="1"/>
  <c r="J494" i="9"/>
  <c r="K494" i="9" s="1"/>
  <c r="J493" i="9"/>
  <c r="K493" i="9" s="1"/>
  <c r="J492" i="9"/>
  <c r="K492" i="9" s="1"/>
  <c r="J491" i="9"/>
  <c r="K491" i="9" s="1"/>
  <c r="J490" i="9"/>
  <c r="K490" i="9" s="1"/>
  <c r="J489" i="9"/>
  <c r="K489" i="9" s="1"/>
  <c r="J488" i="9"/>
  <c r="K488" i="9" s="1"/>
  <c r="J487" i="9"/>
  <c r="K487" i="9" s="1"/>
  <c r="J486" i="9"/>
  <c r="K486" i="9" s="1"/>
  <c r="J485" i="9"/>
  <c r="K485" i="9" s="1"/>
  <c r="J484" i="9"/>
  <c r="K484" i="9" s="1"/>
  <c r="J483" i="9"/>
  <c r="K483" i="9" s="1"/>
  <c r="J482" i="9"/>
  <c r="K482" i="9" s="1"/>
  <c r="J481" i="9"/>
  <c r="K481" i="9" s="1"/>
  <c r="J480" i="9"/>
  <c r="K480" i="9" s="1"/>
  <c r="J479" i="9"/>
  <c r="K479" i="9" s="1"/>
  <c r="J478" i="9"/>
  <c r="K478" i="9" s="1"/>
  <c r="J477" i="9"/>
  <c r="K477" i="9" s="1"/>
  <c r="J475" i="9"/>
  <c r="K475" i="9" s="1"/>
  <c r="J474" i="9"/>
  <c r="K474" i="9" s="1"/>
  <c r="J473" i="9"/>
  <c r="K473" i="9" s="1"/>
  <c r="J472" i="9"/>
  <c r="K472" i="9" s="1"/>
  <c r="J471" i="9"/>
  <c r="K471" i="9" s="1"/>
  <c r="J470" i="9"/>
  <c r="K470" i="9" s="1"/>
  <c r="J467" i="9"/>
  <c r="K467" i="9" s="1"/>
  <c r="M712" i="12"/>
  <c r="M710" i="12"/>
  <c r="M709" i="12"/>
  <c r="M707" i="12"/>
  <c r="M705" i="12"/>
  <c r="M704" i="12"/>
  <c r="M694" i="12"/>
  <c r="M693" i="12"/>
  <c r="M692" i="12"/>
  <c r="M690" i="12"/>
  <c r="M686" i="12"/>
  <c r="M682" i="12"/>
  <c r="M681" i="12"/>
  <c r="M675" i="12"/>
  <c r="M672" i="12"/>
  <c r="M671" i="12"/>
  <c r="M670" i="12"/>
  <c r="M669" i="12"/>
  <c r="M668" i="12"/>
  <c r="M667" i="12"/>
  <c r="M666" i="12"/>
  <c r="M663" i="12"/>
  <c r="M661" i="12"/>
  <c r="M660" i="12"/>
  <c r="M655" i="12"/>
  <c r="M654" i="12"/>
  <c r="M650" i="12"/>
  <c r="M649" i="12"/>
  <c r="M646" i="12"/>
  <c r="M644" i="12"/>
  <c r="M641" i="12"/>
  <c r="M640" i="12"/>
  <c r="M639" i="12"/>
  <c r="M637" i="12"/>
  <c r="M636" i="12"/>
  <c r="M632" i="12"/>
  <c r="M629" i="12"/>
  <c r="M628" i="12"/>
  <c r="M627" i="12"/>
  <c r="M624" i="12"/>
  <c r="M622" i="12"/>
  <c r="M621" i="12"/>
  <c r="M618" i="12"/>
  <c r="M599" i="12"/>
  <c r="M596" i="12"/>
  <c r="M594" i="12"/>
  <c r="M593" i="12"/>
  <c r="M592" i="12"/>
  <c r="M585" i="12"/>
  <c r="M473" i="12"/>
  <c r="M481" i="12"/>
  <c r="M500" i="12"/>
  <c r="M426" i="12"/>
  <c r="M540" i="12"/>
  <c r="M428" i="12"/>
  <c r="M553" i="12"/>
  <c r="M556" i="12"/>
  <c r="M425" i="12"/>
  <c r="M549" i="12"/>
  <c r="M520" i="12"/>
  <c r="M482" i="12"/>
  <c r="M434" i="12"/>
  <c r="M571" i="12"/>
  <c r="M450" i="12"/>
  <c r="M457" i="12"/>
  <c r="M437" i="12"/>
  <c r="M480" i="12"/>
  <c r="M488" i="12"/>
  <c r="M439" i="12"/>
  <c r="M421" i="12"/>
  <c r="M449" i="12"/>
  <c r="M533" i="12"/>
  <c r="M479" i="12"/>
  <c r="M443" i="12"/>
  <c r="M442" i="12"/>
  <c r="M548" i="12"/>
  <c r="M508" i="12"/>
  <c r="M572" i="12"/>
  <c r="M517" i="12"/>
  <c r="M495" i="12"/>
  <c r="M565" i="12"/>
  <c r="M447" i="12"/>
  <c r="M476" i="12"/>
  <c r="M458" i="12"/>
  <c r="M463" i="12"/>
  <c r="M531" i="12"/>
  <c r="M496" i="12"/>
  <c r="M530" i="12"/>
  <c r="M503" i="12"/>
  <c r="M435" i="12"/>
  <c r="M454" i="12"/>
  <c r="M527" i="12"/>
  <c r="M524" i="12"/>
  <c r="M468" i="12"/>
  <c r="M470" i="12"/>
  <c r="M562" i="12"/>
  <c r="J314" i="9" l="1"/>
  <c r="K314" i="9" s="1"/>
  <c r="J315" i="9"/>
  <c r="K315" i="9" s="1"/>
  <c r="J316" i="9"/>
  <c r="K316" i="9" s="1"/>
  <c r="J317" i="9"/>
  <c r="K317" i="9" s="1"/>
  <c r="J318" i="9"/>
  <c r="K318" i="9" s="1"/>
  <c r="J319" i="9"/>
  <c r="K319" i="9" s="1"/>
  <c r="J321" i="9"/>
  <c r="K321" i="9" s="1"/>
  <c r="J322" i="9"/>
  <c r="K322" i="9" s="1"/>
  <c r="J323" i="9"/>
  <c r="K323" i="9" s="1"/>
  <c r="J324" i="9"/>
  <c r="K324" i="9" s="1"/>
  <c r="J325" i="9"/>
  <c r="K325" i="9" s="1"/>
  <c r="J327" i="9"/>
  <c r="K327" i="9" s="1"/>
  <c r="J328" i="9"/>
  <c r="K328" i="9" s="1"/>
  <c r="J329" i="9"/>
  <c r="K329" i="9" s="1"/>
  <c r="J330" i="9"/>
  <c r="K330" i="9" s="1"/>
  <c r="J331" i="9"/>
  <c r="K331" i="9" s="1"/>
  <c r="J332" i="9"/>
  <c r="K332" i="9" s="1"/>
  <c r="J333" i="9"/>
  <c r="K333" i="9" s="1"/>
  <c r="J334" i="9"/>
  <c r="K334" i="9" s="1"/>
  <c r="J335" i="9"/>
  <c r="K335" i="9" s="1"/>
  <c r="J336" i="9"/>
  <c r="K336" i="9" s="1"/>
  <c r="J337" i="9"/>
  <c r="K337" i="9" s="1"/>
  <c r="J338" i="9"/>
  <c r="K338" i="9" s="1"/>
  <c r="J339" i="9"/>
  <c r="K339" i="9" s="1"/>
  <c r="J340" i="9"/>
  <c r="K340" i="9" s="1"/>
  <c r="J341" i="9"/>
  <c r="K341" i="9" s="1"/>
  <c r="J342" i="9"/>
  <c r="K342" i="9" s="1"/>
  <c r="J343" i="9"/>
  <c r="K343" i="9" s="1"/>
  <c r="J344" i="9"/>
  <c r="K344" i="9" s="1"/>
  <c r="J345" i="9"/>
  <c r="K345" i="9" s="1"/>
  <c r="J346" i="9"/>
  <c r="K346" i="9" s="1"/>
  <c r="J347" i="9"/>
  <c r="K347" i="9" s="1"/>
  <c r="J348" i="9"/>
  <c r="K348" i="9" s="1"/>
  <c r="J349" i="9"/>
  <c r="K349" i="9" s="1"/>
  <c r="J350" i="9"/>
  <c r="K350" i="9" s="1"/>
  <c r="J351" i="9"/>
  <c r="K351" i="9" s="1"/>
  <c r="J352" i="9"/>
  <c r="K352" i="9" s="1"/>
  <c r="J353" i="9"/>
  <c r="K353" i="9" s="1"/>
  <c r="J354" i="9"/>
  <c r="K354" i="9" s="1"/>
  <c r="J355" i="9"/>
  <c r="K355" i="9" s="1"/>
  <c r="J356" i="9"/>
  <c r="K356" i="9" s="1"/>
  <c r="J357" i="9"/>
  <c r="K357" i="9" s="1"/>
  <c r="J358" i="9"/>
  <c r="K358" i="9" s="1"/>
  <c r="J359" i="9"/>
  <c r="K359" i="9" s="1"/>
  <c r="J361" i="9"/>
  <c r="K361" i="9" s="1"/>
  <c r="J362" i="9"/>
  <c r="K362" i="9" s="1"/>
  <c r="J363" i="9"/>
  <c r="K363" i="9" s="1"/>
  <c r="J364" i="9"/>
  <c r="K364" i="9" s="1"/>
  <c r="J365" i="9"/>
  <c r="K365" i="9" s="1"/>
  <c r="J366" i="9"/>
  <c r="K366" i="9" s="1"/>
  <c r="J367" i="9"/>
  <c r="K367" i="9" s="1"/>
  <c r="J368" i="9"/>
  <c r="K368" i="9" s="1"/>
  <c r="J369" i="9"/>
  <c r="K369" i="9" s="1"/>
  <c r="J370" i="9"/>
  <c r="K370" i="9" s="1"/>
  <c r="J372" i="9"/>
  <c r="K372" i="9" s="1"/>
  <c r="J373" i="9"/>
  <c r="K373" i="9" s="1"/>
  <c r="J374" i="9"/>
  <c r="K374" i="9" s="1"/>
  <c r="J375" i="9"/>
  <c r="K375" i="9" s="1"/>
  <c r="J376" i="9"/>
  <c r="K376" i="9" s="1"/>
  <c r="J377" i="9"/>
  <c r="K377" i="9" s="1"/>
  <c r="J378" i="9"/>
  <c r="K378" i="9" s="1"/>
  <c r="J379" i="9"/>
  <c r="K379" i="9" s="1"/>
  <c r="J380" i="9"/>
  <c r="K380" i="9" s="1"/>
  <c r="J381" i="9"/>
  <c r="K381" i="9" s="1"/>
  <c r="J382" i="9"/>
  <c r="K382" i="9" s="1"/>
  <c r="J383" i="9"/>
  <c r="K383" i="9" s="1"/>
  <c r="J384" i="9"/>
  <c r="K384" i="9" s="1"/>
  <c r="J385" i="9"/>
  <c r="K385" i="9" s="1"/>
  <c r="J386" i="9"/>
  <c r="K386" i="9" s="1"/>
  <c r="J387" i="9"/>
  <c r="K387" i="9" s="1"/>
  <c r="J388" i="9"/>
  <c r="K388" i="9" s="1"/>
  <c r="J389" i="9"/>
  <c r="K389" i="9" s="1"/>
  <c r="J390" i="9"/>
  <c r="K390" i="9" s="1"/>
  <c r="J391" i="9"/>
  <c r="K391" i="9" s="1"/>
  <c r="J392" i="9"/>
  <c r="K392" i="9" s="1"/>
  <c r="J393" i="9"/>
  <c r="K393" i="9" s="1"/>
  <c r="J394" i="9"/>
  <c r="K394" i="9" s="1"/>
  <c r="J395" i="9"/>
  <c r="K395" i="9" s="1"/>
  <c r="J396" i="9"/>
  <c r="K396" i="9" s="1"/>
  <c r="J397" i="9"/>
  <c r="K397" i="9" s="1"/>
  <c r="J398" i="9"/>
  <c r="K398" i="9" s="1"/>
  <c r="J399" i="9"/>
  <c r="K399" i="9" s="1"/>
  <c r="J401" i="9"/>
  <c r="K401" i="9" s="1"/>
  <c r="J402" i="9"/>
  <c r="K402" i="9" s="1"/>
  <c r="J403" i="9"/>
  <c r="K403" i="9" s="1"/>
  <c r="J404" i="9"/>
  <c r="K404" i="9" s="1"/>
  <c r="J405" i="9"/>
  <c r="K405" i="9" s="1"/>
  <c r="J406" i="9"/>
  <c r="K406" i="9" s="1"/>
  <c r="J408" i="9"/>
  <c r="K408" i="9" s="1"/>
  <c r="J409" i="9"/>
  <c r="K409" i="9" s="1"/>
  <c r="J410" i="9"/>
  <c r="K410" i="9" s="1"/>
  <c r="J411" i="9"/>
  <c r="K411" i="9" s="1"/>
  <c r="J412" i="9"/>
  <c r="K412" i="9" s="1"/>
  <c r="J413" i="9"/>
  <c r="K413" i="9" s="1"/>
  <c r="J414" i="9"/>
  <c r="K414" i="9" s="1"/>
  <c r="J415" i="9"/>
  <c r="K415" i="9" s="1"/>
  <c r="J416" i="9"/>
  <c r="K416" i="9" s="1"/>
  <c r="J417" i="9"/>
  <c r="K417" i="9" s="1"/>
  <c r="J418" i="9"/>
  <c r="K418" i="9" s="1"/>
  <c r="J419" i="9"/>
  <c r="K419" i="9" s="1"/>
  <c r="J420" i="9"/>
  <c r="K420" i="9" s="1"/>
  <c r="J421" i="9"/>
  <c r="K421" i="9" s="1"/>
  <c r="J422" i="9"/>
  <c r="K422" i="9" s="1"/>
  <c r="J423" i="9"/>
  <c r="K423" i="9" s="1"/>
  <c r="J424" i="9"/>
  <c r="K424" i="9" s="1"/>
  <c r="J425" i="9"/>
  <c r="K425" i="9" s="1"/>
  <c r="J427" i="9"/>
  <c r="K427" i="9" s="1"/>
  <c r="J428" i="9"/>
  <c r="K428" i="9" s="1"/>
  <c r="J429" i="9"/>
  <c r="K429" i="9" s="1"/>
  <c r="J430" i="9"/>
  <c r="K430" i="9" s="1"/>
  <c r="J431" i="9"/>
  <c r="K431" i="9" s="1"/>
  <c r="J432" i="9"/>
  <c r="K432" i="9" s="1"/>
  <c r="J433" i="9"/>
  <c r="K433" i="9" s="1"/>
  <c r="J434" i="9"/>
  <c r="K434" i="9" s="1"/>
  <c r="J435" i="9"/>
  <c r="K435" i="9" s="1"/>
  <c r="J436" i="9"/>
  <c r="K436" i="9" s="1"/>
  <c r="J437" i="9"/>
  <c r="K437" i="9" s="1"/>
  <c r="J439" i="9"/>
  <c r="K439" i="9" s="1"/>
  <c r="J440" i="9"/>
  <c r="K440" i="9" s="1"/>
  <c r="J441" i="9"/>
  <c r="K441" i="9" s="1"/>
  <c r="J442" i="9"/>
  <c r="K442" i="9" s="1"/>
  <c r="J444" i="9"/>
  <c r="K444" i="9" s="1"/>
  <c r="J320" i="9"/>
  <c r="K320" i="9" s="1"/>
  <c r="J326" i="9"/>
  <c r="K326" i="9" s="1"/>
  <c r="J1250" i="9"/>
  <c r="K1250" i="9" s="1"/>
  <c r="J360" i="9"/>
  <c r="K360" i="9" s="1"/>
  <c r="J371" i="9"/>
  <c r="K371" i="9" s="1"/>
  <c r="J400" i="9"/>
  <c r="K400" i="9" s="1"/>
  <c r="J407" i="9"/>
  <c r="K407" i="9" s="1"/>
  <c r="J426" i="9"/>
  <c r="K426" i="9" s="1"/>
  <c r="J438" i="9"/>
  <c r="K438" i="9" s="1"/>
  <c r="J443" i="9"/>
  <c r="K443" i="9" s="1"/>
  <c r="J120" i="9"/>
  <c r="K120" i="9" s="1"/>
  <c r="J119" i="9"/>
  <c r="K119" i="9" s="1"/>
  <c r="J118" i="9"/>
  <c r="K118" i="9" s="1"/>
  <c r="J117" i="9"/>
  <c r="K117" i="9" s="1"/>
  <c r="J116" i="9"/>
  <c r="K116" i="9" s="1"/>
  <c r="J115" i="9"/>
  <c r="K115" i="9" s="1"/>
  <c r="J114" i="9"/>
  <c r="K114" i="9" s="1"/>
  <c r="J113" i="9"/>
  <c r="K113" i="9" s="1"/>
  <c r="J112" i="9"/>
  <c r="K112" i="9" s="1"/>
  <c r="J111" i="9"/>
  <c r="K111" i="9" s="1"/>
  <c r="J110" i="9"/>
  <c r="K110" i="9" s="1"/>
  <c r="J109" i="9"/>
  <c r="K109" i="9" s="1"/>
  <c r="J108" i="9"/>
  <c r="K108" i="9" s="1"/>
  <c r="J107" i="9"/>
  <c r="K107" i="9" s="1"/>
  <c r="J106" i="9"/>
  <c r="K106" i="9" s="1"/>
  <c r="J105" i="9"/>
  <c r="K105" i="9" s="1"/>
  <c r="J104" i="9"/>
  <c r="K104" i="9" s="1"/>
  <c r="J103" i="9"/>
  <c r="K103" i="9" s="1"/>
  <c r="J102" i="9"/>
  <c r="K102" i="9" s="1"/>
  <c r="J101" i="9"/>
  <c r="K101" i="9" s="1"/>
  <c r="J100" i="9"/>
  <c r="K100" i="9" s="1"/>
  <c r="J98" i="9"/>
  <c r="K98" i="9" s="1"/>
  <c r="J97" i="9"/>
  <c r="K97" i="9" s="1"/>
  <c r="J96" i="9"/>
  <c r="K96" i="9" s="1"/>
  <c r="J95" i="9"/>
  <c r="K95" i="9" s="1"/>
  <c r="J94" i="9"/>
  <c r="K94" i="9" s="1"/>
  <c r="J93" i="9"/>
  <c r="K93" i="9" s="1"/>
  <c r="J92" i="9"/>
  <c r="K92" i="9" s="1"/>
  <c r="J91" i="9"/>
  <c r="K91" i="9" s="1"/>
  <c r="J90" i="9"/>
  <c r="K90" i="9" s="1"/>
  <c r="J89" i="9"/>
  <c r="K89" i="9" s="1"/>
  <c r="J88" i="9"/>
  <c r="K88" i="9" s="1"/>
  <c r="J87" i="9"/>
  <c r="K87" i="9" s="1"/>
  <c r="J86" i="9"/>
  <c r="K86" i="9" s="1"/>
  <c r="J85" i="9"/>
  <c r="K85" i="9" s="1"/>
  <c r="J84" i="9"/>
  <c r="K84" i="9" s="1"/>
  <c r="J83" i="9"/>
  <c r="K83" i="9" s="1"/>
  <c r="J82" i="9"/>
  <c r="K82" i="9" s="1"/>
  <c r="J81" i="9"/>
  <c r="K81" i="9" s="1"/>
  <c r="J80" i="9"/>
  <c r="K80" i="9" s="1"/>
  <c r="J79" i="9"/>
  <c r="K79" i="9" s="1"/>
  <c r="J78" i="9"/>
  <c r="K78" i="9" s="1"/>
  <c r="J77" i="9"/>
  <c r="K77" i="9" s="1"/>
  <c r="J76" i="9"/>
  <c r="K76" i="9" s="1"/>
  <c r="J75" i="9"/>
  <c r="K75" i="9" s="1"/>
  <c r="J74" i="9"/>
  <c r="K74" i="9" s="1"/>
  <c r="J73" i="9"/>
  <c r="K73" i="9" s="1"/>
  <c r="J72" i="9"/>
  <c r="K72" i="9" s="1"/>
  <c r="J71" i="9"/>
  <c r="K71" i="9" s="1"/>
  <c r="J70" i="9"/>
  <c r="K70" i="9" s="1"/>
  <c r="J69" i="9"/>
  <c r="K69" i="9" s="1"/>
  <c r="J68" i="9"/>
  <c r="K68" i="9" s="1"/>
  <c r="J67" i="9"/>
  <c r="K67" i="9" s="1"/>
  <c r="J66" i="9"/>
  <c r="K66" i="9" s="1"/>
  <c r="J65" i="9"/>
  <c r="K65" i="9" s="1"/>
  <c r="J64" i="9"/>
  <c r="K64" i="9" s="1"/>
  <c r="J63" i="9"/>
  <c r="K63" i="9" s="1"/>
  <c r="J62" i="9"/>
  <c r="K62" i="9" s="1"/>
  <c r="J61" i="9"/>
  <c r="K61" i="9" s="1"/>
  <c r="J60" i="9"/>
  <c r="K60" i="9" s="1"/>
  <c r="J59" i="9"/>
  <c r="K59" i="9" s="1"/>
  <c r="J58" i="9"/>
  <c r="K58" i="9" s="1"/>
  <c r="J57" i="9"/>
  <c r="K57" i="9" s="1"/>
  <c r="J56" i="9"/>
  <c r="K56" i="9" s="1"/>
  <c r="J55" i="9"/>
  <c r="K55" i="9" s="1"/>
  <c r="J54" i="9"/>
  <c r="K54" i="9" s="1"/>
  <c r="J53" i="9"/>
  <c r="K53" i="9" s="1"/>
  <c r="J52" i="9"/>
  <c r="K52" i="9" s="1"/>
  <c r="J51" i="9"/>
  <c r="K51" i="9" s="1"/>
  <c r="J50" i="9"/>
  <c r="K50" i="9" s="1"/>
  <c r="J49" i="9"/>
  <c r="K49" i="9" s="1"/>
  <c r="J48" i="9"/>
  <c r="K48" i="9" s="1"/>
  <c r="J47" i="9"/>
  <c r="K47" i="9" s="1"/>
  <c r="J46" i="9"/>
  <c r="K46" i="9" s="1"/>
  <c r="J45" i="9"/>
  <c r="K45" i="9" s="1"/>
  <c r="J44" i="9"/>
  <c r="K44" i="9" s="1"/>
  <c r="J43" i="9"/>
  <c r="K43" i="9" s="1"/>
  <c r="J42" i="9"/>
  <c r="K42" i="9" s="1"/>
  <c r="J41" i="9"/>
  <c r="K41" i="9" s="1"/>
  <c r="J40" i="9"/>
  <c r="K40" i="9" s="1"/>
  <c r="J39" i="9"/>
  <c r="K39" i="9" s="1"/>
  <c r="J38" i="9"/>
  <c r="K38" i="9" s="1"/>
  <c r="J37" i="9"/>
  <c r="K37" i="9" s="1"/>
  <c r="J36" i="9"/>
  <c r="K36" i="9" s="1"/>
  <c r="J35" i="9"/>
  <c r="K35" i="9" s="1"/>
  <c r="J34" i="9"/>
  <c r="K34" i="9" s="1"/>
  <c r="J33" i="9"/>
  <c r="K33" i="9" s="1"/>
  <c r="J32" i="9"/>
  <c r="K32" i="9" s="1"/>
  <c r="J31" i="9"/>
  <c r="K31" i="9" s="1"/>
  <c r="J30" i="9"/>
  <c r="K30" i="9" s="1"/>
  <c r="J29" i="9"/>
  <c r="K29" i="9" s="1"/>
  <c r="J28" i="9"/>
  <c r="K28" i="9" s="1"/>
  <c r="J27" i="9"/>
  <c r="K27" i="9" s="1"/>
  <c r="J26" i="9"/>
  <c r="K26" i="9" s="1"/>
  <c r="J25" i="9"/>
  <c r="K25" i="9" s="1"/>
  <c r="J24" i="9"/>
  <c r="K24" i="9" s="1"/>
  <c r="J16" i="9"/>
  <c r="K16" i="9" s="1"/>
  <c r="J17" i="9"/>
  <c r="K17" i="9" s="1"/>
  <c r="J18" i="9"/>
  <c r="K18" i="9" s="1"/>
  <c r="J19" i="9"/>
  <c r="K19" i="9" s="1"/>
  <c r="J20" i="9"/>
  <c r="K20" i="9" s="1"/>
  <c r="J21" i="9"/>
  <c r="K21" i="9" s="1"/>
  <c r="J22" i="9"/>
  <c r="K22" i="9" s="1"/>
  <c r="J23" i="9"/>
  <c r="K23" i="9" s="1"/>
  <c r="J12" i="9"/>
  <c r="K12" i="9" s="1"/>
  <c r="J13" i="9"/>
  <c r="K13" i="9" s="1"/>
  <c r="J14" i="9"/>
  <c r="K14" i="9" s="1"/>
  <c r="J15" i="9"/>
  <c r="K15" i="9" s="1"/>
  <c r="J11" i="9"/>
  <c r="K11" i="9" s="1"/>
  <c r="K172" i="14" l="1"/>
  <c r="K171" i="14"/>
  <c r="K170" i="14"/>
  <c r="K169" i="14"/>
  <c r="K168" i="14"/>
  <c r="K167" i="14"/>
  <c r="M915" i="12"/>
  <c r="M914" i="12"/>
  <c r="M913" i="12"/>
  <c r="M912" i="12"/>
  <c r="M911" i="12"/>
  <c r="M910" i="12"/>
  <c r="M909" i="12"/>
  <c r="M908" i="12"/>
  <c r="M907" i="12"/>
  <c r="M906" i="12"/>
  <c r="M905" i="12"/>
  <c r="M904" i="12"/>
  <c r="M903" i="12"/>
  <c r="M902" i="12"/>
  <c r="M901" i="12"/>
  <c r="M900" i="12"/>
  <c r="M899" i="12"/>
  <c r="M898" i="12"/>
  <c r="M897" i="12"/>
  <c r="M896" i="12"/>
  <c r="M895" i="12"/>
  <c r="M894" i="12"/>
  <c r="M893" i="12"/>
  <c r="M892" i="12"/>
  <c r="M891" i="12"/>
  <c r="M890" i="12"/>
  <c r="M889" i="12"/>
  <c r="M888" i="12"/>
  <c r="M13" i="12"/>
  <c r="M21" i="12"/>
  <c r="M12" i="12"/>
  <c r="M43" i="12"/>
  <c r="M111" i="12"/>
  <c r="M48" i="12"/>
  <c r="M117" i="12"/>
  <c r="M104" i="12"/>
  <c r="M122" i="12"/>
  <c r="M34" i="12"/>
  <c r="M88" i="12"/>
  <c r="M39" i="12"/>
  <c r="M83" i="12"/>
  <c r="M45" i="12"/>
  <c r="M108" i="12"/>
  <c r="M82" i="12"/>
  <c r="M94" i="12"/>
  <c r="M24" i="12"/>
  <c r="M55" i="12"/>
  <c r="M20" i="12"/>
  <c r="M23" i="12"/>
  <c r="M54" i="12"/>
  <c r="M41" i="12"/>
  <c r="M101" i="12"/>
  <c r="M49" i="12"/>
  <c r="M87" i="12"/>
  <c r="M17" i="12"/>
  <c r="M30" i="12"/>
  <c r="M68" i="12"/>
  <c r="M77" i="12"/>
  <c r="M113" i="12"/>
  <c r="M26" i="12"/>
  <c r="M50" i="12"/>
  <c r="M42" i="12"/>
  <c r="M16" i="12"/>
  <c r="J147" i="9"/>
  <c r="K147" i="9" s="1"/>
  <c r="J288" i="9"/>
  <c r="K288" i="9" s="1"/>
  <c r="J286" i="9"/>
  <c r="K286" i="9" s="1"/>
  <c r="J280" i="9"/>
  <c r="K280" i="9" s="1"/>
  <c r="J278" i="9"/>
  <c r="K278" i="9" s="1"/>
  <c r="J276" i="9"/>
  <c r="K276" i="9" s="1"/>
  <c r="J269" i="9"/>
  <c r="K269" i="9" s="1"/>
  <c r="J266" i="9"/>
  <c r="K266" i="9" s="1"/>
  <c r="J264" i="9"/>
  <c r="K264" i="9" s="1"/>
  <c r="J261" i="9"/>
  <c r="K261" i="9" s="1"/>
  <c r="J259" i="9"/>
  <c r="K259" i="9" s="1"/>
  <c r="J256" i="9"/>
  <c r="K256" i="9" s="1"/>
  <c r="J254" i="9"/>
  <c r="K254" i="9" s="1"/>
  <c r="J253" i="9"/>
  <c r="K253" i="9" s="1"/>
  <c r="J252" i="9"/>
  <c r="K252" i="9" s="1"/>
  <c r="J241" i="9"/>
  <c r="K241" i="9" s="1"/>
  <c r="J238" i="9"/>
  <c r="K238" i="9" s="1"/>
  <c r="J236" i="9"/>
  <c r="K236" i="9" s="1"/>
  <c r="J223" i="9"/>
  <c r="K223" i="9" s="1"/>
  <c r="J217" i="9"/>
  <c r="K217" i="9" s="1"/>
  <c r="J202" i="9"/>
  <c r="K202" i="9" s="1"/>
  <c r="J199" i="9"/>
  <c r="K199" i="9" s="1"/>
  <c r="J196" i="9"/>
  <c r="K196" i="9" s="1"/>
  <c r="J193" i="9"/>
  <c r="K193" i="9" s="1"/>
  <c r="J187" i="9"/>
  <c r="K187" i="9" s="1"/>
  <c r="J178" i="9"/>
  <c r="K178" i="9" s="1"/>
  <c r="J176" i="9"/>
  <c r="K176" i="9" s="1"/>
  <c r="J174" i="9"/>
  <c r="K174" i="9" s="1"/>
  <c r="J169" i="9"/>
  <c r="K169" i="9" s="1"/>
  <c r="J158" i="9"/>
  <c r="K158" i="9" s="1"/>
  <c r="J143" i="9"/>
  <c r="K143" i="9" s="1"/>
  <c r="J289" i="9"/>
  <c r="K289" i="9" s="1"/>
  <c r="J287" i="9"/>
  <c r="K287" i="9" s="1"/>
  <c r="J284" i="9"/>
  <c r="K284" i="9" s="1"/>
  <c r="J282" i="9"/>
  <c r="K282" i="9" s="1"/>
  <c r="J275" i="9"/>
  <c r="K275" i="9" s="1"/>
  <c r="J274" i="9"/>
  <c r="K274" i="9" s="1"/>
  <c r="J273" i="9"/>
  <c r="K273" i="9" s="1"/>
  <c r="J272" i="9"/>
  <c r="K272" i="9" s="1"/>
  <c r="J268" i="9"/>
  <c r="K268" i="9" s="1"/>
  <c r="J265" i="9"/>
  <c r="K265" i="9" s="1"/>
  <c r="J260" i="9"/>
  <c r="K260" i="9" s="1"/>
  <c r="J255" i="9"/>
  <c r="K255" i="9" s="1"/>
  <c r="J248" i="9"/>
  <c r="K248" i="9" s="1"/>
  <c r="J243" i="9"/>
  <c r="K243" i="9" s="1"/>
  <c r="J240" i="9"/>
  <c r="K240" i="9" s="1"/>
  <c r="J234" i="9"/>
  <c r="K234" i="9" s="1"/>
  <c r="J231" i="9"/>
  <c r="K231" i="9" s="1"/>
  <c r="J230" i="9"/>
  <c r="K230" i="9" s="1"/>
  <c r="J228" i="9"/>
  <c r="K228" i="9" s="1"/>
  <c r="J226" i="9"/>
  <c r="K226" i="9" s="1"/>
  <c r="J224" i="9"/>
  <c r="K224" i="9" s="1"/>
  <c r="J218" i="9"/>
  <c r="K218" i="9" s="1"/>
  <c r="J206" i="9"/>
  <c r="K206" i="9" s="1"/>
  <c r="J204" i="9"/>
  <c r="K204" i="9" s="1"/>
  <c r="J197" i="9"/>
  <c r="K197" i="9" s="1"/>
  <c r="J195" i="9"/>
  <c r="K195" i="9" s="1"/>
  <c r="J192" i="9"/>
  <c r="K192" i="9" s="1"/>
  <c r="J191" i="9"/>
  <c r="K191" i="9" s="1"/>
  <c r="J172" i="9"/>
  <c r="K172" i="9" s="1"/>
  <c r="K165" i="9"/>
  <c r="J162" i="9"/>
  <c r="K162" i="9" s="1"/>
  <c r="J161" i="9"/>
  <c r="K161" i="9" s="1"/>
  <c r="J160" i="9"/>
  <c r="K160" i="9" s="1"/>
  <c r="J159" i="9"/>
  <c r="K159" i="9" s="1"/>
  <c r="J145" i="9"/>
  <c r="K145" i="9" s="1"/>
  <c r="J144" i="9"/>
  <c r="K144" i="9" s="1"/>
  <c r="J142" i="9"/>
  <c r="K142" i="9" s="1"/>
  <c r="J141" i="9"/>
  <c r="K141" i="9" s="1"/>
  <c r="J285" i="9"/>
  <c r="K285" i="9" s="1"/>
  <c r="J277" i="9"/>
  <c r="K277" i="9" s="1"/>
  <c r="J271" i="9"/>
  <c r="K271" i="9" s="1"/>
  <c r="J251" i="9"/>
  <c r="K251" i="9" s="1"/>
  <c r="J247" i="9"/>
  <c r="K247" i="9" s="1"/>
  <c r="J246" i="9"/>
  <c r="K246" i="9" s="1"/>
  <c r="J237" i="9"/>
  <c r="K237" i="9" s="1"/>
  <c r="J227" i="9"/>
  <c r="K227" i="9" s="1"/>
  <c r="J225" i="9"/>
  <c r="K225" i="9" s="1"/>
  <c r="J219" i="9"/>
  <c r="K219" i="9" s="1"/>
  <c r="J213" i="9"/>
  <c r="K213" i="9" s="1"/>
  <c r="J209" i="9"/>
  <c r="K209" i="9" s="1"/>
  <c r="J208" i="9"/>
  <c r="K208" i="9" s="1"/>
  <c r="J203" i="9"/>
  <c r="K203" i="9" s="1"/>
  <c r="J201" i="9"/>
  <c r="K201" i="9" s="1"/>
  <c r="J194" i="9"/>
  <c r="K194" i="9" s="1"/>
  <c r="J190" i="9"/>
  <c r="K190" i="9" s="1"/>
  <c r="J188" i="9"/>
  <c r="K188" i="9" s="1"/>
  <c r="J186" i="9"/>
  <c r="K186" i="9" s="1"/>
  <c r="J180" i="9"/>
  <c r="K180" i="9" s="1"/>
  <c r="J173" i="9"/>
  <c r="K173" i="9" s="1"/>
  <c r="J166" i="9"/>
  <c r="K166" i="9" s="1"/>
  <c r="J146" i="9"/>
  <c r="K146" i="9" s="1"/>
  <c r="J291" i="9"/>
  <c r="K291" i="9" s="1"/>
  <c r="J290" i="9"/>
  <c r="K290" i="9" s="1"/>
  <c r="J281" i="9"/>
  <c r="K281" i="9" s="1"/>
  <c r="J263" i="9"/>
  <c r="K263" i="9" s="1"/>
  <c r="J262" i="9"/>
  <c r="K262" i="9" s="1"/>
  <c r="J258" i="9"/>
  <c r="K258" i="9" s="1"/>
  <c r="J250" i="9"/>
  <c r="K250" i="9" s="1"/>
  <c r="J249" i="9"/>
  <c r="K249" i="9" s="1"/>
  <c r="J245" i="9"/>
  <c r="K245" i="9" s="1"/>
  <c r="J244" i="9"/>
  <c r="K244" i="9" s="1"/>
  <c r="J232" i="9"/>
  <c r="K232" i="9" s="1"/>
  <c r="J221" i="9"/>
  <c r="K221" i="9" s="1"/>
  <c r="J220" i="9"/>
  <c r="K220" i="9" s="1"/>
  <c r="J214" i="9"/>
  <c r="K214" i="9" s="1"/>
  <c r="J211" i="9"/>
  <c r="K211" i="9" s="1"/>
  <c r="J205" i="9"/>
  <c r="K205" i="9" s="1"/>
  <c r="J198" i="9"/>
  <c r="K198" i="9" s="1"/>
  <c r="J189" i="9"/>
  <c r="K189" i="9" s="1"/>
  <c r="J185" i="9"/>
  <c r="K185" i="9" s="1"/>
  <c r="J181" i="9"/>
  <c r="K181" i="9" s="1"/>
  <c r="J179" i="9"/>
  <c r="K179" i="9" s="1"/>
  <c r="J177" i="9"/>
  <c r="K177" i="9" s="1"/>
  <c r="J171" i="9"/>
  <c r="K171" i="9" s="1"/>
  <c r="J170" i="9"/>
  <c r="K170" i="9" s="1"/>
  <c r="J168" i="9"/>
  <c r="K168" i="9" s="1"/>
  <c r="J154" i="9"/>
  <c r="K154" i="9" s="1"/>
  <c r="J148" i="9"/>
  <c r="K148" i="9" s="1"/>
  <c r="J292" i="9"/>
  <c r="K292" i="9" s="1"/>
  <c r="J283" i="9"/>
  <c r="K283" i="9" s="1"/>
  <c r="J279" i="9"/>
  <c r="K279" i="9" s="1"/>
  <c r="J270" i="9"/>
  <c r="K270" i="9" s="1"/>
  <c r="J267" i="9"/>
  <c r="K267" i="9" s="1"/>
  <c r="J257" i="9"/>
  <c r="K257" i="9" s="1"/>
  <c r="J242" i="9"/>
  <c r="K242" i="9" s="1"/>
  <c r="J239" i="9"/>
  <c r="K239" i="9" s="1"/>
  <c r="J235" i="9"/>
  <c r="K235" i="9" s="1"/>
  <c r="J233" i="9"/>
  <c r="K233" i="9" s="1"/>
  <c r="J229" i="9"/>
  <c r="K229" i="9" s="1"/>
  <c r="J222" i="9"/>
  <c r="K222" i="9" s="1"/>
  <c r="J216" i="9"/>
  <c r="K216" i="9" s="1"/>
  <c r="J215" i="9"/>
  <c r="K215" i="9" s="1"/>
  <c r="J212" i="9"/>
  <c r="K212" i="9" s="1"/>
  <c r="J210" i="9"/>
  <c r="K210" i="9" s="1"/>
  <c r="J207" i="9"/>
  <c r="K207" i="9" s="1"/>
  <c r="J200" i="9"/>
  <c r="K200" i="9" s="1"/>
  <c r="J184" i="9"/>
  <c r="K184" i="9" s="1"/>
  <c r="J183" i="9"/>
  <c r="K183" i="9" s="1"/>
  <c r="J182" i="9"/>
  <c r="K182" i="9" s="1"/>
  <c r="J175" i="9"/>
  <c r="K175" i="9" s="1"/>
  <c r="J167" i="9"/>
  <c r="K167" i="9" s="1"/>
  <c r="J164" i="9"/>
  <c r="K164" i="9" s="1"/>
  <c r="J163" i="9"/>
  <c r="K163" i="9" s="1"/>
  <c r="J157" i="9"/>
  <c r="K157" i="9" s="1"/>
  <c r="J156" i="9"/>
  <c r="K156" i="9" s="1"/>
  <c r="J155" i="9"/>
  <c r="K155" i="9" s="1"/>
  <c r="J153" i="9"/>
  <c r="K153" i="9" s="1"/>
  <c r="J152" i="9"/>
  <c r="K152" i="9" s="1"/>
  <c r="J151" i="9"/>
  <c r="K151" i="9" s="1"/>
  <c r="J150" i="9"/>
  <c r="K150" i="9" s="1"/>
  <c r="J149" i="9"/>
  <c r="K149" i="9" s="1"/>
  <c r="K302" i="9" l="1"/>
  <c r="K300" i="9"/>
  <c r="K298" i="9"/>
  <c r="K301" i="9"/>
  <c r="K299" i="9"/>
  <c r="K297" i="9"/>
  <c r="K768" i="9"/>
  <c r="K766" i="9"/>
  <c r="K764" i="9"/>
  <c r="K767" i="9"/>
  <c r="K765" i="9"/>
  <c r="K763" i="9"/>
  <c r="K1232" i="9"/>
  <c r="K1231" i="9"/>
  <c r="K1229" i="9"/>
  <c r="K1233" i="9"/>
  <c r="K1230" i="9"/>
  <c r="K1228" i="9"/>
  <c r="K1206" i="9"/>
  <c r="K1204" i="9"/>
  <c r="K1202" i="9"/>
  <c r="K1205" i="9"/>
  <c r="K1203" i="9"/>
  <c r="K1201" i="9"/>
  <c r="K1174" i="9"/>
  <c r="K1173" i="9"/>
  <c r="K1171" i="9"/>
  <c r="K1175" i="9"/>
  <c r="K1172" i="9"/>
  <c r="K1170" i="9"/>
  <c r="K1146" i="9"/>
  <c r="K1145" i="9"/>
  <c r="K1144" i="9"/>
  <c r="K1143" i="9"/>
  <c r="K1142" i="9"/>
  <c r="K1147" i="9"/>
  <c r="K1082" i="9"/>
  <c r="K1081" i="9"/>
  <c r="K1080" i="9"/>
  <c r="K1079" i="9"/>
  <c r="K1078" i="9"/>
  <c r="K1077" i="9"/>
  <c r="K1053" i="9"/>
  <c r="K1050" i="9"/>
  <c r="K1049" i="9"/>
  <c r="K1052" i="9"/>
  <c r="K1051" i="9"/>
  <c r="K1048" i="9"/>
  <c r="K977" i="9"/>
  <c r="K976" i="9"/>
  <c r="K974" i="9"/>
  <c r="K978" i="9"/>
  <c r="K975" i="9"/>
  <c r="K973" i="9"/>
  <c r="K950" i="9"/>
  <c r="K947" i="9"/>
  <c r="K946" i="9"/>
  <c r="K949" i="9"/>
  <c r="K948" i="9"/>
  <c r="K945" i="9"/>
  <c r="K921" i="9"/>
  <c r="K920" i="9"/>
  <c r="K918" i="9"/>
  <c r="K922" i="9"/>
  <c r="K919" i="9"/>
  <c r="K917" i="9"/>
  <c r="K623" i="9"/>
  <c r="K621" i="9"/>
  <c r="K620" i="9"/>
  <c r="K619" i="9"/>
  <c r="K622" i="9"/>
  <c r="K618" i="9"/>
  <c r="K453" i="9"/>
  <c r="K450" i="9"/>
  <c r="K449" i="9"/>
  <c r="K452" i="9"/>
  <c r="K451" i="9"/>
  <c r="K448" i="9"/>
  <c r="K130" i="9"/>
  <c r="K129" i="9"/>
  <c r="K128" i="9"/>
  <c r="K127" i="9"/>
  <c r="K126" i="9"/>
  <c r="K125" i="9"/>
  <c r="K173" i="14"/>
  <c r="L173" i="14" s="1"/>
  <c r="L170" i="14"/>
  <c r="L172" i="14"/>
  <c r="M368" i="12"/>
  <c r="M394" i="12"/>
  <c r="M382" i="12"/>
  <c r="M307" i="12"/>
  <c r="M400" i="12"/>
  <c r="M299" i="12"/>
  <c r="M407" i="12"/>
  <c r="M298" i="12"/>
  <c r="M313" i="12"/>
  <c r="M296" i="12"/>
  <c r="M380" i="12"/>
  <c r="M405" i="12"/>
  <c r="M389" i="12"/>
  <c r="M334" i="12"/>
  <c r="M390" i="12"/>
  <c r="M361" i="12"/>
  <c r="M373" i="12"/>
  <c r="M348" i="12"/>
  <c r="M342" i="12"/>
  <c r="M367" i="12"/>
  <c r="M337" i="12"/>
  <c r="M379" i="12"/>
  <c r="M408" i="12"/>
  <c r="M385" i="12"/>
  <c r="M412" i="12"/>
  <c r="M329" i="12"/>
  <c r="M344" i="12"/>
  <c r="M318" i="12"/>
  <c r="M376" i="12"/>
  <c r="M359" i="12"/>
  <c r="M301" i="12"/>
  <c r="M330" i="12"/>
  <c r="M302" i="12"/>
  <c r="M324" i="12"/>
  <c r="M327" i="12"/>
  <c r="M397" i="12"/>
  <c r="M395" i="12"/>
  <c r="M396" i="12"/>
  <c r="M317" i="12"/>
  <c r="M349" i="12"/>
  <c r="M304" i="12"/>
  <c r="M341" i="12"/>
  <c r="M285" i="12"/>
  <c r="M926" i="12"/>
  <c r="M925" i="12"/>
  <c r="M924" i="12"/>
  <c r="M923" i="12"/>
  <c r="M922" i="12"/>
  <c r="M921" i="12"/>
  <c r="M920" i="12"/>
  <c r="M919" i="12"/>
  <c r="M918" i="12"/>
  <c r="M917" i="12"/>
  <c r="M538" i="12"/>
  <c r="M414" i="12"/>
  <c r="M472" i="12"/>
  <c r="M487" i="12"/>
  <c r="M537" i="12"/>
  <c r="M467" i="12"/>
  <c r="M547" i="12"/>
  <c r="M433" i="12"/>
  <c r="M544" i="12"/>
  <c r="M489" i="12"/>
  <c r="M451" i="12"/>
  <c r="M453" i="12"/>
  <c r="M529" i="12"/>
  <c r="M432" i="12"/>
  <c r="M561" i="12"/>
  <c r="M469" i="12"/>
  <c r="M464" i="12"/>
  <c r="M545" i="12"/>
  <c r="M446" i="12"/>
  <c r="M478" i="12"/>
  <c r="M512" i="12"/>
  <c r="M460" i="12"/>
  <c r="M568" i="12"/>
  <c r="M507" i="12"/>
  <c r="M555" i="12"/>
  <c r="M477" i="12"/>
  <c r="M459" i="12"/>
  <c r="M522" i="12"/>
  <c r="M415" i="12"/>
  <c r="M505" i="12"/>
  <c r="M518" i="12"/>
  <c r="M445" i="12"/>
  <c r="M509" i="12"/>
  <c r="M499" i="12"/>
  <c r="M501" i="12"/>
  <c r="M418" i="12"/>
  <c r="M502" i="12"/>
  <c r="M532" i="12"/>
  <c r="M438" i="12"/>
  <c r="M416" i="12"/>
  <c r="M534" i="12"/>
  <c r="M419" i="12"/>
  <c r="M557" i="12"/>
  <c r="M497" i="12"/>
  <c r="K769" i="9" l="1"/>
  <c r="K1234" i="9"/>
  <c r="K1207" i="9"/>
  <c r="K1176" i="9"/>
  <c r="K1148" i="9"/>
  <c r="K1083" i="9"/>
  <c r="K1054" i="9"/>
  <c r="K979" i="9"/>
  <c r="K951" i="9"/>
  <c r="K923" i="9"/>
  <c r="K624" i="9"/>
  <c r="K454" i="9"/>
  <c r="K131" i="9"/>
  <c r="L168" i="14"/>
  <c r="L171" i="14"/>
  <c r="L169" i="14"/>
  <c r="L167" i="14"/>
  <c r="M293" i="12"/>
  <c r="M411" i="12"/>
  <c r="M306" i="12"/>
  <c r="M328" i="12"/>
  <c r="M339" i="12"/>
  <c r="M287" i="12"/>
  <c r="M292" i="12"/>
  <c r="M290" i="12"/>
  <c r="M294" i="12"/>
  <c r="M303" i="12"/>
  <c r="M289" i="12"/>
  <c r="M352" i="12"/>
  <c r="M335" i="12"/>
  <c r="M410" i="12"/>
  <c r="M384" i="12"/>
  <c r="M297" i="12"/>
  <c r="M300" i="12"/>
  <c r="M404" i="12"/>
  <c r="M374" i="12"/>
  <c r="M338" i="12"/>
  <c r="M402" i="12"/>
  <c r="M332" i="12"/>
  <c r="M343" i="12"/>
  <c r="M409" i="12"/>
  <c r="M347" i="12"/>
  <c r="M399" i="12"/>
  <c r="M323" i="12"/>
  <c r="M320" i="12"/>
  <c r="M309" i="12"/>
  <c r="M369" i="12"/>
  <c r="M319" i="12"/>
  <c r="M310" i="12"/>
  <c r="M354" i="12"/>
  <c r="M378" i="12"/>
  <c r="M340" i="12"/>
  <c r="M325" i="12"/>
  <c r="M358" i="12"/>
  <c r="M387" i="12"/>
  <c r="M305" i="12"/>
  <c r="M362" i="12"/>
  <c r="M370" i="12"/>
  <c r="M366" i="12"/>
  <c r="M281" i="12"/>
  <c r="M391" i="12"/>
  <c r="M286" i="12"/>
  <c r="M288" i="12"/>
  <c r="M283" i="12"/>
  <c r="M355" i="12"/>
  <c r="M161" i="12"/>
  <c r="M186" i="12"/>
  <c r="M182" i="12"/>
  <c r="M185" i="12"/>
  <c r="M168" i="12"/>
  <c r="M169" i="12"/>
  <c r="M172" i="12"/>
  <c r="M167" i="12"/>
  <c r="M184" i="12"/>
  <c r="M178" i="12"/>
  <c r="M174" i="12"/>
  <c r="M173" i="12"/>
  <c r="M181" i="12"/>
  <c r="M180" i="12"/>
  <c r="M176" i="12"/>
  <c r="M175" i="12"/>
  <c r="M177" i="12"/>
  <c r="M164" i="12"/>
  <c r="M170" i="12"/>
  <c r="M183" i="12"/>
  <c r="M179" i="12"/>
  <c r="M163" i="12"/>
  <c r="M171" i="12"/>
  <c r="M166" i="12"/>
  <c r="M165" i="12"/>
  <c r="M162" i="12"/>
  <c r="M160" i="12"/>
  <c r="M406" i="12"/>
  <c r="M375" i="12"/>
  <c r="M336" i="12"/>
  <c r="M295" i="12"/>
  <c r="M282" i="12"/>
  <c r="M312" i="12"/>
  <c r="M357" i="12"/>
  <c r="M345" i="12"/>
  <c r="M353" i="12"/>
  <c r="M371" i="12"/>
  <c r="M386" i="12"/>
  <c r="M311" i="12"/>
  <c r="M314" i="12"/>
  <c r="M322" i="12"/>
  <c r="M351" i="12"/>
  <c r="M388" i="12"/>
  <c r="M381" i="12"/>
  <c r="M316" i="12"/>
  <c r="M333" i="12"/>
  <c r="M291" i="12"/>
  <c r="M360" i="12"/>
  <c r="M308" i="12"/>
  <c r="M383" i="12"/>
  <c r="M363" i="12"/>
  <c r="M364" i="12"/>
  <c r="M331" i="12"/>
  <c r="M403" i="12"/>
  <c r="M321" i="12"/>
  <c r="M372" i="12"/>
  <c r="M346" i="12"/>
  <c r="M398" i="12"/>
  <c r="M326" i="12"/>
  <c r="M350" i="12"/>
  <c r="M392" i="12"/>
  <c r="M365" i="12"/>
  <c r="M377" i="12"/>
  <c r="M401" i="12"/>
  <c r="M315" i="12"/>
  <c r="M393" i="12"/>
  <c r="M356" i="12"/>
  <c r="M284" i="12"/>
  <c r="M238" i="12"/>
  <c r="M210" i="12"/>
  <c r="M218" i="12"/>
  <c r="M215" i="12"/>
  <c r="M212" i="12"/>
  <c r="M211" i="12"/>
  <c r="M216" i="12"/>
  <c r="M217" i="12"/>
  <c r="M243" i="12"/>
  <c r="M241" i="12"/>
  <c r="M242" i="12"/>
  <c r="M247" i="12"/>
  <c r="M213" i="12"/>
  <c r="M246" i="12"/>
  <c r="M226" i="12"/>
  <c r="M231" i="12"/>
  <c r="M219" i="12"/>
  <c r="M244" i="12"/>
  <c r="M237" i="12"/>
  <c r="M227" i="12"/>
  <c r="M239" i="12"/>
  <c r="M235" i="12"/>
  <c r="M245" i="12"/>
  <c r="M230" i="12"/>
  <c r="M221" i="12"/>
  <c r="M225" i="12"/>
  <c r="M223" i="12"/>
  <c r="M234" i="12"/>
  <c r="M233" i="12"/>
  <c r="M224" i="12"/>
  <c r="M214" i="12"/>
  <c r="M228" i="12"/>
  <c r="M240" i="12"/>
  <c r="M222" i="12"/>
  <c r="M232" i="12"/>
  <c r="M220" i="12"/>
  <c r="M229" i="12"/>
  <c r="M236" i="12"/>
  <c r="M983" i="12" l="1"/>
  <c r="M982" i="12"/>
  <c r="M981" i="12"/>
  <c r="M980" i="12"/>
  <c r="M979" i="12"/>
  <c r="M978" i="12"/>
  <c r="M977" i="12"/>
  <c r="M976" i="12"/>
  <c r="M975" i="12"/>
  <c r="M248" i="12"/>
  <c r="M257" i="12"/>
  <c r="M273" i="12"/>
  <c r="M262" i="12"/>
  <c r="M276" i="12"/>
  <c r="M274" i="12"/>
  <c r="M258" i="12"/>
  <c r="M272" i="12"/>
  <c r="M268" i="12"/>
  <c r="M256" i="12"/>
  <c r="M263" i="12"/>
  <c r="M275" i="12"/>
  <c r="M271" i="12"/>
  <c r="M250" i="12"/>
  <c r="M255" i="12"/>
  <c r="M249" i="12"/>
  <c r="M261" i="12"/>
  <c r="M264" i="12"/>
  <c r="M265" i="12"/>
  <c r="M251" i="12"/>
  <c r="M254" i="12"/>
  <c r="M259" i="12"/>
  <c r="M277" i="12"/>
  <c r="M266" i="12"/>
  <c r="M269" i="12"/>
  <c r="M260" i="12"/>
  <c r="M267" i="12"/>
  <c r="M252" i="12"/>
  <c r="M253" i="12"/>
  <c r="M270" i="12"/>
  <c r="M849" i="12"/>
  <c r="M848" i="12"/>
  <c r="M846" i="12"/>
  <c r="M720" i="12"/>
  <c r="M845" i="12"/>
  <c r="M840" i="12"/>
  <c r="M839" i="12"/>
  <c r="M838" i="12"/>
  <c r="M837" i="12"/>
  <c r="M836" i="12"/>
  <c r="M826" i="12"/>
  <c r="M823" i="12"/>
  <c r="M822" i="12"/>
  <c r="M819" i="12"/>
  <c r="M818" i="12"/>
  <c r="M816" i="12"/>
  <c r="M813" i="12"/>
  <c r="M807" i="12"/>
  <c r="M806" i="12"/>
  <c r="M805" i="12"/>
  <c r="M803" i="12"/>
  <c r="M801" i="12"/>
  <c r="M798" i="12"/>
  <c r="M795" i="12"/>
  <c r="M792" i="12"/>
  <c r="M791" i="12"/>
  <c r="M788" i="12"/>
  <c r="M786" i="12"/>
  <c r="M785" i="12"/>
  <c r="M784" i="12"/>
  <c r="M782" i="12"/>
  <c r="M781" i="12"/>
  <c r="M780" i="12"/>
  <c r="M779" i="12"/>
  <c r="M777" i="12"/>
  <c r="M776" i="12"/>
  <c r="M774" i="12"/>
  <c r="M772" i="12"/>
  <c r="M771" i="12"/>
  <c r="M770" i="12"/>
  <c r="M767" i="12"/>
  <c r="M763" i="12"/>
  <c r="M758" i="12"/>
  <c r="M756" i="12"/>
  <c r="M755" i="12"/>
  <c r="M722" i="12"/>
  <c r="M721" i="12"/>
  <c r="M719" i="12"/>
  <c r="M716" i="12"/>
  <c r="M831" i="12"/>
  <c r="M423" i="12"/>
  <c r="M475" i="12"/>
  <c r="M431" i="12"/>
  <c r="M539" i="12"/>
  <c r="M422" i="12"/>
  <c r="M493" i="12"/>
  <c r="M541" i="12"/>
  <c r="M535" i="12"/>
  <c r="M560" i="12"/>
  <c r="M417" i="12"/>
  <c r="M448" i="12"/>
  <c r="M462" i="12"/>
  <c r="M514" i="12"/>
  <c r="M559" i="12"/>
  <c r="M521" i="12"/>
  <c r="M484" i="12"/>
  <c r="M430" i="12"/>
  <c r="M486" i="12"/>
  <c r="M550" i="12"/>
  <c r="M452" i="12"/>
  <c r="M570" i="12"/>
  <c r="M436" i="12"/>
  <c r="M554" i="12"/>
  <c r="M490" i="12"/>
  <c r="M506" i="12"/>
  <c r="M455" i="12"/>
  <c r="M504" i="12"/>
  <c r="M536" i="12"/>
  <c r="M498" i="12"/>
  <c r="M461" i="12"/>
  <c r="M474" i="12"/>
  <c r="M563" i="12"/>
  <c r="M523" i="12"/>
  <c r="M546" i="12"/>
  <c r="M485" i="12"/>
  <c r="M494" i="12"/>
  <c r="M519" i="12"/>
  <c r="M491" i="12"/>
  <c r="M551" i="12"/>
  <c r="M420" i="12"/>
  <c r="M569" i="12"/>
  <c r="M14" i="12"/>
  <c r="M15" i="12"/>
  <c r="M75" i="12"/>
  <c r="M18" i="12"/>
  <c r="M97" i="12"/>
  <c r="M107" i="12"/>
  <c r="M121" i="12"/>
  <c r="M110" i="12"/>
  <c r="M51" i="12"/>
  <c r="M123" i="12"/>
  <c r="M114" i="12"/>
  <c r="M72" i="12"/>
  <c r="M78" i="12"/>
  <c r="M19" i="12"/>
  <c r="M95" i="12"/>
  <c r="M37" i="12"/>
  <c r="M85" i="12"/>
  <c r="M99" i="12"/>
  <c r="M62" i="12"/>
  <c r="M106" i="12"/>
  <c r="M105" i="12"/>
  <c r="M28" i="12"/>
  <c r="M57" i="12"/>
  <c r="M63" i="12"/>
  <c r="M651" i="12" l="1"/>
  <c r="M711" i="12"/>
  <c r="M708" i="12"/>
  <c r="M706" i="12"/>
  <c r="M703" i="12"/>
  <c r="M700" i="12"/>
  <c r="M699" i="12"/>
  <c r="M695" i="12"/>
  <c r="M688" i="12"/>
  <c r="M685" i="12"/>
  <c r="M677" i="12"/>
  <c r="M676" i="12"/>
  <c r="M674" i="12"/>
  <c r="M673" i="12"/>
  <c r="M665" i="12"/>
  <c r="M664" i="12"/>
  <c r="M662" i="12"/>
  <c r="M659" i="12"/>
  <c r="M658" i="12"/>
  <c r="M657" i="12"/>
  <c r="M656" i="12"/>
  <c r="M653" i="12"/>
  <c r="M652" i="12"/>
  <c r="M648" i="12"/>
  <c r="M647" i="12"/>
  <c r="M645" i="12"/>
  <c r="M643" i="12"/>
  <c r="M642" i="12"/>
  <c r="M638" i="12"/>
  <c r="M635" i="12"/>
  <c r="M634" i="12"/>
  <c r="M633" i="12"/>
  <c r="M626" i="12"/>
  <c r="M625" i="12"/>
  <c r="M623" i="12"/>
  <c r="M620" i="12"/>
  <c r="M619" i="12"/>
  <c r="M598" i="12"/>
  <c r="M590" i="12"/>
  <c r="M589" i="12"/>
  <c r="M588" i="12"/>
  <c r="M595" i="12"/>
  <c r="M683" i="12"/>
  <c r="M689" i="12"/>
  <c r="M996" i="12"/>
  <c r="M995" i="12"/>
  <c r="M994" i="12"/>
  <c r="M993" i="12"/>
  <c r="M992" i="12"/>
  <c r="M991" i="12"/>
  <c r="M990" i="12"/>
  <c r="M989" i="12"/>
  <c r="M988" i="12"/>
  <c r="M987" i="12"/>
  <c r="M986" i="12"/>
  <c r="M985" i="12"/>
  <c r="M859" i="12"/>
  <c r="M858" i="12"/>
  <c r="M857" i="12"/>
  <c r="M856" i="12"/>
  <c r="M855" i="12"/>
  <c r="M854" i="12"/>
  <c r="M853" i="12"/>
  <c r="M850" i="12"/>
  <c r="M847" i="12"/>
  <c r="M844" i="12"/>
  <c r="M843" i="12"/>
  <c r="M842" i="12"/>
  <c r="M841" i="12"/>
  <c r="M829" i="12"/>
  <c r="M827" i="12"/>
  <c r="M825" i="12"/>
  <c r="M824" i="12"/>
  <c r="M815" i="12"/>
  <c r="M814" i="12"/>
  <c r="M812" i="12"/>
  <c r="M808" i="12"/>
  <c r="M797" i="12"/>
  <c r="M796" i="12"/>
  <c r="M793" i="12"/>
  <c r="M790" i="12"/>
  <c r="M789" i="12"/>
  <c r="M787" i="12"/>
  <c r="M783" i="12"/>
  <c r="M778" i="12"/>
  <c r="M775" i="12"/>
  <c r="M773" i="12"/>
  <c r="M769" i="12"/>
  <c r="M768" i="12"/>
  <c r="M766" i="12"/>
  <c r="M765" i="12"/>
  <c r="M764" i="12"/>
  <c r="M762" i="12"/>
  <c r="M761" i="12"/>
  <c r="M760" i="12"/>
  <c r="M759" i="12"/>
  <c r="M757" i="12"/>
  <c r="M754" i="12"/>
  <c r="M753" i="12"/>
  <c r="M728" i="12"/>
  <c r="M727" i="12"/>
  <c r="M718" i="12"/>
  <c r="M717" i="12"/>
  <c r="M583" i="12"/>
  <c r="M582" i="12"/>
  <c r="M581" i="12"/>
  <c r="M580" i="12"/>
  <c r="M579" i="12"/>
  <c r="M578" i="12"/>
  <c r="M577" i="12"/>
  <c r="M576" i="12"/>
  <c r="M575" i="12"/>
  <c r="M574" i="12"/>
  <c r="M424" i="12"/>
  <c r="M564" i="12"/>
  <c r="M542" i="12"/>
  <c r="M492" i="12"/>
  <c r="M558" i="12"/>
  <c r="M552" i="12"/>
  <c r="M515" i="12"/>
  <c r="M456" i="12"/>
  <c r="M567" i="12"/>
  <c r="M465" i="12"/>
  <c r="M444" i="12"/>
  <c r="M543" i="12"/>
  <c r="M526" i="12"/>
  <c r="M483" i="12"/>
  <c r="M511" i="12"/>
  <c r="M566" i="12"/>
  <c r="M466" i="12"/>
  <c r="M441" i="12"/>
  <c r="M528" i="12"/>
  <c r="M525" i="12"/>
  <c r="M510" i="12"/>
  <c r="M440" i="12"/>
  <c r="M471" i="12"/>
  <c r="M429" i="12"/>
  <c r="M513" i="12"/>
  <c r="M516" i="12"/>
  <c r="M427" i="12"/>
  <c r="M102" i="12"/>
  <c r="M96" i="12"/>
  <c r="M25" i="12"/>
  <c r="M116" i="12"/>
  <c r="M81" i="12"/>
  <c r="M65" i="12"/>
  <c r="M64" i="12"/>
  <c r="M93" i="12"/>
  <c r="M67" i="12"/>
  <c r="M35" i="12"/>
  <c r="M60" i="12"/>
  <c r="M61" i="12"/>
  <c r="M27" i="12"/>
  <c r="M100" i="12"/>
  <c r="M80" i="12"/>
  <c r="M103" i="12"/>
  <c r="M89" i="12"/>
  <c r="M79" i="12"/>
  <c r="M31" i="12"/>
  <c r="M71" i="12"/>
  <c r="M33" i="12"/>
  <c r="M86" i="12"/>
  <c r="M120" i="12"/>
  <c r="M115" i="12"/>
  <c r="M38" i="12"/>
  <c r="M53" i="12"/>
  <c r="M124" i="12"/>
  <c r="M835" i="12" l="1"/>
  <c r="M834" i="12"/>
  <c r="M833" i="12"/>
  <c r="M832" i="12"/>
  <c r="M830" i="12"/>
  <c r="M828" i="12"/>
  <c r="M821" i="12"/>
  <c r="M820" i="12"/>
  <c r="M817" i="12"/>
  <c r="M811" i="12"/>
  <c r="M810" i="12"/>
  <c r="M809" i="12"/>
  <c r="M804" i="12"/>
  <c r="M800" i="12"/>
  <c r="M799" i="12"/>
  <c r="M794" i="12"/>
  <c r="M752" i="12"/>
  <c r="M751" i="12"/>
  <c r="M750" i="12"/>
  <c r="M749" i="12"/>
  <c r="M748" i="12"/>
  <c r="M747" i="12"/>
  <c r="M746" i="12"/>
  <c r="M745" i="12"/>
  <c r="M744" i="12"/>
  <c r="M742" i="12"/>
  <c r="M740" i="12"/>
  <c r="M739" i="12"/>
  <c r="M738" i="12"/>
  <c r="M737" i="12"/>
  <c r="M736" i="12"/>
  <c r="M735" i="12"/>
  <c r="M734" i="12"/>
  <c r="M732" i="12"/>
  <c r="M731" i="12"/>
  <c r="M730" i="12"/>
  <c r="M729" i="12"/>
  <c r="M726" i="12"/>
  <c r="M725" i="12"/>
  <c r="M723" i="12"/>
  <c r="M715" i="12"/>
  <c r="M187" i="12"/>
  <c r="M191" i="12"/>
  <c r="M200" i="12"/>
  <c r="M189" i="12"/>
  <c r="M207" i="12"/>
  <c r="M206" i="12"/>
  <c r="M190" i="12"/>
  <c r="M208" i="12"/>
  <c r="M192" i="12"/>
  <c r="M204" i="12"/>
  <c r="M188" i="12"/>
  <c r="M194" i="12"/>
  <c r="M202" i="12"/>
  <c r="M203" i="12"/>
  <c r="M205" i="12"/>
  <c r="M209" i="12"/>
  <c r="M195" i="12"/>
  <c r="M196" i="12"/>
  <c r="M199" i="12"/>
  <c r="M197" i="12"/>
  <c r="M198" i="12"/>
  <c r="M193" i="12"/>
  <c r="M201" i="12"/>
  <c r="M159" i="12"/>
  <c r="M136" i="12"/>
  <c r="M143" i="12"/>
  <c r="M135" i="12"/>
  <c r="M142" i="12"/>
  <c r="M137" i="12"/>
  <c r="M132" i="12"/>
  <c r="M131" i="12"/>
  <c r="M155" i="12"/>
  <c r="M144" i="12"/>
  <c r="M151" i="12"/>
  <c r="M138" i="12"/>
  <c r="M156" i="12"/>
  <c r="M147" i="12"/>
  <c r="M146" i="12"/>
  <c r="M127" i="12"/>
  <c r="M158" i="12"/>
  <c r="M150" i="12"/>
  <c r="M157" i="12"/>
  <c r="M152" i="12"/>
  <c r="M128" i="12"/>
  <c r="M139" i="12"/>
  <c r="M133" i="12"/>
  <c r="M140" i="12"/>
  <c r="M153" i="12"/>
  <c r="M154" i="12"/>
  <c r="M149" i="12"/>
  <c r="M145" i="12"/>
  <c r="M141" i="12"/>
  <c r="M630" i="12"/>
  <c r="M702" i="12"/>
  <c r="M701" i="12"/>
  <c r="M698" i="12"/>
  <c r="M697" i="12"/>
  <c r="M696" i="12"/>
  <c r="M691" i="12"/>
  <c r="M687" i="12"/>
  <c r="M684" i="12"/>
  <c r="M680" i="12"/>
  <c r="M679" i="12"/>
  <c r="M678" i="12"/>
  <c r="M631" i="12"/>
  <c r="M617" i="12"/>
  <c r="M616" i="12"/>
  <c r="M615" i="12"/>
  <c r="M614" i="12"/>
  <c r="M613" i="12"/>
  <c r="M612" i="12"/>
  <c r="M611" i="12"/>
  <c r="M610" i="12"/>
  <c r="M609" i="12"/>
  <c r="M608" i="12"/>
  <c r="M607" i="12"/>
  <c r="M606" i="12"/>
  <c r="M605" i="12"/>
  <c r="M604" i="12"/>
  <c r="M603" i="12"/>
  <c r="M602" i="12"/>
  <c r="M601" i="12"/>
  <c r="M600" i="12"/>
  <c r="M597" i="12"/>
  <c r="M591" i="12"/>
  <c r="M587" i="12"/>
  <c r="M586" i="12"/>
  <c r="M973" i="12"/>
  <c r="M972" i="12"/>
  <c r="M971" i="12"/>
  <c r="M970" i="12"/>
  <c r="M969" i="12"/>
  <c r="M968" i="12"/>
  <c r="M967" i="12"/>
  <c r="M966" i="12"/>
  <c r="M965" i="12"/>
  <c r="M964" i="12"/>
  <c r="M963" i="12"/>
  <c r="M962" i="12"/>
  <c r="M961" i="12"/>
  <c r="M960" i="12"/>
  <c r="M959" i="12"/>
  <c r="M958" i="12"/>
  <c r="M957" i="12"/>
  <c r="M956" i="12"/>
  <c r="M955" i="12"/>
  <c r="M954" i="12"/>
  <c r="M953" i="12"/>
  <c r="M952" i="12"/>
  <c r="M951" i="12"/>
  <c r="M950" i="12"/>
  <c r="M949" i="12"/>
  <c r="M948" i="12"/>
  <c r="M947" i="12"/>
  <c r="M946" i="12"/>
  <c r="M945" i="12"/>
  <c r="M944" i="12"/>
  <c r="M943" i="12"/>
  <c r="M942" i="12"/>
  <c r="M941" i="12"/>
  <c r="M940" i="12"/>
  <c r="M939" i="12"/>
  <c r="M938" i="12"/>
  <c r="M937" i="12"/>
  <c r="M936" i="12"/>
  <c r="M935" i="12"/>
  <c r="M934" i="12"/>
  <c r="M933" i="12"/>
  <c r="M932" i="12"/>
  <c r="M931" i="12"/>
  <c r="M930" i="12"/>
  <c r="M929" i="12"/>
  <c r="M928" i="12"/>
  <c r="M1005" i="12"/>
  <c r="M1004" i="12"/>
  <c r="M1003" i="12"/>
  <c r="M1002" i="12"/>
  <c r="M1001" i="12"/>
  <c r="M1000" i="12"/>
  <c r="M999" i="12"/>
  <c r="M998" i="12"/>
  <c r="M1006" i="12"/>
  <c r="M885" i="12"/>
  <c r="M883" i="12"/>
  <c r="M882" i="12"/>
  <c r="M872" i="12"/>
  <c r="M881" i="12"/>
  <c r="M867" i="12"/>
  <c r="M879" i="12"/>
  <c r="M880" i="12"/>
  <c r="M887" i="12"/>
  <c r="M862" i="12"/>
  <c r="M864" i="12"/>
  <c r="M878" i="12"/>
  <c r="M869" i="12"/>
  <c r="M865" i="12"/>
  <c r="M868" i="12"/>
  <c r="M877" i="12"/>
  <c r="M886" i="12"/>
  <c r="M876" i="12"/>
  <c r="M863" i="12"/>
  <c r="M875" i="12"/>
  <c r="M861" i="12"/>
  <c r="M871" i="12"/>
  <c r="M874" i="12"/>
  <c r="M870" i="12"/>
  <c r="M866" i="12"/>
  <c r="M873" i="12"/>
  <c r="M884" i="12"/>
  <c r="M109" i="12"/>
  <c r="M76" i="12"/>
  <c r="M52" i="12"/>
  <c r="M119" i="12"/>
  <c r="M74" i="12"/>
  <c r="M66" i="12"/>
  <c r="M69" i="12"/>
  <c r="M56" i="12"/>
  <c r="M118" i="12"/>
  <c r="M90" i="12"/>
  <c r="M84" i="12"/>
  <c r="M73" i="12"/>
  <c r="M112" i="12"/>
  <c r="M91" i="12"/>
  <c r="M32" i="12"/>
  <c r="M70" i="12"/>
  <c r="M36" i="12"/>
  <c r="M47" i="12"/>
  <c r="M46" i="12"/>
  <c r="M98" i="12"/>
  <c r="M40" i="12"/>
  <c r="M22" i="12"/>
  <c r="M92" i="12"/>
  <c r="M59" i="12"/>
  <c r="M58" i="12"/>
  <c r="M44" i="12"/>
  <c r="A37" i="4" l="1"/>
  <c r="A39" i="4" s="1"/>
  <c r="A40" i="4" s="1"/>
  <c r="A41" i="4" s="1"/>
  <c r="A33" i="4"/>
  <c r="A34" i="4" s="1"/>
  <c r="A25" i="4"/>
  <c r="A26" i="4" s="1"/>
  <c r="A27" i="4" s="1"/>
  <c r="A28" i="4" s="1"/>
  <c r="A29" i="4" s="1"/>
  <c r="A30" i="4" s="1"/>
  <c r="A16" i="4"/>
  <c r="A17" i="4" s="1"/>
  <c r="A18" i="4" s="1"/>
  <c r="A19" i="4" s="1"/>
  <c r="A20" i="4" s="1"/>
  <c r="A21" i="4" s="1"/>
  <c r="A22" i="4" s="1"/>
  <c r="A6" i="4"/>
  <c r="A7" i="4" s="1"/>
  <c r="A8" i="4" s="1"/>
  <c r="A9" i="4" s="1"/>
  <c r="A10" i="4" s="1"/>
  <c r="A11" i="4" s="1"/>
  <c r="A12" i="4" s="1"/>
  <c r="A13" i="4" s="1"/>
  <c r="C12" i="6" l="1"/>
  <c r="K303" i="9" l="1"/>
  <c r="L763" i="9" l="1"/>
  <c r="L767" i="9"/>
  <c r="L765" i="9"/>
  <c r="L768" i="9"/>
  <c r="L766" i="9"/>
  <c r="L764" i="9"/>
  <c r="L769" i="9"/>
  <c r="L1228" i="9"/>
  <c r="L1233" i="9"/>
  <c r="L1230" i="9"/>
  <c r="L1232" i="9"/>
  <c r="L1231" i="9"/>
  <c r="L1229" i="9"/>
  <c r="L1234" i="9"/>
  <c r="L1201" i="9"/>
  <c r="L1205" i="9"/>
  <c r="L1203" i="9"/>
  <c r="L1206" i="9"/>
  <c r="L1204" i="9"/>
  <c r="L1202" i="9"/>
  <c r="L1207" i="9"/>
  <c r="L1170" i="9"/>
  <c r="L1175" i="9"/>
  <c r="L1172" i="9"/>
  <c r="L1174" i="9"/>
  <c r="L1173" i="9"/>
  <c r="L1171" i="9"/>
  <c r="L1176" i="9"/>
  <c r="L1147" i="9"/>
  <c r="L1145" i="9"/>
  <c r="L1146" i="9"/>
  <c r="L1143" i="9"/>
  <c r="L1142" i="9"/>
  <c r="L1144" i="9"/>
  <c r="L1148" i="9"/>
  <c r="L1077" i="9"/>
  <c r="L1079" i="9"/>
  <c r="L1078" i="9"/>
  <c r="L1082" i="9"/>
  <c r="L1081" i="9"/>
  <c r="L1080" i="9"/>
  <c r="L1083" i="9"/>
  <c r="L1048" i="9"/>
  <c r="L1052" i="9"/>
  <c r="L1051" i="9"/>
  <c r="L1053" i="9"/>
  <c r="L1050" i="9"/>
  <c r="L1049" i="9"/>
  <c r="L1054" i="9"/>
  <c r="L973" i="9"/>
  <c r="L978" i="9"/>
  <c r="L975" i="9"/>
  <c r="L977" i="9"/>
  <c r="L976" i="9"/>
  <c r="L974" i="9"/>
  <c r="L979" i="9"/>
  <c r="L945" i="9"/>
  <c r="L949" i="9"/>
  <c r="L948" i="9"/>
  <c r="L950" i="9"/>
  <c r="L947" i="9"/>
  <c r="L946" i="9"/>
  <c r="L951" i="9"/>
  <c r="L917" i="9"/>
  <c r="L922" i="9"/>
  <c r="L919" i="9"/>
  <c r="L921" i="9"/>
  <c r="L920" i="9"/>
  <c r="L918" i="9"/>
  <c r="L923" i="9"/>
  <c r="L618" i="9"/>
  <c r="L619" i="9"/>
  <c r="L622" i="9"/>
  <c r="L623" i="9"/>
  <c r="L621" i="9"/>
  <c r="L620" i="9"/>
  <c r="L624" i="9"/>
  <c r="L448" i="9"/>
  <c r="L452" i="9"/>
  <c r="L451" i="9"/>
  <c r="L453" i="9"/>
  <c r="L450" i="9"/>
  <c r="L449" i="9"/>
  <c r="L454" i="9"/>
  <c r="L299" i="9"/>
  <c r="L125" i="9"/>
  <c r="L127" i="9"/>
  <c r="L126" i="9"/>
  <c r="L130" i="9"/>
  <c r="L129" i="9"/>
  <c r="L128" i="9"/>
  <c r="L131" i="9"/>
  <c r="L297" i="9"/>
  <c r="L301" i="9"/>
  <c r="L303" i="9"/>
  <c r="L302" i="9"/>
  <c r="L298" i="9"/>
  <c r="L300" i="9"/>
</calcChain>
</file>

<file path=xl/comments1.xml><?xml version="1.0" encoding="utf-8"?>
<comments xmlns="http://schemas.openxmlformats.org/spreadsheetml/2006/main">
  <authors>
    <author>Admin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THÁNG 5-2017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 2015-2016 NK THI HẰNG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 2015-2016 NK THI HẰNG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THÁNG 5-2017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E14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K20PSU 242 19/1/106</t>
        </r>
      </text>
    </comment>
    <comment ref="E29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K20KDN4-&gt; K21KDN3 2861qđ 5/10/2016</t>
        </r>
      </text>
    </comment>
    <comment ref="E5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QTKD 220qd 18/1/16</t>
        </r>
      </text>
    </comment>
    <comment ref="E9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D22-D20 2960 14/10/16
chuyển lại D22 3130 26/10/2016</t>
        </r>
      </text>
    </comment>
    <comment ref="E97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D21KDN
3567 12/12/16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H1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kỳ 1 ko học- ko nnopj HP- Ko đg RL</t>
        </r>
      </text>
    </comment>
    <comment ref="E20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K20PSU 242 19/1/106</t>
        </r>
      </text>
    </comment>
    <comment ref="E3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K20KDN4-&gt; K21KDN3 2861qđ 5/10/2016</t>
        </r>
      </text>
    </comment>
    <comment ref="E59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QTKD 220qd 18/1/16</t>
        </r>
      </text>
    </comment>
    <comment ref="H77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kỳ 1 ĐG K21KKT4 C Phương</t>
        </r>
      </text>
    </comment>
    <comment ref="H78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K1  Khoa ĐTQT</t>
        </r>
      </text>
    </comment>
    <comment ref="H89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K1  Khoa ĐTQT</t>
        </r>
      </text>
    </comment>
    <comment ref="E109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D22-D20 2960 14/10/16
chuyển lại D22 3130 26/10/2016</t>
        </r>
      </text>
    </comment>
    <comment ref="E109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D21KDN
3567 12/12/16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H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kỳ 1 ko học- ko nnopj HP- Ko đg RL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K20PSU 242 19/1/106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E2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K20KDN4-&gt; K21KDN3 2861qđ 5/10/2016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E1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QTKD 220qd 18/1/16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H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kỳ 1 ĐG K21KKT4 C Phương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K1  Khoa ĐTQT</t>
        </r>
      </text>
    </comment>
    <comment ref="H12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K1  Khoa ĐTQT</t>
        </r>
      </text>
    </comment>
  </commentList>
</comments>
</file>

<file path=xl/comments8.xml><?xml version="1.0" encoding="utf-8"?>
<comments xmlns="http://schemas.openxmlformats.org/spreadsheetml/2006/main">
  <authors>
    <author>Admin</author>
  </authors>
  <commentLis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D22-D20 2960 14/10/16
chuyển lại D22 3130 26/10/2016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từ D21KDN
3567 12/12/16</t>
        </r>
      </text>
    </comment>
  </commentList>
</comments>
</file>

<file path=xl/sharedStrings.xml><?xml version="1.0" encoding="utf-8"?>
<sst xmlns="http://schemas.openxmlformats.org/spreadsheetml/2006/main" count="21262" uniqueCount="1707">
  <si>
    <t>KHOA CHỦ TRÌ</t>
  </si>
  <si>
    <t>NGÀY THI</t>
  </si>
  <si>
    <t>THỜI GIAN THI</t>
  </si>
  <si>
    <t>ĐỊA ĐIỂM THI</t>
  </si>
  <si>
    <t>MÃ MÔN THI</t>
  </si>
  <si>
    <t>MÔN THI</t>
  </si>
  <si>
    <t>PHÒNG THI</t>
  </si>
  <si>
    <t>HÌNH THỨC</t>
  </si>
  <si>
    <t>KHỐI LỚP</t>
  </si>
  <si>
    <t>MSSV</t>
  </si>
  <si>
    <t>KHOA</t>
  </si>
  <si>
    <t>K20KDN</t>
  </si>
  <si>
    <t>K20KKT</t>
  </si>
  <si>
    <t>K20KKT3</t>
  </si>
  <si>
    <t>D21KKTA</t>
  </si>
  <si>
    <t>K21KKT</t>
  </si>
  <si>
    <t>K21KDN</t>
  </si>
  <si>
    <t>D21KDNB</t>
  </si>
  <si>
    <t>PHƯƠNG</t>
  </si>
  <si>
    <t>K20KDN1</t>
  </si>
  <si>
    <t>K20KDN2</t>
  </si>
  <si>
    <t>K20KDN3</t>
  </si>
  <si>
    <t>K20KDN4</t>
  </si>
  <si>
    <t>K20KKT1</t>
  </si>
  <si>
    <t>K20KKT2</t>
  </si>
  <si>
    <t>K20KKT4</t>
  </si>
  <si>
    <t>K20KKT5</t>
  </si>
  <si>
    <t>K21KDN1</t>
  </si>
  <si>
    <t>K21KDN2</t>
  </si>
  <si>
    <t>K21KDN3</t>
  </si>
  <si>
    <t>K21KKT1</t>
  </si>
  <si>
    <t>K21KKT2</t>
  </si>
  <si>
    <t>K21KKT3</t>
  </si>
  <si>
    <t>K21KKT4</t>
  </si>
  <si>
    <t>K21KCD</t>
  </si>
  <si>
    <t>HẰNG</t>
  </si>
  <si>
    <t>NGUYỄN THỊ</t>
  </si>
  <si>
    <t>SƯƠNG</t>
  </si>
  <si>
    <t>NGUYỄN THỊ HỒNG</t>
  </si>
  <si>
    <t>TRÂM</t>
  </si>
  <si>
    <t>TRANG</t>
  </si>
  <si>
    <t>UYÊN</t>
  </si>
  <si>
    <t>VÂN</t>
  </si>
  <si>
    <t>NHƯ</t>
  </si>
  <si>
    <t>NHÂN</t>
  </si>
  <si>
    <t>HIỀN</t>
  </si>
  <si>
    <t>TUẤN</t>
  </si>
  <si>
    <t>D21KKTB</t>
  </si>
  <si>
    <t>TT</t>
  </si>
  <si>
    <t>Lớp</t>
  </si>
  <si>
    <t>Họ và Tên GV</t>
  </si>
  <si>
    <t>SỐ SV</t>
  </si>
  <si>
    <t>SV ĐÁNH GIÁ</t>
  </si>
  <si>
    <t>GHI CHÚ</t>
  </si>
  <si>
    <t xml:space="preserve">MAI THỊ QUỲNH </t>
  </si>
  <si>
    <t>LÊ ANH</t>
  </si>
  <si>
    <t>NGUYỄN KHÁNH THU</t>
  </si>
  <si>
    <t>DƯƠNG THỊ THANH</t>
  </si>
  <si>
    <t>NGUYỄN THU</t>
  </si>
  <si>
    <t>NGÔ THỊ KiỀU</t>
  </si>
  <si>
    <t>THÁI NỮ HẠ</t>
  </si>
  <si>
    <t xml:space="preserve">LÊ THỊ HUYỀN </t>
  </si>
  <si>
    <t>TẤM</t>
  </si>
  <si>
    <t xml:space="preserve">NGUYỄN THỊ QUỲNH </t>
  </si>
  <si>
    <t>GIAO</t>
  </si>
  <si>
    <t xml:space="preserve">HỒ THỊ PHI </t>
  </si>
  <si>
    <t>YẾN</t>
  </si>
  <si>
    <t xml:space="preserve">NGUYỄN LÊ </t>
  </si>
  <si>
    <t xml:space="preserve">NGUYỄN THỊ KHÁNH </t>
  </si>
  <si>
    <t>D21KDN1 B</t>
  </si>
  <si>
    <t>D21KDN2 B</t>
  </si>
  <si>
    <t>D21KKT1 B</t>
  </si>
  <si>
    <t>LẬP BẢNG</t>
  </si>
  <si>
    <t>TRƯỞNG KHOA</t>
  </si>
  <si>
    <t>Hà Trình Phương Linh</t>
  </si>
  <si>
    <t>ThS. Hồ Tuấn Vũ</t>
  </si>
  <si>
    <t>THỐNG KÊ SỐ LƯỢNG ĐÁNH GIÁ ĐIỂM RÈN LUYỆN NĂM HỌC 2016-2017</t>
  </si>
  <si>
    <t>BỘ GIÁO DỤC &amp; ĐÀO TẠO</t>
  </si>
  <si>
    <t>CỘNG HOÀ XÃ HỘI CHỦ NGHĨA VIỆT NAM</t>
  </si>
  <si>
    <t>TRƯỜNG ĐẠI HỌC DUY TÂN</t>
  </si>
  <si>
    <t>Độc lập - Tự do - Hạnh phúc</t>
  </si>
  <si>
    <t>KHOA: KẾ TOÁN</t>
  </si>
  <si>
    <t xml:space="preserve">          (Ban hành kèm theo QĐ số :                /QĐ/ĐHDT-RL ngày                        )</t>
  </si>
  <si>
    <t>X SẮC</t>
  </si>
  <si>
    <t>TỐT</t>
  </si>
  <si>
    <t>KHÁ</t>
  </si>
  <si>
    <t>T. BÌNH</t>
  </si>
  <si>
    <t>YẾU</t>
  </si>
  <si>
    <t>KÉM</t>
  </si>
  <si>
    <t>Khối/
ngành</t>
  </si>
  <si>
    <t>Tổng số
 SV</t>
  </si>
  <si>
    <t>Phân loại kết quả rèn luyện</t>
  </si>
  <si>
    <t>Ghi chú</t>
  </si>
  <si>
    <t xml:space="preserve">Xuất Sắc </t>
  </si>
  <si>
    <t xml:space="preserve">Tốt </t>
  </si>
  <si>
    <t xml:space="preserve">Khá </t>
  </si>
  <si>
    <t xml:space="preserve">Trung bình </t>
  </si>
  <si>
    <t xml:space="preserve">Yếu </t>
  </si>
  <si>
    <t xml:space="preserve">Kém </t>
  </si>
  <si>
    <t>SL</t>
  </si>
  <si>
    <t>Tỷ lệ</t>
  </si>
  <si>
    <t>Toàn khoa</t>
  </si>
  <si>
    <t xml:space="preserve">NGƯỜI LẬP BẢNG </t>
  </si>
  <si>
    <t>TRƯỞNG KHOA</t>
  </si>
  <si>
    <t>TP. CÔNG TÁC SINH VIÊN</t>
  </si>
  <si>
    <t>HIỆU TRƯỞNG</t>
  </si>
  <si>
    <t>TS. PHAN THANH HẢI</t>
  </si>
  <si>
    <t>ThS. NGUYỄN THÔI</t>
  </si>
  <si>
    <t>Độc Lập - Tự Do - Hạnh Phúc</t>
  </si>
  <si>
    <t>KẾT QUẢ RÈN LUYỆN SINH VIÊN</t>
  </si>
  <si>
    <t>NGÀNH: KẾ TOÁN DOANH NGHIỆP</t>
  </si>
  <si>
    <t>Họ &amp; Tên</t>
  </si>
  <si>
    <t>Ngày sinh</t>
  </si>
  <si>
    <t>Điểm 
HK I</t>
  </si>
  <si>
    <t>Điểm 
HK II</t>
  </si>
  <si>
    <t>Điểm 
Cả Năm</t>
  </si>
  <si>
    <t>XL
 CẢ NĂM</t>
  </si>
  <si>
    <t>TỔNG HỢP NĂM HỌC</t>
  </si>
  <si>
    <t>PHÂN LOẠI</t>
  </si>
  <si>
    <t>TỶ LỆ %</t>
  </si>
  <si>
    <t>NGƯỜI LẬP BẢNG</t>
  </si>
  <si>
    <t>TỔNG</t>
  </si>
  <si>
    <t>TP.CÔNG TÁC SINH VIÊN</t>
  </si>
  <si>
    <t>HIỆU TRƯỞNG</t>
  </si>
  <si>
    <t xml:space="preserve"> NĂM HỌC : 2016 - 2017</t>
  </si>
  <si>
    <t>SL SV nộp BHYT</t>
  </si>
  <si>
    <r>
      <t xml:space="preserve">TỔNG HỢP KẾT QUẢ RÈN LUYỆN NĂM HỌC </t>
    </r>
    <r>
      <rPr>
        <b/>
        <sz val="12"/>
        <color rgb="FFFF0000"/>
        <rFont val="Times New Roman"/>
        <family val="1"/>
      </rPr>
      <t>2016-2017</t>
    </r>
  </si>
  <si>
    <t>HÀ TRÌNH PHƯƠNG LINH</t>
  </si>
  <si>
    <t>DANH SÁCH SINH VIÊN VI PHẠM QUY CHẾ THI KTHP NĂM HỌC 2016-2017</t>
  </si>
  <si>
    <t>MÃ SỐ BB</t>
  </si>
  <si>
    <t>STT</t>
  </si>
  <si>
    <t>HỌ VÀ TÊN</t>
  </si>
  <si>
    <t>1-2</t>
  </si>
  <si>
    <t>LLCT</t>
  </si>
  <si>
    <t>7h30</t>
  </si>
  <si>
    <t>209 Phan Thanh</t>
  </si>
  <si>
    <t>407/2</t>
  </si>
  <si>
    <t>PHI161</t>
  </si>
  <si>
    <t>Những NLCB của CN Marx - Lenin 1</t>
  </si>
  <si>
    <t>Phạm Ngọc Thành</t>
  </si>
  <si>
    <t>Đình chỉ thi</t>
  </si>
  <si>
    <t>K21XDD</t>
  </si>
  <si>
    <t>Xây Dựng</t>
  </si>
  <si>
    <t>213/1</t>
  </si>
  <si>
    <t>Võ Thị Minh Đức</t>
  </si>
  <si>
    <t>K21YDK</t>
  </si>
  <si>
    <t>Y</t>
  </si>
  <si>
    <t>213/2</t>
  </si>
  <si>
    <t>Hứa Nguyên Giáp</t>
  </si>
  <si>
    <t>K19AĐH</t>
  </si>
  <si>
    <t>Kiến Trúc</t>
  </si>
  <si>
    <t>308/2</t>
  </si>
  <si>
    <t>Vũ Thị Kim Duyên</t>
  </si>
  <si>
    <t>K21VLK</t>
  </si>
  <si>
    <t>0775</t>
  </si>
  <si>
    <t>XHNV</t>
  </si>
  <si>
    <t>14-15-16-17</t>
  </si>
  <si>
    <t>KHTN</t>
  </si>
  <si>
    <t>13h30</t>
  </si>
  <si>
    <t>214/2</t>
  </si>
  <si>
    <t>PHY101</t>
  </si>
  <si>
    <t>Vật Lý Đại Cương 1</t>
  </si>
  <si>
    <t>Nguyễn Công Thành</t>
  </si>
  <si>
    <t>K21TPM</t>
  </si>
  <si>
    <t>CNTT</t>
  </si>
  <si>
    <t>Trần Thị Cẩm Linh</t>
  </si>
  <si>
    <t>K21YDD</t>
  </si>
  <si>
    <t>Điều Dưỡng</t>
  </si>
  <si>
    <t>Nguyễn Phước Thắng</t>
  </si>
  <si>
    <t>K21KMQ</t>
  </si>
  <si>
    <t>Môi Trường</t>
  </si>
  <si>
    <t>32-33</t>
  </si>
  <si>
    <t>QTKD</t>
  </si>
  <si>
    <t>18h00</t>
  </si>
  <si>
    <t>MGT201</t>
  </si>
  <si>
    <t>Quản Trị Học</t>
  </si>
  <si>
    <t>Nguyễn Thị Thảo Nguyên</t>
  </si>
  <si>
    <t>Kế Toán</t>
  </si>
  <si>
    <t>39-40</t>
  </si>
  <si>
    <t>HIS222</t>
  </si>
  <si>
    <t>Lịch Sử Văn Minh Thế Giới 2</t>
  </si>
  <si>
    <t>Nguyễn Thị Tường Vi</t>
  </si>
  <si>
    <t>Khiển trách</t>
  </si>
  <si>
    <t>K20VHD</t>
  </si>
  <si>
    <t>63-64</t>
  </si>
  <si>
    <t>15h30</t>
  </si>
  <si>
    <t>HIS221</t>
  </si>
  <si>
    <t>Lịch Sử Văn Minh Thế Giới 1</t>
  </si>
  <si>
    <t>Trần Thị Trà My</t>
  </si>
  <si>
    <t>84-85</t>
  </si>
  <si>
    <t>FIN406</t>
  </si>
  <si>
    <t>Thẩm Định Dự Án Đầu Tư</t>
  </si>
  <si>
    <t>Nguyễn An Thắng</t>
  </si>
  <si>
    <t>K19QTC</t>
  </si>
  <si>
    <t>86-87-88</t>
  </si>
  <si>
    <t>Du Lịch</t>
  </si>
  <si>
    <t>HOS250</t>
  </si>
  <si>
    <t>Tài Nguyên Du Lịch</t>
  </si>
  <si>
    <t>Trần Khánh Ly</t>
  </si>
  <si>
    <t>K21DLK</t>
  </si>
  <si>
    <t>Võ Ngọc Thùy Trâm</t>
  </si>
  <si>
    <t>151</t>
  </si>
  <si>
    <t>LAW201</t>
  </si>
  <si>
    <t>Pháp Luật Đại Cương</t>
  </si>
  <si>
    <t>Phạm Thị Mỹ Phương</t>
  </si>
  <si>
    <t>K21NAB</t>
  </si>
  <si>
    <t>Ngoại Ngữ</t>
  </si>
  <si>
    <t>Trương Thị Bích Oanh</t>
  </si>
  <si>
    <t>K21NAD</t>
  </si>
  <si>
    <t>162-163</t>
  </si>
  <si>
    <t>314/1</t>
  </si>
  <si>
    <t>CSN161</t>
  </si>
  <si>
    <t>Ẩm Thực Việt Nam - Lý Thuyết &amp; Thực Hành</t>
  </si>
  <si>
    <t>Nguyễn Văn Đạt</t>
  </si>
  <si>
    <t>D20DLL</t>
  </si>
  <si>
    <t>Nguyễn Thị Cẩm Thiện</t>
  </si>
  <si>
    <t>K21PSU-DLK</t>
  </si>
  <si>
    <t>ĐTQT</t>
  </si>
  <si>
    <t>246-247-248</t>
  </si>
  <si>
    <t>K7/25 Quang Trung</t>
  </si>
  <si>
    <t>CS416</t>
  </si>
  <si>
    <t>Cấu Trúc Dữ Liệu &amp; Giải Thuật Nâng Cao</t>
  </si>
  <si>
    <t>Phan Công Thái</t>
  </si>
  <si>
    <t>K19TPM</t>
  </si>
  <si>
    <t>266-267</t>
  </si>
  <si>
    <t>Dược</t>
  </si>
  <si>
    <t>278/4 Nguyễn Văn Linh</t>
  </si>
  <si>
    <t>MED268</t>
  </si>
  <si>
    <t>Y Đức</t>
  </si>
  <si>
    <t>Nguyễn Hoàng Mai Phương</t>
  </si>
  <si>
    <t>K20YDH</t>
  </si>
  <si>
    <t>319-320</t>
  </si>
  <si>
    <t>PMY302</t>
  </si>
  <si>
    <t>Dược Lý Căn Bản 1</t>
  </si>
  <si>
    <t>Đặng Duy Trường</t>
  </si>
  <si>
    <t>T20YDH</t>
  </si>
  <si>
    <t>INR404</t>
  </si>
  <si>
    <t>Nghiệp Vụ Công Tác Đối Ngoại</t>
  </si>
  <si>
    <t>Võ Văn Lợi</t>
  </si>
  <si>
    <t>K19VQH</t>
  </si>
  <si>
    <t>487-488-489</t>
  </si>
  <si>
    <t>9h30</t>
  </si>
  <si>
    <t>408/1</t>
  </si>
  <si>
    <t>HIS361</t>
  </si>
  <si>
    <t>Đường Lối CM của Đảng CS Việt Nam</t>
  </si>
  <si>
    <t>Nguyễn Anh Linh Duyên</t>
  </si>
  <si>
    <t>K21NCD</t>
  </si>
  <si>
    <t>494-495-496</t>
  </si>
  <si>
    <t>PHI162</t>
  </si>
  <si>
    <t>Những NLCB của CN Marx - Lenin 2</t>
  </si>
  <si>
    <t>Lê Thanh Quang</t>
  </si>
  <si>
    <t>K20TPM</t>
  </si>
  <si>
    <t>Huỳnh Thị Thu Hiền</t>
  </si>
  <si>
    <t>K19YDH</t>
  </si>
  <si>
    <t>214/1</t>
  </si>
  <si>
    <t>Nguyễn Hoàng Lan</t>
  </si>
  <si>
    <t>Phan Thị Thu Ngân</t>
  </si>
  <si>
    <t>314/2</t>
  </si>
  <si>
    <t>Hồ Thị Trang</t>
  </si>
  <si>
    <t>414/1</t>
  </si>
  <si>
    <t>Lê Thế Hùng</t>
  </si>
  <si>
    <t>307/2</t>
  </si>
  <si>
    <t>Hứa Thị Tâm</t>
  </si>
  <si>
    <t>Lê Thị Trâm Anh</t>
  </si>
  <si>
    <t>Trương Thị Nhật Dung</t>
  </si>
  <si>
    <t>Trương Đình Khánh Hiên</t>
  </si>
  <si>
    <t>401/1</t>
  </si>
  <si>
    <t>Nguyễn Văn Sang</t>
  </si>
  <si>
    <t>Phan Đình Hoàng Sơn</t>
  </si>
  <si>
    <t>Nguyễn Minh Trang</t>
  </si>
  <si>
    <t>K20PSU-DLK</t>
  </si>
  <si>
    <t>Nguyễn Thanh Vương</t>
  </si>
  <si>
    <t>558-559-560</t>
  </si>
  <si>
    <t>POS361</t>
  </si>
  <si>
    <t>Tư Tưởng Hồ Chí Minh</t>
  </si>
  <si>
    <t>Vũ Nguyễn Phương Linh</t>
  </si>
  <si>
    <t>618-619</t>
  </si>
  <si>
    <t>307/1</t>
  </si>
  <si>
    <t>CHE265</t>
  </si>
  <si>
    <t>Hóa Phân Tích Nâng Cao</t>
  </si>
  <si>
    <t>Lê Trần Phương Thảo</t>
  </si>
  <si>
    <t>K20YDH2</t>
  </si>
  <si>
    <t>30/2</t>
  </si>
  <si>
    <t>D21YDHB</t>
  </si>
  <si>
    <t>Nguyễn Trần Diệu Phương</t>
  </si>
  <si>
    <t>310/1</t>
  </si>
  <si>
    <t>Nguyễn Cao Nhật Tân</t>
  </si>
  <si>
    <t>639-640-641</t>
  </si>
  <si>
    <t>ECO251</t>
  </si>
  <si>
    <t>Kinh Tế Lượng</t>
  </si>
  <si>
    <t>Nguyễn Thị Ly Na</t>
  </si>
  <si>
    <t>D22QNH</t>
  </si>
  <si>
    <t>Trần Văn Thành Trung</t>
  </si>
  <si>
    <t>D22QTH</t>
  </si>
  <si>
    <t>MCC351</t>
  </si>
  <si>
    <t>Dược Liệu 1</t>
  </si>
  <si>
    <t>Phạm Thị Nga</t>
  </si>
  <si>
    <t>T20YDH1A</t>
  </si>
  <si>
    <t>Cao Thị Ánh Thành</t>
  </si>
  <si>
    <t>PHC402</t>
  </si>
  <si>
    <t>Kiểm Nghiệm Dược Phẩm</t>
  </si>
  <si>
    <t>Lê Châu Hoàng Giang</t>
  </si>
  <si>
    <t>Phan Thị Tâm</t>
  </si>
  <si>
    <t>K19YDH3A</t>
  </si>
  <si>
    <t>Hồ Thị Phương Mai</t>
  </si>
  <si>
    <t>T19YDH</t>
  </si>
  <si>
    <t>Lê Đoan Phương Trinh</t>
  </si>
  <si>
    <t>Cảnh cáo</t>
  </si>
  <si>
    <t>Nguyễn Tấn Vũ Luân</t>
  </si>
  <si>
    <t>T21YDHB</t>
  </si>
  <si>
    <t>308/1</t>
  </si>
  <si>
    <t>Nguyễn Quang Hoàng Thảo</t>
  </si>
  <si>
    <t>728</t>
  </si>
  <si>
    <t>CHI101</t>
  </si>
  <si>
    <t>Trung Ngữ Sơ Cấp 1</t>
  </si>
  <si>
    <t>Nguyễn Thị Bích Lam</t>
  </si>
  <si>
    <t>K22NAD</t>
  </si>
  <si>
    <t>723-724</t>
  </si>
  <si>
    <t>413/2</t>
  </si>
  <si>
    <t>Kiều Thị Thanh Huyền</t>
  </si>
  <si>
    <t>K20YDH7</t>
  </si>
  <si>
    <t>Phan Công Thành</t>
  </si>
  <si>
    <t>414/2</t>
  </si>
  <si>
    <t>Nguyễn Hoàng Nhật Hạ</t>
  </si>
  <si>
    <t>K20DLK</t>
  </si>
  <si>
    <t>Nguyễn Thị Ni Na</t>
  </si>
  <si>
    <t>K20KTR</t>
  </si>
  <si>
    <t>Trần Thị Lê Na</t>
  </si>
  <si>
    <t>K20QTM</t>
  </si>
  <si>
    <t>408/2</t>
  </si>
  <si>
    <t>Hồ Vũ Anh Tài</t>
  </si>
  <si>
    <t>Dương Quang Văn</t>
  </si>
  <si>
    <t>K20CMU-TMT</t>
  </si>
  <si>
    <t>901A</t>
  </si>
  <si>
    <t>Trần Công Nhật</t>
  </si>
  <si>
    <t>K20QTH</t>
  </si>
  <si>
    <t>901B</t>
  </si>
  <si>
    <t>Bùi Vĩnh Phúc</t>
  </si>
  <si>
    <t>K21CMU-TPM</t>
  </si>
  <si>
    <t>746-747</t>
  </si>
  <si>
    <t>GEO311</t>
  </si>
  <si>
    <t>Địa Lý Việt Nam</t>
  </si>
  <si>
    <t>Trần Thùy Trinh</t>
  </si>
  <si>
    <t>K21YDH</t>
  </si>
  <si>
    <t>743-744</t>
  </si>
  <si>
    <t>FIN301</t>
  </si>
  <si>
    <t>Quản Trị Tài Chính 1</t>
  </si>
  <si>
    <t>Huỳnh Bá Tường Vi</t>
  </si>
  <si>
    <t>407/1</t>
  </si>
  <si>
    <t>Hồ Trần Quang Định</t>
  </si>
  <si>
    <t>775</t>
  </si>
  <si>
    <t>PHM402</t>
  </si>
  <si>
    <t>Dược Lâm Sàng 1</t>
  </si>
  <si>
    <t>Lê Quang Dũng</t>
  </si>
  <si>
    <t>Mai Hồng Nhung</t>
  </si>
  <si>
    <t>801A</t>
  </si>
  <si>
    <t>Phạm Ngọc Vũ</t>
  </si>
  <si>
    <t>Lê Nhật Nguyên</t>
  </si>
  <si>
    <t>789-790</t>
  </si>
  <si>
    <t>ECO151</t>
  </si>
  <si>
    <t>Căn Bản Kinh Tế Vi Mô</t>
  </si>
  <si>
    <t>Nguyễn Thị Kim Chi</t>
  </si>
  <si>
    <t>Phan Minh Tuấn</t>
  </si>
  <si>
    <t>K21QTH</t>
  </si>
  <si>
    <t>Nguyễn Bảo Nhân</t>
  </si>
  <si>
    <t>Huỳnh Nguyễn Quỳnh Như</t>
  </si>
  <si>
    <t>795-796</t>
  </si>
  <si>
    <t>313/1</t>
  </si>
  <si>
    <t>Võ Tôn Đình Nam</t>
  </si>
  <si>
    <t>Hồ Nguyễn Hoàng Diễm</t>
  </si>
  <si>
    <t>838-839</t>
  </si>
  <si>
    <t>LIN251</t>
  </si>
  <si>
    <t>Cơ Sở Ngôn Ngữ Học</t>
  </si>
  <si>
    <t>Nguyễn Thị Đan Thanh</t>
  </si>
  <si>
    <t>K20VQH</t>
  </si>
  <si>
    <t>843</t>
  </si>
  <si>
    <t>Võ Thị Xuân Phương</t>
  </si>
  <si>
    <t>K21DLL</t>
  </si>
  <si>
    <t>Đặng Huỳnh Thùy Duyên</t>
  </si>
  <si>
    <t>Nguyễn Thị Hoa</t>
  </si>
  <si>
    <t>Hoàng Quốc Trung</t>
  </si>
  <si>
    <t>413/1</t>
  </si>
  <si>
    <t>Trần Anh Việt</t>
  </si>
  <si>
    <t>Võ Hàn Ngân</t>
  </si>
  <si>
    <t>Nguyễn Tiến Thắng</t>
  </si>
  <si>
    <t>Huỳnh Lê Thoại Vy</t>
  </si>
  <si>
    <t>Lâm Thị Mỹ Linh</t>
  </si>
  <si>
    <t>Nguyễn Thị Thúy Vi</t>
  </si>
  <si>
    <t>848</t>
  </si>
  <si>
    <t>Nguyễn Thị Cẩm Hà</t>
  </si>
  <si>
    <t>Huỳnh Thị Yến Hằng</t>
  </si>
  <si>
    <t>852</t>
  </si>
  <si>
    <t>Đường Lối Cách Mạng của Đảng Cộng Sản Việt Nam</t>
  </si>
  <si>
    <t>Phạm Văn Quốc</t>
  </si>
  <si>
    <t>Phan Thanh Trúc Quỳnh</t>
  </si>
  <si>
    <t>K20NAB</t>
  </si>
  <si>
    <t>Lý Thị Trường Sinh</t>
  </si>
  <si>
    <t>Nguyễn Đăng Vũ</t>
  </si>
  <si>
    <t>K20CMU-TPM</t>
  </si>
  <si>
    <t>859</t>
  </si>
  <si>
    <t>Nguyễn Quang Khánh</t>
  </si>
  <si>
    <t>K19YHD</t>
  </si>
  <si>
    <t>Lê Đức Tâm</t>
  </si>
  <si>
    <t>870</t>
  </si>
  <si>
    <t>ECO303</t>
  </si>
  <si>
    <t>Kinh Tế Trong Quản Trị Dịch Vụ</t>
  </si>
  <si>
    <t>Võ Trọng Nhân</t>
  </si>
  <si>
    <t>K19DLL</t>
  </si>
  <si>
    <t>875-876</t>
  </si>
  <si>
    <t>ACC202</t>
  </si>
  <si>
    <t>Nguyên Lý Kế Toán 2</t>
  </si>
  <si>
    <t>Trần Dương Thùy Trâm</t>
  </si>
  <si>
    <t>865-866-867</t>
  </si>
  <si>
    <t>304/1</t>
  </si>
  <si>
    <t>MTH104</t>
  </si>
  <si>
    <t>Toán Cao Cấp A2</t>
  </si>
  <si>
    <t>Trương Công Định</t>
  </si>
  <si>
    <t>K21AĐH</t>
  </si>
  <si>
    <t>832</t>
  </si>
  <si>
    <t>304/2</t>
  </si>
  <si>
    <t>CUL251</t>
  </si>
  <si>
    <t>Cơ Sở Văn Hóa Việt Nam</t>
  </si>
  <si>
    <t>Huỳnh Như Ngọc</t>
  </si>
  <si>
    <t>Nguyễn Thị Thùy Duyên</t>
  </si>
  <si>
    <t>K20NAD3</t>
  </si>
  <si>
    <t>1032</t>
  </si>
  <si>
    <t>AES251</t>
  </si>
  <si>
    <t>Đại Cương Mỹ Học</t>
  </si>
  <si>
    <t>Nguyễn Hữu Phúc</t>
  </si>
  <si>
    <t>K18KTR</t>
  </si>
  <si>
    <t>Phạm Hồng Quân</t>
  </si>
  <si>
    <t>K21VBC</t>
  </si>
  <si>
    <t>Trần Hồng Quang</t>
  </si>
  <si>
    <t>K20ADH</t>
  </si>
  <si>
    <t>Hà Nguyên Hải</t>
  </si>
  <si>
    <t>Nguyễn Phước Trung</t>
  </si>
  <si>
    <t>994</t>
  </si>
  <si>
    <t>401/2</t>
  </si>
  <si>
    <t>PSU-MGT201</t>
  </si>
  <si>
    <t>Lê Vĩnh Hưng</t>
  </si>
  <si>
    <t>Võ Thị Hằng</t>
  </si>
  <si>
    <t>K21PSU-QTH</t>
  </si>
  <si>
    <t>969</t>
  </si>
  <si>
    <t>MTH101</t>
  </si>
  <si>
    <t>Toán Cao Cấp C1</t>
  </si>
  <si>
    <t>Đinh Văn Hiếu</t>
  </si>
  <si>
    <t>K22PSU-DLK</t>
  </si>
  <si>
    <t>976</t>
  </si>
  <si>
    <t>Trần Thị Thùy Trang</t>
  </si>
  <si>
    <t>966-967</t>
  </si>
  <si>
    <t>LIT378</t>
  </si>
  <si>
    <t>Văn Học Mỹ</t>
  </si>
  <si>
    <t>Văn Thị Kim Anh</t>
  </si>
  <si>
    <t>K19NAD</t>
  </si>
  <si>
    <t>510/1</t>
  </si>
  <si>
    <t>Trần Thạch Thảo</t>
  </si>
  <si>
    <t>1022</t>
  </si>
  <si>
    <t>PHI306</t>
  </si>
  <si>
    <t>Logic Học</t>
  </si>
  <si>
    <t>Ngô Quốc Phú</t>
  </si>
  <si>
    <t>K22VLK</t>
  </si>
  <si>
    <t>1031</t>
  </si>
  <si>
    <t>CR250</t>
  </si>
  <si>
    <t>Nền Tảng Hệ Thống Máy Tính</t>
  </si>
  <si>
    <t>Trần Duy Nhật Phương</t>
  </si>
  <si>
    <t>1107-1108-1109</t>
  </si>
  <si>
    <t>SE445</t>
  </si>
  <si>
    <t>Tích Hợp Hệ Thống</t>
  </si>
  <si>
    <t>Nguyễn Hoàng Quý</t>
  </si>
  <si>
    <t>1116</t>
  </si>
  <si>
    <t>IS301</t>
  </si>
  <si>
    <t>Cơ Sở Dữ Liệu</t>
  </si>
  <si>
    <t>Nguyễn Hoàng Thiện</t>
  </si>
  <si>
    <t>1114-1115</t>
  </si>
  <si>
    <t>HOS151</t>
  </si>
  <si>
    <t>Tổng Quan Ngành Lưu Trú</t>
  </si>
  <si>
    <t>Lê Thị Thúy Hằng</t>
  </si>
  <si>
    <t>K22DLL</t>
  </si>
  <si>
    <t>1085</t>
  </si>
  <si>
    <t>BPH250</t>
  </si>
  <si>
    <t>Căn Bản Lý Sinh</t>
  </si>
  <si>
    <t>Võ Quốc Dũng</t>
  </si>
  <si>
    <t>K21YDK1</t>
  </si>
  <si>
    <t>310/2</t>
  </si>
  <si>
    <t>Nguyễn Ngọc Hương Quỳnh</t>
  </si>
  <si>
    <t>Nguyễn Quốc Tín</t>
  </si>
  <si>
    <t>1078</t>
  </si>
  <si>
    <t>HOS364</t>
  </si>
  <si>
    <t>Nghiệp Vụ Bàn</t>
  </si>
  <si>
    <t>Nguyễn Văn Huy Vũ</t>
  </si>
  <si>
    <t>1072</t>
  </si>
  <si>
    <t>ĐĐT</t>
  </si>
  <si>
    <t>EE353</t>
  </si>
  <si>
    <t>Các Hệ Thống Viễn Thông</t>
  </si>
  <si>
    <t>Nguyễn Đức Văn Toàn</t>
  </si>
  <si>
    <t>K19EVT</t>
  </si>
  <si>
    <t>ĐTVT</t>
  </si>
  <si>
    <t>1138-1139</t>
  </si>
  <si>
    <t>03 Quang Trung</t>
  </si>
  <si>
    <t>302/1</t>
  </si>
  <si>
    <t>CHE260</t>
  </si>
  <si>
    <t>Phức Chất và Gốc Tự Do trong Y Dược</t>
  </si>
  <si>
    <t>Nguyễn Thị Thùy Dung</t>
  </si>
  <si>
    <t>K21YDHB</t>
  </si>
  <si>
    <t>1177-1178-1179</t>
  </si>
  <si>
    <t>MEC212</t>
  </si>
  <si>
    <t>Sức Bền Vật Liệu 2</t>
  </si>
  <si>
    <t>Phan Thế Hiển</t>
  </si>
  <si>
    <t>D22XDD</t>
  </si>
  <si>
    <t>1172</t>
  </si>
  <si>
    <t>ECO302</t>
  </si>
  <si>
    <t>Kinh Tế Trong Quản Trị</t>
  </si>
  <si>
    <t>Nguyễn Hồ Thoại Vy</t>
  </si>
  <si>
    <t>D21QNH</t>
  </si>
  <si>
    <t>1226</t>
  </si>
  <si>
    <t>334/4 Nguyễn Văn Linh</t>
  </si>
  <si>
    <t>CHE273</t>
  </si>
  <si>
    <t>Hóa Hữu Cơ cho Dược</t>
  </si>
  <si>
    <t>Trần Thị Song Hạ</t>
  </si>
  <si>
    <t>K22YDH</t>
  </si>
  <si>
    <t>Nguyễn Thị Giang</t>
  </si>
  <si>
    <t>1225</t>
  </si>
  <si>
    <t>Trương Thị Thu Hòa</t>
  </si>
  <si>
    <t>T19YDH1A</t>
  </si>
  <si>
    <t>Lê Văn Linh</t>
  </si>
  <si>
    <t>T19YDH3A</t>
  </si>
  <si>
    <t>Vũ Thị Bạch Liên</t>
  </si>
  <si>
    <t>T19YDHB</t>
  </si>
  <si>
    <t>Lê Việt Quốc</t>
  </si>
  <si>
    <t>Dương Quang Lợi</t>
  </si>
  <si>
    <t>1220-1221</t>
  </si>
  <si>
    <t>Những Nguyên Lý Cơ Bản của Chủ Nghĩa Marx - Lenin 2</t>
  </si>
  <si>
    <t>Lê Thị Trà My</t>
  </si>
  <si>
    <t>D22KDN</t>
  </si>
  <si>
    <t>Nguyễn Văn Trọng</t>
  </si>
  <si>
    <t>Hồ Anh Khoa</t>
  </si>
  <si>
    <t>Lê Thị Diệu Thảo</t>
  </si>
  <si>
    <t>Nguyễn Hữu Trung</t>
  </si>
  <si>
    <t>Lê Thị Thu Hồng</t>
  </si>
  <si>
    <t>Phạm Thị Diễm Hương</t>
  </si>
  <si>
    <t>D22YDH</t>
  </si>
  <si>
    <t>1244-1245</t>
  </si>
  <si>
    <t>PMY304</t>
  </si>
  <si>
    <t>Dược Lý Căn Bản 2</t>
  </si>
  <si>
    <t>Võ Vĩnh Khương</t>
  </si>
  <si>
    <t>Võ Công Trí</t>
  </si>
  <si>
    <t>1331-1332-1424-1426</t>
  </si>
  <si>
    <t>PSU-ENG233</t>
  </si>
  <si>
    <t>AV Chuyên Ngành cho SV PSU Du Lịch 2</t>
  </si>
  <si>
    <t>Trần Thị Thanh Lam</t>
  </si>
  <si>
    <t>1552</t>
  </si>
  <si>
    <t>ENG227</t>
  </si>
  <si>
    <t>Writing - Level 2 (International School)</t>
  </si>
  <si>
    <t>Nguyễn Thị Hạ Thu</t>
  </si>
  <si>
    <t>K22PSU-DLH</t>
  </si>
  <si>
    <t>Võ Thái Nguyên</t>
  </si>
  <si>
    <t>1286</t>
  </si>
  <si>
    <t>Huỳnh Hồng An</t>
  </si>
  <si>
    <t>Phạm Thị Tuyết Mai</t>
  </si>
  <si>
    <t>K19CSU-KTR</t>
  </si>
  <si>
    <t>1333</t>
  </si>
  <si>
    <t>10h00</t>
  </si>
  <si>
    <t>ENG167</t>
  </si>
  <si>
    <t>Writing - Level 2</t>
  </si>
  <si>
    <t>Lê Đình Kiệt</t>
  </si>
  <si>
    <t>K20CSU-KTR</t>
  </si>
  <si>
    <t>1440</t>
  </si>
  <si>
    <t>3 Quang Trung</t>
  </si>
  <si>
    <t>CHI202</t>
  </si>
  <si>
    <t>Trung Ngữ Trung Cấp 2</t>
  </si>
  <si>
    <t>Mai Thị Loan Trinh</t>
  </si>
  <si>
    <t>Khiếu Thu Phương</t>
  </si>
  <si>
    <t>K19NAB</t>
  </si>
  <si>
    <t>1455</t>
  </si>
  <si>
    <t>PMY300</t>
  </si>
  <si>
    <t>Dược Lý Học cho Y</t>
  </si>
  <si>
    <t>Đặng Thị Hoài Thương</t>
  </si>
  <si>
    <t>1352</t>
  </si>
  <si>
    <t>Những Nguyên Lý Cơ Bản của Chủ Nghĩa Marx - Lenin 1</t>
  </si>
  <si>
    <t>Hoàng Kha</t>
  </si>
  <si>
    <t>2021418432</t>
  </si>
  <si>
    <t>Đặng Thị Tường Vy</t>
  </si>
  <si>
    <t>1353</t>
  </si>
  <si>
    <t>COM384</t>
  </si>
  <si>
    <t>Nghệ Thuật Đàm Phán</t>
  </si>
  <si>
    <t>Trần Đình Hưng</t>
  </si>
  <si>
    <t>1350</t>
  </si>
  <si>
    <t>CIE450</t>
  </si>
  <si>
    <t>An Toàn Lao Động</t>
  </si>
  <si>
    <t>Lê Văn Long</t>
  </si>
  <si>
    <t>K19XDD</t>
  </si>
  <si>
    <t>1349</t>
  </si>
  <si>
    <t>Hà Ngọc Huyền</t>
  </si>
  <si>
    <t>K20YDD</t>
  </si>
  <si>
    <t>Cao Thị Quỳnh Như</t>
  </si>
  <si>
    <t>Nguyễn Vĩnh Triết</t>
  </si>
  <si>
    <t>Châu Huỳnh Anh</t>
  </si>
  <si>
    <t>K21QTM</t>
  </si>
  <si>
    <t>Lê Phước Thuận</t>
  </si>
  <si>
    <t>Võ Đức Phú</t>
  </si>
  <si>
    <t>K21EDT</t>
  </si>
  <si>
    <t>Nguyễn Thị Hương</t>
  </si>
  <si>
    <t>K21QNH</t>
  </si>
  <si>
    <t>Nguyễn Minh Trâm</t>
  </si>
  <si>
    <t>Nguyễn Thị Hồng Nhung</t>
  </si>
  <si>
    <t>K21TTT</t>
  </si>
  <si>
    <t>Phạm Thị Thu Thảo</t>
  </si>
  <si>
    <t>Nguyễn Trần Huyền Trang</t>
  </si>
  <si>
    <t>1433</t>
  </si>
  <si>
    <t>Hồ Thị Lan Chi</t>
  </si>
  <si>
    <t>Phan Thanh Tùng</t>
  </si>
  <si>
    <t>1300</t>
  </si>
  <si>
    <t>PHC406</t>
  </si>
  <si>
    <t>Bào Chế &amp; Sinh Dược Học 2</t>
  </si>
  <si>
    <t>Lương Thị Thủy Tiên</t>
  </si>
  <si>
    <t>Trần Hải Đăng</t>
  </si>
  <si>
    <t>Lê Văn Thảo</t>
  </si>
  <si>
    <t>Đỗ Văn Thịnh</t>
  </si>
  <si>
    <t>313/2</t>
  </si>
  <si>
    <t>Trương Bá Hoàng</t>
  </si>
  <si>
    <t>Trần Nhân Hợp</t>
  </si>
  <si>
    <t>1486-1571-1572-1573</t>
  </si>
  <si>
    <t>ARC392</t>
  </si>
  <si>
    <t>Kiến Trúc cho Xây Dựng</t>
  </si>
  <si>
    <t>Đoàn Văn Dương</t>
  </si>
  <si>
    <t>K20XDD</t>
  </si>
  <si>
    <t>1382</t>
  </si>
  <si>
    <t>MTH254</t>
  </si>
  <si>
    <t>Toán Rời Rạc &amp; Ứng Dụng</t>
  </si>
  <si>
    <t>Nguyễn Thanh Rôn</t>
  </si>
  <si>
    <t>1493</t>
  </si>
  <si>
    <t>Đoàn Ngọc Phúc</t>
  </si>
  <si>
    <t>Trần Văn Phú</t>
  </si>
  <si>
    <t>Huỳnh Nhật Triều</t>
  </si>
  <si>
    <t>1384-1492</t>
  </si>
  <si>
    <t>CS201</t>
  </si>
  <si>
    <t>Tin Học Ứng Dụng</t>
  </si>
  <si>
    <t>Hà Phương Uyên</t>
  </si>
  <si>
    <t>K22KKT3</t>
  </si>
  <si>
    <t>1495</t>
  </si>
  <si>
    <t>STA271</t>
  </si>
  <si>
    <t>Nguyên Lý Thống Kê Kinh Tế (với SPSS)</t>
  </si>
  <si>
    <t>Trần Hữu Phát</t>
  </si>
  <si>
    <t>K22QTH</t>
  </si>
  <si>
    <t>1307</t>
  </si>
  <si>
    <t>PHM407</t>
  </si>
  <si>
    <t>Dược Lâm Sàng 2</t>
  </si>
  <si>
    <t>Hồ Thị Phương Tuyết</t>
  </si>
  <si>
    <t>Nguyễn Thị Thùy Trang</t>
  </si>
  <si>
    <t>1470</t>
  </si>
  <si>
    <t>Đặng Kỳ Boon</t>
  </si>
  <si>
    <t>Trịnh Thị Ngọc Thảo</t>
  </si>
  <si>
    <t>Phạm Thị Thảo Vy</t>
  </si>
  <si>
    <t>Võ Thị Hoàng Nin</t>
  </si>
  <si>
    <t>Mai Thị Phước</t>
  </si>
  <si>
    <t>Phạm Thái Ngọc</t>
  </si>
  <si>
    <t>1305-1306</t>
  </si>
  <si>
    <t>302/2</t>
  </si>
  <si>
    <t>INR450</t>
  </si>
  <si>
    <t>Các Vấn Đề Toàn Cầu</t>
  </si>
  <si>
    <t>Võ Thị Phương Linh</t>
  </si>
  <si>
    <t>1386</t>
  </si>
  <si>
    <t>HRM301</t>
  </si>
  <si>
    <t>Quản Trị Nhân Lực</t>
  </si>
  <si>
    <t>Lê Thị Cảnh Dung</t>
  </si>
  <si>
    <t>K20QTC (K21QTC)</t>
  </si>
  <si>
    <t>1575</t>
  </si>
  <si>
    <t>801B</t>
  </si>
  <si>
    <t>PHI122</t>
  </si>
  <si>
    <t>Triết Học Tây Phương</t>
  </si>
  <si>
    <t>Nguyễn Văn Minh Khoa</t>
  </si>
  <si>
    <t>K20VBC</t>
  </si>
  <si>
    <t>Dương Thị Thuận</t>
  </si>
  <si>
    <t>K22VQH</t>
  </si>
  <si>
    <t>1313</t>
  </si>
  <si>
    <t>CIE403</t>
  </si>
  <si>
    <t>Kỹ Thuật Thi Công</t>
  </si>
  <si>
    <t>Lê Minh Huy</t>
  </si>
  <si>
    <t>K19XDC</t>
  </si>
  <si>
    <t>Đặng Khánh Thường</t>
  </si>
  <si>
    <t>Đặng Ngọc Hiếu</t>
  </si>
  <si>
    <t>1380</t>
  </si>
  <si>
    <t>Lại Thị Hoàng Anh</t>
  </si>
  <si>
    <t>K19KTN</t>
  </si>
  <si>
    <t>1381</t>
  </si>
  <si>
    <t>Trần Thị Thương</t>
  </si>
  <si>
    <t>K19DLK</t>
  </si>
  <si>
    <t>1363-1453</t>
  </si>
  <si>
    <t>ENG306</t>
  </si>
  <si>
    <t>Đọc 3</t>
  </si>
  <si>
    <t>Đặng Thị Phương Thi</t>
  </si>
  <si>
    <t>1408-1541-1542</t>
  </si>
  <si>
    <t>POS365</t>
  </si>
  <si>
    <t>Thể Chế Chính Trị Thế Giới</t>
  </si>
  <si>
    <t>Nguyễn Đăng Tuyền</t>
  </si>
  <si>
    <t>LIT261</t>
  </si>
  <si>
    <t>Văn Học Dân Gian Việt Nam</t>
  </si>
  <si>
    <t>Nguyễn Thị Thùy Nhiên</t>
  </si>
  <si>
    <t>Hoàng Long Thiên</t>
  </si>
  <si>
    <t>K21VQH</t>
  </si>
  <si>
    <t>1340-1341</t>
  </si>
  <si>
    <t>ARC303</t>
  </si>
  <si>
    <t>Kiến Trúc Công Nghiệp</t>
  </si>
  <si>
    <t>Trần Văn Thi</t>
  </si>
  <si>
    <t>K16KTR</t>
  </si>
  <si>
    <t>1578</t>
  </si>
  <si>
    <t>MTH103</t>
  </si>
  <si>
    <t>Toán Cao Cấp A1</t>
  </si>
  <si>
    <t>Hồ Viết Quang</t>
  </si>
  <si>
    <t>K20ACD</t>
  </si>
  <si>
    <t>1603-1633-1635</t>
  </si>
  <si>
    <t>IS437</t>
  </si>
  <si>
    <t>Hệ Thống Thông Tin Quản Lý Dược Khoa</t>
  </si>
  <si>
    <t>Phan Lê Anh Đào</t>
  </si>
  <si>
    <t>Hoàng Thị Thu</t>
  </si>
  <si>
    <t>Võ Thị Hoa</t>
  </si>
  <si>
    <t>Nguyễn Thị Sim</t>
  </si>
  <si>
    <t>T20YDH3A</t>
  </si>
  <si>
    <t>Võ Ngọc Bảo Hưng</t>
  </si>
  <si>
    <t>Lê Thị Yến</t>
  </si>
  <si>
    <t>Nguyễn Thị Mỹ Linh</t>
  </si>
  <si>
    <t>1613</t>
  </si>
  <si>
    <t>Nguyễn Thu Hằng</t>
  </si>
  <si>
    <t>T22YDH</t>
  </si>
  <si>
    <t>AUD411</t>
  </si>
  <si>
    <t>Kiểm Toán Hoạt Động</t>
  </si>
  <si>
    <t>Bùi Quốc Việt</t>
  </si>
  <si>
    <t>Nguyễn Thị Ngọc Trân</t>
  </si>
  <si>
    <t>MED268L</t>
  </si>
  <si>
    <t>Đặng Thị Trà My</t>
  </si>
  <si>
    <t>T22YDHB</t>
  </si>
  <si>
    <t>Nguyễn Thị Thanh Nga</t>
  </si>
  <si>
    <t>Nguyễn Thị Bích Trang</t>
  </si>
  <si>
    <t>1614</t>
  </si>
  <si>
    <t>Kiều Thị Kim Thoa</t>
  </si>
  <si>
    <t>Huỳnh Thị Ngọc Vy</t>
  </si>
  <si>
    <t>1606-1607-1639</t>
  </si>
  <si>
    <t>NTR431</t>
  </si>
  <si>
    <t>Thực Phẩm Chức Năng</t>
  </si>
  <si>
    <t>Lê Thị Thế Cường</t>
  </si>
  <si>
    <t>T20YDH1A-B</t>
  </si>
  <si>
    <t>501/1</t>
  </si>
  <si>
    <t>PHC351</t>
  </si>
  <si>
    <t>Bào Chế &amp; Sinh Dược Học 1</t>
  </si>
  <si>
    <t>Nguyễn Thị Hoàng Vân</t>
  </si>
  <si>
    <t>T20YDHB</t>
  </si>
  <si>
    <t>Phan Thị Kim Oanh</t>
  </si>
  <si>
    <t>Đỗ Trần Hồng Quyên</t>
  </si>
  <si>
    <t>Trịnh Thị Hồng Sinh</t>
  </si>
  <si>
    <t>T20YDH2A</t>
  </si>
  <si>
    <t>Nguyễn Thị Công Trang</t>
  </si>
  <si>
    <t>1854</t>
  </si>
  <si>
    <t>Đặng Tuyết Nhung</t>
  </si>
  <si>
    <t>Mai Anh Tuấn</t>
  </si>
  <si>
    <t>Lê Nguyễn Anh Thư</t>
  </si>
  <si>
    <t>Võ Huỳnh Hải Nghĩa</t>
  </si>
  <si>
    <t>Trần Thị Gia Ly</t>
  </si>
  <si>
    <t>Đặng Thị Hồng Tuyết</t>
  </si>
  <si>
    <t>Nguyễn Văn Nam</t>
  </si>
  <si>
    <t>1856</t>
  </si>
  <si>
    <t>STA151</t>
  </si>
  <si>
    <t>Lý Thuyết Xác Suất &amp; Thống Kê Toán</t>
  </si>
  <si>
    <t>Văn Lê Viết Duy</t>
  </si>
  <si>
    <t>Nguyễn Đình Hậu</t>
  </si>
  <si>
    <t>1984-1985</t>
  </si>
  <si>
    <t>CMU-CS303</t>
  </si>
  <si>
    <t>Fundamentals of Computing 1</t>
  </si>
  <si>
    <t>Hồ Quỳnh Hữu Phát</t>
  </si>
  <si>
    <t>K22CMU-TMT</t>
  </si>
  <si>
    <t>1730</t>
  </si>
  <si>
    <t>ECO152</t>
  </si>
  <si>
    <t>Căn Bản Kinh Tế Vĩ Mô</t>
  </si>
  <si>
    <t>Võ Trần Thanh Tiến</t>
  </si>
  <si>
    <t>1729</t>
  </si>
  <si>
    <t>Phạm Nam Phong</t>
  </si>
  <si>
    <t xml:space="preserve">Nguyễn Thị Ngọc  </t>
  </si>
  <si>
    <t>1685-1686</t>
  </si>
  <si>
    <t>LAW392</t>
  </si>
  <si>
    <t>Pháp Chế Dược</t>
  </si>
  <si>
    <t>Đỗ Quang Vũ</t>
  </si>
  <si>
    <t>Phan Thị Ngọc Thảo</t>
  </si>
  <si>
    <t>Dương Mai Thùy Trâm</t>
  </si>
  <si>
    <t>1737</t>
  </si>
  <si>
    <t>Nguyễn Thùy Linh</t>
  </si>
  <si>
    <t>K22QNT (K22QNH)</t>
  </si>
  <si>
    <t>Nguyễn Anh Kham</t>
  </si>
  <si>
    <t>Võ Thị Ngọc Tuyết</t>
  </si>
  <si>
    <t>Trịnh Quang</t>
  </si>
  <si>
    <t>1740</t>
  </si>
  <si>
    <t>Hồ Thị Lê Anh Đào</t>
  </si>
  <si>
    <t>K22DLK</t>
  </si>
  <si>
    <t>Lê Thị Bích Chi</t>
  </si>
  <si>
    <t>Phan Huy Thiện</t>
  </si>
  <si>
    <t>Phạm Vũ Huy</t>
  </si>
  <si>
    <t>1748-1882-1995</t>
  </si>
  <si>
    <t>CHI302</t>
  </si>
  <si>
    <t>Trung Ngữ Cao Cấp 2</t>
  </si>
  <si>
    <t>Trần Thanh Trân</t>
  </si>
  <si>
    <t xml:space="preserve">  </t>
  </si>
  <si>
    <t>ACC452</t>
  </si>
  <si>
    <t>Kế Toán Tài Chính Nâng Cao</t>
  </si>
  <si>
    <t>Đặng Ngọc Thành</t>
  </si>
  <si>
    <t>D21KDN2A</t>
  </si>
  <si>
    <t>1851</t>
  </si>
  <si>
    <t>Văn Hoàng Nhật Linh</t>
  </si>
  <si>
    <t>D21KDN3A</t>
  </si>
  <si>
    <t>1687</t>
  </si>
  <si>
    <t>CIE435</t>
  </si>
  <si>
    <t>Máy Xây Dựng</t>
  </si>
  <si>
    <t>Lê Minh Gia Đạt</t>
  </si>
  <si>
    <t>K21XCD</t>
  </si>
  <si>
    <t>Nguyễn Minh Quyền</t>
  </si>
  <si>
    <t>K20XCD</t>
  </si>
  <si>
    <t>Dương Phú Phong</t>
  </si>
  <si>
    <t>Bùi Mạnh Cường</t>
  </si>
  <si>
    <t>K20CSU-XDD</t>
  </si>
  <si>
    <t>Lê Phú Thịnh</t>
  </si>
  <si>
    <t>1886</t>
  </si>
  <si>
    <t>PSY151</t>
  </si>
  <si>
    <t>Đại Cương Tâm Lý Học</t>
  </si>
  <si>
    <t>Lê Hữu Đức</t>
  </si>
  <si>
    <t>Nguyễn Châu Thùy Dương</t>
  </si>
  <si>
    <t>1697</t>
  </si>
  <si>
    <t>510/3</t>
  </si>
  <si>
    <t>CIE431</t>
  </si>
  <si>
    <t>Kỹ Thuât Lắp Ghép Công Trình Dân Dụng &amp; Công Nghiệp</t>
  </si>
  <si>
    <t>Bạch Văn Sang</t>
  </si>
  <si>
    <t>Phan Tăng Quyết</t>
  </si>
  <si>
    <t>1893</t>
  </si>
  <si>
    <t>CS427</t>
  </si>
  <si>
    <t>An Ninh Internet</t>
  </si>
  <si>
    <t>Trần Anh Tú</t>
  </si>
  <si>
    <t>D21TMT</t>
  </si>
  <si>
    <t>1872</t>
  </si>
  <si>
    <t>CMU-SE252</t>
  </si>
  <si>
    <t>Computer Science for Practicing Engineers (Software Construction)</t>
  </si>
  <si>
    <t>Lê Minh Thái</t>
  </si>
  <si>
    <t>1894</t>
  </si>
  <si>
    <t>LAW403</t>
  </si>
  <si>
    <t>Cơ Sở Luật Kinh Tế</t>
  </si>
  <si>
    <t>Dương Thị Thanh Thanh</t>
  </si>
  <si>
    <t>1899</t>
  </si>
  <si>
    <t>Tăng Trần Thiên Thanh</t>
  </si>
  <si>
    <t>Đỗ Ngọc Châu</t>
  </si>
  <si>
    <t>Huỳnh Anh Thảo</t>
  </si>
  <si>
    <t>1900</t>
  </si>
  <si>
    <t>Phạm Thị Quỳnh Như</t>
  </si>
  <si>
    <t>Ngô Thị Bích Thủy</t>
  </si>
  <si>
    <t>Nguyễn Thị Thu Thảo</t>
  </si>
  <si>
    <t>Hồ Thị Bích Trâm</t>
  </si>
  <si>
    <t>1869</t>
  </si>
  <si>
    <t>OB251</t>
  </si>
  <si>
    <t>Tổng Quan Hành Vi Tổ Chức</t>
  </si>
  <si>
    <t>Lê Thị Ngọc Ái</t>
  </si>
  <si>
    <t xml:space="preserve">K22QNT  </t>
  </si>
  <si>
    <t>1718</t>
  </si>
  <si>
    <t>PHM404</t>
  </si>
  <si>
    <t>Dược Học Cổ Truyền</t>
  </si>
  <si>
    <t>Nguyễn Cửu Huy Hoàng</t>
  </si>
  <si>
    <t>Huỳnh Thị Yến Lê</t>
  </si>
  <si>
    <t>Nguyễn Huyền Thanh Thảo</t>
  </si>
  <si>
    <t>1814-1816</t>
  </si>
  <si>
    <t>510/2</t>
  </si>
  <si>
    <t>MEC305</t>
  </si>
  <si>
    <t>Cơ Học Kết Cấu</t>
  </si>
  <si>
    <t>Phan Bá Nguyên</t>
  </si>
  <si>
    <t>1822-2058-2059</t>
  </si>
  <si>
    <t>CMU-CS462</t>
  </si>
  <si>
    <t>Software Measurements &amp; Analysis</t>
  </si>
  <si>
    <t>Hoàng Quang Kim</t>
  </si>
  <si>
    <t>1712</t>
  </si>
  <si>
    <t>ENG267</t>
  </si>
  <si>
    <t>Writing - Level 4</t>
  </si>
  <si>
    <t>Đỗ Ngọc Huyền</t>
  </si>
  <si>
    <t>Vương Hoàng Uyên</t>
  </si>
  <si>
    <t>1968</t>
  </si>
  <si>
    <t>Phan Thị Thanh Phượng</t>
  </si>
  <si>
    <t>Nguyễn Thị Tường Vy</t>
  </si>
  <si>
    <t>Trần N. Thanh Thanh</t>
  </si>
  <si>
    <t>1727</t>
  </si>
  <si>
    <t>Hoàng Nguyên Quân</t>
  </si>
  <si>
    <t>1803-1804</t>
  </si>
  <si>
    <t>ACC304</t>
  </si>
  <si>
    <t>Kế Toán Tài Chính 2</t>
  </si>
  <si>
    <t>Lê Thu Trang</t>
  </si>
  <si>
    <t>1955-2056-2057</t>
  </si>
  <si>
    <t>EE436</t>
  </si>
  <si>
    <t>Kỹ Thuật Điện Thoại &amp; Tổng Đài</t>
  </si>
  <si>
    <t>Lê Văn Tân</t>
  </si>
  <si>
    <t>K19EĐT</t>
  </si>
  <si>
    <t>1725</t>
  </si>
  <si>
    <t>Phan Thị Giang</t>
  </si>
  <si>
    <t>Đào Thụy Phương Uyên</t>
  </si>
  <si>
    <t>Trương Thùy Trang</t>
  </si>
  <si>
    <t>Trương Phương Duyên</t>
  </si>
  <si>
    <t>Nghiêm Thị Thùy Liên</t>
  </si>
  <si>
    <t>Trịnh Nguyễn Đức</t>
  </si>
  <si>
    <t>1799</t>
  </si>
  <si>
    <t>AHI391</t>
  </si>
  <si>
    <t>Lịch Sử Kiến Trúc Phương Đông &amp; Việt Nam</t>
  </si>
  <si>
    <t>Văn Phú Tài</t>
  </si>
  <si>
    <t>K21EĐT</t>
  </si>
  <si>
    <t>2032</t>
  </si>
  <si>
    <t>MEC201</t>
  </si>
  <si>
    <t>Cơ Lý Thuyết 1</t>
  </si>
  <si>
    <t>Nguyễn Minh Tuấn</t>
  </si>
  <si>
    <t>K22XDD1</t>
  </si>
  <si>
    <t>1798-2025-2052</t>
  </si>
  <si>
    <t>Nguyễn Văn Lên</t>
  </si>
  <si>
    <t>Võ Thị Nhật Linh</t>
  </si>
  <si>
    <t>1696</t>
  </si>
  <si>
    <t>Đường Lối CM của Đảng Cộng Sản VN</t>
  </si>
  <si>
    <t>Võ Lê Đức Long</t>
  </si>
  <si>
    <t xml:space="preserve">K20PSU </t>
  </si>
  <si>
    <t>Du Lịch (ĐTQT)</t>
  </si>
  <si>
    <t>1775</t>
  </si>
  <si>
    <t>Nguyễn Xuân Nhất</t>
  </si>
  <si>
    <t>K19KTR</t>
  </si>
  <si>
    <t>Lê Trần Bảo An</t>
  </si>
  <si>
    <t>K20CMU</t>
  </si>
  <si>
    <t>Đặng Thị Bình An</t>
  </si>
  <si>
    <t>1760</t>
  </si>
  <si>
    <t>Nguyễn Thị Thanh Nhung</t>
  </si>
  <si>
    <t>Hoàng Phi Hùng</t>
  </si>
  <si>
    <t>K21TMT</t>
  </si>
  <si>
    <t>501/3</t>
  </si>
  <si>
    <t>Huỳnh Tấn Quang</t>
  </si>
  <si>
    <t>K22QTM</t>
  </si>
  <si>
    <t>Nguyễn Lan Dung</t>
  </si>
  <si>
    <t>K20PSU- QNH</t>
  </si>
  <si>
    <t>Ngô Mạnh Cường</t>
  </si>
  <si>
    <t>501/2</t>
  </si>
  <si>
    <t>Lại Thị Hạnh Nguyên</t>
  </si>
  <si>
    <t>1713-1933-1934-1935-1936-1939</t>
  </si>
  <si>
    <t>PSU-ENG230</t>
  </si>
  <si>
    <t>Anh Văn CN cho SV PSU 2</t>
  </si>
  <si>
    <t>Lê Thị Thùy Trang</t>
  </si>
  <si>
    <t>1734</t>
  </si>
  <si>
    <t>Nguyễn Lê Nguyệt Ánh</t>
  </si>
  <si>
    <t>3(5)513</t>
  </si>
  <si>
    <t>Bùi Kiều Phương</t>
  </si>
  <si>
    <t>1980</t>
  </si>
  <si>
    <t>Nguyễn Thị Hường</t>
  </si>
  <si>
    <t>K22DLK4</t>
  </si>
  <si>
    <t>Trần Thị Ly</t>
  </si>
  <si>
    <t>K22DLK3</t>
  </si>
  <si>
    <t>Phùng Thị Trang</t>
  </si>
  <si>
    <t>1878-1994</t>
  </si>
  <si>
    <t>PSU-ACC202</t>
  </si>
  <si>
    <t>Trần Hoàng Huy</t>
  </si>
  <si>
    <t>1888</t>
  </si>
  <si>
    <t>IS251</t>
  </si>
  <si>
    <t>Hệ Thống Thông Tin Quản Lý</t>
  </si>
  <si>
    <t>Trần Nguyễn Kim Tâm</t>
  </si>
  <si>
    <t xml:space="preserve">K20QTC  </t>
  </si>
  <si>
    <t>1703-2044</t>
  </si>
  <si>
    <t>ENG373</t>
  </si>
  <si>
    <t>Dịch Báo Cáo Kinh Tế - Xã Hội</t>
  </si>
  <si>
    <t xml:space="preserve">Nguyễn Thị Lành </t>
  </si>
  <si>
    <t>K20NAP</t>
  </si>
  <si>
    <t>1977</t>
  </si>
  <si>
    <t>CHE101</t>
  </si>
  <si>
    <t>Hóa Học Đại Cương</t>
  </si>
  <si>
    <t>Nguyễn Hữu Châu</t>
  </si>
  <si>
    <t>K22TPM</t>
  </si>
  <si>
    <t>K22KDN1</t>
  </si>
  <si>
    <t xml:space="preserve">ĐÀO THỊ ĐÀI </t>
  </si>
  <si>
    <t>K22KDN2</t>
  </si>
  <si>
    <t>K22KDN3</t>
  </si>
  <si>
    <t>K22KKT1</t>
  </si>
  <si>
    <t>K22KKT2</t>
  </si>
  <si>
    <t>K22KCD</t>
  </si>
  <si>
    <t>D22KDNA</t>
  </si>
  <si>
    <t>T22KDNA</t>
  </si>
  <si>
    <t>D22KDNB</t>
  </si>
  <si>
    <t>T22KDNB</t>
  </si>
  <si>
    <t>D22KDNC</t>
  </si>
  <si>
    <t>KHÔNG
ĐÁNH GIÁ</t>
  </si>
  <si>
    <t>Đà Nẵng, ngày    tháng     năm 2017</t>
  </si>
  <si>
    <t>Lê</t>
  </si>
  <si>
    <t>Thị Thủy</t>
  </si>
  <si>
    <t>Anh</t>
  </si>
  <si>
    <t>Nữ</t>
  </si>
  <si>
    <t>Đặng</t>
  </si>
  <si>
    <t>Thị Kim</t>
  </si>
  <si>
    <t>Mai</t>
  </si>
  <si>
    <t>Thị Mỹ</t>
  </si>
  <si>
    <t>Trần</t>
  </si>
  <si>
    <t>Ngọc</t>
  </si>
  <si>
    <t>Vân</t>
  </si>
  <si>
    <t>Nguyễn</t>
  </si>
  <si>
    <t>Thị Phương</t>
  </si>
  <si>
    <t>Thị Trâm</t>
  </si>
  <si>
    <t>Phạm</t>
  </si>
  <si>
    <t>Kim</t>
  </si>
  <si>
    <t>Bằng</t>
  </si>
  <si>
    <t>Nam</t>
  </si>
  <si>
    <t>Huỳnh</t>
  </si>
  <si>
    <t>Châu</t>
  </si>
  <si>
    <t>Hồ</t>
  </si>
  <si>
    <t>Hoàng Quỳnh</t>
  </si>
  <si>
    <t>Thị Yến</t>
  </si>
  <si>
    <t>Chi</t>
  </si>
  <si>
    <t>Chiến</t>
  </si>
  <si>
    <t>Quốc</t>
  </si>
  <si>
    <t>Cường</t>
  </si>
  <si>
    <t>Thị Ngọc</t>
  </si>
  <si>
    <t>Diệp</t>
  </si>
  <si>
    <t>Thị Minh</t>
  </si>
  <si>
    <t>Dung</t>
  </si>
  <si>
    <t>Đào</t>
  </si>
  <si>
    <t>Thị</t>
  </si>
  <si>
    <t>Tuấn</t>
  </si>
  <si>
    <t>Dũng</t>
  </si>
  <si>
    <t>Thị Ánh</t>
  </si>
  <si>
    <t>Dương</t>
  </si>
  <si>
    <t>Tôn</t>
  </si>
  <si>
    <t>Thị Hương</t>
  </si>
  <si>
    <t>Giang</t>
  </si>
  <si>
    <t>Võ</t>
  </si>
  <si>
    <t>Hà</t>
  </si>
  <si>
    <t>Hằng</t>
  </si>
  <si>
    <t>Thị Thanh</t>
  </si>
  <si>
    <t>Hạnh</t>
  </si>
  <si>
    <t>Hiền</t>
  </si>
  <si>
    <t>Hiếu</t>
  </si>
  <si>
    <t>Hoa</t>
  </si>
  <si>
    <t>Thị Lệ</t>
  </si>
  <si>
    <t>Hoài</t>
  </si>
  <si>
    <t>Hà Minh</t>
  </si>
  <si>
    <t>Hoàng</t>
  </si>
  <si>
    <t>x</t>
  </si>
  <si>
    <t>Trương</t>
  </si>
  <si>
    <t>Công</t>
  </si>
  <si>
    <t>Hợp</t>
  </si>
  <si>
    <t>Minh</t>
  </si>
  <si>
    <t>Hùng</t>
  </si>
  <si>
    <t>Hương</t>
  </si>
  <si>
    <t>Thị Thu</t>
  </si>
  <si>
    <t>Hường</t>
  </si>
  <si>
    <t>Huyền</t>
  </si>
  <si>
    <t>Thị Diệu</t>
  </si>
  <si>
    <t>Lan</t>
  </si>
  <si>
    <t>Thị Hồng</t>
  </si>
  <si>
    <t>Liền</t>
  </si>
  <si>
    <t>Linh</t>
  </si>
  <si>
    <t>Phan</t>
  </si>
  <si>
    <t>Thị Thùy</t>
  </si>
  <si>
    <t>Thị Bích</t>
  </si>
  <si>
    <t>Loan</t>
  </si>
  <si>
    <t>Thanh</t>
  </si>
  <si>
    <t>Lộc</t>
  </si>
  <si>
    <t>Ngô</t>
  </si>
  <si>
    <t>Lý</t>
  </si>
  <si>
    <t>Quách</t>
  </si>
  <si>
    <t>Thị Diễm</t>
  </si>
  <si>
    <t>My</t>
  </si>
  <si>
    <t>Thị Trà</t>
  </si>
  <si>
    <t>Thị Thúy</t>
  </si>
  <si>
    <t>Nga</t>
  </si>
  <si>
    <t>Tú</t>
  </si>
  <si>
    <t>Nghi</t>
  </si>
  <si>
    <t>Trương Nguyên</t>
  </si>
  <si>
    <t>Lô</t>
  </si>
  <si>
    <t>Thị An</t>
  </si>
  <si>
    <t>Nguyên</t>
  </si>
  <si>
    <t>Thị Ái</t>
  </si>
  <si>
    <t>Nhi</t>
  </si>
  <si>
    <t>Phương</t>
  </si>
  <si>
    <t>Thị Lan</t>
  </si>
  <si>
    <t>Đỗ</t>
  </si>
  <si>
    <t>Ý</t>
  </si>
  <si>
    <t>Ngọc Quỳnh</t>
  </si>
  <si>
    <t>Nhung</t>
  </si>
  <si>
    <t>Thị Tuyết</t>
  </si>
  <si>
    <t>Thị Bảo</t>
  </si>
  <si>
    <t>Oanh</t>
  </si>
  <si>
    <t>Ngọc Hoàng</t>
  </si>
  <si>
    <t>Thị Tú</t>
  </si>
  <si>
    <t>Lữ</t>
  </si>
  <si>
    <t>Thị Hà</t>
  </si>
  <si>
    <t>Quý</t>
  </si>
  <si>
    <t>Quyết</t>
  </si>
  <si>
    <t>Quỳnh</t>
  </si>
  <si>
    <t>Nguyễn Như</t>
  </si>
  <si>
    <t>Sang</t>
  </si>
  <si>
    <t>Sáu</t>
  </si>
  <si>
    <t>Sương</t>
  </si>
  <si>
    <t>Văn</t>
  </si>
  <si>
    <t>Tâm</t>
  </si>
  <si>
    <t>Thắm</t>
  </si>
  <si>
    <t>Thảo</t>
  </si>
  <si>
    <t>Đoàn</t>
  </si>
  <si>
    <t>Ngô Thạch</t>
  </si>
  <si>
    <t>Thêu</t>
  </si>
  <si>
    <t>Thoa</t>
  </si>
  <si>
    <t>Vi</t>
  </si>
  <si>
    <t>Thị Cẩm</t>
  </si>
  <si>
    <t>Thư</t>
  </si>
  <si>
    <t>Thúy</t>
  </si>
  <si>
    <t>Thương</t>
  </si>
  <si>
    <t>Thị Thương</t>
  </si>
  <si>
    <t>Trâm</t>
  </si>
  <si>
    <t>Thu</t>
  </si>
  <si>
    <t>Trang</t>
  </si>
  <si>
    <t>Thị Hoài</t>
  </si>
  <si>
    <t>Hải</t>
  </si>
  <si>
    <t>Triều</t>
  </si>
  <si>
    <t>Thị Kiều</t>
  </si>
  <si>
    <t>Trinh</t>
  </si>
  <si>
    <t>Vũ</t>
  </si>
  <si>
    <t>Hoàng Uyên</t>
  </si>
  <si>
    <t>Chiêu</t>
  </si>
  <si>
    <t>Trung</t>
  </si>
  <si>
    <t>Tùng</t>
  </si>
  <si>
    <t>Đức</t>
  </si>
  <si>
    <t>Phùng</t>
  </si>
  <si>
    <t>Tuyết</t>
  </si>
  <si>
    <t>Đinh</t>
  </si>
  <si>
    <t>Huỳnh Phương</t>
  </si>
  <si>
    <t>Uyên</t>
  </si>
  <si>
    <t>Thị Tường</t>
  </si>
  <si>
    <t>Tường</t>
  </si>
  <si>
    <t>Vy</t>
  </si>
  <si>
    <t>Xuyến</t>
  </si>
  <si>
    <t>Thị Hoàng</t>
  </si>
  <si>
    <t>Yến</t>
  </si>
  <si>
    <t>D21KDN1B</t>
  </si>
  <si>
    <t>Thị Quỳnh</t>
  </si>
  <si>
    <t>Kiều Vân</t>
  </si>
  <si>
    <t>Bé</t>
  </si>
  <si>
    <t xml:space="preserve">Thị Kim </t>
  </si>
  <si>
    <t>Cúc</t>
  </si>
  <si>
    <t>Duyên</t>
  </si>
  <si>
    <t>Thị Miên</t>
  </si>
  <si>
    <t xml:space="preserve">Thị </t>
  </si>
  <si>
    <t>Huế</t>
  </si>
  <si>
    <t>Quang</t>
  </si>
  <si>
    <t>Huy</t>
  </si>
  <si>
    <t>Liên</t>
  </si>
  <si>
    <t>Thị Nam</t>
  </si>
  <si>
    <t>May</t>
  </si>
  <si>
    <t>Mi</t>
  </si>
  <si>
    <t>Lê Diễm</t>
  </si>
  <si>
    <t>Ko ĐG</t>
  </si>
  <si>
    <t>Bảo lưu</t>
  </si>
  <si>
    <t>Nghĩa</t>
  </si>
  <si>
    <t>Kim Bảo</t>
  </si>
  <si>
    <t>Lê Thảo</t>
  </si>
  <si>
    <t>Vũ Lệ</t>
  </si>
  <si>
    <t>Cao</t>
  </si>
  <si>
    <t>Duy</t>
  </si>
  <si>
    <t>Sơn</t>
  </si>
  <si>
    <t xml:space="preserve">Phạm </t>
  </si>
  <si>
    <t xml:space="preserve">Thị Minh </t>
  </si>
  <si>
    <t>Liểu</t>
  </si>
  <si>
    <t>Ái</t>
  </si>
  <si>
    <t>Thị Đào</t>
  </si>
  <si>
    <t>Nở</t>
  </si>
  <si>
    <t>Yên</t>
  </si>
  <si>
    <t>Kỳ 2 -  NKT Hằng</t>
  </si>
  <si>
    <t>Bão</t>
  </si>
  <si>
    <t>Ca</t>
  </si>
  <si>
    <t>Diễm</t>
  </si>
  <si>
    <t>Ko Đg</t>
  </si>
  <si>
    <t>Ko đi học</t>
  </si>
  <si>
    <t>Đức Đạt</t>
  </si>
  <si>
    <t>Em</t>
  </si>
  <si>
    <t>Phạm Thị Phước</t>
  </si>
  <si>
    <t>Trương Mỹ</t>
  </si>
  <si>
    <t>Hảo</t>
  </si>
  <si>
    <t>Hậu</t>
  </si>
  <si>
    <t>Khánh</t>
  </si>
  <si>
    <t>Duy Hoàng</t>
  </si>
  <si>
    <t>Khoa</t>
  </si>
  <si>
    <t>Lương</t>
  </si>
  <si>
    <t>Mạnh</t>
  </si>
  <si>
    <t>Hồng</t>
  </si>
  <si>
    <t>Thị Thạch</t>
  </si>
  <si>
    <t>Nha</t>
  </si>
  <si>
    <t>Công Thanh</t>
  </si>
  <si>
    <t>Nhàn</t>
  </si>
  <si>
    <t>Huỳnh Thị Ý</t>
  </si>
  <si>
    <t>Như</t>
  </si>
  <si>
    <t xml:space="preserve">Thị Lệ </t>
  </si>
  <si>
    <t>Tài</t>
  </si>
  <si>
    <t>Thành</t>
  </si>
  <si>
    <t>Đàm</t>
  </si>
  <si>
    <t>Võ Anh</t>
  </si>
  <si>
    <t>Vũ Quỳnh</t>
  </si>
  <si>
    <t>Xuân</t>
  </si>
  <si>
    <t>Tín</t>
  </si>
  <si>
    <t xml:space="preserve">Hoàng Huyền </t>
  </si>
  <si>
    <t xml:space="preserve">Thị Kiều </t>
  </si>
  <si>
    <t>Thị Như</t>
  </si>
  <si>
    <t>Thị Cát</t>
  </si>
  <si>
    <t>Trọng</t>
  </si>
  <si>
    <t>Hữu</t>
  </si>
  <si>
    <t>Bùi</t>
  </si>
  <si>
    <t>Khả</t>
  </si>
  <si>
    <t>Việt</t>
  </si>
  <si>
    <t>Đài</t>
  </si>
  <si>
    <t>Thị Nhơn</t>
  </si>
  <si>
    <t>Thị Hải</t>
  </si>
  <si>
    <t xml:space="preserve">Văn </t>
  </si>
  <si>
    <t>Phú</t>
  </si>
  <si>
    <t>Phi</t>
  </si>
  <si>
    <t>Thân</t>
  </si>
  <si>
    <t>Hà Châu</t>
  </si>
  <si>
    <t>Bảo Liên</t>
  </si>
  <si>
    <t>Hà Thu</t>
  </si>
  <si>
    <t>Thủy</t>
  </si>
  <si>
    <t>Thị Huyền</t>
  </si>
  <si>
    <t>Thị Mai</t>
  </si>
  <si>
    <t>Thị Đan</t>
  </si>
  <si>
    <t>Phượng</t>
  </si>
  <si>
    <t>Ánh</t>
  </si>
  <si>
    <t>Hoàng Thảo</t>
  </si>
  <si>
    <t>Bình</t>
  </si>
  <si>
    <t>Nguyên Minh</t>
  </si>
  <si>
    <t>Tự</t>
  </si>
  <si>
    <t>Kiều</t>
  </si>
  <si>
    <t>Thị Thảo</t>
  </si>
  <si>
    <t>Long</t>
  </si>
  <si>
    <t>Thạch</t>
  </si>
  <si>
    <t>Cẩm</t>
  </si>
  <si>
    <t>Từ</t>
  </si>
  <si>
    <t>Kỳ</t>
  </si>
  <si>
    <t>Ngân</t>
  </si>
  <si>
    <t>Tố</t>
  </si>
  <si>
    <t>Tiên</t>
  </si>
  <si>
    <t>Chính</t>
  </si>
  <si>
    <t>Viết</t>
  </si>
  <si>
    <t>Quang Quốc</t>
  </si>
  <si>
    <t>Vỹ</t>
  </si>
  <si>
    <t>nữ</t>
  </si>
  <si>
    <t>Kỳ 2 -  ĐTĐài Trang</t>
  </si>
  <si>
    <t>Hân</t>
  </si>
  <si>
    <t>Thị Khánh</t>
  </si>
  <si>
    <t>Chung</t>
  </si>
  <si>
    <t>Thị Xuân</t>
  </si>
  <si>
    <t>Điểm</t>
  </si>
  <si>
    <t>Nguyễn Trọng</t>
  </si>
  <si>
    <t>Đông</t>
  </si>
  <si>
    <t>Lệ</t>
  </si>
  <si>
    <t>Tô</t>
  </si>
  <si>
    <t>Thế</t>
  </si>
  <si>
    <t>Bảo</t>
  </si>
  <si>
    <t>Lài</t>
  </si>
  <si>
    <t>Thùy</t>
  </si>
  <si>
    <t>Phạm Thị Cẩm</t>
  </si>
  <si>
    <t>Công Quốc</t>
  </si>
  <si>
    <t>Không liên lạc được</t>
  </si>
  <si>
    <t>Đã chuyển về quê học-Nghỉ học</t>
  </si>
  <si>
    <t>Đã nghỉ học-Đã đi làm xa</t>
  </si>
  <si>
    <t>Lê Phượng</t>
  </si>
  <si>
    <t>Đã nghỉ học</t>
  </si>
  <si>
    <t>Đã xin chuyển ngành</t>
  </si>
  <si>
    <t>Ly</t>
  </si>
  <si>
    <t>Ny</t>
  </si>
  <si>
    <t>Nguyệt</t>
  </si>
  <si>
    <t>Phước</t>
  </si>
  <si>
    <t>Ngọc Như</t>
  </si>
  <si>
    <t>Quyên</t>
  </si>
  <si>
    <t>Thái</t>
  </si>
  <si>
    <t>Thị Trúc</t>
  </si>
  <si>
    <t>Nguyện</t>
  </si>
  <si>
    <t>Trần Cẩm</t>
  </si>
  <si>
    <t>Phúc</t>
  </si>
  <si>
    <t>Hiển</t>
  </si>
  <si>
    <t>Thị Na</t>
  </si>
  <si>
    <t>Na</t>
  </si>
  <si>
    <t>Trần Thị Hồng</t>
  </si>
  <si>
    <t>Trần Bảo</t>
  </si>
  <si>
    <t>Thị Lê</t>
  </si>
  <si>
    <t>Châu Anh</t>
  </si>
  <si>
    <t>Thy</t>
  </si>
  <si>
    <t>Văn Phương</t>
  </si>
  <si>
    <t>Chuyển Trường</t>
  </si>
  <si>
    <t>Thị Kiểu</t>
  </si>
  <si>
    <t>Mỹ</t>
  </si>
  <si>
    <t>Diệu</t>
  </si>
  <si>
    <t>Lâm</t>
  </si>
  <si>
    <t>Tuyến</t>
  </si>
  <si>
    <t>Nguyễn Nguyên</t>
  </si>
  <si>
    <t>An</t>
  </si>
  <si>
    <t>Nhật</t>
  </si>
  <si>
    <t>Lưu Phương</t>
  </si>
  <si>
    <t>Tuyền</t>
  </si>
  <si>
    <t>Lương Anh</t>
  </si>
  <si>
    <t>Kỳ 2 -  NTK Trang</t>
  </si>
  <si>
    <t>nghỉ</t>
  </si>
  <si>
    <t>Tâm Đại</t>
  </si>
  <si>
    <t>Giao</t>
  </si>
  <si>
    <t>Hoàng Phi</t>
  </si>
  <si>
    <t>Thị Việt</t>
  </si>
  <si>
    <t>Thụy Huyền</t>
  </si>
  <si>
    <t>Khôi</t>
  </si>
  <si>
    <t>KĐG</t>
  </si>
  <si>
    <t>Tính</t>
  </si>
  <si>
    <t>Thanh Thanh</t>
  </si>
  <si>
    <t>bảo lưu</t>
  </si>
  <si>
    <t>chuyển ngành</t>
  </si>
  <si>
    <t>Thi</t>
  </si>
  <si>
    <t>Thị Bé</t>
  </si>
  <si>
    <t>Nguyễn Khánh</t>
  </si>
  <si>
    <t>Nghỉ</t>
  </si>
  <si>
    <t>Thị Út</t>
  </si>
  <si>
    <t>Tiền</t>
  </si>
  <si>
    <t>Trịnh</t>
  </si>
  <si>
    <t>Thuận</t>
  </si>
  <si>
    <t>Bá</t>
  </si>
  <si>
    <t>Trường</t>
  </si>
  <si>
    <t>Đình</t>
  </si>
  <si>
    <t>Diễn</t>
  </si>
  <si>
    <t>Lương Hoàng</t>
  </si>
  <si>
    <t>Trân</t>
  </si>
  <si>
    <t>Ninh</t>
  </si>
  <si>
    <t>Pháp</t>
  </si>
  <si>
    <t>Thị Điền</t>
  </si>
  <si>
    <t>Kỳ 2 -  NT Phương</t>
  </si>
  <si>
    <t>Nhã</t>
  </si>
  <si>
    <t>X</t>
  </si>
  <si>
    <t>Nghỉ học</t>
  </si>
  <si>
    <t>Mơ</t>
  </si>
  <si>
    <t>Thị Ý</t>
  </si>
  <si>
    <t>Nữ Phương</t>
  </si>
  <si>
    <t>Nữ Tường</t>
  </si>
  <si>
    <t>Trúc</t>
  </si>
  <si>
    <t>Biền</t>
  </si>
  <si>
    <t>Ngọc Minh</t>
  </si>
  <si>
    <t>Nguyễn Thảo</t>
  </si>
  <si>
    <t>Dân</t>
  </si>
  <si>
    <t>Thị Ni</t>
  </si>
  <si>
    <t>Phấn</t>
  </si>
  <si>
    <t>Vũ Huyền</t>
  </si>
  <si>
    <t>Thiên</t>
  </si>
  <si>
    <t>Lưu</t>
  </si>
  <si>
    <t>Ti</t>
  </si>
  <si>
    <t>Ngọc Tố</t>
  </si>
  <si>
    <t>Quân</t>
  </si>
  <si>
    <t>Khương</t>
  </si>
  <si>
    <t>Hiệp</t>
  </si>
  <si>
    <t>Dư</t>
  </si>
  <si>
    <t>Quang Nhật</t>
  </si>
  <si>
    <t>Trà</t>
  </si>
  <si>
    <t>K22KDN4</t>
  </si>
  <si>
    <t>Kỳ 2 -  NT H Sương</t>
  </si>
  <si>
    <t>Kỳ 2 -  MT Q Như</t>
  </si>
  <si>
    <t>Ko LL được</t>
  </si>
  <si>
    <t>K20KDN5</t>
  </si>
  <si>
    <t>Kỳ 2- L A Tuấn</t>
  </si>
  <si>
    <t>Sỹ Tuấn</t>
  </si>
  <si>
    <t>Thị Phong</t>
  </si>
  <si>
    <t>Đã TN</t>
  </si>
  <si>
    <t>Đã tốt nghiệp Tháng 5</t>
  </si>
  <si>
    <t>Huệ</t>
  </si>
  <si>
    <t>Đoàn Ngọc</t>
  </si>
  <si>
    <t>Lê Phụng</t>
  </si>
  <si>
    <t>Lê Mai</t>
  </si>
  <si>
    <t>Bá Duy</t>
  </si>
  <si>
    <t>Vũ Hữu</t>
  </si>
  <si>
    <t>Trương Châu</t>
  </si>
  <si>
    <t>Thiềm</t>
  </si>
  <si>
    <t>Thơi</t>
  </si>
  <si>
    <t>Đã nghĩ học từ học kỳ 2 năm 1</t>
  </si>
  <si>
    <t>Thị Đoan</t>
  </si>
  <si>
    <t>Tăng</t>
  </si>
  <si>
    <t>Vui</t>
  </si>
  <si>
    <t>Đoàn Quốc</t>
  </si>
  <si>
    <t>Thị Châu</t>
  </si>
  <si>
    <t>Đắc</t>
  </si>
  <si>
    <t>Chuyển đến - Chưa rõ thông tin</t>
  </si>
  <si>
    <t>Trần Thảo</t>
  </si>
  <si>
    <t>Đạt</t>
  </si>
  <si>
    <t>Đã nghĩ học từ HK1</t>
  </si>
  <si>
    <t>Thị Nhật</t>
  </si>
  <si>
    <t>Phường</t>
  </si>
  <si>
    <t>Thị Anh</t>
  </si>
  <si>
    <t>Hứa</t>
  </si>
  <si>
    <t>Bích</t>
  </si>
  <si>
    <t>Bảo Quỳnh</t>
  </si>
  <si>
    <t>Mai Thảo</t>
  </si>
  <si>
    <t>Thị Tâm</t>
  </si>
  <si>
    <t>Trần Tiến</t>
  </si>
  <si>
    <t>Bỏ học từ học kỳ 2 do nợ quá nhiều môn, không muốn đi học lại</t>
  </si>
  <si>
    <t>Ngọc Hoàn</t>
  </si>
  <si>
    <t>Phong</t>
  </si>
  <si>
    <t>Đình Quốc</t>
  </si>
  <si>
    <t>Trí</t>
  </si>
  <si>
    <t>Văn Nam</t>
  </si>
  <si>
    <t>Kỳ 2- NL Nhân</t>
  </si>
  <si>
    <t>Tình</t>
  </si>
  <si>
    <t>Trầm</t>
  </si>
  <si>
    <t>Đăng Mỹ</t>
  </si>
  <si>
    <t>Hữu Ngọc</t>
  </si>
  <si>
    <t>Thục</t>
  </si>
  <si>
    <t>Vinh</t>
  </si>
  <si>
    <t>Phạm Thanh</t>
  </si>
  <si>
    <t>Trình</t>
  </si>
  <si>
    <t>Toàn</t>
  </si>
  <si>
    <t>Ngọc Bảo</t>
  </si>
  <si>
    <t>Thạnh</t>
  </si>
  <si>
    <t>Tấn</t>
  </si>
  <si>
    <t>Hồ Nhật</t>
  </si>
  <si>
    <t>Hoàng Trúc</t>
  </si>
  <si>
    <t>Phú Hoàng</t>
  </si>
  <si>
    <t>Kỳ 2 -  NT Tấm</t>
  </si>
  <si>
    <t>Từ Thị Anh</t>
  </si>
  <si>
    <t>Nguyễn Dạ</t>
  </si>
  <si>
    <t>Thị Trang</t>
  </si>
  <si>
    <t>Thịnh</t>
  </si>
  <si>
    <t>Trần Xuân</t>
  </si>
  <si>
    <t>Tiến</t>
  </si>
  <si>
    <t>Truờng</t>
  </si>
  <si>
    <t>Thắng</t>
  </si>
  <si>
    <t>Đán</t>
  </si>
  <si>
    <t>Không đánh giá</t>
  </si>
  <si>
    <t xml:space="preserve">Nguyễn </t>
  </si>
  <si>
    <t xml:space="preserve"> Thanh</t>
  </si>
  <si>
    <t>Ngọc Phương</t>
  </si>
  <si>
    <t>nghỉ học</t>
  </si>
  <si>
    <t>buôn bán</t>
  </si>
  <si>
    <t>Mai Quỳnh</t>
  </si>
  <si>
    <t>Võ Bích</t>
  </si>
  <si>
    <t>Đỗ Thái</t>
  </si>
  <si>
    <t>Tán</t>
  </si>
  <si>
    <t>Hoàn Phương</t>
  </si>
  <si>
    <t>Châu Thảo</t>
  </si>
  <si>
    <t>Văn Thanh</t>
  </si>
  <si>
    <t>Thị Linh</t>
  </si>
  <si>
    <t>Thị Ngân</t>
  </si>
  <si>
    <t>Bhling</t>
  </si>
  <si>
    <t>Vũ Long</t>
  </si>
  <si>
    <t>không Đánh giá</t>
  </si>
  <si>
    <t>Trần Thanh</t>
  </si>
  <si>
    <t>du học Nhật</t>
  </si>
  <si>
    <t>đi bộ đội</t>
  </si>
  <si>
    <t>Kỳ 2 -  LTH Trâm</t>
  </si>
  <si>
    <t>Khuyên</t>
  </si>
  <si>
    <t>Tạ</t>
  </si>
  <si>
    <t>Bạch</t>
  </si>
  <si>
    <t>Trần Quốc</t>
  </si>
  <si>
    <t>Hòa</t>
  </si>
  <si>
    <t>Ko LL</t>
  </si>
  <si>
    <t>Cù</t>
  </si>
  <si>
    <t>Đặng Khánh</t>
  </si>
  <si>
    <t>Thơ</t>
  </si>
  <si>
    <t>Lợi</t>
  </si>
  <si>
    <t>Trần Huyền</t>
  </si>
  <si>
    <t xml:space="preserve">Trần </t>
  </si>
  <si>
    <t>Lê Thủy</t>
  </si>
  <si>
    <t>Nghỉ vì việc gia đình</t>
  </si>
  <si>
    <t>Đi du học</t>
  </si>
  <si>
    <t>Phạm Thu</t>
  </si>
  <si>
    <t>Chuyển ngành</t>
  </si>
  <si>
    <t>Võ Thùy</t>
  </si>
  <si>
    <t>Kỳ 2 - TNH Uyên</t>
  </si>
  <si>
    <t>Thị Vân</t>
  </si>
  <si>
    <t>Hữu Huỳnh</t>
  </si>
  <si>
    <t>Nguyễn Thu</t>
  </si>
  <si>
    <t>TN</t>
  </si>
  <si>
    <t>Hoàng Kim</t>
  </si>
  <si>
    <t>Đồng</t>
  </si>
  <si>
    <t>Thị My</t>
  </si>
  <si>
    <t>Phát</t>
  </si>
  <si>
    <t>Quy</t>
  </si>
  <si>
    <t>Ngọc Hương</t>
  </si>
  <si>
    <t>Sen</t>
  </si>
  <si>
    <t>Võ Thảo</t>
  </si>
  <si>
    <t>Viên</t>
  </si>
  <si>
    <t>Thị Yên</t>
  </si>
  <si>
    <t>Xong</t>
  </si>
  <si>
    <t>Thị Nhã</t>
  </si>
  <si>
    <t>Hưng</t>
  </si>
  <si>
    <t>Sinh</t>
  </si>
  <si>
    <t>Đỗ Phương</t>
  </si>
  <si>
    <t>Thị Viên</t>
  </si>
  <si>
    <t>Thông</t>
  </si>
  <si>
    <t>Nguyễn Hoàng</t>
  </si>
  <si>
    <t>Cái</t>
  </si>
  <si>
    <t>Thị Giang</t>
  </si>
  <si>
    <t>Ông</t>
  </si>
  <si>
    <t>Thùy Nhật</t>
  </si>
  <si>
    <t>Doãn Quỳnh</t>
  </si>
  <si>
    <t>Nguyễn Minh</t>
  </si>
  <si>
    <t>Hà Thanh</t>
  </si>
  <si>
    <t>BẢO LƯU</t>
  </si>
  <si>
    <t>Luỳnh</t>
  </si>
  <si>
    <t>Phan Hoàng</t>
  </si>
  <si>
    <t xml:space="preserve">PHẠM </t>
  </si>
  <si>
    <t xml:space="preserve">NGỌC PHƯƠNG </t>
  </si>
  <si>
    <t>THẢO</t>
  </si>
  <si>
    <t>Chuyển trường đền vào K21KDN từ HK2 năm học 2016-2017 theo QĐ: 46/QĐ-ĐH</t>
  </si>
  <si>
    <t>Kỳ 2 -  NTK Vân</t>
  </si>
  <si>
    <t>01264 652 500</t>
  </si>
  <si>
    <t xml:space="preserve">  KHỐI : K20KDN.  KHOA: KẾ TOÁN</t>
  </si>
  <si>
    <t xml:space="preserve">  KHỐI : K20KKT.  KHOA: KẾ TOÁN</t>
  </si>
  <si>
    <t>NGÀNH: KẾ TOÁN KIỂM TOÁN</t>
  </si>
  <si>
    <t>Chuyển khóa vào K21KKT- Giao-- từ HK2 năm học 2016-2017 theo QĐ: 738/QĐ-ĐHDT-ĐT ngày 03/03/2017</t>
  </si>
  <si>
    <t>×</t>
  </si>
  <si>
    <t>bảo lưu HKII NH 2015-2016</t>
  </si>
  <si>
    <t>đã xét TN</t>
  </si>
  <si>
    <t>chuyển sang D21KDN1B</t>
  </si>
  <si>
    <t>D21KDN2B</t>
  </si>
  <si>
    <t>Phan Hương</t>
  </si>
  <si>
    <t>nghỉ từ NH 2015-2016</t>
  </si>
  <si>
    <t>Thị Hiền</t>
  </si>
  <si>
    <t>Trương Anh</t>
  </si>
  <si>
    <t>bảo lưu từ NH 2015-2016</t>
  </si>
  <si>
    <t xml:space="preserve">Mai </t>
  </si>
  <si>
    <t xml:space="preserve"> Thị Thanh</t>
  </si>
  <si>
    <t>Kỳ 2 -  HTP Yến</t>
  </si>
  <si>
    <t>Kỳ 2 -  DTT Hiền</t>
  </si>
  <si>
    <t>0122 241 4341</t>
  </si>
  <si>
    <r>
      <t xml:space="preserve">  KHỐI : </t>
    </r>
    <r>
      <rPr>
        <b/>
        <sz val="11"/>
        <color rgb="FF002060"/>
        <rFont val="Times New Roman"/>
        <family val="1"/>
      </rPr>
      <t>K20KDN</t>
    </r>
    <r>
      <rPr>
        <b/>
        <sz val="11"/>
        <rFont val="Times New Roman"/>
        <family val="1"/>
      </rPr>
      <t>.  KHOA: KẾ TOÁN</t>
    </r>
  </si>
  <si>
    <r>
      <t xml:space="preserve">  KHỐI : </t>
    </r>
    <r>
      <rPr>
        <b/>
        <sz val="11"/>
        <color rgb="FF002060"/>
        <rFont val="Times New Roman"/>
        <family val="1"/>
      </rPr>
      <t>K20KKT</t>
    </r>
    <r>
      <rPr>
        <b/>
        <sz val="11"/>
        <rFont val="Times New Roman"/>
        <family val="1"/>
      </rPr>
      <t>.  KHOA: KẾ TOÁN</t>
    </r>
  </si>
  <si>
    <r>
      <t xml:space="preserve">NGÀNH: KẾ TOÁN </t>
    </r>
    <r>
      <rPr>
        <b/>
        <sz val="11"/>
        <color rgb="FF002060"/>
        <rFont val="Times New Roman"/>
        <family val="1"/>
      </rPr>
      <t>KIỂM TOÁN</t>
    </r>
  </si>
  <si>
    <t>đã k tra:
 đã xét TN</t>
  </si>
  <si>
    <t>LT--Hoãn CNTN 5/2017</t>
  </si>
  <si>
    <t>lớp C Hiền-- đánh giá lớp T Tuấn</t>
  </si>
  <si>
    <t>BL 226QĐ 16/1/17</t>
  </si>
  <si>
    <t>0935 531 580
Anh trai 01688070800</t>
  </si>
  <si>
    <t>0989 415 721: ko nghe máy</t>
  </si>
  <si>
    <t xml:space="preserve"> Chuyển ngành sang K20KKT từ HK1 năm 2015-2016 theo QĐ: 054/QĐ-ĐHDT-ĐT ngày 06/11/2015</t>
  </si>
  <si>
    <t>Chuyển ngành vào K20KKT từ HK2 năm 2015-2016 theo QĐ: 1195/QĐ-ĐHDT-ĐT ngày 31/12/2015</t>
  </si>
  <si>
    <t>0966 999 672: 
đã báo SV bs 6/7/17</t>
  </si>
  <si>
    <t>kỳ 1: có đi học- GVCV gọi nhiều lần mà ko đg</t>
  </si>
  <si>
    <t>0962 931 914: đã báo SV bs 6717</t>
  </si>
  <si>
    <t>Chuyển trường đến- ko học-- ko nộp HP</t>
  </si>
  <si>
    <t>nghỉ học
Ko nộp HP</t>
  </si>
  <si>
    <t>đã báo SV nộp 6/7/17 0905669336</t>
  </si>
  <si>
    <t>BS 6/7 .0898205055</t>
  </si>
  <si>
    <t>đã báo SV bs 6/7 0963 979 816</t>
  </si>
  <si>
    <t>SV báo 6/7/17:BL- nhưng ko đủ ĐK-- Đi Nhật  0935051912</t>
  </si>
  <si>
    <t>Ko HP- sinh con</t>
  </si>
  <si>
    <t>Ko HP-Đi du học</t>
  </si>
  <si>
    <t>Ko HP-du học Nhật</t>
  </si>
  <si>
    <t>ko HP-Nghỉ vì việc gia đình</t>
  </si>
  <si>
    <t>Ko- HP-bố bị ung thư -bảo lưu</t>
  </si>
  <si>
    <t>Ko HP-Nghỉ vì việc gia đình</t>
  </si>
  <si>
    <t>Ko HP-Chuyển trường đền vào K21KDN từ HK2 năm học 2016-2017 theo QĐ: 46/QĐ-ĐH</t>
  </si>
  <si>
    <t>Nợ HP-đi bộ đội</t>
  </si>
  <si>
    <t>Nợ HP-Đi du học</t>
  </si>
  <si>
    <t>phần mềm 7/2017 ghi: Chuyển ngành và đã xóa tên</t>
  </si>
  <si>
    <t>Nợ HP kỳ 1-7//17: đã tư vấn SV chuyen khóa sau---Kỳ 1 ko ĐG- KO học- Ko nộp HP---chuyển ngành từ K20PSU-KKT -&gt; K20KKT từ HK2 2014-2015 theo QĐ: 306/QĐ-ĐHDT-ĐT ngày 20/01/2015</t>
  </si>
  <si>
    <t>Nợ HP-Lập GĐ- nghỉ-chưa có QĐ</t>
  </si>
  <si>
    <t>Nợ HP-Chuyển KHóa học theo QĐ số 1519/QĐ-ĐHDT-ĐT ký ngày 01/06/2015 bắt đầu từ HK hè 2014-2015</t>
  </si>
  <si>
    <t>Nợ HP-Ko học cả năm 16-17-buôn bán</t>
  </si>
  <si>
    <t>nợ HP-Chuyển từ K19KKT =&gt; K20KKT từ HK1 2016-2017 theo QĐ: 1820 ngày 18/07/2016</t>
  </si>
  <si>
    <t>đi học lại-- nghỉ--cũ: BẢO LƯU THEO QĐ: 676/QĐ-ĐHDT-ĐT NGÀY 11/03/2014
Học lại vào khóa K20KKT từ HK1 2014-2015 theo QĐ: 2856/QĐ-ĐHDT-ĐT ngày 23/9/2014</t>
  </si>
  <si>
    <t>Đỗ Hạnh</t>
  </si>
  <si>
    <t>Trần Phương</t>
  </si>
  <si>
    <t>Ngọc Trúc</t>
  </si>
  <si>
    <t>Thị Vy</t>
  </si>
  <si>
    <t>Thùy Kim</t>
  </si>
  <si>
    <t>Lý Thị Minh</t>
  </si>
  <si>
    <t>Ngọc Bích</t>
  </si>
  <si>
    <t xml:space="preserve">Phan </t>
  </si>
  <si>
    <t xml:space="preserve">Thị Thùy </t>
  </si>
  <si>
    <t>Nữ Bình</t>
  </si>
  <si>
    <t>Tuyên</t>
  </si>
  <si>
    <t xml:space="preserve"> Thị Hải</t>
  </si>
  <si>
    <t>Đã có điểm rèn luyện toàn khóa</t>
  </si>
  <si>
    <t>NGhỉ học</t>
  </si>
  <si>
    <t>Nguyễn Viên</t>
  </si>
  <si>
    <t>Bảo lưu</t>
  </si>
  <si>
    <t>Tân</t>
  </si>
  <si>
    <t>Hoàng Hoài</t>
  </si>
  <si>
    <t>Phan Thùy</t>
  </si>
  <si>
    <t>Trần Thị Yến</t>
  </si>
  <si>
    <t>Chuyển qua KDN3</t>
  </si>
  <si>
    <t>Hồng Khánh</t>
  </si>
  <si>
    <t>Thuỷ</t>
  </si>
  <si>
    <t>Hoàng Khánh</t>
  </si>
  <si>
    <t>Võ Trang</t>
  </si>
  <si>
    <t>Hoàn</t>
  </si>
  <si>
    <t>Thất</t>
  </si>
  <si>
    <t>Lê Huy</t>
  </si>
  <si>
    <t>Trà</t>
  </si>
  <si>
    <t>Kỳ 2 -  NTQ Giao</t>
  </si>
  <si>
    <t>Nợ HP-Đã nghĩ học từ học kỳ 2 năm 1</t>
  </si>
  <si>
    <t>Nợ HP</t>
  </si>
  <si>
    <t>Nợ HP-nghỉ</t>
  </si>
  <si>
    <t>Nợ HP- đi chữa bệnh-Đã nghĩ học từ học kỳ 2 năm 1</t>
  </si>
  <si>
    <t>Nợ HP- Đã nghĩ học từ học kỳ 2 năm 1</t>
  </si>
  <si>
    <t>Kỳ 1 ko ĐG-Ko LL được</t>
  </si>
  <si>
    <t>BL 852 QĐ 21/3/17------------Ngày 18-3 den làm đơn BL do khó khăn (nhật)</t>
  </si>
  <si>
    <t>0935 446 573 Ngay 7/6/17 den nộp đơn học lại K22---BL 410QĐ 11/2/17---Trên phần mềm ghi bảo lưu- 2/2017 có đg rèn luyện-ngày 3/1/2017 den nop don BL do ban đi làm</t>
  </si>
  <si>
    <t xml:space="preserve">BL 852 QĐ </t>
  </si>
  <si>
    <t>phần mềm 7/17: chuyển ngành</t>
  </si>
  <si>
    <t xml:space="preserve">Cao Thị Kim </t>
  </si>
  <si>
    <t xml:space="preserve">Nguyễn Thị Thu </t>
  </si>
  <si>
    <t xml:space="preserve">Dương Thị Thanh </t>
  </si>
  <si>
    <t xml:space="preserve">Hồ Thị Kim </t>
  </si>
  <si>
    <t xml:space="preserve">Lê Hoài </t>
  </si>
  <si>
    <t>Phần mềm 7/2017: Đã bỏ học từ đầu</t>
  </si>
  <si>
    <t>Có đánh giá RL kỳ 1: Phần mềm 7/2017: Đã chuyển ngành</t>
  </si>
  <si>
    <t>Chuyển ngành vào K22KDN từ HK 2 năm học 2016-2017 theo QĐ: 86/QĐ-ĐHDT-ĐT ngày 06/01/2016</t>
  </si>
  <si>
    <t>K22NAB
0965 944 232</t>
  </si>
  <si>
    <t>Chuyển ngành vào K22KDN từ HK2 năm học 2016-2017 theo QĐ: 235/QĐ-ĐHDT-ĐT ngày 16/01/2017</t>
  </si>
  <si>
    <t>K22NAB
0169 255 6884</t>
  </si>
  <si>
    <t>K2DLK
01215 378 318</t>
  </si>
  <si>
    <t>Chuyển ngành vào K22KKT từ HK 2 năm học 2016-2017 theo QĐ: 18/QĐ-ĐHDT-ĐT ngày 06/01/2016</t>
  </si>
  <si>
    <t>Bỏ</t>
  </si>
  <si>
    <t>Kỳ 1: 
K22NAB</t>
  </si>
  <si>
    <t>Kỳ 1: 
K22DLK</t>
  </si>
  <si>
    <t>Phần mềm: C Sương
T tế C Đài Trang</t>
  </si>
  <si>
    <t>Nghỉ học- Kỳ 2 ko có điểm</t>
  </si>
  <si>
    <t>Nợ HP-Ko đi học</t>
  </si>
  <si>
    <t>Nợ HP-Nghỉ học- Kỳ 2 ko có điểm</t>
  </si>
  <si>
    <t>Nợ HP-Nghỉ học- Ko có điểm</t>
  </si>
  <si>
    <t>Nợ HP-Kỳ 2 không học</t>
  </si>
  <si>
    <t>Nợ HP-Nghỉ- ko có điểm</t>
  </si>
  <si>
    <t>Nợ HP-Nghỉ - kỳ 2 ko có điểm</t>
  </si>
  <si>
    <t>Nợ HP-Nghỉ- kỳ 2 ko có điểm</t>
  </si>
  <si>
    <t>TN sớm 5/17
XL: tốt</t>
  </si>
  <si>
    <t>TN sớm QĐ 7/7/17 - tốt</t>
  </si>
  <si>
    <t>TN sớm QĐ 7/7/17 - khá</t>
  </si>
  <si>
    <t>TN sớm QĐ 7/7/17 - XS</t>
  </si>
  <si>
    <t>Kỳ 2 ko có điểm</t>
  </si>
  <si>
    <t xml:space="preserve">Vi Thị </t>
  </si>
  <si>
    <t xml:space="preserve">Lê Trung </t>
  </si>
  <si>
    <t>Nợ HP kỳ 2- SV đã đến Khoa 7/7  xin chuyển khóa sau</t>
  </si>
  <si>
    <t>Kỳ 1 có tên</t>
  </si>
  <si>
    <t>Ko ĐG- Nợ HP</t>
  </si>
  <si>
    <t>BL</t>
  </si>
  <si>
    <t>mở hàng KD</t>
  </si>
  <si>
    <t>Thi lại</t>
  </si>
  <si>
    <t>đã báo SV nộp 7/7/17-01665 261 494</t>
  </si>
  <si>
    <t>Ko có điểm năm 2016-17</t>
  </si>
  <si>
    <t>Nghỉ-chỉ có điểm 4 môn/ toàn khóa</t>
  </si>
  <si>
    <t>Nghỉ-chỉ có điểm 1 môn/ toàn khóa</t>
  </si>
  <si>
    <t>Nghỉ-chỉ có điểm 6 môn/ toàn khóa</t>
  </si>
  <si>
    <t>PH 0916 575 225 báo 13/7 đến khoa</t>
  </si>
  <si>
    <t xml:space="preserve"> Chuyển ngành vào K22KKT từ HK2 năm học 2016-2017 theo QĐ: 252/QĐ-ĐHDT-ĐT ngày 16/01/2017</t>
  </si>
  <si>
    <t>đã báo SV bs 7/7/7/ 01248351725</t>
  </si>
  <si>
    <t>Kỳ I: K. ĐTQT</t>
  </si>
  <si>
    <t>từ K ĐTQT đến 06/01/2017</t>
  </si>
  <si>
    <t>Đã báo SV bs 7/7/17: 0905 962 497</t>
  </si>
  <si>
    <t>Ko có điểm môn nào- SV BLKQTS theo QĐ: 2546/QĐ-ĐHDT-ĐT ngày 16/9/2015 nhập học vào khóa K22KKT từ HK1 2016-2017 theo QĐ: 2602/QĐ-ĐHDT-ĐT ngày 13/9/2016</t>
  </si>
  <si>
    <t>K2: Ko ĐG- ko có điểm</t>
  </si>
  <si>
    <t>77/17: phần mềm ko có tên</t>
  </si>
  <si>
    <t>K1 học 5 môn, nghỉ</t>
  </si>
  <si>
    <t>7/7/17: phần mềm ghi ko còn học, đã chuyển ngành</t>
  </si>
  <si>
    <t>chưa học môn nào</t>
  </si>
  <si>
    <t>Học được 2 môn--- nghỉ</t>
  </si>
  <si>
    <t>Bỏ tên</t>
  </si>
  <si>
    <t>Ko ĐG- nghỉ</t>
  </si>
  <si>
    <t xml:space="preserve"> Thị Điền</t>
  </si>
  <si>
    <t xml:space="preserve">Bùi </t>
  </si>
  <si>
    <t xml:space="preserve">Ngọc </t>
  </si>
  <si>
    <t>Ko ĐG-Nghỉ</t>
  </si>
  <si>
    <t>Ko ĐG- Nghỉ</t>
  </si>
  <si>
    <t>Ko ĐG- nợ HP</t>
  </si>
  <si>
    <t>BL 221QĐ 16/1/17----6/1/17: đến khoa BL do sinh con</t>
  </si>
  <si>
    <t>BL 1304QD   6/5/17-----0935 639 628 Ngày 5/5/17 PH den xin BL - sinh con</t>
  </si>
  <si>
    <t>Sv khóa D21KDNA bao lưu
ngày 6-1-17 có QĐ vào D22KDNA 50 qđ 
Ngày 12/1 có qđ vào D21KDN2B 193 qđ</t>
  </si>
  <si>
    <t>Mới nhập 1/17</t>
  </si>
  <si>
    <t>0974953365-Không học môn nào</t>
  </si>
  <si>
    <t>1205926382-Không học môn nào</t>
  </si>
  <si>
    <t>1225501733 -Không học môn nào</t>
  </si>
  <si>
    <t>Ko đi học- TN K18KCD 8/2016</t>
  </si>
  <si>
    <t>có đk học</t>
  </si>
  <si>
    <t>Học lại vào D22KDN từ HK2 năm học 2016-2017 theo QĐ: 3567/QĐ-ĐHDT-ĐT ngày 12/12/2016</t>
  </si>
  <si>
    <t>Học từ K2</t>
  </si>
  <si>
    <t>Bảo lưu kết quả học tập từ HK2 năm 2016-2017 theo QĐ: 414/QĐ-ĐHDT-ĐT ngày 11/02/2017
Học lại vào D22KDN từ HK Hè năm học 2016-2017 theo QĐ: 1383/QĐ-ĐHDT ngày 18/05/2017
Học lại vào D21KDN-B từ HK Hè năm học 2016-2017 theo QĐ: 1515/QĐ-ĐHDT ngày 30/05/2017</t>
  </si>
  <si>
    <t>Ko ĐG
 chuyển ngành</t>
  </si>
  <si>
    <t>Đã xin chuyển ngành DL -ko chuyển</t>
  </si>
  <si>
    <t>đã báo SV 6/7 sẽ nộp bs
...01204083541</t>
  </si>
  <si>
    <t>Từ K 2</t>
  </si>
  <si>
    <t>LT- hoãn CNTN 
5/2017</t>
  </si>
  <si>
    <t>đã BL</t>
  </si>
  <si>
    <t>Ko ĐG- 
chuyển khóa sau</t>
  </si>
  <si>
    <t>Ko ĐG- nghỉ sinh</t>
  </si>
  <si>
    <t>Ko ĐG
Đi du học</t>
  </si>
  <si>
    <t>Ko ĐG-Đi BĐ</t>
  </si>
  <si>
    <t>Kỳ 1 - Ko ĐG</t>
  </si>
  <si>
    <t>Ko ĐG-Nợ HP</t>
  </si>
  <si>
    <t>Nghỉ - BL</t>
  </si>
  <si>
    <t xml:space="preserve">2/17 có đg rèn luyện-2-2016 đến khoa xin BLKQ 
0981 970 197- 01222 775 098  </t>
  </si>
  <si>
    <t>Kỳ 1: Ko ĐG</t>
  </si>
  <si>
    <t>Nợ HP-BL</t>
  </si>
  <si>
    <t>Nợ HP- BL đi DH</t>
  </si>
  <si>
    <t>Nhập K 2</t>
  </si>
  <si>
    <t>Ko Đg
Đã báo SV nộp 10/7 01202353859</t>
  </si>
  <si>
    <t>ko goi được- 12/7 đã báo Đài  trang</t>
  </si>
  <si>
    <t>C Hằng BS 13/7/2017</t>
  </si>
  <si>
    <r>
      <t xml:space="preserve">        KHỐI : </t>
    </r>
    <r>
      <rPr>
        <b/>
        <sz val="13"/>
        <color rgb="FF000099"/>
        <rFont val="Times New Roman"/>
        <family val="1"/>
      </rPr>
      <t>K20KDN</t>
    </r>
    <r>
      <rPr>
        <b/>
        <sz val="13"/>
        <rFont val="Times New Roman"/>
        <family val="1"/>
      </rPr>
      <t>.  KHOA: KẾ TOÁN</t>
    </r>
  </si>
  <si>
    <r>
      <t xml:space="preserve">        KHỐI : </t>
    </r>
    <r>
      <rPr>
        <b/>
        <sz val="13"/>
        <color rgb="FF000099"/>
        <rFont val="Times New Roman"/>
        <family val="1"/>
      </rPr>
      <t>K21KDN</t>
    </r>
    <r>
      <rPr>
        <b/>
        <sz val="13"/>
        <rFont val="Times New Roman"/>
        <family val="1"/>
      </rPr>
      <t>.  KHOA: KẾ TOÁN</t>
    </r>
  </si>
  <si>
    <r>
      <t xml:space="preserve">        KHỐI : </t>
    </r>
    <r>
      <rPr>
        <b/>
        <sz val="13"/>
        <color rgb="FF000099"/>
        <rFont val="Times New Roman"/>
        <family val="1"/>
      </rPr>
      <t>K22KDN</t>
    </r>
    <r>
      <rPr>
        <b/>
        <sz val="13"/>
        <rFont val="Times New Roman"/>
        <family val="1"/>
      </rPr>
      <t>.  KHOA: KẾ TOÁN</t>
    </r>
  </si>
  <si>
    <r>
      <t xml:space="preserve">        KHỐI : </t>
    </r>
    <r>
      <rPr>
        <b/>
        <sz val="13"/>
        <color rgb="FF000099"/>
        <rFont val="Times New Roman"/>
        <family val="1"/>
      </rPr>
      <t>K20KKT</t>
    </r>
    <r>
      <rPr>
        <b/>
        <sz val="13"/>
        <rFont val="Times New Roman"/>
        <family val="1"/>
      </rPr>
      <t>.  KHOA: KẾ TOÁN</t>
    </r>
  </si>
  <si>
    <r>
      <t xml:space="preserve">        KHỐI : </t>
    </r>
    <r>
      <rPr>
        <b/>
        <sz val="13"/>
        <color rgb="FF000099"/>
        <rFont val="Times New Roman"/>
        <family val="1"/>
      </rPr>
      <t>K21KKT</t>
    </r>
    <r>
      <rPr>
        <b/>
        <sz val="13"/>
        <rFont val="Times New Roman"/>
        <family val="1"/>
      </rPr>
      <t>.  KHOA: KẾ TOÁN</t>
    </r>
  </si>
  <si>
    <r>
      <t xml:space="preserve">        KHỐI : </t>
    </r>
    <r>
      <rPr>
        <b/>
        <sz val="13"/>
        <color rgb="FF000099"/>
        <rFont val="Times New Roman"/>
        <family val="1"/>
      </rPr>
      <t>K22KKT</t>
    </r>
    <r>
      <rPr>
        <b/>
        <sz val="13"/>
        <rFont val="Times New Roman"/>
        <family val="1"/>
      </rPr>
      <t>.  KHOA: KẾ TOÁN</t>
    </r>
  </si>
  <si>
    <t xml:space="preserve">       KHÓA:..........KHOA: KẾ TOÁN</t>
  </si>
  <si>
    <t>NGÀNH: KẾ TOÁN- HỆ CAO ĐẲNG</t>
  </si>
  <si>
    <r>
      <t xml:space="preserve">      KHÓA </t>
    </r>
    <r>
      <rPr>
        <b/>
        <sz val="13"/>
        <color rgb="FF000099"/>
        <rFont val="Times New Roman"/>
        <family val="1"/>
      </rPr>
      <t xml:space="preserve">K21KCD </t>
    </r>
    <r>
      <rPr>
        <b/>
        <sz val="13"/>
        <rFont val="Times New Roman"/>
        <family val="1"/>
      </rPr>
      <t>*  KHOA: KẾ TOÁN</t>
    </r>
  </si>
  <si>
    <r>
      <t xml:space="preserve">      KHÓA </t>
    </r>
    <r>
      <rPr>
        <b/>
        <sz val="13"/>
        <color rgb="FF000099"/>
        <rFont val="Times New Roman"/>
        <family val="1"/>
      </rPr>
      <t xml:space="preserve">K22KCD </t>
    </r>
    <r>
      <rPr>
        <b/>
        <sz val="13"/>
        <rFont val="Times New Roman"/>
        <family val="1"/>
      </rPr>
      <t>*  KHOA: KẾ TOÁN</t>
    </r>
  </si>
  <si>
    <r>
      <t xml:space="preserve">        KHỐI : </t>
    </r>
    <r>
      <rPr>
        <b/>
        <sz val="13"/>
        <color rgb="FF000099"/>
        <rFont val="Times New Roman"/>
        <family val="1"/>
      </rPr>
      <t>D21KKTB</t>
    </r>
    <r>
      <rPr>
        <b/>
        <sz val="13"/>
        <rFont val="Times New Roman"/>
        <family val="1"/>
      </rPr>
      <t>.  KHOA: KẾ TOÁN</t>
    </r>
  </si>
  <si>
    <r>
      <t xml:space="preserve">     KHÓA </t>
    </r>
    <r>
      <rPr>
        <b/>
        <sz val="13"/>
        <color rgb="FF000099"/>
        <rFont val="Times New Roman"/>
        <family val="1"/>
      </rPr>
      <t>D21KDNB</t>
    </r>
    <r>
      <rPr>
        <b/>
        <sz val="13"/>
        <rFont val="Times New Roman"/>
        <family val="1"/>
      </rPr>
      <t>.   KHOA: KẾ TOÁN</t>
    </r>
  </si>
  <si>
    <r>
      <t xml:space="preserve">     KHÓA </t>
    </r>
    <r>
      <rPr>
        <b/>
        <sz val="13"/>
        <color rgb="FF000099"/>
        <rFont val="Times New Roman"/>
        <family val="1"/>
      </rPr>
      <t>D22KDNA</t>
    </r>
    <r>
      <rPr>
        <b/>
        <sz val="13"/>
        <rFont val="Times New Roman"/>
        <family val="1"/>
      </rPr>
      <t>.   KHOA: KẾ TOÁN</t>
    </r>
  </si>
  <si>
    <r>
      <t xml:space="preserve">     KHÓA T</t>
    </r>
    <r>
      <rPr>
        <b/>
        <sz val="13"/>
        <color rgb="FF000099"/>
        <rFont val="Times New Roman"/>
        <family val="1"/>
      </rPr>
      <t>22KDNA</t>
    </r>
    <r>
      <rPr>
        <b/>
        <sz val="13"/>
        <rFont val="Times New Roman"/>
        <family val="1"/>
      </rPr>
      <t>.   KHOA: KẾ TOÁN</t>
    </r>
  </si>
  <si>
    <r>
      <t xml:space="preserve">     KHÓA </t>
    </r>
    <r>
      <rPr>
        <b/>
        <sz val="13"/>
        <color rgb="FF000099"/>
        <rFont val="Times New Roman"/>
        <family val="1"/>
      </rPr>
      <t>T-D22KDNB</t>
    </r>
    <r>
      <rPr>
        <b/>
        <sz val="13"/>
        <rFont val="Times New Roman"/>
        <family val="1"/>
      </rPr>
      <t>.   KHOA: KẾ TOÁN</t>
    </r>
  </si>
  <si>
    <r>
      <t xml:space="preserve">     KHÓA </t>
    </r>
    <r>
      <rPr>
        <b/>
        <sz val="13"/>
        <color rgb="FF000099"/>
        <rFont val="Times New Roman"/>
        <family val="1"/>
      </rPr>
      <t>D22KDNC</t>
    </r>
    <r>
      <rPr>
        <b/>
        <sz val="13"/>
        <rFont val="Times New Roman"/>
        <family val="1"/>
      </rPr>
      <t>.   KHOA: KẾ TOÁN</t>
    </r>
  </si>
  <si>
    <t>K22KDN</t>
  </si>
  <si>
    <t>K22KKT</t>
  </si>
  <si>
    <t>T-D22KDNB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</si>
</sst>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1010000]d/m/yyyy;@"/>
    <numFmt numFmtId="166" formatCode="h:mm;@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name val="VNtimes new roman"/>
      <family val="2"/>
    </font>
    <font>
      <sz val="11"/>
      <color theme="1"/>
      <name val="Arial"/>
      <family val="2"/>
    </font>
    <font>
      <sz val="10"/>
      <name val="Times New Roman"/>
      <family val="1"/>
    </font>
    <font>
      <sz val="13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6"/>
      <name val="Times New Roman"/>
      <family val="1"/>
    </font>
    <font>
      <b/>
      <sz val="12"/>
      <color indexed="8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9"/>
      <color rgb="FFFF0000"/>
      <name val="Times New Roman"/>
      <family val="1"/>
    </font>
    <font>
      <sz val="11"/>
      <name val="Times New Roman"/>
      <family val="1"/>
    </font>
    <font>
      <i/>
      <sz val="13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  <charset val="163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7030A0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1"/>
      <color theme="1"/>
      <name val="Times New Roman"/>
      <family val="1"/>
    </font>
    <font>
      <b/>
      <sz val="20"/>
      <name val="Times New Roman"/>
      <family val="1"/>
    </font>
    <font>
      <b/>
      <sz val="2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5"/>
      <color theme="1"/>
      <name val="Arial"/>
      <family val="2"/>
    </font>
    <font>
      <sz val="11"/>
      <color indexed="8"/>
      <name val="Arial"/>
      <family val="2"/>
    </font>
    <font>
      <sz val="10.5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1"/>
      <color rgb="FF0033CC"/>
      <name val="Arial"/>
      <family val="2"/>
    </font>
    <font>
      <sz val="11"/>
      <color rgb="FF0033CC"/>
      <name val="Times New Roman"/>
      <family val="1"/>
    </font>
    <font>
      <b/>
      <sz val="11"/>
      <color rgb="FF0033CC"/>
      <name val="Arial"/>
      <family val="2"/>
    </font>
    <font>
      <sz val="13"/>
      <color rgb="FF00B050"/>
      <name val="Times New Roman"/>
      <family val="1"/>
    </font>
    <font>
      <b/>
      <sz val="10"/>
      <color rgb="FF00B050"/>
      <name val="Times New Roman"/>
      <family val="1"/>
    </font>
    <font>
      <sz val="9"/>
      <color rgb="FF00B050"/>
      <name val="Times New Roman"/>
      <family val="1"/>
    </font>
    <font>
      <sz val="8"/>
      <color rgb="FF00B050"/>
      <name val="Arial"/>
      <family val="2"/>
    </font>
    <font>
      <b/>
      <sz val="13"/>
      <color rgb="FF00B050"/>
      <name val="Times New Roman"/>
      <family val="1"/>
    </font>
    <font>
      <sz val="12"/>
      <color rgb="FF00B050"/>
      <name val="Times New Roman"/>
      <family val="1"/>
    </font>
    <font>
      <sz val="11"/>
      <color rgb="FF000099"/>
      <name val="Arial"/>
      <family val="2"/>
    </font>
    <font>
      <sz val="11"/>
      <color indexed="8"/>
      <name val="Times New Roman"/>
      <family val="1"/>
    </font>
    <font>
      <b/>
      <sz val="11"/>
      <color rgb="FF002060"/>
      <name val="Times New Roman"/>
      <family val="1"/>
    </font>
    <font>
      <b/>
      <sz val="11"/>
      <color indexed="8"/>
      <name val="Times New Roman"/>
      <family val="1"/>
    </font>
    <font>
      <sz val="11"/>
      <color rgb="FF000099"/>
      <name val="Times New Roman"/>
      <family val="1"/>
    </font>
    <font>
      <sz val="8"/>
      <color rgb="FFFF0000"/>
      <name val="Arial"/>
      <family val="2"/>
    </font>
    <font>
      <sz val="11"/>
      <color theme="9" tint="-0.499984740745262"/>
      <name val="Times New Roman"/>
      <family val="1"/>
    </font>
    <font>
      <sz val="11"/>
      <color theme="9" tint="-0.499984740745262"/>
      <name val="Arial"/>
      <family val="2"/>
    </font>
    <font>
      <sz val="6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sz val="13"/>
      <color rgb="FF000099"/>
      <name val="Times New Roman"/>
      <family val="1"/>
    </font>
    <font>
      <sz val="9"/>
      <color rgb="FF7030A0"/>
      <name val="Times New Roman"/>
      <family val="1"/>
    </font>
    <font>
      <sz val="10"/>
      <color rgb="FF7030A0"/>
      <name val="Arial"/>
      <family val="2"/>
    </font>
    <font>
      <sz val="11"/>
      <color rgb="FF7030A0"/>
      <name val="Arial"/>
      <family val="2"/>
    </font>
    <font>
      <sz val="10"/>
      <color rgb="FF7030A0"/>
      <name val="Times New Roman"/>
      <family val="1"/>
    </font>
    <font>
      <sz val="8"/>
      <color rgb="FF7030A0"/>
      <name val="Arial"/>
      <family val="2"/>
    </font>
    <font>
      <sz val="11"/>
      <color theme="6" tint="-0.499984740745262"/>
      <name val="Times New Roman"/>
      <family val="1"/>
    </font>
    <font>
      <sz val="11"/>
      <color theme="6" tint="-0.499984740745262"/>
      <name val="Arial"/>
      <family val="2"/>
    </font>
    <font>
      <sz val="8"/>
      <color rgb="FFC00000"/>
      <name val="Arial"/>
      <family val="2"/>
    </font>
    <font>
      <sz val="8"/>
      <name val="Arial"/>
      <family val="2"/>
    </font>
    <font>
      <sz val="12"/>
      <name val="Calibri"/>
      <family val="2"/>
      <scheme val="minor"/>
    </font>
    <font>
      <sz val="8"/>
      <color indexed="8"/>
      <name val="Arial"/>
      <family val="2"/>
    </font>
    <font>
      <sz val="9"/>
      <color rgb="FF000099"/>
      <name val="Times New Roman"/>
      <family val="1"/>
    </font>
    <font>
      <sz val="10"/>
      <color rgb="FF000099"/>
      <name val="Arial"/>
      <family val="2"/>
    </font>
    <font>
      <sz val="10"/>
      <color rgb="FF000099"/>
      <name val="Times New Roman"/>
      <family val="1"/>
    </font>
    <font>
      <sz val="6"/>
      <color rgb="FF00B050"/>
      <name val="Tahoma"/>
      <family val="2"/>
    </font>
    <font>
      <sz val="8"/>
      <color rgb="FF0033CC"/>
      <name val="Times New Roman"/>
      <family val="1"/>
    </font>
    <font>
      <sz val="6"/>
      <color rgb="FF00B050"/>
      <name val="Arial"/>
      <family val="2"/>
    </font>
    <font>
      <sz val="8"/>
      <color rgb="FFFF0000"/>
      <name val="Times New Roman"/>
      <family val="1"/>
    </font>
    <font>
      <sz val="8"/>
      <color rgb="FF7030A0"/>
      <name val="Times New Roman"/>
      <family val="1"/>
    </font>
    <font>
      <sz val="8"/>
      <color rgb="FF000099"/>
      <name val="Arial"/>
      <family val="2"/>
    </font>
    <font>
      <b/>
      <sz val="9"/>
      <name val="Times New Roman"/>
      <family val="1"/>
    </font>
    <font>
      <b/>
      <sz val="11"/>
      <name val="Arial"/>
      <family val="2"/>
    </font>
    <font>
      <b/>
      <sz val="11"/>
      <color rgb="FF7030A0"/>
      <name val="Arial"/>
      <family val="2"/>
    </font>
    <font>
      <b/>
      <sz val="11"/>
      <color indexed="8"/>
      <name val="Arial"/>
      <family val="2"/>
    </font>
    <font>
      <b/>
      <sz val="11"/>
      <color rgb="FF000099"/>
      <name val="Arial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b/>
      <sz val="13"/>
      <color rgb="FF000099"/>
      <name val="Times New Roman"/>
      <family val="1"/>
    </font>
    <font>
      <b/>
      <sz val="12"/>
      <color theme="7" tint="0.39997558519241921"/>
      <name val="Arial"/>
      <family val="2"/>
    </font>
    <font>
      <sz val="12"/>
      <color theme="7" tint="0.39997558519241921"/>
      <name val="Arial"/>
      <family val="2"/>
    </font>
    <font>
      <b/>
      <sz val="10"/>
      <color theme="7" tint="0.39997558519241921"/>
      <name val="Arial"/>
      <family val="2"/>
    </font>
    <font>
      <sz val="10"/>
      <color theme="7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" fillId="0" borderId="0"/>
    <xf numFmtId="0" fontId="27" fillId="0" borderId="0"/>
    <xf numFmtId="0" fontId="27" fillId="0" borderId="0"/>
    <xf numFmtId="0" fontId="11" fillId="0" borderId="0"/>
    <xf numFmtId="0" fontId="27" fillId="0" borderId="0"/>
  </cellStyleXfs>
  <cellXfs count="54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/>
    <xf numFmtId="0" fontId="10" fillId="0" borderId="0" xfId="0" applyFont="1" applyAlignment="1">
      <alignment horizontal="center"/>
    </xf>
    <xf numFmtId="0" fontId="12" fillId="0" borderId="0" xfId="2" applyFont="1"/>
    <xf numFmtId="10" fontId="14" fillId="0" borderId="0" xfId="2" applyNumberFormat="1" applyFont="1" applyAlignment="1">
      <alignment horizontal="center"/>
    </xf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0" fontId="13" fillId="0" borderId="0" xfId="2" applyFont="1" applyAlignment="1">
      <alignment horizontal="right"/>
    </xf>
    <xf numFmtId="0" fontId="16" fillId="0" borderId="0" xfId="2" applyFont="1"/>
    <xf numFmtId="0" fontId="16" fillId="0" borderId="1" xfId="2" applyFont="1" applyBorder="1" applyAlignment="1">
      <alignment horizontal="right" vertical="center"/>
    </xf>
    <xf numFmtId="10" fontId="16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12" fillId="3" borderId="1" xfId="2" applyFont="1" applyFill="1" applyBorder="1" applyAlignment="1">
      <alignment horizontal="center" vertical="center"/>
    </xf>
    <xf numFmtId="10" fontId="5" fillId="0" borderId="4" xfId="2" applyNumberFormat="1" applyFont="1" applyBorder="1" applyAlignment="1">
      <alignment horizontal="center" vertical="center"/>
    </xf>
    <xf numFmtId="0" fontId="17" fillId="0" borderId="0" xfId="3" applyFont="1"/>
    <xf numFmtId="0" fontId="19" fillId="0" borderId="0" xfId="3" applyFont="1" applyAlignment="1">
      <alignment horizontal="center"/>
    </xf>
    <xf numFmtId="0" fontId="13" fillId="0" borderId="0" xfId="3" applyFont="1"/>
    <xf numFmtId="0" fontId="12" fillId="0" borderId="0" xfId="3" applyFont="1"/>
    <xf numFmtId="0" fontId="13" fillId="0" borderId="0" xfId="2" applyFont="1" applyAlignment="1"/>
    <xf numFmtId="0" fontId="6" fillId="0" borderId="0" xfId="2" applyFont="1"/>
    <xf numFmtId="0" fontId="6" fillId="0" borderId="0" xfId="2" applyFont="1" applyBorder="1"/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wrapText="1"/>
    </xf>
    <xf numFmtId="0" fontId="21" fillId="0" borderId="0" xfId="2" applyFont="1"/>
    <xf numFmtId="0" fontId="9" fillId="0" borderId="1" xfId="2" applyFont="1" applyBorder="1" applyAlignment="1">
      <alignment horizontal="center"/>
    </xf>
    <xf numFmtId="164" fontId="9" fillId="0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9" fillId="0" borderId="1" xfId="2" applyFont="1" applyBorder="1" applyAlignment="1"/>
    <xf numFmtId="0" fontId="9" fillId="0" borderId="0" xfId="2" applyFont="1"/>
    <xf numFmtId="164" fontId="23" fillId="0" borderId="1" xfId="2" applyNumberFormat="1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23" fillId="0" borderId="0" xfId="2" applyFont="1"/>
    <xf numFmtId="0" fontId="24" fillId="0" borderId="0" xfId="2" applyFont="1" applyBorder="1" applyAlignment="1">
      <alignment horizontal="center"/>
    </xf>
    <xf numFmtId="0" fontId="24" fillId="0" borderId="0" xfId="2" applyFont="1" applyBorder="1" applyAlignment="1"/>
    <xf numFmtId="0" fontId="5" fillId="0" borderId="0" xfId="2" applyFont="1" applyBorder="1" applyAlignment="1">
      <alignment horizontal="center"/>
    </xf>
    <xf numFmtId="0" fontId="5" fillId="0" borderId="0" xfId="2" applyFont="1"/>
    <xf numFmtId="0" fontId="5" fillId="0" borderId="0" xfId="2" applyFont="1" applyBorder="1"/>
    <xf numFmtId="0" fontId="8" fillId="0" borderId="0" xfId="2" applyFont="1" applyBorder="1" applyAlignment="1">
      <alignment horizontal="center"/>
    </xf>
    <xf numFmtId="0" fontId="8" fillId="0" borderId="0" xfId="2" applyFont="1" applyBorder="1"/>
    <xf numFmtId="0" fontId="5" fillId="0" borderId="0" xfId="2" applyFont="1" applyBorder="1" applyAlignment="1"/>
    <xf numFmtId="0" fontId="6" fillId="3" borderId="0" xfId="2" applyFont="1" applyFill="1" applyBorder="1"/>
    <xf numFmtId="0" fontId="8" fillId="0" borderId="1" xfId="2" applyFont="1" applyBorder="1" applyAlignment="1">
      <alignment horizontal="center"/>
    </xf>
    <xf numFmtId="0" fontId="13" fillId="0" borderId="0" xfId="2" applyFont="1" applyBorder="1" applyAlignment="1"/>
    <xf numFmtId="10" fontId="9" fillId="0" borderId="1" xfId="2" applyNumberFormat="1" applyFont="1" applyBorder="1" applyAlignment="1">
      <alignment horizontal="center"/>
    </xf>
    <xf numFmtId="0" fontId="13" fillId="0" borderId="0" xfId="3" applyFont="1" applyAlignment="1"/>
    <xf numFmtId="0" fontId="20" fillId="0" borderId="0" xfId="2" applyFont="1"/>
    <xf numFmtId="0" fontId="20" fillId="0" borderId="0" xfId="2" applyFont="1" applyBorder="1" applyAlignment="1"/>
    <xf numFmtId="0" fontId="20" fillId="0" borderId="0" xfId="2" applyFont="1" applyBorder="1"/>
    <xf numFmtId="0" fontId="20" fillId="0" borderId="0" xfId="3" applyFont="1" applyAlignment="1">
      <alignment horizontal="center"/>
    </xf>
    <xf numFmtId="0" fontId="20" fillId="0" borderId="0" xfId="3" applyFont="1"/>
    <xf numFmtId="0" fontId="13" fillId="0" borderId="0" xfId="3" applyFont="1" applyBorder="1" applyAlignment="1">
      <alignment horizontal="center"/>
    </xf>
    <xf numFmtId="0" fontId="13" fillId="0" borderId="0" xfId="3" applyFont="1" applyBorder="1"/>
    <xf numFmtId="0" fontId="12" fillId="0" borderId="0" xfId="3" applyFont="1" applyBorder="1"/>
    <xf numFmtId="0" fontId="0" fillId="2" borderId="1" xfId="0" applyFill="1" applyBorder="1" applyAlignment="1">
      <alignment horizontal="center"/>
    </xf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1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29" fillId="0" borderId="0" xfId="0" applyFont="1"/>
    <xf numFmtId="0" fontId="31" fillId="4" borderId="10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49" fontId="32" fillId="0" borderId="13" xfId="0" applyNumberFormat="1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center" vertical="center" wrapText="1"/>
    </xf>
    <xf numFmtId="165" fontId="33" fillId="0" borderId="14" xfId="0" applyNumberFormat="1" applyFont="1" applyFill="1" applyBorder="1" applyAlignment="1" applyProtection="1">
      <alignment vertical="center" wrapText="1"/>
    </xf>
    <xf numFmtId="166" fontId="32" fillId="0" borderId="14" xfId="0" applyNumberFormat="1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center"/>
    </xf>
    <xf numFmtId="0" fontId="29" fillId="0" borderId="14" xfId="0" applyFont="1" applyBorder="1"/>
    <xf numFmtId="0" fontId="29" fillId="0" borderId="15" xfId="0" applyFont="1" applyBorder="1"/>
    <xf numFmtId="49" fontId="34" fillId="6" borderId="9" xfId="0" applyNumberFormat="1" applyFont="1" applyFill="1" applyBorder="1" applyAlignment="1">
      <alignment horizontal="left" vertical="center"/>
    </xf>
    <xf numFmtId="0" fontId="34" fillId="6" borderId="16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 wrapText="1"/>
    </xf>
    <xf numFmtId="165" fontId="34" fillId="6" borderId="17" xfId="0" applyNumberFormat="1" applyFont="1" applyFill="1" applyBorder="1" applyAlignment="1">
      <alignment vertical="center"/>
    </xf>
    <xf numFmtId="166" fontId="34" fillId="6" borderId="9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5" borderId="19" xfId="0" applyFont="1" applyFill="1" applyBorder="1" applyAlignment="1">
      <alignment horizontal="left" vertical="center"/>
    </xf>
    <xf numFmtId="0" fontId="34" fillId="6" borderId="9" xfId="0" applyNumberFormat="1" applyFont="1" applyFill="1" applyBorder="1" applyAlignment="1">
      <alignment horizontal="left" vertical="center" wrapText="1"/>
    </xf>
    <xf numFmtId="0" fontId="34" fillId="6" borderId="20" xfId="0" applyNumberFormat="1" applyFont="1" applyFill="1" applyBorder="1" applyAlignment="1">
      <alignment horizontal="left" vertical="center" wrapText="1"/>
    </xf>
    <xf numFmtId="0" fontId="34" fillId="6" borderId="20" xfId="0" applyFont="1" applyFill="1" applyBorder="1" applyAlignment="1">
      <alignment vertical="center"/>
    </xf>
    <xf numFmtId="0" fontId="34" fillId="6" borderId="3" xfId="0" applyFont="1" applyFill="1" applyBorder="1" applyAlignment="1">
      <alignment vertical="center"/>
    </xf>
    <xf numFmtId="49" fontId="34" fillId="6" borderId="1" xfId="0" applyNumberFormat="1" applyFont="1" applyFill="1" applyBorder="1" applyAlignment="1">
      <alignment horizontal="left" vertical="center"/>
    </xf>
    <xf numFmtId="0" fontId="34" fillId="6" borderId="2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 wrapText="1"/>
    </xf>
    <xf numFmtId="165" fontId="34" fillId="6" borderId="22" xfId="0" applyNumberFormat="1" applyFont="1" applyFill="1" applyBorder="1" applyAlignment="1">
      <alignment vertical="center"/>
    </xf>
    <xf numFmtId="166" fontId="34" fillId="6" borderId="1" xfId="0" applyNumberFormat="1" applyFont="1" applyFill="1" applyBorder="1" applyAlignment="1">
      <alignment horizontal="center" vertical="center"/>
    </xf>
    <xf numFmtId="0" fontId="34" fillId="6" borderId="23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left" vertical="center"/>
    </xf>
    <xf numFmtId="0" fontId="34" fillId="6" borderId="1" xfId="0" applyNumberFormat="1" applyFont="1" applyFill="1" applyBorder="1" applyAlignment="1">
      <alignment horizontal="left" vertical="center" wrapText="1"/>
    </xf>
    <xf numFmtId="0" fontId="34" fillId="6" borderId="3" xfId="0" applyNumberFormat="1" applyFont="1" applyFill="1" applyBorder="1" applyAlignment="1">
      <alignment horizontal="left" vertical="center" wrapText="1"/>
    </xf>
    <xf numFmtId="0" fontId="34" fillId="6" borderId="3" xfId="0" quotePrefix="1" applyFont="1" applyFill="1" applyBorder="1" applyAlignment="1">
      <alignment horizontal="right" vertical="center"/>
    </xf>
    <xf numFmtId="0" fontId="24" fillId="6" borderId="3" xfId="0" applyFont="1" applyFill="1" applyBorder="1" applyAlignment="1">
      <alignment vertical="center"/>
    </xf>
    <xf numFmtId="0" fontId="12" fillId="6" borderId="3" xfId="0" applyNumberFormat="1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vertical="center"/>
    </xf>
    <xf numFmtId="0" fontId="29" fillId="6" borderId="3" xfId="0" applyFont="1" applyFill="1" applyBorder="1" applyAlignment="1">
      <alignment vertical="center"/>
    </xf>
    <xf numFmtId="0" fontId="29" fillId="6" borderId="3" xfId="0" applyNumberFormat="1" applyFont="1" applyFill="1" applyBorder="1" applyAlignment="1">
      <alignment horizontal="left" vertical="center" wrapText="1"/>
    </xf>
    <xf numFmtId="0" fontId="24" fillId="6" borderId="23" xfId="0" applyFont="1" applyFill="1" applyBorder="1" applyAlignment="1">
      <alignment horizontal="center" vertical="center"/>
    </xf>
    <xf numFmtId="0" fontId="34" fillId="6" borderId="20" xfId="0" applyFont="1" applyFill="1" applyBorder="1" applyAlignment="1">
      <alignment horizontal="right" vertical="center"/>
    </xf>
    <xf numFmtId="0" fontId="35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left" vertical="center"/>
    </xf>
    <xf numFmtId="0" fontId="12" fillId="3" borderId="2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horizontal="left" vertical="center"/>
    </xf>
    <xf numFmtId="0" fontId="36" fillId="0" borderId="0" xfId="0" applyFont="1"/>
    <xf numFmtId="0" fontId="0" fillId="2" borderId="1" xfId="0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0" xfId="3" applyFont="1" applyAlignment="1">
      <alignment horizontal="center"/>
    </xf>
    <xf numFmtId="0" fontId="2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1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1" fillId="0" borderId="1" xfId="1" applyNumberFormat="1" applyFont="1" applyFill="1" applyBorder="1" applyAlignment="1" applyProtection="1">
      <alignment horizontal="center" wrapText="1"/>
    </xf>
    <xf numFmtId="0" fontId="11" fillId="0" borderId="2" xfId="1" applyNumberFormat="1" applyFont="1" applyFill="1" applyBorder="1" applyAlignment="1" applyProtection="1">
      <alignment horizontal="left" wrapText="1"/>
    </xf>
    <xf numFmtId="0" fontId="11" fillId="0" borderId="7" xfId="1" applyNumberFormat="1" applyFont="1" applyFill="1" applyBorder="1" applyAlignment="1" applyProtection="1">
      <alignment horizontal="left" wrapText="1"/>
    </xf>
    <xf numFmtId="0" fontId="4" fillId="0" borderId="3" xfId="0" applyFont="1" applyBorder="1"/>
    <xf numFmtId="14" fontId="11" fillId="0" borderId="1" xfId="1" applyNumberFormat="1" applyFont="1" applyFill="1" applyBorder="1" applyAlignment="1" applyProtection="1">
      <alignment horizontal="center" wrapText="1"/>
    </xf>
    <xf numFmtId="0" fontId="4" fillId="0" borderId="0" xfId="0" applyFont="1" applyBorder="1"/>
    <xf numFmtId="0" fontId="10" fillId="0" borderId="0" xfId="0" applyFont="1"/>
    <xf numFmtId="0" fontId="10" fillId="0" borderId="0" xfId="0" applyFont="1" applyBorder="1"/>
    <xf numFmtId="14" fontId="4" fillId="0" borderId="0" xfId="0" applyNumberFormat="1" applyFont="1"/>
    <xf numFmtId="0" fontId="4" fillId="0" borderId="0" xfId="0" applyFont="1" applyAlignment="1">
      <alignment horizontal="center"/>
    </xf>
    <xf numFmtId="14" fontId="10" fillId="0" borderId="0" xfId="0" applyNumberFormat="1" applyFont="1"/>
    <xf numFmtId="0" fontId="4" fillId="0" borderId="0" xfId="0" applyFont="1" applyBorder="1" applyAlignment="1">
      <alignment horizontal="center"/>
    </xf>
    <xf numFmtId="14" fontId="42" fillId="0" borderId="1" xfId="1" applyNumberFormat="1" applyFont="1" applyFill="1" applyBorder="1" applyAlignment="1" applyProtection="1">
      <alignment horizontal="center" wrapText="1"/>
    </xf>
    <xf numFmtId="0" fontId="40" fillId="0" borderId="3" xfId="0" applyFont="1" applyBorder="1"/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4" fillId="0" borderId="3" xfId="0" applyFont="1" applyBorder="1"/>
    <xf numFmtId="0" fontId="45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0" xfId="0" applyFont="1"/>
    <xf numFmtId="0" fontId="46" fillId="0" borderId="3" xfId="0" applyFont="1" applyBorder="1"/>
    <xf numFmtId="0" fontId="46" fillId="0" borderId="1" xfId="0" applyFont="1" applyBorder="1" applyAlignment="1">
      <alignment horizontal="center"/>
    </xf>
    <xf numFmtId="0" fontId="47" fillId="0" borderId="3" xfId="0" applyFont="1" applyBorder="1"/>
    <xf numFmtId="0" fontId="47" fillId="0" borderId="1" xfId="0" applyFont="1" applyBorder="1" applyAlignment="1">
      <alignment horizontal="center"/>
    </xf>
    <xf numFmtId="0" fontId="46" fillId="0" borderId="1" xfId="0" applyFont="1" applyBorder="1"/>
    <xf numFmtId="0" fontId="48" fillId="0" borderId="7" xfId="0" applyFont="1" applyBorder="1"/>
    <xf numFmtId="14" fontId="46" fillId="0" borderId="1" xfId="0" applyNumberFormat="1" applyFont="1" applyBorder="1"/>
    <xf numFmtId="0" fontId="44" fillId="7" borderId="0" xfId="0" applyFont="1" applyFill="1"/>
    <xf numFmtId="0" fontId="8" fillId="0" borderId="2" xfId="2" applyFont="1" applyBorder="1" applyAlignment="1"/>
    <xf numFmtId="0" fontId="9" fillId="0" borderId="2" xfId="2" applyFont="1" applyBorder="1" applyAlignment="1"/>
    <xf numFmtId="0" fontId="13" fillId="0" borderId="0" xfId="2" applyFont="1"/>
    <xf numFmtId="0" fontId="23" fillId="0" borderId="1" xfId="2" applyFont="1" applyBorder="1" applyAlignment="1">
      <alignment horizontal="center"/>
    </xf>
    <xf numFmtId="0" fontId="43" fillId="7" borderId="0" xfId="0" applyFont="1" applyFill="1"/>
    <xf numFmtId="0" fontId="49" fillId="6" borderId="0" xfId="2" applyFont="1" applyFill="1"/>
    <xf numFmtId="0" fontId="49" fillId="6" borderId="0" xfId="2" applyFont="1" applyFill="1" applyBorder="1"/>
    <xf numFmtId="0" fontId="50" fillId="6" borderId="0" xfId="2" applyFont="1" applyFill="1"/>
    <xf numFmtId="0" fontId="51" fillId="6" borderId="1" xfId="2" applyFont="1" applyFill="1" applyBorder="1" applyAlignment="1"/>
    <xf numFmtId="0" fontId="53" fillId="6" borderId="0" xfId="2" applyFont="1" applyFill="1" applyBorder="1"/>
    <xf numFmtId="0" fontId="53" fillId="6" borderId="0" xfId="3" applyFont="1" applyFill="1"/>
    <xf numFmtId="0" fontId="54" fillId="6" borderId="0" xfId="2" applyFont="1" applyFill="1"/>
    <xf numFmtId="0" fontId="55" fillId="0" borderId="3" xfId="7" applyFont="1" applyBorder="1"/>
    <xf numFmtId="0" fontId="55" fillId="0" borderId="1" xfId="7" applyFont="1" applyBorder="1" applyAlignment="1">
      <alignment horizontal="center"/>
    </xf>
    <xf numFmtId="0" fontId="55" fillId="0" borderId="3" xfId="0" applyFont="1" applyBorder="1"/>
    <xf numFmtId="0" fontId="55" fillId="0" borderId="1" xfId="0" applyFont="1" applyBorder="1" applyAlignment="1">
      <alignment horizontal="center"/>
    </xf>
    <xf numFmtId="0" fontId="55" fillId="0" borderId="0" xfId="0" applyFont="1" applyBorder="1" applyAlignment="1">
      <alignment horizontal="left"/>
    </xf>
    <xf numFmtId="0" fontId="55" fillId="0" borderId="0" xfId="0" applyFont="1" applyBorder="1"/>
    <xf numFmtId="0" fontId="24" fillId="0" borderId="0" xfId="2" applyFont="1" applyAlignment="1">
      <alignment horizontal="center"/>
    </xf>
    <xf numFmtId="0" fontId="24" fillId="0" borderId="0" xfId="2" applyFont="1"/>
    <xf numFmtId="0" fontId="56" fillId="0" borderId="0" xfId="2" applyFont="1"/>
    <xf numFmtId="0" fontId="24" fillId="0" borderId="0" xfId="2" applyFont="1" applyBorder="1"/>
    <xf numFmtId="0" fontId="24" fillId="7" borderId="0" xfId="2" applyFont="1" applyFill="1" applyBorder="1"/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58" fillId="0" borderId="1" xfId="2" applyFont="1" applyBorder="1" applyAlignment="1">
      <alignment horizontal="center" wrapText="1"/>
    </xf>
    <xf numFmtId="0" fontId="18" fillId="0" borderId="1" xfId="2" applyFont="1" applyBorder="1" applyAlignment="1">
      <alignment horizontal="center" wrapText="1"/>
    </xf>
    <xf numFmtId="0" fontId="18" fillId="0" borderId="0" xfId="2" applyFont="1"/>
    <xf numFmtId="0" fontId="24" fillId="0" borderId="1" xfId="2" applyFont="1" applyBorder="1" applyAlignment="1">
      <alignment horizontal="center"/>
    </xf>
    <xf numFmtId="0" fontId="24" fillId="0" borderId="1" xfId="2" applyFont="1" applyFill="1" applyBorder="1"/>
    <xf numFmtId="0" fontId="24" fillId="0" borderId="2" xfId="2" applyFont="1" applyFill="1" applyBorder="1"/>
    <xf numFmtId="0" fontId="24" fillId="0" borderId="7" xfId="2" applyFont="1" applyFill="1" applyBorder="1"/>
    <xf numFmtId="0" fontId="18" fillId="0" borderId="3" xfId="2" applyFont="1" applyFill="1" applyBorder="1"/>
    <xf numFmtId="14" fontId="24" fillId="0" borderId="1" xfId="4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/>
    </xf>
    <xf numFmtId="164" fontId="24" fillId="0" borderId="1" xfId="2" applyNumberFormat="1" applyFont="1" applyFill="1" applyBorder="1" applyAlignment="1">
      <alignment horizontal="center"/>
    </xf>
    <xf numFmtId="0" fontId="24" fillId="0" borderId="1" xfId="2" applyFont="1" applyBorder="1" applyAlignment="1"/>
    <xf numFmtId="0" fontId="59" fillId="0" borderId="0" xfId="2" applyFont="1" applyAlignment="1">
      <alignment horizontal="center"/>
    </xf>
    <xf numFmtId="0" fontId="55" fillId="0" borderId="1" xfId="1" applyNumberFormat="1" applyFont="1" applyFill="1" applyBorder="1" applyAlignment="1" applyProtection="1">
      <alignment horizontal="center" wrapText="1"/>
    </xf>
    <xf numFmtId="0" fontId="55" fillId="0" borderId="2" xfId="1" applyNumberFormat="1" applyFont="1" applyFill="1" applyBorder="1" applyAlignment="1" applyProtection="1">
      <alignment horizontal="left" wrapText="1"/>
    </xf>
    <xf numFmtId="0" fontId="55" fillId="0" borderId="7" xfId="1" applyNumberFormat="1" applyFont="1" applyFill="1" applyBorder="1" applyAlignment="1" applyProtection="1">
      <alignment horizontal="left" wrapText="1"/>
    </xf>
    <xf numFmtId="14" fontId="55" fillId="0" borderId="1" xfId="1" applyNumberFormat="1" applyFont="1" applyFill="1" applyBorder="1" applyAlignment="1" applyProtection="1">
      <alignment horizontal="center" wrapText="1"/>
    </xf>
    <xf numFmtId="0" fontId="55" fillId="0" borderId="1" xfId="2" applyFont="1" applyBorder="1" applyAlignment="1">
      <alignment horizontal="center"/>
    </xf>
    <xf numFmtId="0" fontId="59" fillId="0" borderId="0" xfId="2" applyFont="1"/>
    <xf numFmtId="0" fontId="44" fillId="0" borderId="1" xfId="1" applyNumberFormat="1" applyFont="1" applyFill="1" applyBorder="1" applyAlignment="1" applyProtection="1">
      <alignment horizontal="center" wrapText="1"/>
    </xf>
    <xf numFmtId="0" fontId="44" fillId="0" borderId="2" xfId="1" applyNumberFormat="1" applyFont="1" applyFill="1" applyBorder="1" applyAlignment="1" applyProtection="1">
      <alignment horizontal="left" wrapText="1"/>
    </xf>
    <xf numFmtId="0" fontId="44" fillId="0" borderId="7" xfId="1" applyNumberFormat="1" applyFont="1" applyFill="1" applyBorder="1" applyAlignment="1" applyProtection="1">
      <alignment horizontal="left" wrapText="1"/>
    </xf>
    <xf numFmtId="14" fontId="44" fillId="0" borderId="1" xfId="1" applyNumberFormat="1" applyFont="1" applyFill="1" applyBorder="1" applyAlignment="1" applyProtection="1">
      <alignment horizontal="center" wrapText="1"/>
    </xf>
    <xf numFmtId="0" fontId="44" fillId="0" borderId="1" xfId="2" applyFont="1" applyBorder="1" applyAlignment="1">
      <alignment horizontal="center"/>
    </xf>
    <xf numFmtId="0" fontId="47" fillId="0" borderId="0" xfId="2" applyFont="1" applyAlignment="1">
      <alignment horizontal="center"/>
    </xf>
    <xf numFmtId="0" fontId="46" fillId="0" borderId="1" xfId="1" applyNumberFormat="1" applyFont="1" applyFill="1" applyBorder="1" applyAlignment="1" applyProtection="1">
      <alignment horizontal="center" wrapText="1"/>
    </xf>
    <xf numFmtId="0" fontId="46" fillId="0" borderId="2" xfId="1" applyNumberFormat="1" applyFont="1" applyFill="1" applyBorder="1" applyAlignment="1" applyProtection="1">
      <alignment horizontal="left" wrapText="1"/>
    </xf>
    <xf numFmtId="0" fontId="46" fillId="0" borderId="7" xfId="1" applyNumberFormat="1" applyFont="1" applyFill="1" applyBorder="1" applyAlignment="1" applyProtection="1">
      <alignment horizontal="left" wrapText="1"/>
    </xf>
    <xf numFmtId="14" fontId="46" fillId="0" borderId="1" xfId="1" applyNumberFormat="1" applyFont="1" applyFill="1" applyBorder="1" applyAlignment="1" applyProtection="1">
      <alignment horizontal="center" wrapText="1"/>
    </xf>
    <xf numFmtId="0" fontId="46" fillId="0" borderId="1" xfId="2" applyFont="1" applyBorder="1" applyAlignment="1">
      <alignment horizontal="center"/>
    </xf>
    <xf numFmtId="0" fontId="47" fillId="0" borderId="0" xfId="2" applyFont="1"/>
    <xf numFmtId="0" fontId="46" fillId="0" borderId="2" xfId="0" applyFont="1" applyBorder="1"/>
    <xf numFmtId="0" fontId="47" fillId="0" borderId="1" xfId="1" applyNumberFormat="1" applyFont="1" applyFill="1" applyBorder="1" applyAlignment="1" applyProtection="1">
      <alignment horizontal="center" wrapText="1"/>
    </xf>
    <xf numFmtId="0" fontId="47" fillId="0" borderId="2" xfId="1" applyNumberFormat="1" applyFont="1" applyFill="1" applyBorder="1" applyAlignment="1" applyProtection="1">
      <alignment horizontal="left" wrapText="1"/>
    </xf>
    <xf numFmtId="0" fontId="47" fillId="0" borderId="7" xfId="1" applyNumberFormat="1" applyFont="1" applyFill="1" applyBorder="1" applyAlignment="1" applyProtection="1">
      <alignment horizontal="left" wrapText="1"/>
    </xf>
    <xf numFmtId="14" fontId="47" fillId="0" borderId="1" xfId="1" applyNumberFormat="1" applyFont="1" applyFill="1" applyBorder="1" applyAlignment="1" applyProtection="1">
      <alignment horizontal="center" wrapText="1"/>
    </xf>
    <xf numFmtId="0" fontId="47" fillId="0" borderId="1" xfId="2" applyFont="1" applyBorder="1" applyAlignment="1">
      <alignment horizontal="center"/>
    </xf>
    <xf numFmtId="14" fontId="44" fillId="0" borderId="1" xfId="1" applyNumberFormat="1" applyFont="1" applyFill="1" applyBorder="1" applyAlignment="1" applyProtection="1">
      <alignment horizontal="left" wrapText="1"/>
    </xf>
    <xf numFmtId="0" fontId="44" fillId="0" borderId="0" xfId="1" applyNumberFormat="1" applyFont="1" applyFill="1" applyBorder="1" applyAlignment="1" applyProtection="1">
      <alignment horizontal="center" wrapText="1"/>
    </xf>
    <xf numFmtId="0" fontId="44" fillId="0" borderId="0" xfId="1" applyNumberFormat="1" applyFont="1" applyFill="1" applyBorder="1" applyAlignment="1" applyProtection="1">
      <alignment horizontal="left" wrapText="1"/>
    </xf>
    <xf numFmtId="14" fontId="44" fillId="0" borderId="0" xfId="1" applyNumberFormat="1" applyFont="1" applyFill="1" applyBorder="1" applyAlignment="1" applyProtection="1">
      <alignment horizontal="center" wrapText="1"/>
    </xf>
    <xf numFmtId="14" fontId="44" fillId="0" borderId="0" xfId="1" applyNumberFormat="1" applyFont="1" applyFill="1" applyBorder="1" applyAlignment="1" applyProtection="1">
      <alignment horizontal="left" wrapText="1"/>
    </xf>
    <xf numFmtId="14" fontId="44" fillId="7" borderId="0" xfId="1" applyNumberFormat="1" applyFont="1" applyFill="1" applyBorder="1" applyAlignment="1" applyProtection="1">
      <alignment horizontal="left" wrapText="1"/>
    </xf>
    <xf numFmtId="0" fontId="59" fillId="6" borderId="0" xfId="2" applyFont="1" applyFill="1" applyAlignment="1">
      <alignment horizontal="center"/>
    </xf>
    <xf numFmtId="0" fontId="55" fillId="6" borderId="1" xfId="1" applyNumberFormat="1" applyFont="1" applyFill="1" applyBorder="1" applyAlignment="1" applyProtection="1">
      <alignment horizontal="center" wrapText="1"/>
    </xf>
    <xf numFmtId="0" fontId="55" fillId="6" borderId="2" xfId="1" applyNumberFormat="1" applyFont="1" applyFill="1" applyBorder="1" applyAlignment="1" applyProtection="1">
      <alignment horizontal="left" wrapText="1"/>
    </xf>
    <xf numFmtId="0" fontId="55" fillId="6" borderId="7" xfId="1" applyNumberFormat="1" applyFont="1" applyFill="1" applyBorder="1" applyAlignment="1" applyProtection="1">
      <alignment horizontal="left" wrapText="1"/>
    </xf>
    <xf numFmtId="0" fontId="55" fillId="6" borderId="3" xfId="0" applyFont="1" applyFill="1" applyBorder="1"/>
    <xf numFmtId="14" fontId="55" fillId="6" borderId="1" xfId="1" applyNumberFormat="1" applyFont="1" applyFill="1" applyBorder="1" applyAlignment="1" applyProtection="1">
      <alignment horizontal="center" wrapText="1"/>
    </xf>
    <xf numFmtId="0" fontId="55" fillId="6" borderId="1" xfId="0" applyFont="1" applyFill="1" applyBorder="1" applyAlignment="1">
      <alignment horizontal="center"/>
    </xf>
    <xf numFmtId="0" fontId="55" fillId="6" borderId="1" xfId="2" applyFont="1" applyFill="1" applyBorder="1" applyAlignment="1">
      <alignment horizontal="center"/>
    </xf>
    <xf numFmtId="0" fontId="59" fillId="6" borderId="0" xfId="2" applyFont="1" applyFill="1"/>
    <xf numFmtId="0" fontId="11" fillId="0" borderId="1" xfId="0" applyFont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6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44" fillId="0" borderId="0" xfId="0" applyFont="1" applyAlignment="1">
      <alignment wrapText="1"/>
    </xf>
    <xf numFmtId="0" fontId="61" fillId="0" borderId="0" xfId="2" applyFont="1" applyAlignment="1">
      <alignment horizontal="center"/>
    </xf>
    <xf numFmtId="0" fontId="62" fillId="0" borderId="1" xfId="1" applyNumberFormat="1" applyFont="1" applyFill="1" applyBorder="1" applyAlignment="1" applyProtection="1">
      <alignment horizontal="center" wrapText="1"/>
    </xf>
    <xf numFmtId="0" fontId="62" fillId="0" borderId="2" xfId="1" applyNumberFormat="1" applyFont="1" applyFill="1" applyBorder="1" applyAlignment="1" applyProtection="1">
      <alignment horizontal="left" wrapText="1"/>
    </xf>
    <xf numFmtId="0" fontId="62" fillId="0" borderId="7" xfId="1" applyNumberFormat="1" applyFont="1" applyFill="1" applyBorder="1" applyAlignment="1" applyProtection="1">
      <alignment horizontal="left" wrapText="1"/>
    </xf>
    <xf numFmtId="0" fontId="62" fillId="0" borderId="3" xfId="0" applyFont="1" applyBorder="1"/>
    <xf numFmtId="14" fontId="62" fillId="0" borderId="1" xfId="1" applyNumberFormat="1" applyFont="1" applyFill="1" applyBorder="1" applyAlignment="1" applyProtection="1">
      <alignment horizontal="center" wrapText="1"/>
    </xf>
    <xf numFmtId="0" fontId="62" fillId="0" borderId="1" xfId="0" applyFont="1" applyBorder="1" applyAlignment="1">
      <alignment horizontal="center"/>
    </xf>
    <xf numFmtId="0" fontId="62" fillId="0" borderId="1" xfId="2" applyFont="1" applyBorder="1" applyAlignment="1">
      <alignment horizontal="center"/>
    </xf>
    <xf numFmtId="0" fontId="61" fillId="0" borderId="0" xfId="2" applyFont="1"/>
    <xf numFmtId="0" fontId="62" fillId="0" borderId="0" xfId="0" applyFont="1" applyBorder="1" applyAlignment="1">
      <alignment horizontal="left"/>
    </xf>
    <xf numFmtId="0" fontId="62" fillId="0" borderId="0" xfId="0" applyFont="1" applyBorder="1" applyAlignment="1">
      <alignment horizontal="center"/>
    </xf>
    <xf numFmtId="0" fontId="62" fillId="0" borderId="7" xfId="0" applyFont="1" applyBorder="1"/>
    <xf numFmtId="0" fontId="62" fillId="0" borderId="3" xfId="1" applyNumberFormat="1" applyFont="1" applyFill="1" applyBorder="1" applyAlignment="1" applyProtection="1">
      <alignment horizontal="left" wrapText="1"/>
    </xf>
    <xf numFmtId="0" fontId="9" fillId="0" borderId="1" xfId="2" applyFont="1" applyBorder="1" applyAlignment="1">
      <alignment wrapText="1"/>
    </xf>
    <xf numFmtId="0" fontId="23" fillId="7" borderId="1" xfId="2" applyFont="1" applyFill="1" applyBorder="1" applyAlignment="1">
      <alignment horizontal="center"/>
    </xf>
    <xf numFmtId="14" fontId="42" fillId="7" borderId="1" xfId="1" applyNumberFormat="1" applyFont="1" applyFill="1" applyBorder="1" applyAlignment="1" applyProtection="1">
      <alignment horizontal="center" wrapText="1"/>
    </xf>
    <xf numFmtId="0" fontId="7" fillId="7" borderId="1" xfId="2" applyFont="1" applyFill="1" applyBorder="1" applyAlignment="1">
      <alignment horizontal="center"/>
    </xf>
    <xf numFmtId="164" fontId="23" fillId="7" borderId="1" xfId="2" applyNumberFormat="1" applyFont="1" applyFill="1" applyBorder="1" applyAlignment="1">
      <alignment horizontal="center"/>
    </xf>
    <xf numFmtId="0" fontId="23" fillId="7" borderId="0" xfId="2" applyFont="1" applyFill="1"/>
    <xf numFmtId="0" fontId="41" fillId="0" borderId="0" xfId="1" applyNumberFormat="1" applyFont="1" applyFill="1" applyBorder="1" applyAlignment="1" applyProtection="1">
      <alignment horizontal="center" wrapText="1"/>
    </xf>
    <xf numFmtId="0" fontId="11" fillId="0" borderId="0" xfId="1" applyNumberFormat="1" applyFont="1" applyFill="1" applyBorder="1" applyAlignment="1" applyProtection="1">
      <alignment horizontal="left" wrapText="1"/>
    </xf>
    <xf numFmtId="14" fontId="41" fillId="0" borderId="0" xfId="1" applyNumberFormat="1" applyFont="1" applyFill="1" applyBorder="1" applyAlignment="1" applyProtection="1">
      <alignment horizontal="center" wrapText="1"/>
    </xf>
    <xf numFmtId="14" fontId="64" fillId="0" borderId="0" xfId="1" applyNumberFormat="1" applyFont="1" applyFill="1" applyBorder="1" applyAlignment="1" applyProtection="1">
      <alignment horizontal="left" wrapText="1"/>
    </xf>
    <xf numFmtId="14" fontId="65" fillId="0" borderId="0" xfId="1" applyNumberFormat="1" applyFont="1" applyFill="1" applyBorder="1" applyAlignment="1" applyProtection="1">
      <alignment horizontal="left" wrapText="1"/>
    </xf>
    <xf numFmtId="0" fontId="66" fillId="0" borderId="0" xfId="0" applyFont="1"/>
    <xf numFmtId="0" fontId="63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0" fontId="18" fillId="0" borderId="0" xfId="2" applyFont="1" applyBorder="1"/>
    <xf numFmtId="0" fontId="18" fillId="7" borderId="0" xfId="2" applyFont="1" applyFill="1" applyBorder="1"/>
    <xf numFmtId="0" fontId="55" fillId="0" borderId="25" xfId="7" applyFont="1" applyBorder="1" applyAlignment="1">
      <alignment horizontal="center"/>
    </xf>
    <xf numFmtId="0" fontId="55" fillId="0" borderId="0" xfId="7" applyFont="1" applyBorder="1"/>
    <xf numFmtId="0" fontId="55" fillId="7" borderId="0" xfId="0" applyFont="1" applyFill="1" applyBorder="1"/>
    <xf numFmtId="0" fontId="55" fillId="6" borderId="25" xfId="0" applyFont="1" applyFill="1" applyBorder="1" applyAlignment="1">
      <alignment horizontal="center"/>
    </xf>
    <xf numFmtId="0" fontId="55" fillId="6" borderId="0" xfId="0" applyFont="1" applyFill="1" applyBorder="1"/>
    <xf numFmtId="0" fontId="59" fillId="6" borderId="0" xfId="2" applyFont="1" applyFill="1" applyBorder="1"/>
    <xf numFmtId="0" fontId="55" fillId="0" borderId="25" xfId="0" applyFont="1" applyBorder="1" applyAlignment="1">
      <alignment horizontal="center"/>
    </xf>
    <xf numFmtId="0" fontId="59" fillId="7" borderId="0" xfId="2" applyFont="1" applyFill="1" applyBorder="1"/>
    <xf numFmtId="0" fontId="4" fillId="0" borderId="25" xfId="0" applyFont="1" applyBorder="1" applyAlignment="1">
      <alignment horizontal="center"/>
    </xf>
    <xf numFmtId="0" fontId="4" fillId="7" borderId="0" xfId="0" applyFont="1" applyFill="1" applyBorder="1"/>
    <xf numFmtId="0" fontId="46" fillId="0" borderId="25" xfId="0" applyFont="1" applyBorder="1" applyAlignment="1">
      <alignment horizontal="left" wrapText="1"/>
    </xf>
    <xf numFmtId="0" fontId="46" fillId="0" borderId="0" xfId="0" applyFont="1" applyBorder="1"/>
    <xf numFmtId="0" fontId="46" fillId="7" borderId="0" xfId="0" applyFont="1" applyFill="1" applyBorder="1"/>
    <xf numFmtId="0" fontId="46" fillId="0" borderId="25" xfId="0" applyFont="1" applyBorder="1" applyAlignment="1">
      <alignment horizontal="center"/>
    </xf>
    <xf numFmtId="0" fontId="47" fillId="0" borderId="25" xfId="0" applyFont="1" applyBorder="1" applyAlignment="1">
      <alignment horizontal="center"/>
    </xf>
    <xf numFmtId="0" fontId="47" fillId="0" borderId="0" xfId="0" applyFont="1" applyBorder="1"/>
    <xf numFmtId="0" fontId="44" fillId="0" borderId="25" xfId="0" applyFont="1" applyBorder="1" applyAlignment="1">
      <alignment horizontal="center"/>
    </xf>
    <xf numFmtId="0" fontId="62" fillId="0" borderId="25" xfId="0" applyFont="1" applyBorder="1" applyAlignment="1">
      <alignment horizontal="left"/>
    </xf>
    <xf numFmtId="0" fontId="62" fillId="0" borderId="0" xfId="0" applyFont="1" applyBorder="1"/>
    <xf numFmtId="0" fontId="62" fillId="7" borderId="0" xfId="0" applyFont="1" applyFill="1" applyBorder="1"/>
    <xf numFmtId="0" fontId="62" fillId="0" borderId="25" xfId="0" applyFont="1" applyBorder="1" applyAlignment="1">
      <alignment horizontal="center"/>
    </xf>
    <xf numFmtId="0" fontId="40" fillId="0" borderId="25" xfId="0" applyFont="1" applyBorder="1" applyAlignment="1">
      <alignment horizontal="center"/>
    </xf>
    <xf numFmtId="0" fontId="40" fillId="0" borderId="0" xfId="0" applyFont="1" applyBorder="1"/>
    <xf numFmtId="0" fontId="40" fillId="0" borderId="0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" fillId="0" borderId="0" xfId="7" applyFont="1" applyBorder="1"/>
    <xf numFmtId="0" fontId="71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11" fillId="6" borderId="2" xfId="1" applyNumberFormat="1" applyFont="1" applyFill="1" applyBorder="1" applyAlignment="1" applyProtection="1">
      <alignment horizontal="left" wrapText="1"/>
    </xf>
    <xf numFmtId="0" fontId="11" fillId="6" borderId="7" xfId="1" applyNumberFormat="1" applyFont="1" applyFill="1" applyBorder="1" applyAlignment="1" applyProtection="1">
      <alignment horizontal="left" wrapText="1"/>
    </xf>
    <xf numFmtId="14" fontId="11" fillId="6" borderId="1" xfId="1" applyNumberFormat="1" applyFont="1" applyFill="1" applyBorder="1" applyAlignment="1" applyProtection="1">
      <alignment horizontal="center" wrapText="1"/>
    </xf>
    <xf numFmtId="164" fontId="9" fillId="6" borderId="1" xfId="2" applyNumberFormat="1" applyFont="1" applyFill="1" applyBorder="1" applyAlignment="1">
      <alignment horizontal="center"/>
    </xf>
    <xf numFmtId="0" fontId="44" fillId="6" borderId="0" xfId="0" applyFont="1" applyFill="1"/>
    <xf numFmtId="0" fontId="9" fillId="6" borderId="0" xfId="2" applyFont="1" applyFill="1"/>
    <xf numFmtId="0" fontId="72" fillId="0" borderId="0" xfId="2" applyFont="1"/>
    <xf numFmtId="14" fontId="74" fillId="0" borderId="1" xfId="1" applyNumberFormat="1" applyFont="1" applyFill="1" applyBorder="1" applyAlignment="1" applyProtection="1">
      <alignment horizontal="center" wrapText="1"/>
    </xf>
    <xf numFmtId="0" fontId="76" fillId="0" borderId="1" xfId="2" applyFont="1" applyFill="1" applyBorder="1" applyAlignment="1">
      <alignment horizontal="center"/>
    </xf>
    <xf numFmtId="164" fontId="73" fillId="0" borderId="1" xfId="2" applyNumberFormat="1" applyFont="1" applyFill="1" applyBorder="1" applyAlignment="1">
      <alignment horizontal="center"/>
    </xf>
    <xf numFmtId="0" fontId="76" fillId="0" borderId="1" xfId="2" applyFont="1" applyBorder="1" applyAlignment="1">
      <alignment horizontal="center"/>
    </xf>
    <xf numFmtId="0" fontId="75" fillId="7" borderId="0" xfId="0" applyFont="1" applyFill="1"/>
    <xf numFmtId="0" fontId="73" fillId="0" borderId="0" xfId="2" applyFont="1"/>
    <xf numFmtId="0" fontId="21" fillId="0" borderId="1" xfId="2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10" fillId="0" borderId="7" xfId="0" applyFont="1" applyBorder="1"/>
    <xf numFmtId="14" fontId="4" fillId="0" borderId="1" xfId="0" applyNumberFormat="1" applyFont="1" applyBorder="1"/>
    <xf numFmtId="0" fontId="78" fillId="0" borderId="0" xfId="2" applyFont="1" applyAlignment="1">
      <alignment horizontal="center"/>
    </xf>
    <xf numFmtId="0" fontId="78" fillId="0" borderId="1" xfId="1" applyNumberFormat="1" applyFont="1" applyFill="1" applyBorder="1" applyAlignment="1" applyProtection="1">
      <alignment horizontal="center" wrapText="1"/>
    </xf>
    <xf numFmtId="0" fontId="78" fillId="0" borderId="2" xfId="1" applyNumberFormat="1" applyFont="1" applyFill="1" applyBorder="1" applyAlignment="1" applyProtection="1">
      <alignment horizontal="left" wrapText="1"/>
    </xf>
    <xf numFmtId="0" fontId="78" fillId="0" borderId="7" xfId="1" applyNumberFormat="1" applyFont="1" applyFill="1" applyBorder="1" applyAlignment="1" applyProtection="1">
      <alignment horizontal="left" wrapText="1"/>
    </xf>
    <xf numFmtId="0" fontId="78" fillId="0" borderId="3" xfId="0" applyFont="1" applyBorder="1"/>
    <xf numFmtId="14" fontId="78" fillId="0" borderId="1" xfId="1" applyNumberFormat="1" applyFont="1" applyFill="1" applyBorder="1" applyAlignment="1" applyProtection="1">
      <alignment horizontal="center" wrapText="1"/>
    </xf>
    <xf numFmtId="0" fontId="78" fillId="0" borderId="1" xfId="0" applyFont="1" applyBorder="1" applyAlignment="1">
      <alignment horizontal="center"/>
    </xf>
    <xf numFmtId="0" fontId="78" fillId="0" borderId="1" xfId="2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9" fillId="0" borderId="0" xfId="0" applyFont="1" applyBorder="1"/>
    <xf numFmtId="0" fontId="79" fillId="7" borderId="0" xfId="0" applyFont="1" applyFill="1" applyBorder="1"/>
    <xf numFmtId="0" fontId="78" fillId="0" borderId="0" xfId="2" applyFont="1"/>
    <xf numFmtId="0" fontId="79" fillId="0" borderId="1" xfId="1" applyNumberFormat="1" applyFont="1" applyFill="1" applyBorder="1" applyAlignment="1" applyProtection="1">
      <alignment horizontal="center" wrapText="1"/>
    </xf>
    <xf numFmtId="0" fontId="79" fillId="0" borderId="2" xfId="1" applyNumberFormat="1" applyFont="1" applyFill="1" applyBorder="1" applyAlignment="1" applyProtection="1">
      <alignment horizontal="left" wrapText="1"/>
    </xf>
    <xf numFmtId="0" fontId="79" fillId="0" borderId="7" xfId="1" applyNumberFormat="1" applyFont="1" applyFill="1" applyBorder="1" applyAlignment="1" applyProtection="1">
      <alignment horizontal="left" wrapText="1"/>
    </xf>
    <xf numFmtId="0" fontId="79" fillId="0" borderId="3" xfId="0" applyFont="1" applyBorder="1"/>
    <xf numFmtId="14" fontId="79" fillId="0" borderId="1" xfId="1" applyNumberFormat="1" applyFont="1" applyFill="1" applyBorder="1" applyAlignment="1" applyProtection="1">
      <alignment horizontal="center" wrapText="1"/>
    </xf>
    <xf numFmtId="0" fontId="79" fillId="0" borderId="1" xfId="0" applyFont="1" applyBorder="1" applyAlignment="1">
      <alignment horizontal="center"/>
    </xf>
    <xf numFmtId="0" fontId="79" fillId="6" borderId="1" xfId="0" applyFont="1" applyFill="1" applyBorder="1" applyAlignment="1">
      <alignment horizontal="center"/>
    </xf>
    <xf numFmtId="0" fontId="79" fillId="0" borderId="1" xfId="2" applyFont="1" applyBorder="1" applyAlignment="1">
      <alignment horizontal="center"/>
    </xf>
    <xf numFmtId="0" fontId="79" fillId="0" borderId="25" xfId="0" applyFont="1" applyBorder="1" applyAlignment="1">
      <alignment horizontal="center"/>
    </xf>
    <xf numFmtId="0" fontId="79" fillId="0" borderId="0" xfId="0" applyFont="1" applyBorder="1" applyAlignment="1">
      <alignment horizontal="left"/>
    </xf>
    <xf numFmtId="0" fontId="79" fillId="0" borderId="0" xfId="1" applyNumberFormat="1" applyFont="1" applyFill="1" applyBorder="1" applyAlignment="1" applyProtection="1">
      <alignment horizontal="center" wrapText="1"/>
    </xf>
    <xf numFmtId="0" fontId="79" fillId="0" borderId="0" xfId="1" applyNumberFormat="1" applyFont="1" applyFill="1" applyBorder="1" applyAlignment="1" applyProtection="1">
      <alignment horizontal="left" wrapText="1"/>
    </xf>
    <xf numFmtId="14" fontId="79" fillId="0" borderId="0" xfId="1" applyNumberFormat="1" applyFont="1" applyFill="1" applyBorder="1" applyAlignment="1" applyProtection="1">
      <alignment horizontal="center" wrapText="1"/>
    </xf>
    <xf numFmtId="0" fontId="79" fillId="0" borderId="0" xfId="0" applyFont="1" applyBorder="1" applyAlignment="1">
      <alignment horizontal="center"/>
    </xf>
    <xf numFmtId="0" fontId="79" fillId="0" borderId="0" xfId="2" applyFont="1" applyBorder="1" applyAlignment="1">
      <alignment horizontal="center"/>
    </xf>
    <xf numFmtId="0" fontId="5" fillId="7" borderId="1" xfId="2" applyFont="1" applyFill="1" applyBorder="1" applyAlignment="1">
      <alignment horizontal="center"/>
    </xf>
    <xf numFmtId="164" fontId="9" fillId="7" borderId="1" xfId="2" applyNumberFormat="1" applyFont="1" applyFill="1" applyBorder="1" applyAlignment="1">
      <alignment horizontal="center"/>
    </xf>
    <xf numFmtId="0" fontId="44" fillId="0" borderId="0" xfId="2" applyFont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wrapText="1"/>
    </xf>
    <xf numFmtId="0" fontId="42" fillId="0" borderId="1" xfId="1" applyNumberFormat="1" applyFont="1" applyFill="1" applyBorder="1" applyAlignment="1" applyProtection="1">
      <alignment horizontal="center" wrapText="1"/>
    </xf>
    <xf numFmtId="0" fontId="21" fillId="0" borderId="0" xfId="3" applyFont="1"/>
    <xf numFmtId="0" fontId="21" fillId="0" borderId="0" xfId="3" applyFont="1" applyBorder="1" applyAlignment="1">
      <alignment horizontal="center"/>
    </xf>
    <xf numFmtId="0" fontId="42" fillId="7" borderId="1" xfId="1" applyNumberFormat="1" applyFont="1" applyFill="1" applyBorder="1" applyAlignment="1" applyProtection="1">
      <alignment horizontal="center" wrapText="1"/>
    </xf>
    <xf numFmtId="0" fontId="74" fillId="0" borderId="1" xfId="1" applyNumberFormat="1" applyFont="1" applyFill="1" applyBorder="1" applyAlignment="1" applyProtection="1">
      <alignment horizontal="center" wrapText="1"/>
    </xf>
    <xf numFmtId="0" fontId="11" fillId="6" borderId="1" xfId="1" applyNumberFormat="1" applyFont="1" applyFill="1" applyBorder="1" applyAlignment="1" applyProtection="1">
      <alignment horizontal="center" wrapText="1"/>
    </xf>
    <xf numFmtId="0" fontId="83" fillId="0" borderId="1" xfId="0" applyFont="1" applyBorder="1" applyAlignment="1">
      <alignment horizontal="center"/>
    </xf>
    <xf numFmtId="0" fontId="49" fillId="6" borderId="0" xfId="2" applyFont="1" applyFill="1" applyAlignment="1"/>
    <xf numFmtId="0" fontId="6" fillId="0" borderId="0" xfId="2" applyFont="1" applyAlignment="1"/>
    <xf numFmtId="0" fontId="49" fillId="6" borderId="0" xfId="2" applyFont="1" applyFill="1" applyBorder="1" applyAlignment="1"/>
    <xf numFmtId="0" fontId="6" fillId="0" borderId="0" xfId="2" applyFont="1" applyBorder="1" applyAlignment="1"/>
    <xf numFmtId="0" fontId="50" fillId="6" borderId="0" xfId="2" applyFont="1" applyFill="1" applyAlignment="1"/>
    <xf numFmtId="0" fontId="21" fillId="0" borderId="0" xfId="2" applyFont="1" applyAlignment="1"/>
    <xf numFmtId="0" fontId="44" fillId="0" borderId="0" xfId="0" applyFont="1" applyAlignment="1"/>
    <xf numFmtId="0" fontId="52" fillId="6" borderId="1" xfId="0" applyFont="1" applyFill="1" applyBorder="1" applyAlignment="1">
      <alignment wrapText="1"/>
    </xf>
    <xf numFmtId="0" fontId="43" fillId="0" borderId="0" xfId="0" applyFont="1" applyAlignment="1"/>
    <xf numFmtId="0" fontId="0" fillId="0" borderId="0" xfId="0" applyAlignment="1"/>
    <xf numFmtId="0" fontId="6" fillId="3" borderId="0" xfId="2" applyFont="1" applyFill="1" applyBorder="1" applyAlignment="1"/>
    <xf numFmtId="0" fontId="53" fillId="6" borderId="0" xfId="2" applyFont="1" applyFill="1" applyBorder="1" applyAlignment="1"/>
    <xf numFmtId="0" fontId="53" fillId="6" borderId="0" xfId="3" applyFont="1" applyFill="1" applyAlignment="1"/>
    <xf numFmtId="0" fontId="20" fillId="0" borderId="0" xfId="3" applyFont="1" applyAlignment="1"/>
    <xf numFmtId="0" fontId="54" fillId="6" borderId="0" xfId="2" applyFont="1" applyFill="1" applyAlignment="1"/>
    <xf numFmtId="0" fontId="12" fillId="0" borderId="0" xfId="2" applyFont="1" applyAlignment="1"/>
    <xf numFmtId="0" fontId="60" fillId="6" borderId="1" xfId="0" applyFont="1" applyFill="1" applyBorder="1" applyAlignment="1">
      <alignment wrapText="1"/>
    </xf>
    <xf numFmtId="0" fontId="8" fillId="0" borderId="1" xfId="2" applyFont="1" applyBorder="1" applyAlignment="1">
      <alignment wrapText="1"/>
    </xf>
    <xf numFmtId="0" fontId="60" fillId="7" borderId="1" xfId="0" applyFont="1" applyFill="1" applyBorder="1" applyAlignment="1">
      <alignment wrapText="1"/>
    </xf>
    <xf numFmtId="0" fontId="43" fillId="7" borderId="0" xfId="0" applyFont="1" applyFill="1" applyAlignment="1"/>
    <xf numFmtId="0" fontId="77" fillId="6" borderId="1" xfId="0" applyFont="1" applyFill="1" applyBorder="1" applyAlignment="1">
      <alignment wrapText="1"/>
    </xf>
    <xf numFmtId="0" fontId="75" fillId="0" borderId="0" xfId="0" applyFont="1" applyAlignment="1"/>
    <xf numFmtId="0" fontId="44" fillId="6" borderId="0" xfId="0" applyFont="1" applyFill="1" applyAlignment="1"/>
    <xf numFmtId="0" fontId="80" fillId="6" borderId="1" xfId="0" applyFont="1" applyFill="1" applyBorder="1" applyAlignment="1">
      <alignment wrapText="1"/>
    </xf>
    <xf numFmtId="0" fontId="81" fillId="6" borderId="1" xfId="0" applyFont="1" applyFill="1" applyBorder="1" applyAlignment="1">
      <alignment wrapText="1"/>
    </xf>
    <xf numFmtId="0" fontId="60" fillId="6" borderId="0" xfId="0" applyFont="1" applyFill="1" applyBorder="1" applyAlignment="1">
      <alignment wrapText="1"/>
    </xf>
    <xf numFmtId="0" fontId="44" fillId="0" borderId="0" xfId="2" applyFont="1" applyBorder="1" applyAlignment="1"/>
    <xf numFmtId="0" fontId="40" fillId="0" borderId="25" xfId="0" applyFont="1" applyBorder="1" applyAlignment="1"/>
    <xf numFmtId="0" fontId="23" fillId="7" borderId="0" xfId="2" applyFont="1" applyFill="1" applyAlignment="1"/>
    <xf numFmtId="0" fontId="85" fillId="0" borderId="1" xfId="1" applyNumberFormat="1" applyFont="1" applyFill="1" applyBorder="1" applyAlignment="1" applyProtection="1">
      <alignment horizontal="center" wrapText="1"/>
    </xf>
    <xf numFmtId="164" fontId="84" fillId="0" borderId="1" xfId="2" applyNumberFormat="1" applyFont="1" applyFill="1" applyBorder="1" applyAlignment="1">
      <alignment horizontal="center"/>
    </xf>
    <xf numFmtId="0" fontId="86" fillId="0" borderId="1" xfId="2" applyFont="1" applyBorder="1" applyAlignment="1">
      <alignment horizontal="center"/>
    </xf>
    <xf numFmtId="0" fontId="55" fillId="0" borderId="0" xfId="2" applyFont="1" applyBorder="1" applyAlignment="1"/>
    <xf numFmtId="0" fontId="55" fillId="0" borderId="25" xfId="0" applyFont="1" applyBorder="1" applyAlignment="1"/>
    <xf numFmtId="0" fontId="84" fillId="0" borderId="0" xfId="2" applyFont="1"/>
    <xf numFmtId="0" fontId="87" fillId="3" borderId="26" xfId="4" applyNumberFormat="1" applyFont="1" applyFill="1" applyBorder="1" applyAlignment="1">
      <alignment horizontal="left" vertical="center" wrapText="1"/>
    </xf>
    <xf numFmtId="0" fontId="88" fillId="0" borderId="1" xfId="2" applyFont="1" applyBorder="1" applyAlignment="1">
      <alignment horizontal="center" wrapText="1"/>
    </xf>
    <xf numFmtId="0" fontId="40" fillId="7" borderId="1" xfId="0" applyFont="1" applyFill="1" applyBorder="1" applyAlignment="1">
      <alignment horizontal="center"/>
    </xf>
    <xf numFmtId="0" fontId="11" fillId="7" borderId="1" xfId="1" applyNumberFormat="1" applyFont="1" applyFill="1" applyBorder="1" applyAlignment="1" applyProtection="1">
      <alignment horizontal="center" wrapText="1"/>
    </xf>
    <xf numFmtId="14" fontId="44" fillId="7" borderId="1" xfId="1" applyNumberFormat="1" applyFont="1" applyFill="1" applyBorder="1" applyAlignment="1" applyProtection="1">
      <alignment horizontal="center" wrapText="1"/>
    </xf>
    <xf numFmtId="0" fontId="40" fillId="7" borderId="25" xfId="0" applyFont="1" applyFill="1" applyBorder="1" applyAlignment="1"/>
    <xf numFmtId="0" fontId="40" fillId="7" borderId="0" xfId="0" applyFont="1" applyFill="1" applyBorder="1"/>
    <xf numFmtId="0" fontId="6" fillId="7" borderId="0" xfId="2" applyFont="1" applyFill="1"/>
    <xf numFmtId="0" fontId="46" fillId="0" borderId="0" xfId="2" applyFont="1" applyBorder="1" applyAlignment="1"/>
    <xf numFmtId="0" fontId="40" fillId="0" borderId="27" xfId="0" applyFont="1" applyBorder="1"/>
    <xf numFmtId="0" fontId="81" fillId="0" borderId="0" xfId="0" applyFont="1" applyAlignment="1">
      <alignment wrapText="1"/>
    </xf>
    <xf numFmtId="0" fontId="89" fillId="6" borderId="1" xfId="0" applyFont="1" applyFill="1" applyBorder="1" applyAlignment="1">
      <alignment wrapText="1"/>
    </xf>
    <xf numFmtId="0" fontId="44" fillId="0" borderId="27" xfId="0" applyFont="1" applyBorder="1" applyAlignment="1">
      <alignment horizontal="center"/>
    </xf>
    <xf numFmtId="0" fontId="9" fillId="0" borderId="27" xfId="2" applyFont="1" applyBorder="1"/>
    <xf numFmtId="0" fontId="8" fillId="0" borderId="0" xfId="2" applyFont="1"/>
    <xf numFmtId="0" fontId="22" fillId="0" borderId="1" xfId="2" applyFont="1" applyBorder="1" applyAlignment="1">
      <alignment horizontal="center" wrapText="1"/>
    </xf>
    <xf numFmtId="0" fontId="8" fillId="0" borderId="1" xfId="2" applyFont="1" applyBorder="1" applyAlignment="1"/>
    <xf numFmtId="0" fontId="90" fillId="0" borderId="1" xfId="2" applyFont="1" applyBorder="1" applyAlignment="1">
      <alignment wrapText="1"/>
    </xf>
    <xf numFmtId="0" fontId="8" fillId="0" borderId="0" xfId="2" applyFont="1" applyBorder="1" applyAlignment="1"/>
    <xf numFmtId="10" fontId="8" fillId="0" borderId="1" xfId="2" applyNumberFormat="1" applyFont="1" applyBorder="1" applyAlignment="1">
      <alignment horizontal="center"/>
    </xf>
    <xf numFmtId="0" fontId="22" fillId="0" borderId="0" xfId="2" applyFont="1"/>
    <xf numFmtId="0" fontId="90" fillId="0" borderId="1" xfId="2" applyFont="1" applyBorder="1" applyAlignment="1"/>
    <xf numFmtId="0" fontId="90" fillId="0" borderId="1" xfId="2" applyFont="1" applyBorder="1" applyAlignment="1">
      <alignment horizontal="center" wrapText="1"/>
    </xf>
    <xf numFmtId="0" fontId="91" fillId="0" borderId="1" xfId="2" applyFont="1" applyBorder="1" applyAlignment="1"/>
    <xf numFmtId="0" fontId="8" fillId="6" borderId="1" xfId="2" applyFont="1" applyFill="1" applyBorder="1" applyAlignment="1"/>
    <xf numFmtId="0" fontId="81" fillId="0" borderId="0" xfId="2" applyFont="1" applyBorder="1" applyAlignment="1">
      <alignment horizontal="center"/>
    </xf>
    <xf numFmtId="0" fontId="92" fillId="0" borderId="1" xfId="0" applyFont="1" applyBorder="1" applyAlignment="1">
      <alignment horizontal="center"/>
    </xf>
    <xf numFmtId="0" fontId="83" fillId="7" borderId="1" xfId="0" applyFont="1" applyFill="1" applyBorder="1" applyAlignment="1">
      <alignment horizontal="center"/>
    </xf>
    <xf numFmtId="0" fontId="83" fillId="0" borderId="0" xfId="0" applyFont="1" applyBorder="1"/>
    <xf numFmtId="0" fontId="90" fillId="7" borderId="1" xfId="2" applyFont="1" applyFill="1" applyBorder="1" applyAlignment="1"/>
    <xf numFmtId="0" fontId="44" fillId="0" borderId="27" xfId="2" applyFont="1" applyBorder="1" applyAlignment="1"/>
    <xf numFmtId="0" fontId="45" fillId="0" borderId="0" xfId="2" applyFont="1" applyBorder="1" applyAlignment="1">
      <alignment wrapText="1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1" fillId="0" borderId="0" xfId="3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20" fillId="0" borderId="0" xfId="2" applyFont="1" applyAlignment="1">
      <alignment horizontal="center"/>
    </xf>
    <xf numFmtId="0" fontId="21" fillId="0" borderId="0" xfId="3" applyFont="1" applyAlignment="1">
      <alignment horizontal="center"/>
    </xf>
    <xf numFmtId="0" fontId="13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1" fillId="0" borderId="0" xfId="3" applyFont="1" applyBorder="1"/>
    <xf numFmtId="0" fontId="11" fillId="0" borderId="0" xfId="2" applyFont="1" applyBorder="1" applyAlignment="1">
      <alignment horizontal="center"/>
    </xf>
    <xf numFmtId="0" fontId="11" fillId="7" borderId="2" xfId="1" applyNumberFormat="1" applyFont="1" applyFill="1" applyBorder="1" applyAlignment="1" applyProtection="1">
      <alignment horizontal="left" wrapText="1"/>
    </xf>
    <xf numFmtId="0" fontId="11" fillId="7" borderId="7" xfId="1" applyNumberFormat="1" applyFont="1" applyFill="1" applyBorder="1" applyAlignment="1" applyProtection="1">
      <alignment horizontal="left" wrapText="1"/>
    </xf>
    <xf numFmtId="0" fontId="11" fillId="0" borderId="0" xfId="0" applyFont="1" applyBorder="1"/>
    <xf numFmtId="0" fontId="94" fillId="0" borderId="3" xfId="0" applyFont="1" applyBorder="1"/>
    <xf numFmtId="0" fontId="71" fillId="0" borderId="3" xfId="0" applyFont="1" applyBorder="1"/>
    <xf numFmtId="0" fontId="21" fillId="0" borderId="0" xfId="2" applyFont="1" applyBorder="1" applyAlignment="1"/>
    <xf numFmtId="0" fontId="95" fillId="0" borderId="3" xfId="0" applyFont="1" applyBorder="1"/>
    <xf numFmtId="0" fontId="94" fillId="6" borderId="3" xfId="0" applyFont="1" applyFill="1" applyBorder="1"/>
    <xf numFmtId="0" fontId="96" fillId="6" borderId="3" xfId="0" applyFont="1" applyFill="1" applyBorder="1"/>
    <xf numFmtId="0" fontId="94" fillId="0" borderId="0" xfId="2" applyFont="1" applyBorder="1" applyAlignment="1">
      <alignment horizontal="center"/>
    </xf>
    <xf numFmtId="0" fontId="97" fillId="6" borderId="3" xfId="0" applyFont="1" applyFill="1" applyBorder="1"/>
    <xf numFmtId="0" fontId="96" fillId="7" borderId="3" xfId="0" applyFont="1" applyFill="1" applyBorder="1"/>
    <xf numFmtId="0" fontId="96" fillId="0" borderId="0" xfId="0" applyFont="1" applyBorder="1"/>
    <xf numFmtId="0" fontId="71" fillId="7" borderId="3" xfId="0" applyFont="1" applyFill="1" applyBorder="1"/>
    <xf numFmtId="0" fontId="23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27" xfId="2" applyFont="1" applyFill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 wrapText="1"/>
    </xf>
    <xf numFmtId="164" fontId="9" fillId="0" borderId="0" xfId="2" applyNumberFormat="1" applyFont="1" applyFill="1" applyBorder="1" applyAlignment="1">
      <alignment horizontal="center"/>
    </xf>
    <xf numFmtId="0" fontId="52" fillId="6" borderId="0" xfId="0" applyFont="1" applyFill="1" applyBorder="1" applyAlignment="1">
      <alignment wrapText="1"/>
    </xf>
    <xf numFmtId="14" fontId="82" fillId="6" borderId="0" xfId="0" applyNumberFormat="1" applyFont="1" applyFill="1" applyBorder="1" applyAlignment="1"/>
    <xf numFmtId="0" fontId="96" fillId="6" borderId="0" xfId="0" applyFont="1" applyFill="1" applyBorder="1"/>
    <xf numFmtId="0" fontId="83" fillId="0" borderId="0" xfId="0" applyFont="1" applyBorder="1" applyAlignment="1">
      <alignment horizontal="center"/>
    </xf>
    <xf numFmtId="0" fontId="40" fillId="0" borderId="0" xfId="0" applyFont="1" applyBorder="1" applyAlignment="1"/>
    <xf numFmtId="0" fontId="98" fillId="0" borderId="2" xfId="2" applyFont="1" applyBorder="1" applyAlignment="1"/>
    <xf numFmtId="0" fontId="9" fillId="0" borderId="1" xfId="2" applyFont="1" applyBorder="1"/>
    <xf numFmtId="0" fontId="76" fillId="0" borderId="27" xfId="2" applyFont="1" applyFill="1" applyBorder="1" applyAlignment="1">
      <alignment horizontal="center"/>
    </xf>
    <xf numFmtId="0" fontId="44" fillId="0" borderId="1" xfId="0" applyFont="1" applyBorder="1" applyAlignment="1"/>
    <xf numFmtId="0" fontId="9" fillId="0" borderId="0" xfId="2" applyFont="1" applyBorder="1" applyAlignment="1"/>
    <xf numFmtId="0" fontId="40" fillId="0" borderId="1" xfId="0" applyFont="1" applyBorder="1"/>
    <xf numFmtId="0" fontId="40" fillId="0" borderId="27" xfId="0" applyFont="1" applyBorder="1" applyAlignment="1">
      <alignment horizontal="center"/>
    </xf>
    <xf numFmtId="0" fontId="90" fillId="0" borderId="1" xfId="2" applyFont="1" applyBorder="1"/>
    <xf numFmtId="0" fontId="83" fillId="0" borderId="27" xfId="0" applyFont="1" applyBorder="1" applyAlignment="1">
      <alignment horizontal="center"/>
    </xf>
    <xf numFmtId="0" fontId="11" fillId="0" borderId="25" xfId="4" applyBorder="1" applyAlignment="1">
      <alignment wrapText="1"/>
    </xf>
    <xf numFmtId="0" fontId="6" fillId="0" borderId="1" xfId="2" applyFont="1" applyBorder="1"/>
    <xf numFmtId="0" fontId="42" fillId="0" borderId="1" xfId="0" applyFont="1" applyBorder="1" applyAlignment="1">
      <alignment horizontal="center"/>
    </xf>
    <xf numFmtId="0" fontId="42" fillId="6" borderId="0" xfId="0" applyFont="1" applyFill="1" applyBorder="1" applyAlignment="1">
      <alignment wrapText="1"/>
    </xf>
    <xf numFmtId="0" fontId="74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99" fillId="0" borderId="0" xfId="0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99" fillId="7" borderId="1" xfId="0" applyFont="1" applyFill="1" applyBorder="1" applyAlignment="1">
      <alignment horizontal="center"/>
    </xf>
    <xf numFmtId="0" fontId="99" fillId="0" borderId="0" xfId="0" applyFont="1" applyBorder="1"/>
    <xf numFmtId="0" fontId="42" fillId="7" borderId="1" xfId="0" applyFont="1" applyFill="1" applyBorder="1" applyAlignment="1">
      <alignment horizontal="center"/>
    </xf>
    <xf numFmtId="0" fontId="5" fillId="7" borderId="0" xfId="2" applyFont="1" applyFill="1" applyBorder="1" applyAlignment="1">
      <alignment horizontal="left"/>
    </xf>
    <xf numFmtId="0" fontId="44" fillId="0" borderId="1" xfId="2" applyFont="1" applyBorder="1" applyAlignment="1"/>
    <xf numFmtId="0" fontId="40" fillId="0" borderId="1" xfId="0" applyFont="1" applyBorder="1" applyAlignment="1"/>
    <xf numFmtId="0" fontId="81" fillId="0" borderId="1" xfId="2" applyFont="1" applyBorder="1" applyAlignment="1"/>
    <xf numFmtId="0" fontId="81" fillId="0" borderId="1" xfId="1" applyNumberFormat="1" applyFont="1" applyFill="1" applyBorder="1" applyAlignment="1" applyProtection="1">
      <alignment horizontal="center" wrapText="1"/>
    </xf>
    <xf numFmtId="0" fontId="93" fillId="0" borderId="2" xfId="2" applyFont="1" applyBorder="1" applyAlignment="1"/>
    <xf numFmtId="0" fontId="93" fillId="0" borderId="1" xfId="2" applyFont="1" applyBorder="1" applyAlignment="1">
      <alignment horizontal="center"/>
    </xf>
    <xf numFmtId="10" fontId="22" fillId="0" borderId="1" xfId="2" applyNumberFormat="1" applyFont="1" applyBorder="1" applyAlignment="1">
      <alignment horizontal="center"/>
    </xf>
    <xf numFmtId="0" fontId="101" fillId="0" borderId="0" xfId="0" applyFont="1" applyBorder="1" applyAlignment="1">
      <alignment horizontal="center"/>
    </xf>
    <xf numFmtId="0" fontId="101" fillId="0" borderId="5" xfId="0" applyFont="1" applyBorder="1" applyAlignment="1">
      <alignment horizontal="center"/>
    </xf>
    <xf numFmtId="0" fontId="102" fillId="0" borderId="5" xfId="0" applyFont="1" applyBorder="1" applyAlignment="1">
      <alignment horizontal="left"/>
    </xf>
    <xf numFmtId="0" fontId="103" fillId="0" borderId="5" xfId="0" applyFont="1" applyBorder="1" applyAlignment="1">
      <alignment horizontal="center"/>
    </xf>
    <xf numFmtId="0" fontId="104" fillId="0" borderId="5" xfId="0" applyFont="1" applyBorder="1" applyAlignment="1">
      <alignment horizontal="left"/>
    </xf>
    <xf numFmtId="0" fontId="102" fillId="0" borderId="5" xfId="0" applyFont="1" applyBorder="1" applyAlignment="1">
      <alignment horizontal="center"/>
    </xf>
    <xf numFmtId="0" fontId="102" fillId="0" borderId="0" xfId="0" applyFont="1" applyBorder="1"/>
    <xf numFmtId="0" fontId="12" fillId="0" borderId="27" xfId="2" applyFont="1" applyBorder="1" applyAlignment="1">
      <alignment horizontal="center" vertical="center"/>
    </xf>
    <xf numFmtId="10" fontId="5" fillId="0" borderId="27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13" fillId="3" borderId="1" xfId="2" applyFont="1" applyFill="1" applyBorder="1" applyAlignment="1">
      <alignment horizontal="center" vertical="center"/>
    </xf>
    <xf numFmtId="10" fontId="21" fillId="0" borderId="4" xfId="2" applyNumberFormat="1" applyFont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10" fontId="21" fillId="0" borderId="27" xfId="2" applyNumberFormat="1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5" xfId="3" applyFont="1" applyBorder="1" applyAlignment="1">
      <alignment horizontal="center"/>
    </xf>
    <xf numFmtId="0" fontId="18" fillId="0" borderId="1" xfId="2" applyFont="1" applyBorder="1" applyAlignment="1">
      <alignment horizontal="center" vertical="center"/>
    </xf>
    <xf numFmtId="0" fontId="24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8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6" fillId="0" borderId="6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/>
    </xf>
    <xf numFmtId="10" fontId="16" fillId="0" borderId="1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2" fillId="0" borderId="0" xfId="2" quotePrefix="1" applyFont="1" applyAlignment="1">
      <alignment horizontal="center"/>
    </xf>
    <xf numFmtId="10" fontId="14" fillId="0" borderId="0" xfId="2" quotePrefix="1" applyNumberFormat="1" applyFont="1" applyAlignment="1">
      <alignment horizontal="center"/>
    </xf>
    <xf numFmtId="0" fontId="20" fillId="0" borderId="0" xfId="2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3" applyFont="1" applyAlignment="1">
      <alignment horizontal="center"/>
    </xf>
    <xf numFmtId="0" fontId="25" fillId="0" borderId="0" xfId="3" applyFont="1" applyBorder="1" applyAlignment="1">
      <alignment horizontal="right"/>
    </xf>
    <xf numFmtId="0" fontId="21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0" fillId="0" borderId="5" xfId="3" applyFont="1" applyBorder="1" applyAlignment="1">
      <alignment horizontal="center"/>
    </xf>
    <xf numFmtId="0" fontId="21" fillId="0" borderId="5" xfId="3" applyFont="1" applyBorder="1" applyAlignment="1">
      <alignment horizontal="center"/>
    </xf>
    <xf numFmtId="0" fontId="21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3" xfId="2" applyFont="1" applyBorder="1" applyAlignment="1">
      <alignment horizontal="center"/>
    </xf>
  </cellXfs>
  <cellStyles count="12">
    <cellStyle name="Normal" xfId="0" builtinId="0"/>
    <cellStyle name="Normal 10" xfId="2"/>
    <cellStyle name="Normal 12" xfId="5"/>
    <cellStyle name="Normal 2" xfId="4"/>
    <cellStyle name="Normal 2 11" xfId="6"/>
    <cellStyle name="Normal 2 2" xfId="1"/>
    <cellStyle name="Normal 3" xfId="7"/>
    <cellStyle name="Normal 4" xfId="8"/>
    <cellStyle name="Normal 5" xfId="9"/>
    <cellStyle name="Normal 6" xfId="10"/>
    <cellStyle name="Normal 7" xfId="11"/>
    <cellStyle name="Normal_MauDanhGiaRenLuyenVaHDan" xfId="3"/>
  </cellStyles>
  <dxfs count="243"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theme="6" tint="0.79998168889431442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  <dxf>
      <fill>
        <patternFill>
          <bgColor indexed="27"/>
        </patternFill>
      </fill>
    </dxf>
    <dxf>
      <fill>
        <patternFill>
          <bgColor indexed="35"/>
        </patternFill>
      </fill>
    </dxf>
  </dxfs>
  <tableStyles count="0" defaultTableStyle="TableStyleMedium2" defaultPivotStyle="PivotStyleLight16"/>
  <colors>
    <mruColors>
      <color rgb="FF0000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581025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581025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143375" y="581025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581025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581025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514850" y="581025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3</xdr:row>
      <xdr:rowOff>0</xdr:rowOff>
    </xdr:from>
    <xdr:to>
      <xdr:col>5</xdr:col>
      <xdr:colOff>295275</xdr:colOff>
      <xdr:row>3</xdr:row>
      <xdr:rowOff>1588</xdr:rowOff>
    </xdr:to>
    <xdr:cxnSp macro="">
      <xdr:nvCxnSpPr>
        <xdr:cNvPr id="3" name="Straight Connector 2"/>
        <xdr:cNvCxnSpPr/>
      </xdr:nvCxnSpPr>
      <xdr:spPr>
        <a:xfrm>
          <a:off x="1552575" y="495300"/>
          <a:ext cx="17907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2</xdr:row>
      <xdr:rowOff>190500</xdr:rowOff>
    </xdr:from>
    <xdr:to>
      <xdr:col>13</xdr:col>
      <xdr:colOff>590550</xdr:colOff>
      <xdr:row>2</xdr:row>
      <xdr:rowOff>192088</xdr:rowOff>
    </xdr:to>
    <xdr:cxnSp macro="">
      <xdr:nvCxnSpPr>
        <xdr:cNvPr id="4" name="Straight Connector 3"/>
        <xdr:cNvCxnSpPr/>
      </xdr:nvCxnSpPr>
      <xdr:spPr>
        <a:xfrm>
          <a:off x="6724650" y="485775"/>
          <a:ext cx="17907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58102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58102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095750" y="581025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9525</xdr:rowOff>
    </xdr:from>
    <xdr:to>
      <xdr:col>4</xdr:col>
      <xdr:colOff>66675</xdr:colOff>
      <xdr:row>3</xdr:row>
      <xdr:rowOff>9525</xdr:rowOff>
    </xdr:to>
    <xdr:sp macro="" textlink="">
      <xdr:nvSpPr>
        <xdr:cNvPr id="2" name="Line 1221"/>
        <xdr:cNvSpPr>
          <a:spLocks noChangeShapeType="1"/>
        </xdr:cNvSpPr>
      </xdr:nvSpPr>
      <xdr:spPr bwMode="auto">
        <a:xfrm>
          <a:off x="466725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3</xdr:row>
      <xdr:rowOff>9525</xdr:rowOff>
    </xdr:from>
    <xdr:to>
      <xdr:col>4</xdr:col>
      <xdr:colOff>95250</xdr:colOff>
      <xdr:row>3</xdr:row>
      <xdr:rowOff>9525</xdr:rowOff>
    </xdr:to>
    <xdr:sp macro="" textlink="">
      <xdr:nvSpPr>
        <xdr:cNvPr id="3" name="Line 1223"/>
        <xdr:cNvSpPr>
          <a:spLocks noChangeShapeType="1"/>
        </xdr:cNvSpPr>
      </xdr:nvSpPr>
      <xdr:spPr bwMode="auto">
        <a:xfrm>
          <a:off x="495300" y="495300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</xdr:row>
      <xdr:rowOff>9525</xdr:rowOff>
    </xdr:from>
    <xdr:to>
      <xdr:col>9</xdr:col>
      <xdr:colOff>523875</xdr:colOff>
      <xdr:row>3</xdr:row>
      <xdr:rowOff>9525</xdr:rowOff>
    </xdr:to>
    <xdr:sp macro="" textlink="">
      <xdr:nvSpPr>
        <xdr:cNvPr id="4" name="Line 1223"/>
        <xdr:cNvSpPr>
          <a:spLocks noChangeShapeType="1"/>
        </xdr:cNvSpPr>
      </xdr:nvSpPr>
      <xdr:spPr bwMode="auto">
        <a:xfrm>
          <a:off x="4410075" y="4953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O323"/>
  <sheetViews>
    <sheetView topLeftCell="E13" workbookViewId="0">
      <selection activeCell="E14" sqref="E14"/>
    </sheetView>
  </sheetViews>
  <sheetFormatPr defaultRowHeight="15"/>
  <cols>
    <col min="1" max="1" width="10.7109375" hidden="1" customWidth="1"/>
    <col min="2" max="2" width="3.7109375" hidden="1" customWidth="1"/>
    <col min="3" max="3" width="11.42578125" hidden="1" customWidth="1"/>
    <col min="4" max="4" width="9.85546875" customWidth="1"/>
    <col min="5" max="5" width="7.140625" customWidth="1"/>
    <col min="7" max="7" width="6.85546875" customWidth="1"/>
    <col min="9" max="9" width="23.140625" customWidth="1"/>
    <col min="10" max="10" width="23.5703125" customWidth="1"/>
    <col min="11" max="11" width="11" customWidth="1"/>
    <col min="12" max="12" width="10.7109375" customWidth="1"/>
    <col min="13" max="13" width="13.28515625" customWidth="1"/>
    <col min="14" max="14" width="17.140625" customWidth="1"/>
    <col min="15" max="15" width="22.5703125" customWidth="1"/>
  </cols>
  <sheetData>
    <row r="1" spans="1:15" ht="15.7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ht="20.25">
      <c r="A2" s="503" t="s">
        <v>128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</row>
    <row r="3" spans="1:15" ht="16.5" thickBo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43.5" thickBot="1">
      <c r="A4" s="66" t="s">
        <v>129</v>
      </c>
      <c r="B4" s="66" t="s">
        <v>130</v>
      </c>
      <c r="C4" s="66" t="s">
        <v>0</v>
      </c>
      <c r="D4" s="66" t="s">
        <v>1</v>
      </c>
      <c r="E4" s="66" t="s">
        <v>2</v>
      </c>
      <c r="F4" s="66" t="s">
        <v>3</v>
      </c>
      <c r="G4" s="66" t="s">
        <v>6</v>
      </c>
      <c r="H4" s="66" t="s">
        <v>4</v>
      </c>
      <c r="I4" s="66" t="s">
        <v>5</v>
      </c>
      <c r="J4" s="67" t="s">
        <v>131</v>
      </c>
      <c r="K4" s="67" t="s">
        <v>7</v>
      </c>
      <c r="L4" s="66" t="s">
        <v>8</v>
      </c>
      <c r="M4" s="66" t="s">
        <v>9</v>
      </c>
      <c r="N4" s="66" t="s">
        <v>10</v>
      </c>
      <c r="O4" s="68" t="s">
        <v>53</v>
      </c>
    </row>
    <row r="5" spans="1:15" ht="16.5" thickBot="1">
      <c r="A5" s="69"/>
      <c r="B5" s="70"/>
      <c r="C5" s="70"/>
      <c r="D5" s="71"/>
      <c r="E5" s="72"/>
      <c r="F5" s="70"/>
      <c r="G5" s="70"/>
      <c r="H5" s="73"/>
      <c r="I5" s="70"/>
      <c r="J5" s="70"/>
      <c r="K5" s="74"/>
      <c r="L5" s="75"/>
      <c r="M5" s="75"/>
      <c r="N5" s="75"/>
      <c r="O5" s="76"/>
    </row>
    <row r="6" spans="1:15" ht="26.25" hidden="1" customHeight="1">
      <c r="A6" s="77" t="s">
        <v>132</v>
      </c>
      <c r="B6" s="78">
        <v>16</v>
      </c>
      <c r="C6" s="79" t="s">
        <v>133</v>
      </c>
      <c r="D6" s="80">
        <v>42640</v>
      </c>
      <c r="E6" s="81" t="s">
        <v>134</v>
      </c>
      <c r="F6" s="79" t="s">
        <v>135</v>
      </c>
      <c r="G6" s="82" t="s">
        <v>136</v>
      </c>
      <c r="H6" s="83" t="s">
        <v>137</v>
      </c>
      <c r="I6" s="84" t="s">
        <v>138</v>
      </c>
      <c r="J6" s="85" t="s">
        <v>139</v>
      </c>
      <c r="K6" s="86" t="s">
        <v>140</v>
      </c>
      <c r="L6" s="86" t="s">
        <v>141</v>
      </c>
      <c r="M6" s="86">
        <v>4345</v>
      </c>
      <c r="N6" s="86" t="s">
        <v>142</v>
      </c>
      <c r="O6" s="87"/>
    </row>
    <row r="7" spans="1:15" ht="26.25" hidden="1" customHeight="1">
      <c r="A7" s="88" t="s">
        <v>132</v>
      </c>
      <c r="B7" s="89">
        <v>17</v>
      </c>
      <c r="C7" s="90" t="s">
        <v>133</v>
      </c>
      <c r="D7" s="91">
        <v>42640</v>
      </c>
      <c r="E7" s="92" t="s">
        <v>134</v>
      </c>
      <c r="F7" s="90" t="s">
        <v>135</v>
      </c>
      <c r="G7" s="93" t="s">
        <v>143</v>
      </c>
      <c r="H7" s="94" t="s">
        <v>137</v>
      </c>
      <c r="I7" s="95" t="s">
        <v>138</v>
      </c>
      <c r="J7" s="96" t="s">
        <v>144</v>
      </c>
      <c r="K7" s="87" t="s">
        <v>140</v>
      </c>
      <c r="L7" s="87" t="s">
        <v>145</v>
      </c>
      <c r="M7" s="87">
        <v>4430</v>
      </c>
      <c r="N7" s="87" t="s">
        <v>146</v>
      </c>
      <c r="O7" s="91"/>
    </row>
    <row r="8" spans="1:15" ht="26.25" hidden="1" customHeight="1">
      <c r="A8" s="88" t="s">
        <v>132</v>
      </c>
      <c r="B8" s="89">
        <v>18</v>
      </c>
      <c r="C8" s="90" t="s">
        <v>133</v>
      </c>
      <c r="D8" s="91">
        <v>42640</v>
      </c>
      <c r="E8" s="92" t="s">
        <v>134</v>
      </c>
      <c r="F8" s="90" t="s">
        <v>135</v>
      </c>
      <c r="G8" s="93" t="s">
        <v>147</v>
      </c>
      <c r="H8" s="94" t="s">
        <v>137</v>
      </c>
      <c r="I8" s="95" t="s">
        <v>138</v>
      </c>
      <c r="J8" s="96" t="s">
        <v>148</v>
      </c>
      <c r="K8" s="87" t="s">
        <v>140</v>
      </c>
      <c r="L8" s="87" t="s">
        <v>149</v>
      </c>
      <c r="M8" s="87">
        <v>1921433932</v>
      </c>
      <c r="N8" s="87" t="s">
        <v>150</v>
      </c>
      <c r="O8" s="87"/>
    </row>
    <row r="9" spans="1:15" ht="26.25" hidden="1" customHeight="1">
      <c r="A9" s="88" t="s">
        <v>132</v>
      </c>
      <c r="B9" s="89">
        <v>32</v>
      </c>
      <c r="C9" s="90" t="s">
        <v>133</v>
      </c>
      <c r="D9" s="91">
        <v>42640</v>
      </c>
      <c r="E9" s="92" t="s">
        <v>134</v>
      </c>
      <c r="F9" s="90" t="s">
        <v>135</v>
      </c>
      <c r="G9" s="93" t="s">
        <v>151</v>
      </c>
      <c r="H9" s="94" t="s">
        <v>137</v>
      </c>
      <c r="I9" s="95" t="s">
        <v>138</v>
      </c>
      <c r="J9" s="96" t="s">
        <v>152</v>
      </c>
      <c r="K9" s="87" t="s">
        <v>140</v>
      </c>
      <c r="L9" s="87" t="s">
        <v>153</v>
      </c>
      <c r="M9" s="97" t="s">
        <v>154</v>
      </c>
      <c r="N9" s="87" t="s">
        <v>155</v>
      </c>
      <c r="O9" s="87"/>
    </row>
    <row r="10" spans="1:15" ht="26.25" hidden="1" customHeight="1">
      <c r="A10" s="88" t="s">
        <v>156</v>
      </c>
      <c r="B10" s="89">
        <v>6</v>
      </c>
      <c r="C10" s="90" t="s">
        <v>157</v>
      </c>
      <c r="D10" s="91">
        <v>42640</v>
      </c>
      <c r="E10" s="92" t="s">
        <v>158</v>
      </c>
      <c r="F10" s="90" t="s">
        <v>135</v>
      </c>
      <c r="G10" s="93" t="s">
        <v>159</v>
      </c>
      <c r="H10" s="94" t="s">
        <v>160</v>
      </c>
      <c r="I10" s="95" t="s">
        <v>161</v>
      </c>
      <c r="J10" s="96" t="s">
        <v>162</v>
      </c>
      <c r="K10" s="87" t="s">
        <v>140</v>
      </c>
      <c r="L10" s="98" t="s">
        <v>163</v>
      </c>
      <c r="M10" s="98">
        <v>2021120830</v>
      </c>
      <c r="N10" s="98" t="s">
        <v>164</v>
      </c>
      <c r="O10" s="87"/>
    </row>
    <row r="11" spans="1:15" ht="26.25" hidden="1" customHeight="1">
      <c r="A11" s="88" t="s">
        <v>156</v>
      </c>
      <c r="B11" s="89">
        <v>7</v>
      </c>
      <c r="C11" s="90" t="s">
        <v>157</v>
      </c>
      <c r="D11" s="91">
        <v>42640</v>
      </c>
      <c r="E11" s="92" t="s">
        <v>158</v>
      </c>
      <c r="F11" s="90" t="s">
        <v>135</v>
      </c>
      <c r="G11" s="93">
        <v>306</v>
      </c>
      <c r="H11" s="94" t="s">
        <v>160</v>
      </c>
      <c r="I11" s="95" t="s">
        <v>161</v>
      </c>
      <c r="J11" s="96" t="s">
        <v>165</v>
      </c>
      <c r="K11" s="87" t="s">
        <v>140</v>
      </c>
      <c r="L11" s="87" t="s">
        <v>166</v>
      </c>
      <c r="M11" s="87">
        <v>4866</v>
      </c>
      <c r="N11" s="87" t="s">
        <v>167</v>
      </c>
      <c r="O11" s="87"/>
    </row>
    <row r="12" spans="1:15" ht="26.25" hidden="1" customHeight="1">
      <c r="A12" s="88" t="s">
        <v>156</v>
      </c>
      <c r="B12" s="89">
        <v>8</v>
      </c>
      <c r="C12" s="90" t="s">
        <v>157</v>
      </c>
      <c r="D12" s="91">
        <v>42640</v>
      </c>
      <c r="E12" s="92" t="s">
        <v>158</v>
      </c>
      <c r="F12" s="90" t="s">
        <v>135</v>
      </c>
      <c r="G12" s="93" t="s">
        <v>151</v>
      </c>
      <c r="H12" s="94" t="s">
        <v>160</v>
      </c>
      <c r="I12" s="95" t="s">
        <v>161</v>
      </c>
      <c r="J12" s="96" t="s">
        <v>168</v>
      </c>
      <c r="K12" s="87" t="s">
        <v>140</v>
      </c>
      <c r="L12" s="87" t="s">
        <v>169</v>
      </c>
      <c r="M12" s="87">
        <v>2121634324</v>
      </c>
      <c r="N12" s="87" t="s">
        <v>170</v>
      </c>
      <c r="O12" s="87"/>
    </row>
    <row r="13" spans="1:15" ht="26.25" customHeight="1">
      <c r="A13" s="88" t="s">
        <v>171</v>
      </c>
      <c r="B13" s="89">
        <v>21</v>
      </c>
      <c r="C13" s="90" t="s">
        <v>172</v>
      </c>
      <c r="D13" s="91">
        <v>42640</v>
      </c>
      <c r="E13" s="92" t="s">
        <v>173</v>
      </c>
      <c r="F13" s="90" t="s">
        <v>135</v>
      </c>
      <c r="G13" s="93">
        <v>306</v>
      </c>
      <c r="H13" s="94" t="s">
        <v>174</v>
      </c>
      <c r="I13" s="95" t="s">
        <v>175</v>
      </c>
      <c r="J13" s="96" t="s">
        <v>176</v>
      </c>
      <c r="K13" s="87" t="s">
        <v>140</v>
      </c>
      <c r="L13" s="87" t="s">
        <v>15</v>
      </c>
      <c r="M13" s="87">
        <v>8110</v>
      </c>
      <c r="N13" s="87" t="s">
        <v>177</v>
      </c>
      <c r="O13" s="87"/>
    </row>
    <row r="14" spans="1:15" ht="26.25" hidden="1" customHeight="1">
      <c r="A14" s="88" t="s">
        <v>178</v>
      </c>
      <c r="B14" s="89">
        <v>19</v>
      </c>
      <c r="C14" s="90" t="s">
        <v>155</v>
      </c>
      <c r="D14" s="91">
        <v>42641</v>
      </c>
      <c r="E14" s="92" t="s">
        <v>134</v>
      </c>
      <c r="F14" s="90" t="s">
        <v>135</v>
      </c>
      <c r="G14" s="93">
        <v>306</v>
      </c>
      <c r="H14" s="94" t="s">
        <v>179</v>
      </c>
      <c r="I14" s="95" t="s">
        <v>180</v>
      </c>
      <c r="J14" s="99" t="s">
        <v>181</v>
      </c>
      <c r="K14" s="100" t="s">
        <v>182</v>
      </c>
      <c r="L14" s="100" t="s">
        <v>183</v>
      </c>
      <c r="M14" s="100">
        <v>46969</v>
      </c>
      <c r="N14" s="100" t="s">
        <v>155</v>
      </c>
      <c r="O14" s="87"/>
    </row>
    <row r="15" spans="1:15" ht="26.25" hidden="1" customHeight="1">
      <c r="A15" s="88" t="s">
        <v>184</v>
      </c>
      <c r="B15" s="89">
        <v>25</v>
      </c>
      <c r="C15" s="90" t="s">
        <v>155</v>
      </c>
      <c r="D15" s="91">
        <v>42641</v>
      </c>
      <c r="E15" s="92" t="s">
        <v>185</v>
      </c>
      <c r="F15" s="90" t="s">
        <v>135</v>
      </c>
      <c r="G15" s="93">
        <v>702</v>
      </c>
      <c r="H15" s="94" t="s">
        <v>186</v>
      </c>
      <c r="I15" s="95" t="s">
        <v>187</v>
      </c>
      <c r="J15" s="96" t="s">
        <v>188</v>
      </c>
      <c r="K15" s="88" t="s">
        <v>140</v>
      </c>
      <c r="L15" s="101" t="s">
        <v>153</v>
      </c>
      <c r="M15" s="101">
        <v>20120867061</v>
      </c>
      <c r="N15" s="87" t="s">
        <v>155</v>
      </c>
      <c r="O15" s="87"/>
    </row>
    <row r="16" spans="1:15" ht="26.25" hidden="1" customHeight="1">
      <c r="A16" s="88" t="s">
        <v>189</v>
      </c>
      <c r="B16" s="89">
        <v>1</v>
      </c>
      <c r="C16" s="90" t="s">
        <v>172</v>
      </c>
      <c r="D16" s="91">
        <v>42642</v>
      </c>
      <c r="E16" s="92" t="s">
        <v>134</v>
      </c>
      <c r="F16" s="90" t="s">
        <v>135</v>
      </c>
      <c r="G16" s="93">
        <v>306</v>
      </c>
      <c r="H16" s="94" t="s">
        <v>190</v>
      </c>
      <c r="I16" s="95" t="s">
        <v>191</v>
      </c>
      <c r="J16" s="96" t="s">
        <v>192</v>
      </c>
      <c r="K16" s="88" t="s">
        <v>140</v>
      </c>
      <c r="L16" s="101" t="s">
        <v>193</v>
      </c>
      <c r="M16" s="101">
        <v>1921235363</v>
      </c>
      <c r="N16" s="101" t="s">
        <v>172</v>
      </c>
      <c r="O16" s="87"/>
    </row>
    <row r="17" spans="1:15" ht="26.25" hidden="1" customHeight="1">
      <c r="A17" s="88" t="s">
        <v>194</v>
      </c>
      <c r="B17" s="89">
        <v>3</v>
      </c>
      <c r="C17" s="90" t="s">
        <v>195</v>
      </c>
      <c r="D17" s="91">
        <v>42642</v>
      </c>
      <c r="E17" s="92" t="s">
        <v>134</v>
      </c>
      <c r="F17" s="90" t="s">
        <v>135</v>
      </c>
      <c r="G17" s="93" t="s">
        <v>147</v>
      </c>
      <c r="H17" s="94" t="s">
        <v>196</v>
      </c>
      <c r="I17" s="95" t="s">
        <v>197</v>
      </c>
      <c r="J17" s="102" t="s">
        <v>198</v>
      </c>
      <c r="K17" s="88" t="s">
        <v>140</v>
      </c>
      <c r="L17" s="101" t="s">
        <v>199</v>
      </c>
      <c r="M17" s="101">
        <v>5698</v>
      </c>
      <c r="N17" s="101" t="s">
        <v>195</v>
      </c>
      <c r="O17" s="87"/>
    </row>
    <row r="18" spans="1:15" ht="26.25" hidden="1" customHeight="1">
      <c r="A18" s="88" t="s">
        <v>194</v>
      </c>
      <c r="B18" s="89">
        <v>5</v>
      </c>
      <c r="C18" s="90" t="s">
        <v>195</v>
      </c>
      <c r="D18" s="91">
        <v>42642</v>
      </c>
      <c r="E18" s="92" t="s">
        <v>134</v>
      </c>
      <c r="F18" s="90" t="s">
        <v>135</v>
      </c>
      <c r="G18" s="103" t="s">
        <v>159</v>
      </c>
      <c r="H18" s="94" t="s">
        <v>196</v>
      </c>
      <c r="I18" s="95" t="s">
        <v>197</v>
      </c>
      <c r="J18" s="102" t="s">
        <v>200</v>
      </c>
      <c r="K18" s="88" t="s">
        <v>140</v>
      </c>
      <c r="L18" s="100" t="s">
        <v>199</v>
      </c>
      <c r="M18" s="100">
        <v>2120717027</v>
      </c>
      <c r="N18" s="100" t="s">
        <v>195</v>
      </c>
      <c r="O18" s="87"/>
    </row>
    <row r="19" spans="1:15" ht="26.25" hidden="1" customHeight="1">
      <c r="A19" s="88" t="s">
        <v>201</v>
      </c>
      <c r="B19" s="89">
        <v>23</v>
      </c>
      <c r="C19" s="90" t="s">
        <v>155</v>
      </c>
      <c r="D19" s="91">
        <v>42643</v>
      </c>
      <c r="E19" s="92" t="s">
        <v>134</v>
      </c>
      <c r="F19" s="90" t="s">
        <v>135</v>
      </c>
      <c r="G19" s="93">
        <v>306</v>
      </c>
      <c r="H19" s="94" t="s">
        <v>202</v>
      </c>
      <c r="I19" s="95" t="s">
        <v>203</v>
      </c>
      <c r="J19" s="102" t="s">
        <v>204</v>
      </c>
      <c r="K19" s="88" t="s">
        <v>140</v>
      </c>
      <c r="L19" s="101" t="s">
        <v>205</v>
      </c>
      <c r="M19" s="101">
        <v>7340</v>
      </c>
      <c r="N19" s="101" t="s">
        <v>206</v>
      </c>
      <c r="O19" s="87"/>
    </row>
    <row r="20" spans="1:15" ht="26.25" hidden="1" customHeight="1">
      <c r="A20" s="88" t="s">
        <v>201</v>
      </c>
      <c r="B20" s="89">
        <v>23</v>
      </c>
      <c r="C20" s="90" t="s">
        <v>155</v>
      </c>
      <c r="D20" s="91">
        <v>42643</v>
      </c>
      <c r="E20" s="92" t="s">
        <v>134</v>
      </c>
      <c r="F20" s="90" t="s">
        <v>135</v>
      </c>
      <c r="G20" s="93">
        <v>306</v>
      </c>
      <c r="H20" s="94" t="s">
        <v>202</v>
      </c>
      <c r="I20" s="95" t="s">
        <v>203</v>
      </c>
      <c r="J20" s="102" t="s">
        <v>207</v>
      </c>
      <c r="K20" s="88" t="s">
        <v>140</v>
      </c>
      <c r="L20" s="101" t="s">
        <v>208</v>
      </c>
      <c r="M20" s="101">
        <v>3171</v>
      </c>
      <c r="N20" s="101" t="s">
        <v>206</v>
      </c>
      <c r="O20" s="87"/>
    </row>
    <row r="21" spans="1:15" ht="26.25" hidden="1" customHeight="1">
      <c r="A21" s="88" t="s">
        <v>209</v>
      </c>
      <c r="B21" s="89">
        <v>7</v>
      </c>
      <c r="C21" s="90" t="s">
        <v>195</v>
      </c>
      <c r="D21" s="91">
        <v>42643</v>
      </c>
      <c r="E21" s="92" t="s">
        <v>158</v>
      </c>
      <c r="F21" s="90" t="s">
        <v>135</v>
      </c>
      <c r="G21" s="93" t="s">
        <v>210</v>
      </c>
      <c r="H21" s="94" t="s">
        <v>211</v>
      </c>
      <c r="I21" s="95" t="s">
        <v>212</v>
      </c>
      <c r="J21" s="102" t="s">
        <v>213</v>
      </c>
      <c r="K21" s="88" t="s">
        <v>140</v>
      </c>
      <c r="L21" s="101" t="s">
        <v>214</v>
      </c>
      <c r="M21" s="101">
        <v>2021724473</v>
      </c>
      <c r="N21" s="101" t="s">
        <v>195</v>
      </c>
      <c r="O21" s="87"/>
    </row>
    <row r="22" spans="1:15" ht="26.25" hidden="1" customHeight="1">
      <c r="A22" s="88" t="s">
        <v>209</v>
      </c>
      <c r="B22" s="89">
        <v>14</v>
      </c>
      <c r="C22" s="90" t="s">
        <v>195</v>
      </c>
      <c r="D22" s="91">
        <v>42643</v>
      </c>
      <c r="E22" s="92" t="s">
        <v>158</v>
      </c>
      <c r="F22" s="90" t="s">
        <v>135</v>
      </c>
      <c r="G22" s="93" t="s">
        <v>151</v>
      </c>
      <c r="H22" s="94" t="s">
        <v>211</v>
      </c>
      <c r="I22" s="95" t="s">
        <v>212</v>
      </c>
      <c r="J22" s="102" t="s">
        <v>215</v>
      </c>
      <c r="K22" s="88" t="s">
        <v>140</v>
      </c>
      <c r="L22" s="101" t="s">
        <v>216</v>
      </c>
      <c r="M22" s="101">
        <v>2120715046</v>
      </c>
      <c r="N22" s="101" t="s">
        <v>217</v>
      </c>
      <c r="O22" s="87"/>
    </row>
    <row r="23" spans="1:15" ht="26.25" hidden="1" customHeight="1">
      <c r="A23" s="88" t="s">
        <v>218</v>
      </c>
      <c r="B23" s="89">
        <v>8</v>
      </c>
      <c r="C23" s="90" t="s">
        <v>164</v>
      </c>
      <c r="D23" s="91">
        <v>42644</v>
      </c>
      <c r="E23" s="92" t="s">
        <v>185</v>
      </c>
      <c r="F23" s="90" t="s">
        <v>219</v>
      </c>
      <c r="G23" s="93">
        <v>801</v>
      </c>
      <c r="H23" s="94" t="s">
        <v>220</v>
      </c>
      <c r="I23" s="95" t="s">
        <v>221</v>
      </c>
      <c r="J23" s="102" t="s">
        <v>222</v>
      </c>
      <c r="K23" s="88" t="s">
        <v>140</v>
      </c>
      <c r="L23" s="100" t="s">
        <v>223</v>
      </c>
      <c r="M23" s="101">
        <v>1921128123</v>
      </c>
      <c r="N23" s="101" t="s">
        <v>164</v>
      </c>
      <c r="O23" s="87"/>
    </row>
    <row r="24" spans="1:15" ht="26.25" hidden="1" customHeight="1">
      <c r="A24" s="88" t="s">
        <v>224</v>
      </c>
      <c r="B24" s="89">
        <v>1</v>
      </c>
      <c r="C24" s="90" t="s">
        <v>225</v>
      </c>
      <c r="D24" s="91">
        <v>42644</v>
      </c>
      <c r="E24" s="92" t="s">
        <v>173</v>
      </c>
      <c r="F24" s="90" t="s">
        <v>226</v>
      </c>
      <c r="G24" s="93">
        <v>405</v>
      </c>
      <c r="H24" s="94" t="s">
        <v>227</v>
      </c>
      <c r="I24" s="95" t="s">
        <v>228</v>
      </c>
      <c r="J24" s="102" t="s">
        <v>229</v>
      </c>
      <c r="K24" s="101" t="s">
        <v>140</v>
      </c>
      <c r="L24" s="101" t="s">
        <v>230</v>
      </c>
      <c r="M24" s="101">
        <v>2020523391</v>
      </c>
      <c r="N24" s="101" t="s">
        <v>225</v>
      </c>
      <c r="O24" s="87"/>
    </row>
    <row r="25" spans="1:15" ht="26.25" hidden="1" customHeight="1">
      <c r="A25" s="88" t="s">
        <v>231</v>
      </c>
      <c r="B25" s="89">
        <v>4</v>
      </c>
      <c r="C25" s="90" t="s">
        <v>225</v>
      </c>
      <c r="D25" s="91">
        <v>42645</v>
      </c>
      <c r="E25" s="92" t="s">
        <v>173</v>
      </c>
      <c r="F25" s="90" t="s">
        <v>226</v>
      </c>
      <c r="G25" s="93">
        <v>204</v>
      </c>
      <c r="H25" s="94" t="s">
        <v>232</v>
      </c>
      <c r="I25" s="95" t="s">
        <v>233</v>
      </c>
      <c r="J25" s="102" t="s">
        <v>234</v>
      </c>
      <c r="K25" s="101" t="s">
        <v>140</v>
      </c>
      <c r="L25" s="101" t="s">
        <v>235</v>
      </c>
      <c r="M25" s="101">
        <v>2026522170</v>
      </c>
      <c r="N25" s="101" t="s">
        <v>225</v>
      </c>
      <c r="O25" s="87"/>
    </row>
    <row r="26" spans="1:15" ht="26.25" hidden="1" customHeight="1">
      <c r="A26" s="88">
        <v>349</v>
      </c>
      <c r="B26" s="89">
        <v>2</v>
      </c>
      <c r="C26" s="90" t="s">
        <v>155</v>
      </c>
      <c r="D26" s="91">
        <v>42646</v>
      </c>
      <c r="E26" s="92" t="s">
        <v>173</v>
      </c>
      <c r="F26" s="90" t="s">
        <v>219</v>
      </c>
      <c r="G26" s="93">
        <v>802</v>
      </c>
      <c r="H26" s="94" t="s">
        <v>236</v>
      </c>
      <c r="I26" s="95" t="s">
        <v>237</v>
      </c>
      <c r="J26" s="102" t="s">
        <v>238</v>
      </c>
      <c r="K26" s="101" t="s">
        <v>140</v>
      </c>
      <c r="L26" s="101" t="s">
        <v>239</v>
      </c>
      <c r="M26" s="101">
        <v>1921331914</v>
      </c>
      <c r="N26" s="101" t="s">
        <v>155</v>
      </c>
      <c r="O26" s="87"/>
    </row>
    <row r="27" spans="1:15" ht="26.25" hidden="1" customHeight="1">
      <c r="A27" s="88" t="s">
        <v>240</v>
      </c>
      <c r="B27" s="89">
        <v>19</v>
      </c>
      <c r="C27" s="90" t="s">
        <v>133</v>
      </c>
      <c r="D27" s="91">
        <v>42650</v>
      </c>
      <c r="E27" s="92" t="s">
        <v>241</v>
      </c>
      <c r="F27" s="90" t="s">
        <v>135</v>
      </c>
      <c r="G27" s="93" t="s">
        <v>242</v>
      </c>
      <c r="H27" s="94" t="s">
        <v>243</v>
      </c>
      <c r="I27" s="95" t="s">
        <v>244</v>
      </c>
      <c r="J27" s="102" t="s">
        <v>245</v>
      </c>
      <c r="K27" s="101" t="s">
        <v>140</v>
      </c>
      <c r="L27" s="101" t="s">
        <v>246</v>
      </c>
      <c r="M27" s="101">
        <v>2110317974</v>
      </c>
      <c r="N27" s="101" t="s">
        <v>206</v>
      </c>
      <c r="O27" s="87"/>
    </row>
    <row r="28" spans="1:15" ht="26.25" hidden="1" customHeight="1">
      <c r="A28" s="88" t="s">
        <v>247</v>
      </c>
      <c r="B28" s="89">
        <v>17</v>
      </c>
      <c r="C28" s="90" t="s">
        <v>133</v>
      </c>
      <c r="D28" s="91">
        <v>42650</v>
      </c>
      <c r="E28" s="92" t="s">
        <v>158</v>
      </c>
      <c r="F28" s="90" t="s">
        <v>135</v>
      </c>
      <c r="G28" s="93" t="s">
        <v>210</v>
      </c>
      <c r="H28" s="94" t="s">
        <v>248</v>
      </c>
      <c r="I28" s="95" t="s">
        <v>249</v>
      </c>
      <c r="J28" s="102" t="s">
        <v>250</v>
      </c>
      <c r="K28" s="101" t="s">
        <v>140</v>
      </c>
      <c r="L28" s="100" t="s">
        <v>251</v>
      </c>
      <c r="M28" s="100">
        <v>2968</v>
      </c>
      <c r="N28" s="100" t="s">
        <v>164</v>
      </c>
      <c r="O28" s="87"/>
    </row>
    <row r="29" spans="1:15" ht="26.25" hidden="1" customHeight="1">
      <c r="A29" s="88">
        <v>501</v>
      </c>
      <c r="B29" s="89">
        <v>2</v>
      </c>
      <c r="C29" s="90" t="s">
        <v>133</v>
      </c>
      <c r="D29" s="91">
        <v>42650</v>
      </c>
      <c r="E29" s="92" t="s">
        <v>185</v>
      </c>
      <c r="F29" s="90" t="s">
        <v>135</v>
      </c>
      <c r="G29" s="93" t="s">
        <v>147</v>
      </c>
      <c r="H29" s="94" t="s">
        <v>248</v>
      </c>
      <c r="I29" s="95" t="s">
        <v>249</v>
      </c>
      <c r="J29" s="102" t="s">
        <v>252</v>
      </c>
      <c r="K29" s="101" t="s">
        <v>140</v>
      </c>
      <c r="L29" s="100" t="s">
        <v>253</v>
      </c>
      <c r="M29" s="100">
        <v>1920524672</v>
      </c>
      <c r="N29" s="100" t="s">
        <v>225</v>
      </c>
      <c r="O29" s="87"/>
    </row>
    <row r="30" spans="1:15" ht="26.25" hidden="1" customHeight="1">
      <c r="A30" s="88">
        <v>501</v>
      </c>
      <c r="B30" s="89">
        <v>3</v>
      </c>
      <c r="C30" s="90" t="s">
        <v>133</v>
      </c>
      <c r="D30" s="91">
        <v>42650</v>
      </c>
      <c r="E30" s="92" t="s">
        <v>185</v>
      </c>
      <c r="F30" s="90" t="s">
        <v>135</v>
      </c>
      <c r="G30" s="93" t="s">
        <v>254</v>
      </c>
      <c r="H30" s="94" t="s">
        <v>248</v>
      </c>
      <c r="I30" s="95" t="s">
        <v>249</v>
      </c>
      <c r="J30" s="102" t="s">
        <v>255</v>
      </c>
      <c r="K30" s="101" t="s">
        <v>140</v>
      </c>
      <c r="L30" s="101" t="s">
        <v>253</v>
      </c>
      <c r="M30" s="101">
        <v>1920524719</v>
      </c>
      <c r="N30" s="101" t="s">
        <v>225</v>
      </c>
      <c r="O30" s="87"/>
    </row>
    <row r="31" spans="1:15" ht="26.25" hidden="1" customHeight="1">
      <c r="A31" s="88">
        <v>501</v>
      </c>
      <c r="B31" s="89">
        <v>4</v>
      </c>
      <c r="C31" s="90" t="s">
        <v>133</v>
      </c>
      <c r="D31" s="91">
        <v>42650</v>
      </c>
      <c r="E31" s="92" t="s">
        <v>185</v>
      </c>
      <c r="F31" s="90" t="s">
        <v>135</v>
      </c>
      <c r="G31" s="93" t="s">
        <v>159</v>
      </c>
      <c r="H31" s="94" t="s">
        <v>248</v>
      </c>
      <c r="I31" s="95" t="s">
        <v>249</v>
      </c>
      <c r="J31" s="102" t="s">
        <v>256</v>
      </c>
      <c r="K31" s="101" t="s">
        <v>140</v>
      </c>
      <c r="L31" s="101" t="s">
        <v>253</v>
      </c>
      <c r="M31" s="101">
        <v>1920528845</v>
      </c>
      <c r="N31" s="101" t="s">
        <v>225</v>
      </c>
      <c r="O31" s="87"/>
    </row>
    <row r="32" spans="1:15" ht="26.25" hidden="1" customHeight="1">
      <c r="A32" s="88">
        <v>501</v>
      </c>
      <c r="B32" s="89">
        <v>8</v>
      </c>
      <c r="C32" s="90" t="s">
        <v>133</v>
      </c>
      <c r="D32" s="91">
        <v>42650</v>
      </c>
      <c r="E32" s="92" t="s">
        <v>185</v>
      </c>
      <c r="F32" s="90" t="s">
        <v>135</v>
      </c>
      <c r="G32" s="93" t="s">
        <v>257</v>
      </c>
      <c r="H32" s="94" t="s">
        <v>248</v>
      </c>
      <c r="I32" s="95" t="s">
        <v>249</v>
      </c>
      <c r="J32" s="102" t="s">
        <v>258</v>
      </c>
      <c r="K32" s="101" t="s">
        <v>140</v>
      </c>
      <c r="L32" s="100" t="s">
        <v>253</v>
      </c>
      <c r="M32" s="101">
        <v>1920528303</v>
      </c>
      <c r="N32" s="101" t="s">
        <v>225</v>
      </c>
      <c r="O32" s="87"/>
    </row>
    <row r="33" spans="1:15" ht="26.25" hidden="1" customHeight="1">
      <c r="A33" s="88">
        <v>501</v>
      </c>
      <c r="B33" s="89">
        <v>11</v>
      </c>
      <c r="C33" s="90" t="s">
        <v>133</v>
      </c>
      <c r="D33" s="91">
        <v>42650</v>
      </c>
      <c r="E33" s="92" t="s">
        <v>185</v>
      </c>
      <c r="F33" s="90" t="s">
        <v>135</v>
      </c>
      <c r="G33" s="93" t="s">
        <v>259</v>
      </c>
      <c r="H33" s="94" t="s">
        <v>248</v>
      </c>
      <c r="I33" s="95" t="s">
        <v>249</v>
      </c>
      <c r="J33" s="102" t="s">
        <v>260</v>
      </c>
      <c r="K33" s="101" t="s">
        <v>140</v>
      </c>
      <c r="L33" s="100" t="s">
        <v>253</v>
      </c>
      <c r="M33" s="101">
        <v>1921524751</v>
      </c>
      <c r="N33" s="101" t="s">
        <v>225</v>
      </c>
      <c r="O33" s="87"/>
    </row>
    <row r="34" spans="1:15" ht="26.25" hidden="1" customHeight="1">
      <c r="A34" s="88">
        <v>501</v>
      </c>
      <c r="B34" s="89">
        <v>14</v>
      </c>
      <c r="C34" s="90" t="s">
        <v>133</v>
      </c>
      <c r="D34" s="91">
        <v>42650</v>
      </c>
      <c r="E34" s="92" t="s">
        <v>185</v>
      </c>
      <c r="F34" s="90" t="s">
        <v>135</v>
      </c>
      <c r="G34" s="93" t="s">
        <v>261</v>
      </c>
      <c r="H34" s="94" t="s">
        <v>248</v>
      </c>
      <c r="I34" s="95" t="s">
        <v>249</v>
      </c>
      <c r="J34" s="102" t="s">
        <v>262</v>
      </c>
      <c r="K34" s="101" t="s">
        <v>140</v>
      </c>
      <c r="L34" s="100" t="s">
        <v>253</v>
      </c>
      <c r="M34" s="101">
        <v>4347</v>
      </c>
      <c r="N34" s="101" t="s">
        <v>225</v>
      </c>
      <c r="O34" s="87"/>
    </row>
    <row r="35" spans="1:15" ht="26.25" hidden="1" customHeight="1">
      <c r="A35" s="88">
        <v>501</v>
      </c>
      <c r="B35" s="89">
        <v>16</v>
      </c>
      <c r="C35" s="90" t="s">
        <v>133</v>
      </c>
      <c r="D35" s="91">
        <v>42650</v>
      </c>
      <c r="E35" s="92" t="s">
        <v>185</v>
      </c>
      <c r="F35" s="90" t="s">
        <v>135</v>
      </c>
      <c r="G35" s="93" t="s">
        <v>151</v>
      </c>
      <c r="H35" s="94" t="s">
        <v>248</v>
      </c>
      <c r="I35" s="95" t="s">
        <v>249</v>
      </c>
      <c r="J35" s="102" t="s">
        <v>263</v>
      </c>
      <c r="K35" s="101" t="s">
        <v>140</v>
      </c>
      <c r="L35" s="100" t="s">
        <v>253</v>
      </c>
      <c r="M35" s="101">
        <v>1920524364</v>
      </c>
      <c r="N35" s="101" t="s">
        <v>225</v>
      </c>
      <c r="O35" s="87"/>
    </row>
    <row r="36" spans="1:15" ht="26.25" hidden="1" customHeight="1">
      <c r="A36" s="77">
        <v>501</v>
      </c>
      <c r="B36" s="78">
        <v>18</v>
      </c>
      <c r="C36" s="79" t="s">
        <v>133</v>
      </c>
      <c r="D36" s="80">
        <v>42650</v>
      </c>
      <c r="E36" s="81" t="s">
        <v>185</v>
      </c>
      <c r="F36" s="79" t="s">
        <v>135</v>
      </c>
      <c r="G36" s="82" t="s">
        <v>136</v>
      </c>
      <c r="H36" s="83" t="s">
        <v>248</v>
      </c>
      <c r="I36" s="84" t="s">
        <v>249</v>
      </c>
      <c r="J36" s="85" t="s">
        <v>264</v>
      </c>
      <c r="K36" s="86" t="s">
        <v>140</v>
      </c>
      <c r="L36" s="86" t="s">
        <v>253</v>
      </c>
      <c r="M36" s="86">
        <v>4747</v>
      </c>
      <c r="N36" s="86" t="s">
        <v>225</v>
      </c>
      <c r="O36" s="87"/>
    </row>
    <row r="37" spans="1:15" ht="26.25" hidden="1" customHeight="1">
      <c r="A37" s="77">
        <v>501</v>
      </c>
      <c r="B37" s="78">
        <v>18</v>
      </c>
      <c r="C37" s="79" t="s">
        <v>133</v>
      </c>
      <c r="D37" s="80">
        <v>42650</v>
      </c>
      <c r="E37" s="81" t="s">
        <v>185</v>
      </c>
      <c r="F37" s="79" t="s">
        <v>135</v>
      </c>
      <c r="G37" s="82" t="s">
        <v>136</v>
      </c>
      <c r="H37" s="83" t="s">
        <v>248</v>
      </c>
      <c r="I37" s="84" t="s">
        <v>249</v>
      </c>
      <c r="J37" s="85" t="s">
        <v>265</v>
      </c>
      <c r="K37" s="86" t="s">
        <v>140</v>
      </c>
      <c r="L37" s="86" t="s">
        <v>253</v>
      </c>
      <c r="M37" s="86">
        <v>1920265675</v>
      </c>
      <c r="N37" s="86" t="s">
        <v>225</v>
      </c>
      <c r="O37" s="87"/>
    </row>
    <row r="38" spans="1:15" ht="26.25" hidden="1" customHeight="1">
      <c r="A38" s="77">
        <v>501</v>
      </c>
      <c r="B38" s="78">
        <v>21</v>
      </c>
      <c r="C38" s="79" t="s">
        <v>133</v>
      </c>
      <c r="D38" s="80">
        <v>42650</v>
      </c>
      <c r="E38" s="81" t="s">
        <v>185</v>
      </c>
      <c r="F38" s="79" t="s">
        <v>135</v>
      </c>
      <c r="G38" s="82" t="s">
        <v>266</v>
      </c>
      <c r="H38" s="83" t="s">
        <v>248</v>
      </c>
      <c r="I38" s="84" t="s">
        <v>249</v>
      </c>
      <c r="J38" s="85" t="s">
        <v>267</v>
      </c>
      <c r="K38" s="86" t="s">
        <v>140</v>
      </c>
      <c r="L38" s="86" t="s">
        <v>253</v>
      </c>
      <c r="M38" s="86">
        <v>1921524673</v>
      </c>
      <c r="N38" s="86" t="s">
        <v>225</v>
      </c>
      <c r="O38" s="87"/>
    </row>
    <row r="39" spans="1:15" ht="26.25" hidden="1" customHeight="1">
      <c r="A39" s="77">
        <v>501</v>
      </c>
      <c r="B39" s="78">
        <v>21</v>
      </c>
      <c r="C39" s="79" t="s">
        <v>133</v>
      </c>
      <c r="D39" s="80">
        <v>42650</v>
      </c>
      <c r="E39" s="81" t="s">
        <v>185</v>
      </c>
      <c r="F39" s="79" t="s">
        <v>135</v>
      </c>
      <c r="G39" s="82" t="s">
        <v>266</v>
      </c>
      <c r="H39" s="83" t="s">
        <v>248</v>
      </c>
      <c r="I39" s="84" t="s">
        <v>249</v>
      </c>
      <c r="J39" s="85" t="s">
        <v>268</v>
      </c>
      <c r="K39" s="86" t="s">
        <v>140</v>
      </c>
      <c r="L39" s="86" t="s">
        <v>253</v>
      </c>
      <c r="M39" s="86">
        <v>1921524647</v>
      </c>
      <c r="N39" s="86" t="s">
        <v>225</v>
      </c>
      <c r="O39" s="87"/>
    </row>
    <row r="40" spans="1:15" ht="26.25" hidden="1" customHeight="1">
      <c r="A40" s="77">
        <v>501</v>
      </c>
      <c r="B40" s="78">
        <v>23</v>
      </c>
      <c r="C40" s="79" t="s">
        <v>133</v>
      </c>
      <c r="D40" s="80">
        <v>42650</v>
      </c>
      <c r="E40" s="81" t="s">
        <v>185</v>
      </c>
      <c r="F40" s="79" t="s">
        <v>135</v>
      </c>
      <c r="G40" s="82">
        <v>702</v>
      </c>
      <c r="H40" s="83" t="s">
        <v>248</v>
      </c>
      <c r="I40" s="84" t="s">
        <v>249</v>
      </c>
      <c r="J40" s="85" t="s">
        <v>269</v>
      </c>
      <c r="K40" s="86" t="s">
        <v>140</v>
      </c>
      <c r="L40" s="86" t="s">
        <v>270</v>
      </c>
      <c r="M40" s="86">
        <v>2020714568</v>
      </c>
      <c r="N40" s="86" t="s">
        <v>217</v>
      </c>
      <c r="O40" s="87"/>
    </row>
    <row r="41" spans="1:15" ht="26.25" hidden="1" customHeight="1">
      <c r="A41" s="77">
        <v>501</v>
      </c>
      <c r="B41" s="78">
        <v>24</v>
      </c>
      <c r="C41" s="79" t="s">
        <v>133</v>
      </c>
      <c r="D41" s="80">
        <v>42650</v>
      </c>
      <c r="E41" s="81" t="s">
        <v>185</v>
      </c>
      <c r="F41" s="79" t="s">
        <v>135</v>
      </c>
      <c r="G41" s="82">
        <v>703</v>
      </c>
      <c r="H41" s="83" t="s">
        <v>248</v>
      </c>
      <c r="I41" s="84" t="s">
        <v>249</v>
      </c>
      <c r="J41" s="85" t="s">
        <v>271</v>
      </c>
      <c r="K41" s="86" t="s">
        <v>140</v>
      </c>
      <c r="L41" s="86" t="s">
        <v>253</v>
      </c>
      <c r="M41" s="86">
        <v>524735</v>
      </c>
      <c r="N41" s="86" t="s">
        <v>225</v>
      </c>
      <c r="O41" s="87"/>
    </row>
    <row r="42" spans="1:15" ht="26.25" hidden="1" customHeight="1">
      <c r="A42" s="77" t="s">
        <v>272</v>
      </c>
      <c r="B42" s="78">
        <v>20</v>
      </c>
      <c r="C42" s="79" t="s">
        <v>133</v>
      </c>
      <c r="D42" s="80">
        <v>42651</v>
      </c>
      <c r="E42" s="81" t="s">
        <v>158</v>
      </c>
      <c r="F42" s="79" t="s">
        <v>226</v>
      </c>
      <c r="G42" s="82">
        <v>305</v>
      </c>
      <c r="H42" s="83" t="s">
        <v>273</v>
      </c>
      <c r="I42" s="84" t="s">
        <v>274</v>
      </c>
      <c r="J42" s="85" t="s">
        <v>275</v>
      </c>
      <c r="K42" s="86" t="s">
        <v>140</v>
      </c>
      <c r="L42" s="86" t="s">
        <v>253</v>
      </c>
      <c r="M42" s="86">
        <v>1920528831</v>
      </c>
      <c r="N42" s="86" t="s">
        <v>225</v>
      </c>
      <c r="O42" s="87"/>
    </row>
    <row r="43" spans="1:15" ht="26.25" hidden="1" customHeight="1">
      <c r="A43" s="77" t="s">
        <v>276</v>
      </c>
      <c r="B43" s="78">
        <v>1</v>
      </c>
      <c r="C43" s="79" t="s">
        <v>225</v>
      </c>
      <c r="D43" s="80">
        <v>42652</v>
      </c>
      <c r="E43" s="81" t="s">
        <v>185</v>
      </c>
      <c r="F43" s="79" t="s">
        <v>219</v>
      </c>
      <c r="G43" s="82" t="s">
        <v>277</v>
      </c>
      <c r="H43" s="83" t="s">
        <v>278</v>
      </c>
      <c r="I43" s="84" t="s">
        <v>279</v>
      </c>
      <c r="J43" s="85" t="s">
        <v>280</v>
      </c>
      <c r="K43" s="86" t="s">
        <v>140</v>
      </c>
      <c r="L43" s="86" t="s">
        <v>281</v>
      </c>
      <c r="M43" s="86">
        <v>2020524908</v>
      </c>
      <c r="N43" s="86" t="s">
        <v>225</v>
      </c>
      <c r="O43" s="87"/>
    </row>
    <row r="44" spans="1:15" ht="26.25" hidden="1" customHeight="1">
      <c r="A44" s="77" t="s">
        <v>276</v>
      </c>
      <c r="B44" s="78">
        <v>2</v>
      </c>
      <c r="C44" s="79" t="s">
        <v>225</v>
      </c>
      <c r="D44" s="80">
        <v>42652</v>
      </c>
      <c r="E44" s="81" t="s">
        <v>185</v>
      </c>
      <c r="F44" s="79" t="s">
        <v>219</v>
      </c>
      <c r="G44" s="82" t="s">
        <v>282</v>
      </c>
      <c r="H44" s="83" t="s">
        <v>278</v>
      </c>
      <c r="I44" s="84" t="s">
        <v>279</v>
      </c>
      <c r="J44" s="85" t="s">
        <v>213</v>
      </c>
      <c r="K44" s="86" t="s">
        <v>182</v>
      </c>
      <c r="L44" s="86" t="s">
        <v>283</v>
      </c>
      <c r="M44" s="86">
        <v>1537</v>
      </c>
      <c r="N44" s="86" t="s">
        <v>225</v>
      </c>
      <c r="O44" s="87"/>
    </row>
    <row r="45" spans="1:15" ht="26.25" hidden="1" customHeight="1">
      <c r="A45" s="77" t="s">
        <v>276</v>
      </c>
      <c r="B45" s="78">
        <v>2</v>
      </c>
      <c r="C45" s="79" t="s">
        <v>225</v>
      </c>
      <c r="D45" s="80">
        <v>42652</v>
      </c>
      <c r="E45" s="81" t="s">
        <v>185</v>
      </c>
      <c r="F45" s="79" t="s">
        <v>219</v>
      </c>
      <c r="G45" s="82" t="s">
        <v>282</v>
      </c>
      <c r="H45" s="83" t="s">
        <v>278</v>
      </c>
      <c r="I45" s="84" t="s">
        <v>279</v>
      </c>
      <c r="J45" s="85" t="s">
        <v>284</v>
      </c>
      <c r="K45" s="86" t="s">
        <v>182</v>
      </c>
      <c r="L45" s="86" t="s">
        <v>230</v>
      </c>
      <c r="M45" s="86">
        <v>6834</v>
      </c>
      <c r="N45" s="86" t="s">
        <v>225</v>
      </c>
      <c r="O45" s="87"/>
    </row>
    <row r="46" spans="1:15" ht="26.25" hidden="1" customHeight="1">
      <c r="A46" s="77" t="s">
        <v>276</v>
      </c>
      <c r="B46" s="78">
        <v>3</v>
      </c>
      <c r="C46" s="79" t="s">
        <v>225</v>
      </c>
      <c r="D46" s="80">
        <v>42652</v>
      </c>
      <c r="E46" s="81" t="s">
        <v>185</v>
      </c>
      <c r="F46" s="79" t="s">
        <v>219</v>
      </c>
      <c r="G46" s="82" t="s">
        <v>285</v>
      </c>
      <c r="H46" s="83" t="s">
        <v>278</v>
      </c>
      <c r="I46" s="84" t="s">
        <v>279</v>
      </c>
      <c r="J46" s="85" t="s">
        <v>286</v>
      </c>
      <c r="K46" s="86" t="s">
        <v>140</v>
      </c>
      <c r="L46" s="86" t="s">
        <v>230</v>
      </c>
      <c r="M46" s="86">
        <v>2021523639</v>
      </c>
      <c r="N46" s="86" t="s">
        <v>225</v>
      </c>
      <c r="O46" s="87"/>
    </row>
    <row r="47" spans="1:15" ht="26.25" hidden="1" customHeight="1">
      <c r="A47" s="77" t="s">
        <v>287</v>
      </c>
      <c r="B47" s="78">
        <v>5</v>
      </c>
      <c r="C47" s="79" t="s">
        <v>172</v>
      </c>
      <c r="D47" s="80">
        <v>42653</v>
      </c>
      <c r="E47" s="81" t="s">
        <v>173</v>
      </c>
      <c r="F47" s="79" t="s">
        <v>226</v>
      </c>
      <c r="G47" s="82">
        <v>505</v>
      </c>
      <c r="H47" s="83" t="s">
        <v>288</v>
      </c>
      <c r="I47" s="84" t="s">
        <v>289</v>
      </c>
      <c r="J47" s="85" t="s">
        <v>290</v>
      </c>
      <c r="K47" s="86" t="s">
        <v>182</v>
      </c>
      <c r="L47" s="86" t="s">
        <v>291</v>
      </c>
      <c r="M47" s="86">
        <v>3954</v>
      </c>
      <c r="N47" s="86" t="s">
        <v>172</v>
      </c>
      <c r="O47" s="87"/>
    </row>
    <row r="48" spans="1:15" ht="26.25" hidden="1" customHeight="1">
      <c r="A48" s="77" t="s">
        <v>287</v>
      </c>
      <c r="B48" s="78">
        <v>5</v>
      </c>
      <c r="C48" s="79" t="s">
        <v>172</v>
      </c>
      <c r="D48" s="80">
        <v>42653</v>
      </c>
      <c r="E48" s="81" t="s">
        <v>173</v>
      </c>
      <c r="F48" s="79" t="s">
        <v>226</v>
      </c>
      <c r="G48" s="82">
        <v>505</v>
      </c>
      <c r="H48" s="83" t="s">
        <v>288</v>
      </c>
      <c r="I48" s="84" t="s">
        <v>289</v>
      </c>
      <c r="J48" s="85" t="s">
        <v>292</v>
      </c>
      <c r="K48" s="86" t="s">
        <v>182</v>
      </c>
      <c r="L48" s="86" t="s">
        <v>293</v>
      </c>
      <c r="M48" s="86">
        <v>1198</v>
      </c>
      <c r="N48" s="86" t="s">
        <v>172</v>
      </c>
      <c r="O48" s="87"/>
    </row>
    <row r="49" spans="1:15" ht="26.25" hidden="1" customHeight="1">
      <c r="A49" s="77">
        <v>693</v>
      </c>
      <c r="B49" s="78">
        <v>2</v>
      </c>
      <c r="C49" s="79" t="s">
        <v>225</v>
      </c>
      <c r="D49" s="80">
        <v>42659</v>
      </c>
      <c r="E49" s="81" t="s">
        <v>185</v>
      </c>
      <c r="F49" s="79" t="s">
        <v>226</v>
      </c>
      <c r="G49" s="82">
        <v>302</v>
      </c>
      <c r="H49" s="83" t="s">
        <v>294</v>
      </c>
      <c r="I49" s="84" t="s">
        <v>295</v>
      </c>
      <c r="J49" s="85" t="s">
        <v>296</v>
      </c>
      <c r="K49" s="86" t="s">
        <v>140</v>
      </c>
      <c r="L49" s="86" t="s">
        <v>297</v>
      </c>
      <c r="M49" s="86">
        <v>2027522079</v>
      </c>
      <c r="N49" s="86" t="s">
        <v>225</v>
      </c>
      <c r="O49" s="87"/>
    </row>
    <row r="50" spans="1:15" ht="26.25" hidden="1" customHeight="1">
      <c r="A50" s="77">
        <v>693</v>
      </c>
      <c r="B50" s="78">
        <v>3</v>
      </c>
      <c r="C50" s="79" t="s">
        <v>225</v>
      </c>
      <c r="D50" s="80">
        <v>42659</v>
      </c>
      <c r="E50" s="81" t="s">
        <v>185</v>
      </c>
      <c r="F50" s="79" t="s">
        <v>226</v>
      </c>
      <c r="G50" s="82">
        <v>303</v>
      </c>
      <c r="H50" s="83" t="s">
        <v>294</v>
      </c>
      <c r="I50" s="84" t="s">
        <v>295</v>
      </c>
      <c r="J50" s="85" t="s">
        <v>298</v>
      </c>
      <c r="K50" s="86" t="s">
        <v>140</v>
      </c>
      <c r="L50" s="86" t="s">
        <v>297</v>
      </c>
      <c r="M50" s="86">
        <v>2027522124</v>
      </c>
      <c r="N50" s="86" t="s">
        <v>225</v>
      </c>
      <c r="O50" s="87"/>
    </row>
    <row r="51" spans="1:15" ht="26.25" hidden="1" customHeight="1">
      <c r="A51" s="77">
        <v>698</v>
      </c>
      <c r="B51" s="78">
        <v>1</v>
      </c>
      <c r="C51" s="79" t="s">
        <v>225</v>
      </c>
      <c r="D51" s="80">
        <v>42659</v>
      </c>
      <c r="E51" s="81" t="s">
        <v>173</v>
      </c>
      <c r="F51" s="79" t="s">
        <v>226</v>
      </c>
      <c r="G51" s="82">
        <v>203</v>
      </c>
      <c r="H51" s="83" t="s">
        <v>299</v>
      </c>
      <c r="I51" s="84" t="s">
        <v>300</v>
      </c>
      <c r="J51" s="85" t="s">
        <v>301</v>
      </c>
      <c r="K51" s="86" t="s">
        <v>140</v>
      </c>
      <c r="L51" s="86" t="s">
        <v>253</v>
      </c>
      <c r="M51" s="86">
        <v>1920524732</v>
      </c>
      <c r="N51" s="86" t="s">
        <v>225</v>
      </c>
      <c r="O51" s="87"/>
    </row>
    <row r="52" spans="1:15" ht="26.25" hidden="1" customHeight="1">
      <c r="A52" s="77">
        <v>698</v>
      </c>
      <c r="B52" s="78">
        <v>3</v>
      </c>
      <c r="C52" s="79" t="s">
        <v>225</v>
      </c>
      <c r="D52" s="80">
        <v>42659</v>
      </c>
      <c r="E52" s="81" t="s">
        <v>173</v>
      </c>
      <c r="F52" s="79" t="s">
        <v>226</v>
      </c>
      <c r="G52" s="82">
        <v>205</v>
      </c>
      <c r="H52" s="83" t="s">
        <v>299</v>
      </c>
      <c r="I52" s="84" t="s">
        <v>300</v>
      </c>
      <c r="J52" s="85" t="s">
        <v>302</v>
      </c>
      <c r="K52" s="86" t="s">
        <v>140</v>
      </c>
      <c r="L52" s="86" t="s">
        <v>303</v>
      </c>
      <c r="M52" s="86">
        <v>1926522153</v>
      </c>
      <c r="N52" s="86" t="s">
        <v>225</v>
      </c>
      <c r="O52" s="87"/>
    </row>
    <row r="53" spans="1:15" ht="26.25" hidden="1" customHeight="1">
      <c r="A53" s="77">
        <v>698</v>
      </c>
      <c r="B53" s="78">
        <v>7</v>
      </c>
      <c r="C53" s="79" t="s">
        <v>225</v>
      </c>
      <c r="D53" s="80">
        <v>42659</v>
      </c>
      <c r="E53" s="81" t="s">
        <v>173</v>
      </c>
      <c r="F53" s="79" t="s">
        <v>226</v>
      </c>
      <c r="G53" s="82">
        <v>303</v>
      </c>
      <c r="H53" s="83" t="s">
        <v>299</v>
      </c>
      <c r="I53" s="84" t="s">
        <v>300</v>
      </c>
      <c r="J53" s="85" t="s">
        <v>304</v>
      </c>
      <c r="K53" s="86" t="s">
        <v>140</v>
      </c>
      <c r="L53" s="86" t="s">
        <v>305</v>
      </c>
      <c r="M53" s="86">
        <v>1926052229</v>
      </c>
      <c r="N53" s="86" t="s">
        <v>225</v>
      </c>
      <c r="O53" s="87"/>
    </row>
    <row r="54" spans="1:15" ht="26.25" hidden="1" customHeight="1">
      <c r="A54" s="77">
        <v>698</v>
      </c>
      <c r="B54" s="78">
        <v>4</v>
      </c>
      <c r="C54" s="79" t="s">
        <v>225</v>
      </c>
      <c r="D54" s="80">
        <v>42659</v>
      </c>
      <c r="E54" s="81" t="s">
        <v>173</v>
      </c>
      <c r="F54" s="79" t="s">
        <v>226</v>
      </c>
      <c r="G54" s="82">
        <v>206</v>
      </c>
      <c r="H54" s="83" t="s">
        <v>299</v>
      </c>
      <c r="I54" s="84" t="s">
        <v>300</v>
      </c>
      <c r="J54" s="85" t="s">
        <v>306</v>
      </c>
      <c r="K54" s="86" t="s">
        <v>307</v>
      </c>
      <c r="L54" s="86" t="s">
        <v>253</v>
      </c>
      <c r="M54" s="86">
        <v>4342</v>
      </c>
      <c r="N54" s="86" t="s">
        <v>225</v>
      </c>
      <c r="O54" s="87"/>
    </row>
    <row r="55" spans="1:15" ht="26.25" hidden="1" customHeight="1">
      <c r="A55" s="77">
        <v>694</v>
      </c>
      <c r="B55" s="78">
        <v>4</v>
      </c>
      <c r="C55" s="79" t="s">
        <v>133</v>
      </c>
      <c r="D55" s="80">
        <v>42659</v>
      </c>
      <c r="E55" s="81" t="s">
        <v>173</v>
      </c>
      <c r="F55" s="79" t="s">
        <v>135</v>
      </c>
      <c r="G55" s="82" t="s">
        <v>257</v>
      </c>
      <c r="H55" s="83" t="s">
        <v>248</v>
      </c>
      <c r="I55" s="84" t="s">
        <v>249</v>
      </c>
      <c r="J55" s="85" t="s">
        <v>308</v>
      </c>
      <c r="K55" s="86" t="s">
        <v>140</v>
      </c>
      <c r="L55" s="86" t="s">
        <v>309</v>
      </c>
      <c r="M55" s="86">
        <v>2127521879</v>
      </c>
      <c r="N55" s="86" t="s">
        <v>225</v>
      </c>
      <c r="O55" s="87"/>
    </row>
    <row r="56" spans="1:15" ht="26.25" hidden="1" customHeight="1">
      <c r="A56" s="77">
        <v>694</v>
      </c>
      <c r="B56" s="78">
        <v>7</v>
      </c>
      <c r="C56" s="79" t="s">
        <v>133</v>
      </c>
      <c r="D56" s="80">
        <v>42659</v>
      </c>
      <c r="E56" s="81" t="s">
        <v>173</v>
      </c>
      <c r="F56" s="79" t="s">
        <v>135</v>
      </c>
      <c r="G56" s="82" t="s">
        <v>310</v>
      </c>
      <c r="H56" s="83" t="s">
        <v>248</v>
      </c>
      <c r="I56" s="84" t="s">
        <v>249</v>
      </c>
      <c r="J56" s="85" t="s">
        <v>311</v>
      </c>
      <c r="K56" s="86" t="s">
        <v>140</v>
      </c>
      <c r="L56" s="86" t="s">
        <v>309</v>
      </c>
      <c r="M56" s="86">
        <v>2127521924</v>
      </c>
      <c r="N56" s="86" t="s">
        <v>225</v>
      </c>
      <c r="O56" s="87"/>
    </row>
    <row r="57" spans="1:15" ht="26.25" hidden="1" customHeight="1">
      <c r="A57" s="77" t="s">
        <v>312</v>
      </c>
      <c r="B57" s="78">
        <v>2</v>
      </c>
      <c r="C57" s="79" t="s">
        <v>206</v>
      </c>
      <c r="D57" s="80">
        <v>42709</v>
      </c>
      <c r="E57" s="81" t="s">
        <v>241</v>
      </c>
      <c r="F57" s="79" t="s">
        <v>219</v>
      </c>
      <c r="G57" s="82" t="s">
        <v>285</v>
      </c>
      <c r="H57" s="83" t="s">
        <v>313</v>
      </c>
      <c r="I57" s="84" t="s">
        <v>314</v>
      </c>
      <c r="J57" s="85" t="s">
        <v>315</v>
      </c>
      <c r="K57" s="86" t="s">
        <v>140</v>
      </c>
      <c r="L57" s="86" t="s">
        <v>316</v>
      </c>
      <c r="M57" s="86">
        <v>2220324630</v>
      </c>
      <c r="N57" s="86" t="s">
        <v>206</v>
      </c>
      <c r="O57" s="87"/>
    </row>
    <row r="58" spans="1:15" ht="26.25" hidden="1" customHeight="1">
      <c r="A58" s="77" t="s">
        <v>317</v>
      </c>
      <c r="B58" s="78">
        <v>10</v>
      </c>
      <c r="C58" s="79" t="s">
        <v>133</v>
      </c>
      <c r="D58" s="80">
        <v>42709</v>
      </c>
      <c r="E58" s="81" t="s">
        <v>241</v>
      </c>
      <c r="F58" s="79" t="s">
        <v>135</v>
      </c>
      <c r="G58" s="82" t="s">
        <v>318</v>
      </c>
      <c r="H58" s="83" t="s">
        <v>137</v>
      </c>
      <c r="I58" s="84" t="s">
        <v>138</v>
      </c>
      <c r="J58" s="85" t="s">
        <v>319</v>
      </c>
      <c r="K58" s="86" t="s">
        <v>140</v>
      </c>
      <c r="L58" s="86" t="s">
        <v>320</v>
      </c>
      <c r="M58" s="86">
        <v>2020524353</v>
      </c>
      <c r="N58" s="86" t="s">
        <v>225</v>
      </c>
      <c r="O58" s="87"/>
    </row>
    <row r="59" spans="1:15" ht="26.25" hidden="1" customHeight="1">
      <c r="A59" s="77" t="s">
        <v>317</v>
      </c>
      <c r="B59" s="78">
        <v>13</v>
      </c>
      <c r="C59" s="79" t="s">
        <v>133</v>
      </c>
      <c r="D59" s="80">
        <v>42709</v>
      </c>
      <c r="E59" s="81" t="s">
        <v>241</v>
      </c>
      <c r="F59" s="79" t="s">
        <v>135</v>
      </c>
      <c r="G59" s="82" t="s">
        <v>310</v>
      </c>
      <c r="H59" s="83" t="s">
        <v>137</v>
      </c>
      <c r="I59" s="84" t="s">
        <v>138</v>
      </c>
      <c r="J59" s="85" t="s">
        <v>321</v>
      </c>
      <c r="K59" s="86" t="s">
        <v>140</v>
      </c>
      <c r="L59" s="86" t="s">
        <v>163</v>
      </c>
      <c r="M59" s="86">
        <v>4075</v>
      </c>
      <c r="N59" s="86" t="s">
        <v>164</v>
      </c>
      <c r="O59" s="87"/>
    </row>
    <row r="60" spans="1:15" ht="26.25" hidden="1" customHeight="1">
      <c r="A60" s="77" t="s">
        <v>317</v>
      </c>
      <c r="B60" s="78">
        <v>17</v>
      </c>
      <c r="C60" s="79" t="s">
        <v>133</v>
      </c>
      <c r="D60" s="80">
        <v>42709</v>
      </c>
      <c r="E60" s="81" t="s">
        <v>241</v>
      </c>
      <c r="F60" s="79" t="s">
        <v>135</v>
      </c>
      <c r="G60" s="82" t="s">
        <v>322</v>
      </c>
      <c r="H60" s="83" t="s">
        <v>248</v>
      </c>
      <c r="I60" s="84" t="s">
        <v>249</v>
      </c>
      <c r="J60" s="85" t="s">
        <v>323</v>
      </c>
      <c r="K60" s="86" t="s">
        <v>140</v>
      </c>
      <c r="L60" s="86" t="s">
        <v>324</v>
      </c>
      <c r="M60" s="86">
        <v>2020713827</v>
      </c>
      <c r="N60" s="86" t="s">
        <v>195</v>
      </c>
      <c r="O60" s="87"/>
    </row>
    <row r="61" spans="1:15" ht="26.25" hidden="1" customHeight="1">
      <c r="A61" s="77" t="s">
        <v>317</v>
      </c>
      <c r="B61" s="78">
        <v>19</v>
      </c>
      <c r="C61" s="79" t="s">
        <v>133</v>
      </c>
      <c r="D61" s="80">
        <v>42709</v>
      </c>
      <c r="E61" s="81" t="s">
        <v>241</v>
      </c>
      <c r="F61" s="79" t="s">
        <v>135</v>
      </c>
      <c r="G61" s="82" t="s">
        <v>136</v>
      </c>
      <c r="H61" s="83" t="s">
        <v>248</v>
      </c>
      <c r="I61" s="84" t="s">
        <v>249</v>
      </c>
      <c r="J61" s="85" t="s">
        <v>325</v>
      </c>
      <c r="K61" s="86" t="s">
        <v>140</v>
      </c>
      <c r="L61" s="86" t="s">
        <v>326</v>
      </c>
      <c r="M61" s="86">
        <v>2020418449</v>
      </c>
      <c r="N61" s="86" t="s">
        <v>150</v>
      </c>
      <c r="O61" s="87"/>
    </row>
    <row r="62" spans="1:15" ht="26.25" hidden="1" customHeight="1">
      <c r="A62" s="77" t="s">
        <v>317</v>
      </c>
      <c r="B62" s="78">
        <v>19</v>
      </c>
      <c r="C62" s="79" t="s">
        <v>133</v>
      </c>
      <c r="D62" s="80">
        <v>42709</v>
      </c>
      <c r="E62" s="81" t="s">
        <v>241</v>
      </c>
      <c r="F62" s="79" t="s">
        <v>135</v>
      </c>
      <c r="G62" s="82" t="s">
        <v>136</v>
      </c>
      <c r="H62" s="83" t="s">
        <v>248</v>
      </c>
      <c r="I62" s="84" t="s">
        <v>249</v>
      </c>
      <c r="J62" s="85" t="s">
        <v>327</v>
      </c>
      <c r="K62" s="86" t="s">
        <v>140</v>
      </c>
      <c r="L62" s="86" t="s">
        <v>328</v>
      </c>
      <c r="M62" s="86">
        <v>2020226890</v>
      </c>
      <c r="N62" s="86" t="s">
        <v>172</v>
      </c>
      <c r="O62" s="87"/>
    </row>
    <row r="63" spans="1:15" ht="26.25" hidden="1" customHeight="1">
      <c r="A63" s="77" t="s">
        <v>317</v>
      </c>
      <c r="B63" s="78">
        <v>21</v>
      </c>
      <c r="C63" s="79" t="s">
        <v>133</v>
      </c>
      <c r="D63" s="80">
        <v>42709</v>
      </c>
      <c r="E63" s="81" t="s">
        <v>241</v>
      </c>
      <c r="F63" s="79" t="s">
        <v>135</v>
      </c>
      <c r="G63" s="82" t="s">
        <v>329</v>
      </c>
      <c r="H63" s="83" t="s">
        <v>248</v>
      </c>
      <c r="I63" s="84" t="s">
        <v>249</v>
      </c>
      <c r="J63" s="85" t="s">
        <v>330</v>
      </c>
      <c r="K63" s="86" t="s">
        <v>140</v>
      </c>
      <c r="L63" s="86" t="s">
        <v>326</v>
      </c>
      <c r="M63" s="86">
        <v>2021413394</v>
      </c>
      <c r="N63" s="86" t="s">
        <v>150</v>
      </c>
      <c r="O63" s="87"/>
    </row>
    <row r="64" spans="1:15" ht="26.25" hidden="1" customHeight="1">
      <c r="A64" s="77" t="s">
        <v>317</v>
      </c>
      <c r="B64" s="78">
        <v>24</v>
      </c>
      <c r="C64" s="79" t="s">
        <v>133</v>
      </c>
      <c r="D64" s="80">
        <v>42709</v>
      </c>
      <c r="E64" s="81" t="s">
        <v>241</v>
      </c>
      <c r="F64" s="79" t="s">
        <v>135</v>
      </c>
      <c r="G64" s="82">
        <v>406</v>
      </c>
      <c r="H64" s="83" t="s">
        <v>248</v>
      </c>
      <c r="I64" s="84" t="s">
        <v>249</v>
      </c>
      <c r="J64" s="85" t="s">
        <v>331</v>
      </c>
      <c r="K64" s="86" t="s">
        <v>140</v>
      </c>
      <c r="L64" s="86" t="s">
        <v>332</v>
      </c>
      <c r="M64" s="86">
        <v>4513</v>
      </c>
      <c r="N64" s="86" t="s">
        <v>217</v>
      </c>
      <c r="O64" s="87"/>
    </row>
    <row r="65" spans="1:15" ht="26.25" hidden="1" customHeight="1">
      <c r="A65" s="77" t="s">
        <v>317</v>
      </c>
      <c r="B65" s="78">
        <v>29</v>
      </c>
      <c r="C65" s="79" t="s">
        <v>133</v>
      </c>
      <c r="D65" s="80">
        <v>42709</v>
      </c>
      <c r="E65" s="81" t="s">
        <v>241</v>
      </c>
      <c r="F65" s="79" t="s">
        <v>135</v>
      </c>
      <c r="G65" s="82" t="s">
        <v>333</v>
      </c>
      <c r="H65" s="83" t="s">
        <v>248</v>
      </c>
      <c r="I65" s="84" t="s">
        <v>249</v>
      </c>
      <c r="J65" s="85" t="s">
        <v>334</v>
      </c>
      <c r="K65" s="86" t="s">
        <v>140</v>
      </c>
      <c r="L65" s="86" t="s">
        <v>335</v>
      </c>
      <c r="M65" s="86">
        <v>2021210652</v>
      </c>
      <c r="N65" s="86" t="s">
        <v>172</v>
      </c>
      <c r="O65" s="87"/>
    </row>
    <row r="66" spans="1:15" ht="26.25" hidden="1" customHeight="1">
      <c r="A66" s="77" t="s">
        <v>317</v>
      </c>
      <c r="B66" s="78">
        <v>30</v>
      </c>
      <c r="C66" s="79" t="s">
        <v>133</v>
      </c>
      <c r="D66" s="80">
        <v>42709</v>
      </c>
      <c r="E66" s="81" t="s">
        <v>241</v>
      </c>
      <c r="F66" s="79" t="s">
        <v>135</v>
      </c>
      <c r="G66" s="82" t="s">
        <v>336</v>
      </c>
      <c r="H66" s="83" t="s">
        <v>248</v>
      </c>
      <c r="I66" s="84" t="s">
        <v>249</v>
      </c>
      <c r="J66" s="85" t="s">
        <v>337</v>
      </c>
      <c r="K66" s="86" t="s">
        <v>140</v>
      </c>
      <c r="L66" s="86" t="s">
        <v>338</v>
      </c>
      <c r="M66" s="86">
        <v>2121117307</v>
      </c>
      <c r="N66" s="86" t="s">
        <v>217</v>
      </c>
      <c r="O66" s="87"/>
    </row>
    <row r="67" spans="1:15" ht="26.25" hidden="1" customHeight="1">
      <c r="A67" s="77" t="s">
        <v>339</v>
      </c>
      <c r="B67" s="78">
        <v>5</v>
      </c>
      <c r="C67" s="79" t="s">
        <v>155</v>
      </c>
      <c r="D67" s="80">
        <v>42710</v>
      </c>
      <c r="E67" s="81" t="s">
        <v>134</v>
      </c>
      <c r="F67" s="79" t="s">
        <v>219</v>
      </c>
      <c r="G67" s="82" t="s">
        <v>277</v>
      </c>
      <c r="H67" s="83" t="s">
        <v>340</v>
      </c>
      <c r="I67" s="84" t="s">
        <v>341</v>
      </c>
      <c r="J67" s="85" t="s">
        <v>342</v>
      </c>
      <c r="K67" s="86" t="s">
        <v>140</v>
      </c>
      <c r="L67" s="86" t="s">
        <v>343</v>
      </c>
      <c r="M67" s="86">
        <v>6996</v>
      </c>
      <c r="N67" s="86" t="s">
        <v>225</v>
      </c>
      <c r="O67" s="87"/>
    </row>
    <row r="68" spans="1:15" ht="26.25" hidden="1" customHeight="1">
      <c r="A68" s="77" t="s">
        <v>344</v>
      </c>
      <c r="B68" s="78">
        <v>3</v>
      </c>
      <c r="C68" s="79" t="s">
        <v>172</v>
      </c>
      <c r="D68" s="80">
        <v>42710</v>
      </c>
      <c r="E68" s="81" t="s">
        <v>134</v>
      </c>
      <c r="F68" s="79" t="s">
        <v>135</v>
      </c>
      <c r="G68" s="82" t="s">
        <v>254</v>
      </c>
      <c r="H68" s="83" t="s">
        <v>345</v>
      </c>
      <c r="I68" s="84" t="s">
        <v>346</v>
      </c>
      <c r="J68" s="85" t="s">
        <v>347</v>
      </c>
      <c r="K68" s="86" t="s">
        <v>140</v>
      </c>
      <c r="L68" s="86" t="s">
        <v>324</v>
      </c>
      <c r="M68" s="86">
        <v>4266</v>
      </c>
      <c r="N68" s="86" t="s">
        <v>195</v>
      </c>
      <c r="O68" s="87"/>
    </row>
    <row r="69" spans="1:15" ht="26.25" hidden="1" customHeight="1">
      <c r="A69" s="77" t="s">
        <v>344</v>
      </c>
      <c r="B69" s="78">
        <v>17</v>
      </c>
      <c r="C69" s="79" t="s">
        <v>172</v>
      </c>
      <c r="D69" s="80">
        <v>42710</v>
      </c>
      <c r="E69" s="81" t="s">
        <v>134</v>
      </c>
      <c r="F69" s="79" t="s">
        <v>135</v>
      </c>
      <c r="G69" s="82" t="s">
        <v>348</v>
      </c>
      <c r="H69" s="83" t="s">
        <v>345</v>
      </c>
      <c r="I69" s="84" t="s">
        <v>346</v>
      </c>
      <c r="J69" s="85" t="s">
        <v>349</v>
      </c>
      <c r="K69" s="86" t="s">
        <v>140</v>
      </c>
      <c r="L69" s="86" t="s">
        <v>335</v>
      </c>
      <c r="M69" s="86">
        <v>2021214398</v>
      </c>
      <c r="N69" s="86" t="s">
        <v>172</v>
      </c>
      <c r="O69" s="87"/>
    </row>
    <row r="70" spans="1:15" ht="26.25" hidden="1" customHeight="1">
      <c r="A70" s="77" t="s">
        <v>350</v>
      </c>
      <c r="B70" s="78">
        <v>12</v>
      </c>
      <c r="C70" s="79" t="s">
        <v>225</v>
      </c>
      <c r="D70" s="80">
        <v>42711</v>
      </c>
      <c r="E70" s="81" t="s">
        <v>134</v>
      </c>
      <c r="F70" s="79" t="s">
        <v>135</v>
      </c>
      <c r="G70" s="82" t="s">
        <v>322</v>
      </c>
      <c r="H70" s="83" t="s">
        <v>351</v>
      </c>
      <c r="I70" s="84" t="s">
        <v>352</v>
      </c>
      <c r="J70" s="85" t="s">
        <v>353</v>
      </c>
      <c r="K70" s="86" t="s">
        <v>140</v>
      </c>
      <c r="L70" s="86" t="s">
        <v>253</v>
      </c>
      <c r="M70" s="86">
        <v>1921529955</v>
      </c>
      <c r="N70" s="86" t="s">
        <v>225</v>
      </c>
      <c r="O70" s="87"/>
    </row>
    <row r="71" spans="1:15" ht="26.25" hidden="1" customHeight="1">
      <c r="A71" s="77" t="s">
        <v>350</v>
      </c>
      <c r="B71" s="78">
        <v>23</v>
      </c>
      <c r="C71" s="79" t="s">
        <v>225</v>
      </c>
      <c r="D71" s="80">
        <v>42711</v>
      </c>
      <c r="E71" s="81" t="s">
        <v>134</v>
      </c>
      <c r="F71" s="79" t="s">
        <v>135</v>
      </c>
      <c r="G71" s="82">
        <v>306</v>
      </c>
      <c r="H71" s="83" t="s">
        <v>351</v>
      </c>
      <c r="I71" s="84" t="s">
        <v>352</v>
      </c>
      <c r="J71" s="85" t="s">
        <v>354</v>
      </c>
      <c r="K71" s="86" t="s">
        <v>140</v>
      </c>
      <c r="L71" s="86" t="s">
        <v>253</v>
      </c>
      <c r="M71" s="86">
        <v>5443</v>
      </c>
      <c r="N71" s="86" t="s">
        <v>225</v>
      </c>
      <c r="O71" s="87"/>
    </row>
    <row r="72" spans="1:15" ht="26.25" hidden="1" customHeight="1">
      <c r="A72" s="77" t="s">
        <v>350</v>
      </c>
      <c r="B72" s="78">
        <v>26</v>
      </c>
      <c r="C72" s="79" t="s">
        <v>225</v>
      </c>
      <c r="D72" s="80">
        <v>42711</v>
      </c>
      <c r="E72" s="81" t="s">
        <v>134</v>
      </c>
      <c r="F72" s="79" t="s">
        <v>135</v>
      </c>
      <c r="G72" s="82" t="s">
        <v>355</v>
      </c>
      <c r="H72" s="83" t="s">
        <v>351</v>
      </c>
      <c r="I72" s="84" t="s">
        <v>352</v>
      </c>
      <c r="J72" s="85" t="s">
        <v>356</v>
      </c>
      <c r="K72" s="86" t="s">
        <v>140</v>
      </c>
      <c r="L72" s="86" t="s">
        <v>253</v>
      </c>
      <c r="M72" s="86">
        <v>1921524453</v>
      </c>
      <c r="N72" s="86" t="s">
        <v>225</v>
      </c>
      <c r="O72" s="87"/>
    </row>
    <row r="73" spans="1:15" ht="26.25" hidden="1" customHeight="1">
      <c r="A73" s="77" t="s">
        <v>350</v>
      </c>
      <c r="B73" s="78">
        <v>14</v>
      </c>
      <c r="C73" s="79" t="s">
        <v>225</v>
      </c>
      <c r="D73" s="80">
        <v>42711</v>
      </c>
      <c r="E73" s="81" t="s">
        <v>134</v>
      </c>
      <c r="F73" s="79" t="s">
        <v>135</v>
      </c>
      <c r="G73" s="82" t="s">
        <v>261</v>
      </c>
      <c r="H73" s="83" t="s">
        <v>351</v>
      </c>
      <c r="I73" s="84" t="s">
        <v>352</v>
      </c>
      <c r="J73" s="85" t="s">
        <v>357</v>
      </c>
      <c r="K73" s="86" t="s">
        <v>182</v>
      </c>
      <c r="L73" s="86" t="s">
        <v>253</v>
      </c>
      <c r="M73" s="86">
        <v>4430</v>
      </c>
      <c r="N73" s="86" t="s">
        <v>225</v>
      </c>
      <c r="O73" s="87"/>
    </row>
    <row r="74" spans="1:15" ht="26.25" hidden="1" customHeight="1">
      <c r="A74" s="77" t="s">
        <v>358</v>
      </c>
      <c r="B74" s="78">
        <v>21</v>
      </c>
      <c r="C74" s="79" t="s">
        <v>172</v>
      </c>
      <c r="D74" s="80">
        <v>42711</v>
      </c>
      <c r="E74" s="81" t="s">
        <v>158</v>
      </c>
      <c r="F74" s="79" t="s">
        <v>135</v>
      </c>
      <c r="G74" s="82" t="s">
        <v>318</v>
      </c>
      <c r="H74" s="83" t="s">
        <v>359</v>
      </c>
      <c r="I74" s="84" t="s">
        <v>360</v>
      </c>
      <c r="J74" s="85" t="s">
        <v>361</v>
      </c>
      <c r="K74" s="86" t="s">
        <v>140</v>
      </c>
      <c r="L74" s="86" t="s">
        <v>153</v>
      </c>
      <c r="M74" s="86">
        <v>194613706</v>
      </c>
      <c r="N74" s="86" t="s">
        <v>155</v>
      </c>
      <c r="O74" s="87"/>
    </row>
    <row r="75" spans="1:15" ht="26.25" hidden="1" customHeight="1">
      <c r="A75" s="77" t="s">
        <v>358</v>
      </c>
      <c r="B75" s="78">
        <v>28</v>
      </c>
      <c r="C75" s="79" t="s">
        <v>172</v>
      </c>
      <c r="D75" s="80">
        <v>42711</v>
      </c>
      <c r="E75" s="81" t="s">
        <v>158</v>
      </c>
      <c r="F75" s="79" t="s">
        <v>135</v>
      </c>
      <c r="G75" s="82">
        <v>802</v>
      </c>
      <c r="H75" s="83" t="s">
        <v>359</v>
      </c>
      <c r="I75" s="84" t="s">
        <v>360</v>
      </c>
      <c r="J75" s="85" t="s">
        <v>362</v>
      </c>
      <c r="K75" s="86" t="s">
        <v>140</v>
      </c>
      <c r="L75" s="86" t="s">
        <v>363</v>
      </c>
      <c r="M75" s="86">
        <v>8338</v>
      </c>
      <c r="N75" s="86" t="s">
        <v>172</v>
      </c>
      <c r="O75" s="87"/>
    </row>
    <row r="76" spans="1:15" ht="26.25" hidden="1" customHeight="1">
      <c r="A76" s="77" t="s">
        <v>358</v>
      </c>
      <c r="B76" s="78">
        <v>24</v>
      </c>
      <c r="C76" s="79" t="s">
        <v>172</v>
      </c>
      <c r="D76" s="80">
        <v>42711</v>
      </c>
      <c r="E76" s="81" t="s">
        <v>158</v>
      </c>
      <c r="F76" s="79" t="s">
        <v>135</v>
      </c>
      <c r="G76" s="82">
        <v>406</v>
      </c>
      <c r="H76" s="83" t="s">
        <v>359</v>
      </c>
      <c r="I76" s="84" t="s">
        <v>360</v>
      </c>
      <c r="J76" s="85" t="s">
        <v>364</v>
      </c>
      <c r="K76" s="86" t="s">
        <v>307</v>
      </c>
      <c r="L76" s="86" t="s">
        <v>153</v>
      </c>
      <c r="M76" s="86">
        <v>6183</v>
      </c>
      <c r="N76" s="86" t="s">
        <v>155</v>
      </c>
      <c r="O76" s="87"/>
    </row>
    <row r="77" spans="1:15" ht="26.25" hidden="1" customHeight="1">
      <c r="A77" s="77" t="s">
        <v>358</v>
      </c>
      <c r="B77" s="78">
        <v>24</v>
      </c>
      <c r="C77" s="79" t="s">
        <v>172</v>
      </c>
      <c r="D77" s="80">
        <v>42711</v>
      </c>
      <c r="E77" s="81" t="s">
        <v>158</v>
      </c>
      <c r="F77" s="79" t="s">
        <v>135</v>
      </c>
      <c r="G77" s="82">
        <v>406</v>
      </c>
      <c r="H77" s="83" t="s">
        <v>359</v>
      </c>
      <c r="I77" s="84" t="s">
        <v>360</v>
      </c>
      <c r="J77" s="85" t="s">
        <v>365</v>
      </c>
      <c r="K77" s="86" t="s">
        <v>307</v>
      </c>
      <c r="L77" s="86" t="s">
        <v>153</v>
      </c>
      <c r="M77" s="86">
        <v>8701</v>
      </c>
      <c r="N77" s="86" t="s">
        <v>155</v>
      </c>
      <c r="O77" s="87"/>
    </row>
    <row r="78" spans="1:15" ht="26.25" hidden="1" customHeight="1">
      <c r="A78" s="77" t="s">
        <v>366</v>
      </c>
      <c r="B78" s="78">
        <v>19</v>
      </c>
      <c r="C78" s="79" t="s">
        <v>172</v>
      </c>
      <c r="D78" s="80">
        <v>42711</v>
      </c>
      <c r="E78" s="81" t="s">
        <v>185</v>
      </c>
      <c r="F78" s="79" t="s">
        <v>135</v>
      </c>
      <c r="G78" s="82" t="s">
        <v>367</v>
      </c>
      <c r="H78" s="83" t="s">
        <v>359</v>
      </c>
      <c r="I78" s="84" t="s">
        <v>360</v>
      </c>
      <c r="J78" s="85" t="s">
        <v>368</v>
      </c>
      <c r="K78" s="86" t="s">
        <v>140</v>
      </c>
      <c r="L78" s="86" t="s">
        <v>324</v>
      </c>
      <c r="M78" s="86">
        <v>2021710968</v>
      </c>
      <c r="N78" s="86" t="s">
        <v>195</v>
      </c>
      <c r="O78" s="87"/>
    </row>
    <row r="79" spans="1:15" ht="26.25" customHeight="1">
      <c r="A79" s="77" t="s">
        <v>366</v>
      </c>
      <c r="B79" s="78">
        <v>27</v>
      </c>
      <c r="C79" s="79" t="s">
        <v>172</v>
      </c>
      <c r="D79" s="80">
        <v>42711</v>
      </c>
      <c r="E79" s="81" t="s">
        <v>185</v>
      </c>
      <c r="F79" s="79" t="s">
        <v>135</v>
      </c>
      <c r="G79" s="82">
        <v>306</v>
      </c>
      <c r="H79" s="83" t="s">
        <v>359</v>
      </c>
      <c r="I79" s="84" t="s">
        <v>360</v>
      </c>
      <c r="J79" s="85" t="s">
        <v>369</v>
      </c>
      <c r="K79" s="86" t="s">
        <v>140</v>
      </c>
      <c r="L79" s="86" t="s">
        <v>16</v>
      </c>
      <c r="M79" s="86">
        <v>7995</v>
      </c>
      <c r="N79" s="86" t="s">
        <v>177</v>
      </c>
      <c r="O79" s="87"/>
    </row>
    <row r="80" spans="1:15" ht="26.25" hidden="1" customHeight="1">
      <c r="A80" s="77" t="s">
        <v>370</v>
      </c>
      <c r="B80" s="78">
        <v>5</v>
      </c>
      <c r="C80" s="79" t="s">
        <v>155</v>
      </c>
      <c r="D80" s="80">
        <v>42713</v>
      </c>
      <c r="E80" s="81" t="s">
        <v>158</v>
      </c>
      <c r="F80" s="79" t="s">
        <v>219</v>
      </c>
      <c r="G80" s="82">
        <v>801</v>
      </c>
      <c r="H80" s="83" t="s">
        <v>371</v>
      </c>
      <c r="I80" s="84" t="s">
        <v>372</v>
      </c>
      <c r="J80" s="85" t="s">
        <v>373</v>
      </c>
      <c r="K80" s="86" t="s">
        <v>140</v>
      </c>
      <c r="L80" s="86" t="s">
        <v>374</v>
      </c>
      <c r="M80" s="86">
        <v>2020340784</v>
      </c>
      <c r="N80" s="86" t="s">
        <v>155</v>
      </c>
      <c r="O80" s="87"/>
    </row>
    <row r="81" spans="1:15" ht="26.25" hidden="1" customHeight="1">
      <c r="A81" s="77" t="s">
        <v>375</v>
      </c>
      <c r="B81" s="78">
        <v>2</v>
      </c>
      <c r="C81" s="79" t="s">
        <v>195</v>
      </c>
      <c r="D81" s="80">
        <v>42713</v>
      </c>
      <c r="E81" s="81" t="s">
        <v>185</v>
      </c>
      <c r="F81" s="79" t="s">
        <v>135</v>
      </c>
      <c r="G81" s="82" t="s">
        <v>147</v>
      </c>
      <c r="H81" s="83" t="s">
        <v>196</v>
      </c>
      <c r="I81" s="84" t="s">
        <v>197</v>
      </c>
      <c r="J81" s="85" t="s">
        <v>376</v>
      </c>
      <c r="K81" s="86" t="s">
        <v>140</v>
      </c>
      <c r="L81" s="86" t="s">
        <v>377</v>
      </c>
      <c r="M81" s="86">
        <v>3520</v>
      </c>
      <c r="N81" s="86" t="s">
        <v>195</v>
      </c>
      <c r="O81" s="87"/>
    </row>
    <row r="82" spans="1:15" ht="26.25" hidden="1" customHeight="1">
      <c r="A82" s="77" t="s">
        <v>375</v>
      </c>
      <c r="B82" s="78">
        <v>4</v>
      </c>
      <c r="C82" s="79" t="s">
        <v>195</v>
      </c>
      <c r="D82" s="80">
        <v>42713</v>
      </c>
      <c r="E82" s="81" t="s">
        <v>185</v>
      </c>
      <c r="F82" s="79" t="s">
        <v>135</v>
      </c>
      <c r="G82" s="82" t="s">
        <v>159</v>
      </c>
      <c r="H82" s="83" t="s">
        <v>196</v>
      </c>
      <c r="I82" s="84" t="s">
        <v>197</v>
      </c>
      <c r="J82" s="85" t="s">
        <v>378</v>
      </c>
      <c r="K82" s="86" t="s">
        <v>140</v>
      </c>
      <c r="L82" s="86" t="s">
        <v>216</v>
      </c>
      <c r="M82" s="86">
        <v>2120715591</v>
      </c>
      <c r="N82" s="86" t="s">
        <v>217</v>
      </c>
      <c r="O82" s="87"/>
    </row>
    <row r="83" spans="1:15" ht="26.25" hidden="1" customHeight="1">
      <c r="A83" s="77" t="s">
        <v>375</v>
      </c>
      <c r="B83" s="78">
        <v>7</v>
      </c>
      <c r="C83" s="79" t="s">
        <v>195</v>
      </c>
      <c r="D83" s="80">
        <v>42713</v>
      </c>
      <c r="E83" s="81" t="s">
        <v>185</v>
      </c>
      <c r="F83" s="79" t="s">
        <v>135</v>
      </c>
      <c r="G83" s="82" t="s">
        <v>210</v>
      </c>
      <c r="H83" s="83" t="s">
        <v>196</v>
      </c>
      <c r="I83" s="84" t="s">
        <v>197</v>
      </c>
      <c r="J83" s="85" t="s">
        <v>379</v>
      </c>
      <c r="K83" s="86" t="s">
        <v>140</v>
      </c>
      <c r="L83" s="86" t="s">
        <v>199</v>
      </c>
      <c r="M83" s="86">
        <v>2120719793</v>
      </c>
      <c r="N83" s="86" t="s">
        <v>195</v>
      </c>
      <c r="O83" s="87"/>
    </row>
    <row r="84" spans="1:15" ht="26.25" hidden="1" customHeight="1">
      <c r="A84" s="77" t="s">
        <v>375</v>
      </c>
      <c r="B84" s="78">
        <v>9</v>
      </c>
      <c r="C84" s="79" t="s">
        <v>195</v>
      </c>
      <c r="D84" s="80">
        <v>42713</v>
      </c>
      <c r="E84" s="81" t="s">
        <v>185</v>
      </c>
      <c r="F84" s="79" t="s">
        <v>135</v>
      </c>
      <c r="G84" s="82" t="s">
        <v>210</v>
      </c>
      <c r="H84" s="83" t="s">
        <v>196</v>
      </c>
      <c r="I84" s="84" t="s">
        <v>197</v>
      </c>
      <c r="J84" s="85" t="s">
        <v>380</v>
      </c>
      <c r="K84" s="86" t="s">
        <v>140</v>
      </c>
      <c r="L84" s="86" t="s">
        <v>199</v>
      </c>
      <c r="M84" s="86">
        <v>2121715907</v>
      </c>
      <c r="N84" s="86" t="s">
        <v>195</v>
      </c>
      <c r="O84" s="87"/>
    </row>
    <row r="85" spans="1:15" ht="26.25" hidden="1" customHeight="1">
      <c r="A85" s="77" t="s">
        <v>375</v>
      </c>
      <c r="B85" s="78">
        <v>9</v>
      </c>
      <c r="C85" s="79" t="s">
        <v>195</v>
      </c>
      <c r="D85" s="80">
        <v>42713</v>
      </c>
      <c r="E85" s="81" t="s">
        <v>185</v>
      </c>
      <c r="F85" s="79" t="s">
        <v>135</v>
      </c>
      <c r="G85" s="82" t="s">
        <v>381</v>
      </c>
      <c r="H85" s="83" t="s">
        <v>196</v>
      </c>
      <c r="I85" s="84" t="s">
        <v>197</v>
      </c>
      <c r="J85" s="85" t="s">
        <v>382</v>
      </c>
      <c r="K85" s="86" t="s">
        <v>140</v>
      </c>
      <c r="L85" s="86" t="s">
        <v>377</v>
      </c>
      <c r="M85" s="86">
        <v>8785</v>
      </c>
      <c r="N85" s="86" t="s">
        <v>195</v>
      </c>
      <c r="O85" s="87"/>
    </row>
    <row r="86" spans="1:15" ht="26.25" hidden="1" customHeight="1">
      <c r="A86" s="77" t="s">
        <v>375</v>
      </c>
      <c r="B86" s="78">
        <v>11</v>
      </c>
      <c r="C86" s="79" t="s">
        <v>195</v>
      </c>
      <c r="D86" s="80">
        <v>42713</v>
      </c>
      <c r="E86" s="81" t="s">
        <v>185</v>
      </c>
      <c r="F86" s="79" t="s">
        <v>135</v>
      </c>
      <c r="G86" s="82" t="s">
        <v>259</v>
      </c>
      <c r="H86" s="83" t="s">
        <v>196</v>
      </c>
      <c r="I86" s="84" t="s">
        <v>197</v>
      </c>
      <c r="J86" s="85" t="s">
        <v>383</v>
      </c>
      <c r="K86" s="86" t="s">
        <v>140</v>
      </c>
      <c r="L86" s="86" t="s">
        <v>216</v>
      </c>
      <c r="M86" s="86">
        <v>221445631</v>
      </c>
      <c r="N86" s="86" t="s">
        <v>195</v>
      </c>
      <c r="O86" s="87"/>
    </row>
    <row r="87" spans="1:15" ht="26.25" hidden="1" customHeight="1">
      <c r="A87" s="77" t="s">
        <v>375</v>
      </c>
      <c r="B87" s="78">
        <v>12</v>
      </c>
      <c r="C87" s="79" t="s">
        <v>195</v>
      </c>
      <c r="D87" s="80">
        <v>42713</v>
      </c>
      <c r="E87" s="81" t="s">
        <v>185</v>
      </c>
      <c r="F87" s="79" t="s">
        <v>135</v>
      </c>
      <c r="G87" s="82" t="s">
        <v>322</v>
      </c>
      <c r="H87" s="83" t="s">
        <v>196</v>
      </c>
      <c r="I87" s="84" t="s">
        <v>197</v>
      </c>
      <c r="J87" s="85" t="s">
        <v>384</v>
      </c>
      <c r="K87" s="86" t="s">
        <v>140</v>
      </c>
      <c r="L87" s="86" t="s">
        <v>216</v>
      </c>
      <c r="M87" s="86">
        <v>7631</v>
      </c>
      <c r="N87" s="86" t="s">
        <v>195</v>
      </c>
      <c r="O87" s="87"/>
    </row>
    <row r="88" spans="1:15" ht="26.25" hidden="1" customHeight="1">
      <c r="A88" s="77" t="s">
        <v>375</v>
      </c>
      <c r="B88" s="78">
        <v>13</v>
      </c>
      <c r="C88" s="79" t="s">
        <v>195</v>
      </c>
      <c r="D88" s="80">
        <v>42713</v>
      </c>
      <c r="E88" s="81" t="s">
        <v>185</v>
      </c>
      <c r="F88" s="79" t="s">
        <v>135</v>
      </c>
      <c r="G88" s="82" t="s">
        <v>277</v>
      </c>
      <c r="H88" s="83" t="s">
        <v>196</v>
      </c>
      <c r="I88" s="84" t="s">
        <v>197</v>
      </c>
      <c r="J88" s="85" t="s">
        <v>385</v>
      </c>
      <c r="K88" s="86" t="s">
        <v>140</v>
      </c>
      <c r="L88" s="86" t="s">
        <v>216</v>
      </c>
      <c r="M88" s="86">
        <v>2120718648</v>
      </c>
      <c r="N88" s="86" t="s">
        <v>217</v>
      </c>
      <c r="O88" s="87"/>
    </row>
    <row r="89" spans="1:15" ht="26.25" hidden="1" customHeight="1">
      <c r="A89" s="77" t="s">
        <v>375</v>
      </c>
      <c r="B89" s="78">
        <v>16</v>
      </c>
      <c r="C89" s="79" t="s">
        <v>195</v>
      </c>
      <c r="D89" s="80">
        <v>42713</v>
      </c>
      <c r="E89" s="81" t="s">
        <v>185</v>
      </c>
      <c r="F89" s="79" t="s">
        <v>135</v>
      </c>
      <c r="G89" s="82" t="s">
        <v>310</v>
      </c>
      <c r="H89" s="83" t="s">
        <v>196</v>
      </c>
      <c r="I89" s="84" t="s">
        <v>197</v>
      </c>
      <c r="J89" s="85" t="s">
        <v>386</v>
      </c>
      <c r="K89" s="86" t="s">
        <v>140</v>
      </c>
      <c r="L89" s="86" t="s">
        <v>216</v>
      </c>
      <c r="M89" s="86">
        <v>206202623</v>
      </c>
      <c r="N89" s="86" t="s">
        <v>195</v>
      </c>
      <c r="O89" s="87"/>
    </row>
    <row r="90" spans="1:15" ht="26.25" hidden="1" customHeight="1">
      <c r="A90" s="77" t="s">
        <v>375</v>
      </c>
      <c r="B90" s="78">
        <v>20</v>
      </c>
      <c r="C90" s="79" t="s">
        <v>195</v>
      </c>
      <c r="D90" s="80">
        <v>42713</v>
      </c>
      <c r="E90" s="81" t="s">
        <v>185</v>
      </c>
      <c r="F90" s="79" t="s">
        <v>135</v>
      </c>
      <c r="G90" s="82" t="s">
        <v>329</v>
      </c>
      <c r="H90" s="83" t="s">
        <v>196</v>
      </c>
      <c r="I90" s="84" t="s">
        <v>197</v>
      </c>
      <c r="J90" s="85" t="s">
        <v>387</v>
      </c>
      <c r="K90" s="86" t="s">
        <v>140</v>
      </c>
      <c r="L90" s="86" t="s">
        <v>324</v>
      </c>
      <c r="M90" s="86">
        <v>2020716392</v>
      </c>
      <c r="N90" s="86" t="s">
        <v>195</v>
      </c>
      <c r="O90" s="87"/>
    </row>
    <row r="91" spans="1:15" ht="26.25" hidden="1" customHeight="1">
      <c r="A91" s="77" t="s">
        <v>388</v>
      </c>
      <c r="B91" s="78">
        <v>6</v>
      </c>
      <c r="C91" s="79" t="s">
        <v>146</v>
      </c>
      <c r="D91" s="80">
        <v>42713</v>
      </c>
      <c r="E91" s="81" t="s">
        <v>185</v>
      </c>
      <c r="F91" s="79" t="s">
        <v>219</v>
      </c>
      <c r="G91" s="82">
        <v>305</v>
      </c>
      <c r="H91" s="83" t="s">
        <v>227</v>
      </c>
      <c r="I91" s="84" t="s">
        <v>228</v>
      </c>
      <c r="J91" s="85" t="s">
        <v>389</v>
      </c>
      <c r="K91" s="86" t="s">
        <v>307</v>
      </c>
      <c r="L91" s="86" t="s">
        <v>230</v>
      </c>
      <c r="M91" s="86">
        <v>8210</v>
      </c>
      <c r="N91" s="86" t="s">
        <v>225</v>
      </c>
      <c r="O91" s="87"/>
    </row>
    <row r="92" spans="1:15" ht="26.25" hidden="1" customHeight="1">
      <c r="A92" s="77" t="s">
        <v>388</v>
      </c>
      <c r="B92" s="78">
        <v>6</v>
      </c>
      <c r="C92" s="79" t="s">
        <v>146</v>
      </c>
      <c r="D92" s="80">
        <v>42713</v>
      </c>
      <c r="E92" s="81" t="s">
        <v>185</v>
      </c>
      <c r="F92" s="79" t="s">
        <v>219</v>
      </c>
      <c r="G92" s="82">
        <v>305</v>
      </c>
      <c r="H92" s="83" t="s">
        <v>227</v>
      </c>
      <c r="I92" s="84" t="s">
        <v>228</v>
      </c>
      <c r="J92" s="85" t="s">
        <v>390</v>
      </c>
      <c r="K92" s="86" t="s">
        <v>307</v>
      </c>
      <c r="L92" s="86" t="s">
        <v>230</v>
      </c>
      <c r="M92" s="86">
        <v>5052</v>
      </c>
      <c r="N92" s="86" t="s">
        <v>225</v>
      </c>
      <c r="O92" s="87"/>
    </row>
    <row r="93" spans="1:15" ht="26.25" hidden="1" customHeight="1">
      <c r="A93" s="77" t="s">
        <v>391</v>
      </c>
      <c r="B93" s="78">
        <v>5</v>
      </c>
      <c r="C93" s="79" t="s">
        <v>133</v>
      </c>
      <c r="D93" s="80">
        <v>42714</v>
      </c>
      <c r="E93" s="81" t="s">
        <v>134</v>
      </c>
      <c r="F93" s="79" t="s">
        <v>135</v>
      </c>
      <c r="G93" s="82" t="s">
        <v>367</v>
      </c>
      <c r="H93" s="83" t="s">
        <v>243</v>
      </c>
      <c r="I93" s="84" t="s">
        <v>392</v>
      </c>
      <c r="J93" s="85" t="s">
        <v>393</v>
      </c>
      <c r="K93" s="86" t="s">
        <v>140</v>
      </c>
      <c r="L93" s="86" t="s">
        <v>324</v>
      </c>
      <c r="M93" s="86">
        <v>2021714912</v>
      </c>
      <c r="N93" s="86" t="s">
        <v>195</v>
      </c>
      <c r="O93" s="87"/>
    </row>
    <row r="94" spans="1:15" ht="26.25" hidden="1" customHeight="1">
      <c r="A94" s="77" t="s">
        <v>391</v>
      </c>
      <c r="B94" s="78">
        <v>5</v>
      </c>
      <c r="C94" s="79" t="s">
        <v>133</v>
      </c>
      <c r="D94" s="80">
        <v>42714</v>
      </c>
      <c r="E94" s="81" t="s">
        <v>134</v>
      </c>
      <c r="F94" s="79" t="s">
        <v>135</v>
      </c>
      <c r="G94" s="82" t="s">
        <v>367</v>
      </c>
      <c r="H94" s="83" t="s">
        <v>243</v>
      </c>
      <c r="I94" s="84" t="s">
        <v>392</v>
      </c>
      <c r="J94" s="85" t="s">
        <v>394</v>
      </c>
      <c r="K94" s="86" t="s">
        <v>140</v>
      </c>
      <c r="L94" s="86" t="s">
        <v>395</v>
      </c>
      <c r="M94" s="86">
        <v>2020313736</v>
      </c>
      <c r="N94" s="86" t="s">
        <v>206</v>
      </c>
      <c r="O94" s="87"/>
    </row>
    <row r="95" spans="1:15" ht="26.25" hidden="1" customHeight="1">
      <c r="A95" s="77" t="s">
        <v>391</v>
      </c>
      <c r="B95" s="78">
        <v>5</v>
      </c>
      <c r="C95" s="79" t="s">
        <v>133</v>
      </c>
      <c r="D95" s="80">
        <v>42714</v>
      </c>
      <c r="E95" s="81" t="s">
        <v>134</v>
      </c>
      <c r="F95" s="79" t="s">
        <v>135</v>
      </c>
      <c r="G95" s="82" t="s">
        <v>367</v>
      </c>
      <c r="H95" s="83" t="s">
        <v>243</v>
      </c>
      <c r="I95" s="84" t="s">
        <v>392</v>
      </c>
      <c r="J95" s="85" t="s">
        <v>396</v>
      </c>
      <c r="K95" s="86" t="s">
        <v>140</v>
      </c>
      <c r="L95" s="86" t="s">
        <v>328</v>
      </c>
      <c r="M95" s="86">
        <v>2020224916</v>
      </c>
      <c r="N95" s="86" t="s">
        <v>172</v>
      </c>
      <c r="O95" s="87"/>
    </row>
    <row r="96" spans="1:15" ht="26.25" hidden="1" customHeight="1">
      <c r="A96" s="77" t="s">
        <v>391</v>
      </c>
      <c r="B96" s="78">
        <v>15</v>
      </c>
      <c r="C96" s="79" t="s">
        <v>133</v>
      </c>
      <c r="D96" s="80">
        <v>42714</v>
      </c>
      <c r="E96" s="81" t="s">
        <v>134</v>
      </c>
      <c r="F96" s="79" t="s">
        <v>135</v>
      </c>
      <c r="G96" s="82" t="s">
        <v>310</v>
      </c>
      <c r="H96" s="83" t="s">
        <v>243</v>
      </c>
      <c r="I96" s="84" t="s">
        <v>392</v>
      </c>
      <c r="J96" s="85" t="s">
        <v>397</v>
      </c>
      <c r="K96" s="86" t="s">
        <v>140</v>
      </c>
      <c r="L96" s="86" t="s">
        <v>398</v>
      </c>
      <c r="M96" s="86">
        <v>2021123872</v>
      </c>
      <c r="N96" s="86" t="s">
        <v>217</v>
      </c>
      <c r="O96" s="87"/>
    </row>
    <row r="97" spans="1:15" ht="26.25" hidden="1" customHeight="1">
      <c r="A97" s="77" t="s">
        <v>399</v>
      </c>
      <c r="B97" s="78">
        <v>19</v>
      </c>
      <c r="C97" s="79" t="s">
        <v>133</v>
      </c>
      <c r="D97" s="80">
        <v>42714</v>
      </c>
      <c r="E97" s="81" t="s">
        <v>241</v>
      </c>
      <c r="F97" s="79" t="s">
        <v>135</v>
      </c>
      <c r="G97" s="82" t="s">
        <v>242</v>
      </c>
      <c r="H97" s="83" t="s">
        <v>243</v>
      </c>
      <c r="I97" s="84" t="s">
        <v>392</v>
      </c>
      <c r="J97" s="85" t="s">
        <v>400</v>
      </c>
      <c r="K97" s="86" t="s">
        <v>140</v>
      </c>
      <c r="L97" s="86" t="s">
        <v>401</v>
      </c>
      <c r="M97" s="86">
        <v>607</v>
      </c>
      <c r="N97" s="86" t="s">
        <v>225</v>
      </c>
      <c r="O97" s="87"/>
    </row>
    <row r="98" spans="1:15" ht="26.25" hidden="1" customHeight="1">
      <c r="A98" s="77" t="s">
        <v>399</v>
      </c>
      <c r="B98" s="78">
        <v>13</v>
      </c>
      <c r="C98" s="79" t="s">
        <v>133</v>
      </c>
      <c r="D98" s="80">
        <v>42714</v>
      </c>
      <c r="E98" s="81" t="s">
        <v>241</v>
      </c>
      <c r="F98" s="79" t="s">
        <v>135</v>
      </c>
      <c r="G98" s="82" t="s">
        <v>277</v>
      </c>
      <c r="H98" s="83" t="s">
        <v>243</v>
      </c>
      <c r="I98" s="84" t="s">
        <v>392</v>
      </c>
      <c r="J98" s="85" t="s">
        <v>402</v>
      </c>
      <c r="K98" s="86" t="s">
        <v>182</v>
      </c>
      <c r="L98" s="86" t="s">
        <v>401</v>
      </c>
      <c r="M98" s="86">
        <v>4361</v>
      </c>
      <c r="N98" s="86" t="s">
        <v>146</v>
      </c>
      <c r="O98" s="87"/>
    </row>
    <row r="99" spans="1:15" ht="26.25" hidden="1" customHeight="1">
      <c r="A99" s="77" t="s">
        <v>403</v>
      </c>
      <c r="B99" s="78">
        <v>2</v>
      </c>
      <c r="C99" s="79" t="s">
        <v>195</v>
      </c>
      <c r="D99" s="80">
        <v>42714</v>
      </c>
      <c r="E99" s="81" t="s">
        <v>185</v>
      </c>
      <c r="F99" s="79" t="s">
        <v>135</v>
      </c>
      <c r="G99" s="82" t="s">
        <v>261</v>
      </c>
      <c r="H99" s="83" t="s">
        <v>404</v>
      </c>
      <c r="I99" s="84" t="s">
        <v>405</v>
      </c>
      <c r="J99" s="85" t="s">
        <v>406</v>
      </c>
      <c r="K99" s="86" t="s">
        <v>182</v>
      </c>
      <c r="L99" s="86" t="s">
        <v>407</v>
      </c>
      <c r="M99" s="86">
        <v>9012</v>
      </c>
      <c r="N99" s="86" t="s">
        <v>195</v>
      </c>
      <c r="O99" s="87"/>
    </row>
    <row r="100" spans="1:15" ht="26.25" hidden="1" customHeight="1">
      <c r="A100" s="77" t="s">
        <v>408</v>
      </c>
      <c r="B100" s="78">
        <v>4</v>
      </c>
      <c r="C100" s="79" t="s">
        <v>177</v>
      </c>
      <c r="D100" s="80">
        <v>42715</v>
      </c>
      <c r="E100" s="81" t="s">
        <v>134</v>
      </c>
      <c r="F100" s="79" t="s">
        <v>135</v>
      </c>
      <c r="G100" s="82" t="s">
        <v>159</v>
      </c>
      <c r="H100" s="83" t="s">
        <v>409</v>
      </c>
      <c r="I100" s="84" t="s">
        <v>410</v>
      </c>
      <c r="J100" s="85" t="s">
        <v>411</v>
      </c>
      <c r="K100" s="86" t="s">
        <v>140</v>
      </c>
      <c r="L100" s="86" t="s">
        <v>324</v>
      </c>
      <c r="M100" s="86">
        <v>7326</v>
      </c>
      <c r="N100" s="86" t="s">
        <v>195</v>
      </c>
      <c r="O100" s="87"/>
    </row>
    <row r="101" spans="1:15" ht="26.25" hidden="1" customHeight="1">
      <c r="A101" s="77" t="s">
        <v>412</v>
      </c>
      <c r="B101" s="78">
        <v>4</v>
      </c>
      <c r="C101" s="79" t="s">
        <v>157</v>
      </c>
      <c r="D101" s="80">
        <v>42714</v>
      </c>
      <c r="E101" s="81" t="s">
        <v>158</v>
      </c>
      <c r="F101" s="79" t="s">
        <v>219</v>
      </c>
      <c r="G101" s="82" t="s">
        <v>413</v>
      </c>
      <c r="H101" s="83" t="s">
        <v>414</v>
      </c>
      <c r="I101" s="84" t="s">
        <v>415</v>
      </c>
      <c r="J101" s="85" t="s">
        <v>416</v>
      </c>
      <c r="K101" s="86" t="s">
        <v>307</v>
      </c>
      <c r="L101" s="86" t="s">
        <v>417</v>
      </c>
      <c r="M101" s="86">
        <v>7301</v>
      </c>
      <c r="N101" s="86" t="s">
        <v>150</v>
      </c>
      <c r="O101" s="87"/>
    </row>
    <row r="102" spans="1:15" ht="26.25" hidden="1" customHeight="1">
      <c r="A102" s="77" t="s">
        <v>418</v>
      </c>
      <c r="B102" s="78">
        <v>2</v>
      </c>
      <c r="C102" s="79" t="s">
        <v>155</v>
      </c>
      <c r="D102" s="80">
        <v>42713</v>
      </c>
      <c r="E102" s="81" t="s">
        <v>134</v>
      </c>
      <c r="F102" s="79" t="s">
        <v>219</v>
      </c>
      <c r="G102" s="82" t="s">
        <v>419</v>
      </c>
      <c r="H102" s="83" t="s">
        <v>420</v>
      </c>
      <c r="I102" s="84" t="s">
        <v>421</v>
      </c>
      <c r="J102" s="85" t="s">
        <v>422</v>
      </c>
      <c r="K102" s="86" t="s">
        <v>140</v>
      </c>
      <c r="L102" s="86" t="s">
        <v>395</v>
      </c>
      <c r="M102" s="86">
        <v>2020314827</v>
      </c>
      <c r="N102" s="86" t="s">
        <v>206</v>
      </c>
      <c r="O102" s="87"/>
    </row>
    <row r="103" spans="1:15" ht="26.25" hidden="1" customHeight="1">
      <c r="A103" s="77" t="s">
        <v>418</v>
      </c>
      <c r="B103" s="78">
        <v>5</v>
      </c>
      <c r="C103" s="79" t="s">
        <v>155</v>
      </c>
      <c r="D103" s="80">
        <v>42713</v>
      </c>
      <c r="E103" s="81" t="s">
        <v>134</v>
      </c>
      <c r="F103" s="79" t="s">
        <v>219</v>
      </c>
      <c r="G103" s="82" t="s">
        <v>285</v>
      </c>
      <c r="H103" s="83" t="s">
        <v>420</v>
      </c>
      <c r="I103" s="84" t="s">
        <v>421</v>
      </c>
      <c r="J103" s="85" t="s">
        <v>423</v>
      </c>
      <c r="K103" s="86" t="s">
        <v>140</v>
      </c>
      <c r="L103" s="86" t="s">
        <v>424</v>
      </c>
      <c r="M103" s="86">
        <v>1920319756</v>
      </c>
      <c r="N103" s="86" t="s">
        <v>206</v>
      </c>
      <c r="O103" s="87"/>
    </row>
    <row r="104" spans="1:15" ht="26.25" hidden="1" customHeight="1">
      <c r="A104" s="77" t="s">
        <v>425</v>
      </c>
      <c r="B104" s="78">
        <v>1</v>
      </c>
      <c r="C104" s="79" t="s">
        <v>155</v>
      </c>
      <c r="D104" s="80">
        <v>42722</v>
      </c>
      <c r="E104" s="81" t="s">
        <v>241</v>
      </c>
      <c r="F104" s="79" t="s">
        <v>226</v>
      </c>
      <c r="G104" s="82">
        <v>205</v>
      </c>
      <c r="H104" s="83" t="s">
        <v>426</v>
      </c>
      <c r="I104" s="84" t="s">
        <v>427</v>
      </c>
      <c r="J104" s="85" t="s">
        <v>428</v>
      </c>
      <c r="K104" s="86" t="s">
        <v>140</v>
      </c>
      <c r="L104" s="86" t="s">
        <v>429</v>
      </c>
      <c r="M104" s="86">
        <v>3840</v>
      </c>
      <c r="N104" s="86" t="s">
        <v>150</v>
      </c>
      <c r="O104" s="87"/>
    </row>
    <row r="105" spans="1:15" ht="26.25" hidden="1" customHeight="1">
      <c r="A105" s="77" t="s">
        <v>425</v>
      </c>
      <c r="B105" s="78">
        <v>3</v>
      </c>
      <c r="C105" s="79" t="s">
        <v>155</v>
      </c>
      <c r="D105" s="80">
        <v>42722</v>
      </c>
      <c r="E105" s="81" t="s">
        <v>241</v>
      </c>
      <c r="F105" s="79" t="s">
        <v>226</v>
      </c>
      <c r="G105" s="82">
        <v>206</v>
      </c>
      <c r="H105" s="83" t="s">
        <v>426</v>
      </c>
      <c r="I105" s="84" t="s">
        <v>427</v>
      </c>
      <c r="J105" s="85" t="s">
        <v>430</v>
      </c>
      <c r="K105" s="86" t="s">
        <v>140</v>
      </c>
      <c r="L105" s="86" t="s">
        <v>431</v>
      </c>
      <c r="M105" s="86">
        <v>7124</v>
      </c>
      <c r="N105" s="86" t="s">
        <v>155</v>
      </c>
      <c r="O105" s="87"/>
    </row>
    <row r="106" spans="1:15" ht="26.25" hidden="1" customHeight="1">
      <c r="A106" s="77" t="s">
        <v>425</v>
      </c>
      <c r="B106" s="78">
        <v>3</v>
      </c>
      <c r="C106" s="79" t="s">
        <v>155</v>
      </c>
      <c r="D106" s="80">
        <v>42722</v>
      </c>
      <c r="E106" s="81" t="s">
        <v>241</v>
      </c>
      <c r="F106" s="79" t="s">
        <v>226</v>
      </c>
      <c r="G106" s="82">
        <v>206</v>
      </c>
      <c r="H106" s="83" t="s">
        <v>426</v>
      </c>
      <c r="I106" s="84" t="s">
        <v>427</v>
      </c>
      <c r="J106" s="85" t="s">
        <v>432</v>
      </c>
      <c r="K106" s="86" t="s">
        <v>140</v>
      </c>
      <c r="L106" s="86" t="s">
        <v>433</v>
      </c>
      <c r="M106" s="86">
        <v>3252</v>
      </c>
      <c r="N106" s="86" t="s">
        <v>164</v>
      </c>
      <c r="O106" s="87"/>
    </row>
    <row r="107" spans="1:15" ht="26.25" hidden="1" customHeight="1">
      <c r="A107" s="77" t="s">
        <v>425</v>
      </c>
      <c r="B107" s="78">
        <v>5</v>
      </c>
      <c r="C107" s="79" t="s">
        <v>155</v>
      </c>
      <c r="D107" s="80">
        <v>42722</v>
      </c>
      <c r="E107" s="81" t="s">
        <v>241</v>
      </c>
      <c r="F107" s="79" t="s">
        <v>226</v>
      </c>
      <c r="G107" s="82">
        <v>302</v>
      </c>
      <c r="H107" s="83" t="s">
        <v>426</v>
      </c>
      <c r="I107" s="84" t="s">
        <v>427</v>
      </c>
      <c r="J107" s="85" t="s">
        <v>434</v>
      </c>
      <c r="K107" s="86" t="s">
        <v>140</v>
      </c>
      <c r="L107" s="86" t="s">
        <v>433</v>
      </c>
      <c r="M107" s="86">
        <v>2021434264</v>
      </c>
      <c r="N107" s="86" t="s">
        <v>164</v>
      </c>
      <c r="O107" s="87"/>
    </row>
    <row r="108" spans="1:15" ht="26.25" hidden="1" customHeight="1">
      <c r="A108" s="77" t="s">
        <v>425</v>
      </c>
      <c r="B108" s="78">
        <v>7</v>
      </c>
      <c r="C108" s="79" t="s">
        <v>155</v>
      </c>
      <c r="D108" s="80">
        <v>42722</v>
      </c>
      <c r="E108" s="81" t="s">
        <v>241</v>
      </c>
      <c r="F108" s="79" t="s">
        <v>226</v>
      </c>
      <c r="G108" s="82">
        <v>304</v>
      </c>
      <c r="H108" s="83" t="s">
        <v>426</v>
      </c>
      <c r="I108" s="84" t="s">
        <v>427</v>
      </c>
      <c r="J108" s="85" t="s">
        <v>435</v>
      </c>
      <c r="K108" s="86" t="s">
        <v>140</v>
      </c>
      <c r="L108" s="86" t="s">
        <v>433</v>
      </c>
      <c r="M108" s="86">
        <v>2021434520</v>
      </c>
      <c r="N108" s="86" t="s">
        <v>164</v>
      </c>
      <c r="O108" s="87"/>
    </row>
    <row r="109" spans="1:15" ht="26.25" hidden="1" customHeight="1">
      <c r="A109" s="77" t="s">
        <v>436</v>
      </c>
      <c r="B109" s="78">
        <v>2</v>
      </c>
      <c r="C109" s="79" t="s">
        <v>217</v>
      </c>
      <c r="D109" s="80">
        <v>42720</v>
      </c>
      <c r="E109" s="81" t="s">
        <v>185</v>
      </c>
      <c r="F109" s="79" t="s">
        <v>226</v>
      </c>
      <c r="G109" s="82" t="s">
        <v>437</v>
      </c>
      <c r="H109" s="83" t="s">
        <v>438</v>
      </c>
      <c r="I109" s="84" t="s">
        <v>175</v>
      </c>
      <c r="J109" s="85" t="s">
        <v>439</v>
      </c>
      <c r="K109" s="86" t="s">
        <v>140</v>
      </c>
      <c r="L109" s="86" t="s">
        <v>216</v>
      </c>
      <c r="M109" s="86">
        <v>3680</v>
      </c>
      <c r="N109" s="86" t="s">
        <v>217</v>
      </c>
      <c r="O109" s="87"/>
    </row>
    <row r="110" spans="1:15" ht="26.25" hidden="1" customHeight="1">
      <c r="A110" s="77" t="s">
        <v>436</v>
      </c>
      <c r="B110" s="78">
        <v>2</v>
      </c>
      <c r="C110" s="79" t="s">
        <v>217</v>
      </c>
      <c r="D110" s="80">
        <v>42720</v>
      </c>
      <c r="E110" s="81" t="s">
        <v>185</v>
      </c>
      <c r="F110" s="79" t="s">
        <v>226</v>
      </c>
      <c r="G110" s="82" t="s">
        <v>437</v>
      </c>
      <c r="H110" s="83" t="s">
        <v>438</v>
      </c>
      <c r="I110" s="84" t="s">
        <v>175</v>
      </c>
      <c r="J110" s="85" t="s">
        <v>440</v>
      </c>
      <c r="K110" s="86" t="s">
        <v>140</v>
      </c>
      <c r="L110" s="86" t="s">
        <v>441</v>
      </c>
      <c r="M110" s="86">
        <v>7914</v>
      </c>
      <c r="N110" s="86" t="s">
        <v>217</v>
      </c>
      <c r="O110" s="87"/>
    </row>
    <row r="111" spans="1:15" ht="26.25" hidden="1" customHeight="1">
      <c r="A111" s="77" t="s">
        <v>442</v>
      </c>
      <c r="B111" s="78">
        <v>19</v>
      </c>
      <c r="C111" s="79" t="s">
        <v>157</v>
      </c>
      <c r="D111" s="80">
        <v>42720</v>
      </c>
      <c r="E111" s="81" t="s">
        <v>134</v>
      </c>
      <c r="F111" s="79" t="s">
        <v>135</v>
      </c>
      <c r="G111" s="82" t="s">
        <v>242</v>
      </c>
      <c r="H111" s="83" t="s">
        <v>443</v>
      </c>
      <c r="I111" s="84" t="s">
        <v>444</v>
      </c>
      <c r="J111" s="85" t="s">
        <v>445</v>
      </c>
      <c r="K111" s="86" t="s">
        <v>140</v>
      </c>
      <c r="L111" s="86" t="s">
        <v>446</v>
      </c>
      <c r="M111" s="86">
        <v>4336</v>
      </c>
      <c r="N111" s="86" t="s">
        <v>217</v>
      </c>
      <c r="O111" s="87"/>
    </row>
    <row r="112" spans="1:15" ht="26.25" hidden="1" customHeight="1">
      <c r="A112" s="77" t="s">
        <v>447</v>
      </c>
      <c r="B112" s="78">
        <v>25</v>
      </c>
      <c r="C112" s="79" t="s">
        <v>157</v>
      </c>
      <c r="D112" s="80">
        <v>42720</v>
      </c>
      <c r="E112" s="81" t="s">
        <v>241</v>
      </c>
      <c r="F112" s="79" t="s">
        <v>135</v>
      </c>
      <c r="G112" s="82">
        <v>702</v>
      </c>
      <c r="H112" s="83" t="s">
        <v>443</v>
      </c>
      <c r="I112" s="84" t="s">
        <v>444</v>
      </c>
      <c r="J112" s="85" t="s">
        <v>448</v>
      </c>
      <c r="K112" s="86" t="s">
        <v>140</v>
      </c>
      <c r="L112" s="86" t="s">
        <v>199</v>
      </c>
      <c r="M112" s="86">
        <v>9577</v>
      </c>
      <c r="N112" s="86" t="s">
        <v>195</v>
      </c>
      <c r="O112" s="87"/>
    </row>
    <row r="113" spans="1:15" ht="26.25" hidden="1" customHeight="1">
      <c r="A113" s="77" t="s">
        <v>449</v>
      </c>
      <c r="B113" s="78">
        <v>2</v>
      </c>
      <c r="C113" s="79" t="s">
        <v>206</v>
      </c>
      <c r="D113" s="80">
        <v>42719</v>
      </c>
      <c r="E113" s="81" t="s">
        <v>185</v>
      </c>
      <c r="F113" s="79" t="s">
        <v>219</v>
      </c>
      <c r="G113" s="82">
        <v>308</v>
      </c>
      <c r="H113" s="83" t="s">
        <v>450</v>
      </c>
      <c r="I113" s="84" t="s">
        <v>451</v>
      </c>
      <c r="J113" s="85" t="s">
        <v>452</v>
      </c>
      <c r="K113" s="86" t="s">
        <v>140</v>
      </c>
      <c r="L113" s="86" t="s">
        <v>453</v>
      </c>
      <c r="M113" s="86">
        <v>1920326351</v>
      </c>
      <c r="N113" s="86" t="s">
        <v>206</v>
      </c>
      <c r="O113" s="87"/>
    </row>
    <row r="114" spans="1:15" ht="26.25" hidden="1" customHeight="1">
      <c r="A114" s="77" t="s">
        <v>449</v>
      </c>
      <c r="B114" s="78">
        <v>3</v>
      </c>
      <c r="C114" s="79" t="s">
        <v>206</v>
      </c>
      <c r="D114" s="80">
        <v>42719</v>
      </c>
      <c r="E114" s="81" t="s">
        <v>185</v>
      </c>
      <c r="F114" s="79" t="s">
        <v>219</v>
      </c>
      <c r="G114" s="82" t="s">
        <v>454</v>
      </c>
      <c r="H114" s="83" t="s">
        <v>450</v>
      </c>
      <c r="I114" s="84" t="s">
        <v>451</v>
      </c>
      <c r="J114" s="85" t="s">
        <v>455</v>
      </c>
      <c r="K114" s="86" t="s">
        <v>140</v>
      </c>
      <c r="L114" s="86" t="s">
        <v>453</v>
      </c>
      <c r="M114" s="86">
        <v>1920326332</v>
      </c>
      <c r="N114" s="86" t="s">
        <v>206</v>
      </c>
      <c r="O114" s="87"/>
    </row>
    <row r="115" spans="1:15" ht="26.25" hidden="1" customHeight="1">
      <c r="A115" s="77" t="s">
        <v>456</v>
      </c>
      <c r="B115" s="78">
        <v>12</v>
      </c>
      <c r="C115" s="79" t="s">
        <v>133</v>
      </c>
      <c r="D115" s="80">
        <v>42721</v>
      </c>
      <c r="E115" s="81" t="s">
        <v>185</v>
      </c>
      <c r="F115" s="79" t="s">
        <v>226</v>
      </c>
      <c r="G115" s="82">
        <v>406</v>
      </c>
      <c r="H115" s="83" t="s">
        <v>457</v>
      </c>
      <c r="I115" s="84" t="s">
        <v>458</v>
      </c>
      <c r="J115" s="85" t="s">
        <v>459</v>
      </c>
      <c r="K115" s="86" t="s">
        <v>140</v>
      </c>
      <c r="L115" s="86" t="s">
        <v>460</v>
      </c>
      <c r="M115" s="86">
        <v>2220865924</v>
      </c>
      <c r="N115" s="86" t="s">
        <v>155</v>
      </c>
      <c r="O115" s="87"/>
    </row>
    <row r="116" spans="1:15" ht="26.25" hidden="1" customHeight="1">
      <c r="A116" s="77" t="s">
        <v>461</v>
      </c>
      <c r="B116" s="78">
        <v>4</v>
      </c>
      <c r="C116" s="79" t="s">
        <v>164</v>
      </c>
      <c r="D116" s="80">
        <v>42722</v>
      </c>
      <c r="E116" s="81" t="s">
        <v>241</v>
      </c>
      <c r="F116" s="79" t="s">
        <v>219</v>
      </c>
      <c r="G116" s="82" t="s">
        <v>419</v>
      </c>
      <c r="H116" s="83" t="s">
        <v>462</v>
      </c>
      <c r="I116" s="84" t="s">
        <v>463</v>
      </c>
      <c r="J116" s="85" t="s">
        <v>464</v>
      </c>
      <c r="K116" s="86" t="s">
        <v>140</v>
      </c>
      <c r="L116" s="86" t="s">
        <v>251</v>
      </c>
      <c r="M116" s="86">
        <v>4408</v>
      </c>
      <c r="N116" s="86" t="s">
        <v>164</v>
      </c>
      <c r="O116" s="87"/>
    </row>
    <row r="117" spans="1:15" ht="26.25" hidden="1" customHeight="1">
      <c r="A117" s="77" t="s">
        <v>465</v>
      </c>
      <c r="B117" s="78">
        <v>6</v>
      </c>
      <c r="C117" s="79" t="s">
        <v>164</v>
      </c>
      <c r="D117" s="80">
        <v>42725</v>
      </c>
      <c r="E117" s="81" t="s">
        <v>158</v>
      </c>
      <c r="F117" s="79" t="s">
        <v>219</v>
      </c>
      <c r="G117" s="82">
        <v>308</v>
      </c>
      <c r="H117" s="83" t="s">
        <v>466</v>
      </c>
      <c r="I117" s="84" t="s">
        <v>467</v>
      </c>
      <c r="J117" s="85" t="s">
        <v>468</v>
      </c>
      <c r="K117" s="86" t="s">
        <v>140</v>
      </c>
      <c r="L117" s="86" t="s">
        <v>223</v>
      </c>
      <c r="M117" s="86">
        <v>3214</v>
      </c>
      <c r="N117" s="86" t="s">
        <v>164</v>
      </c>
      <c r="O117" s="87"/>
    </row>
    <row r="118" spans="1:15" ht="26.25" hidden="1" customHeight="1">
      <c r="A118" s="77" t="s">
        <v>469</v>
      </c>
      <c r="B118" s="78">
        <v>7</v>
      </c>
      <c r="C118" s="79" t="s">
        <v>164</v>
      </c>
      <c r="D118" s="80">
        <v>42725</v>
      </c>
      <c r="E118" s="81" t="s">
        <v>185</v>
      </c>
      <c r="F118" s="79" t="s">
        <v>219</v>
      </c>
      <c r="G118" s="82">
        <v>308</v>
      </c>
      <c r="H118" s="83" t="s">
        <v>470</v>
      </c>
      <c r="I118" s="84" t="s">
        <v>471</v>
      </c>
      <c r="J118" s="85" t="s">
        <v>472</v>
      </c>
      <c r="K118" s="86" t="s">
        <v>140</v>
      </c>
      <c r="L118" s="86" t="s">
        <v>338</v>
      </c>
      <c r="M118" s="86">
        <v>2121114209</v>
      </c>
      <c r="N118" s="86" t="s">
        <v>217</v>
      </c>
      <c r="O118" s="87"/>
    </row>
    <row r="119" spans="1:15" ht="26.25" hidden="1" customHeight="1">
      <c r="A119" s="77" t="s">
        <v>473</v>
      </c>
      <c r="B119" s="78">
        <v>7</v>
      </c>
      <c r="C119" s="79" t="s">
        <v>195</v>
      </c>
      <c r="D119" s="80">
        <v>42725</v>
      </c>
      <c r="E119" s="81" t="s">
        <v>185</v>
      </c>
      <c r="F119" s="79" t="s">
        <v>135</v>
      </c>
      <c r="G119" s="82" t="s">
        <v>318</v>
      </c>
      <c r="H119" s="83" t="s">
        <v>474</v>
      </c>
      <c r="I119" s="84" t="s">
        <v>475</v>
      </c>
      <c r="J119" s="85" t="s">
        <v>476</v>
      </c>
      <c r="K119" s="86" t="s">
        <v>140</v>
      </c>
      <c r="L119" s="86" t="s">
        <v>477</v>
      </c>
      <c r="M119" s="86">
        <v>6690</v>
      </c>
      <c r="N119" s="86" t="s">
        <v>195</v>
      </c>
      <c r="O119" s="87"/>
    </row>
    <row r="120" spans="1:15" ht="26.25" hidden="1" customHeight="1">
      <c r="A120" s="77" t="s">
        <v>478</v>
      </c>
      <c r="B120" s="78">
        <v>1</v>
      </c>
      <c r="C120" s="79" t="s">
        <v>146</v>
      </c>
      <c r="D120" s="80">
        <v>42724</v>
      </c>
      <c r="E120" s="81" t="s">
        <v>185</v>
      </c>
      <c r="F120" s="79" t="s">
        <v>219</v>
      </c>
      <c r="G120" s="82" t="s">
        <v>285</v>
      </c>
      <c r="H120" s="83" t="s">
        <v>479</v>
      </c>
      <c r="I120" s="84" t="s">
        <v>480</v>
      </c>
      <c r="J120" s="85" t="s">
        <v>481</v>
      </c>
      <c r="K120" s="86" t="s">
        <v>140</v>
      </c>
      <c r="L120" s="86" t="s">
        <v>482</v>
      </c>
      <c r="M120" s="86">
        <v>2121534455</v>
      </c>
      <c r="N120" s="86" t="s">
        <v>146</v>
      </c>
      <c r="O120" s="87"/>
    </row>
    <row r="121" spans="1:15" ht="26.25" hidden="1" customHeight="1">
      <c r="A121" s="77" t="s">
        <v>478</v>
      </c>
      <c r="B121" s="78">
        <v>2</v>
      </c>
      <c r="C121" s="79" t="s">
        <v>146</v>
      </c>
      <c r="D121" s="80">
        <v>42724</v>
      </c>
      <c r="E121" s="81" t="s">
        <v>185</v>
      </c>
      <c r="F121" s="79" t="s">
        <v>219</v>
      </c>
      <c r="G121" s="82" t="s">
        <v>483</v>
      </c>
      <c r="H121" s="83" t="s">
        <v>479</v>
      </c>
      <c r="I121" s="84" t="s">
        <v>480</v>
      </c>
      <c r="J121" s="85" t="s">
        <v>484</v>
      </c>
      <c r="K121" s="86" t="s">
        <v>140</v>
      </c>
      <c r="L121" s="86" t="s">
        <v>145</v>
      </c>
      <c r="M121" s="86">
        <v>2120534386</v>
      </c>
      <c r="N121" s="86" t="s">
        <v>146</v>
      </c>
      <c r="O121" s="87"/>
    </row>
    <row r="122" spans="1:15" ht="26.25" hidden="1" customHeight="1">
      <c r="A122" s="77" t="s">
        <v>478</v>
      </c>
      <c r="B122" s="78">
        <v>2</v>
      </c>
      <c r="C122" s="79" t="s">
        <v>146</v>
      </c>
      <c r="D122" s="80">
        <v>42724</v>
      </c>
      <c r="E122" s="81" t="s">
        <v>185</v>
      </c>
      <c r="F122" s="79" t="s">
        <v>219</v>
      </c>
      <c r="G122" s="82" t="s">
        <v>483</v>
      </c>
      <c r="H122" s="83" t="s">
        <v>479</v>
      </c>
      <c r="I122" s="84" t="s">
        <v>480</v>
      </c>
      <c r="J122" s="85" t="s">
        <v>485</v>
      </c>
      <c r="K122" s="86" t="s">
        <v>182</v>
      </c>
      <c r="L122" s="86" t="s">
        <v>145</v>
      </c>
      <c r="M122" s="86">
        <v>4449</v>
      </c>
      <c r="N122" s="86" t="s">
        <v>146</v>
      </c>
      <c r="O122" s="87"/>
    </row>
    <row r="123" spans="1:15" ht="26.25" hidden="1" customHeight="1">
      <c r="A123" s="77" t="s">
        <v>486</v>
      </c>
      <c r="B123" s="78">
        <v>5</v>
      </c>
      <c r="C123" s="79" t="s">
        <v>195</v>
      </c>
      <c r="D123" s="80">
        <v>42724</v>
      </c>
      <c r="E123" s="81" t="s">
        <v>241</v>
      </c>
      <c r="F123" s="79" t="s">
        <v>226</v>
      </c>
      <c r="G123" s="82">
        <v>305</v>
      </c>
      <c r="H123" s="83" t="s">
        <v>487</v>
      </c>
      <c r="I123" s="84" t="s">
        <v>488</v>
      </c>
      <c r="J123" s="85" t="s">
        <v>489</v>
      </c>
      <c r="K123" s="86" t="s">
        <v>140</v>
      </c>
      <c r="L123" s="86" t="s">
        <v>324</v>
      </c>
      <c r="M123" s="86">
        <v>2021714984</v>
      </c>
      <c r="N123" s="86" t="s">
        <v>195</v>
      </c>
      <c r="O123" s="87"/>
    </row>
    <row r="124" spans="1:15" ht="26.25" hidden="1" customHeight="1">
      <c r="A124" s="77" t="s">
        <v>490</v>
      </c>
      <c r="B124" s="78">
        <v>2</v>
      </c>
      <c r="C124" s="79" t="s">
        <v>491</v>
      </c>
      <c r="D124" s="80">
        <v>42724</v>
      </c>
      <c r="E124" s="81" t="s">
        <v>241</v>
      </c>
      <c r="F124" s="79" t="s">
        <v>135</v>
      </c>
      <c r="G124" s="82" t="s">
        <v>336</v>
      </c>
      <c r="H124" s="83" t="s">
        <v>492</v>
      </c>
      <c r="I124" s="84" t="s">
        <v>493</v>
      </c>
      <c r="J124" s="85" t="s">
        <v>494</v>
      </c>
      <c r="K124" s="86" t="s">
        <v>140</v>
      </c>
      <c r="L124" s="86" t="s">
        <v>495</v>
      </c>
      <c r="M124" s="86">
        <v>1921163760</v>
      </c>
      <c r="N124" s="86" t="s">
        <v>496</v>
      </c>
      <c r="O124" s="87"/>
    </row>
    <row r="125" spans="1:15" ht="26.25" hidden="1" customHeight="1">
      <c r="A125" s="77" t="s">
        <v>497</v>
      </c>
      <c r="B125" s="78">
        <v>1</v>
      </c>
      <c r="C125" s="79" t="s">
        <v>225</v>
      </c>
      <c r="D125" s="80">
        <v>42729</v>
      </c>
      <c r="E125" s="81" t="s">
        <v>158</v>
      </c>
      <c r="F125" s="79" t="s">
        <v>498</v>
      </c>
      <c r="G125" s="82" t="s">
        <v>499</v>
      </c>
      <c r="H125" s="83" t="s">
        <v>500</v>
      </c>
      <c r="I125" s="84" t="s">
        <v>501</v>
      </c>
      <c r="J125" s="85" t="s">
        <v>502</v>
      </c>
      <c r="K125" s="86" t="s">
        <v>140</v>
      </c>
      <c r="L125" s="86" t="s">
        <v>503</v>
      </c>
      <c r="M125" s="86">
        <v>1844</v>
      </c>
      <c r="N125" s="86" t="s">
        <v>225</v>
      </c>
      <c r="O125" s="87"/>
    </row>
    <row r="126" spans="1:15" ht="26.25" hidden="1" customHeight="1">
      <c r="A126" s="77" t="s">
        <v>504</v>
      </c>
      <c r="B126" s="78">
        <v>3</v>
      </c>
      <c r="C126" s="79" t="s">
        <v>142</v>
      </c>
      <c r="D126" s="80">
        <v>42731</v>
      </c>
      <c r="E126" s="81" t="s">
        <v>173</v>
      </c>
      <c r="F126" s="79" t="s">
        <v>498</v>
      </c>
      <c r="G126" s="82" t="s">
        <v>483</v>
      </c>
      <c r="H126" s="83" t="s">
        <v>505</v>
      </c>
      <c r="I126" s="84" t="s">
        <v>506</v>
      </c>
      <c r="J126" s="85" t="s">
        <v>507</v>
      </c>
      <c r="K126" s="86" t="s">
        <v>140</v>
      </c>
      <c r="L126" s="86" t="s">
        <v>508</v>
      </c>
      <c r="M126" s="86">
        <v>1811614440</v>
      </c>
      <c r="N126" s="86" t="s">
        <v>142</v>
      </c>
      <c r="O126" s="87"/>
    </row>
    <row r="127" spans="1:15" ht="26.25" hidden="1" customHeight="1">
      <c r="A127" s="77" t="s">
        <v>509</v>
      </c>
      <c r="B127" s="78">
        <v>4</v>
      </c>
      <c r="C127" s="79" t="s">
        <v>172</v>
      </c>
      <c r="D127" s="80">
        <v>42731</v>
      </c>
      <c r="E127" s="81" t="s">
        <v>173</v>
      </c>
      <c r="F127" s="79" t="s">
        <v>135</v>
      </c>
      <c r="G127" s="82" t="s">
        <v>261</v>
      </c>
      <c r="H127" s="83" t="s">
        <v>510</v>
      </c>
      <c r="I127" s="84" t="s">
        <v>511</v>
      </c>
      <c r="J127" s="85" t="s">
        <v>512</v>
      </c>
      <c r="K127" s="86" t="s">
        <v>140</v>
      </c>
      <c r="L127" s="86" t="s">
        <v>513</v>
      </c>
      <c r="M127" s="86">
        <v>1672</v>
      </c>
      <c r="N127" s="86" t="s">
        <v>172</v>
      </c>
      <c r="O127" s="87"/>
    </row>
    <row r="128" spans="1:15" ht="26.25" hidden="1" customHeight="1">
      <c r="A128" s="77" t="s">
        <v>514</v>
      </c>
      <c r="B128" s="78">
        <v>5</v>
      </c>
      <c r="C128" s="79" t="s">
        <v>225</v>
      </c>
      <c r="D128" s="80">
        <v>42735</v>
      </c>
      <c r="E128" s="81" t="s">
        <v>241</v>
      </c>
      <c r="F128" s="79" t="s">
        <v>515</v>
      </c>
      <c r="G128" s="82">
        <v>601</v>
      </c>
      <c r="H128" s="83" t="s">
        <v>516</v>
      </c>
      <c r="I128" s="84" t="s">
        <v>517</v>
      </c>
      <c r="J128" s="85" t="s">
        <v>518</v>
      </c>
      <c r="K128" s="86" t="s">
        <v>140</v>
      </c>
      <c r="L128" s="86" t="s">
        <v>519</v>
      </c>
      <c r="M128" s="86">
        <v>1096</v>
      </c>
      <c r="N128" s="86" t="s">
        <v>225</v>
      </c>
      <c r="O128" s="87"/>
    </row>
    <row r="129" spans="1:15" ht="26.25" hidden="1" customHeight="1">
      <c r="A129" s="77" t="s">
        <v>514</v>
      </c>
      <c r="B129" s="78">
        <v>5</v>
      </c>
      <c r="C129" s="79" t="s">
        <v>225</v>
      </c>
      <c r="D129" s="80">
        <v>42735</v>
      </c>
      <c r="E129" s="81" t="s">
        <v>241</v>
      </c>
      <c r="F129" s="79" t="s">
        <v>515</v>
      </c>
      <c r="G129" s="82">
        <v>601</v>
      </c>
      <c r="H129" s="83" t="s">
        <v>516</v>
      </c>
      <c r="I129" s="84" t="s">
        <v>517</v>
      </c>
      <c r="J129" s="85" t="s">
        <v>520</v>
      </c>
      <c r="K129" s="86" t="s">
        <v>140</v>
      </c>
      <c r="L129" s="86" t="s">
        <v>519</v>
      </c>
      <c r="M129" s="86">
        <v>1093</v>
      </c>
      <c r="N129" s="86" t="s">
        <v>225</v>
      </c>
      <c r="O129" s="87"/>
    </row>
    <row r="130" spans="1:15" ht="26.25" hidden="1" customHeight="1">
      <c r="A130" s="77" t="s">
        <v>521</v>
      </c>
      <c r="B130" s="78">
        <v>3</v>
      </c>
      <c r="C130" s="79" t="s">
        <v>133</v>
      </c>
      <c r="D130" s="80">
        <v>42735</v>
      </c>
      <c r="E130" s="81" t="s">
        <v>134</v>
      </c>
      <c r="F130" s="79" t="s">
        <v>515</v>
      </c>
      <c r="G130" s="82">
        <v>505</v>
      </c>
      <c r="H130" s="83" t="s">
        <v>243</v>
      </c>
      <c r="I130" s="84" t="s">
        <v>392</v>
      </c>
      <c r="J130" s="85" t="s">
        <v>522</v>
      </c>
      <c r="K130" s="86" t="s">
        <v>140</v>
      </c>
      <c r="L130" s="86" t="s">
        <v>523</v>
      </c>
      <c r="M130" s="86">
        <v>2058</v>
      </c>
      <c r="N130" s="86" t="s">
        <v>225</v>
      </c>
      <c r="O130" s="87"/>
    </row>
    <row r="131" spans="1:15" ht="26.25" hidden="1" customHeight="1">
      <c r="A131" s="77" t="s">
        <v>521</v>
      </c>
      <c r="B131" s="78">
        <v>4</v>
      </c>
      <c r="C131" s="79" t="s">
        <v>133</v>
      </c>
      <c r="D131" s="80">
        <v>42735</v>
      </c>
      <c r="E131" s="81" t="s">
        <v>134</v>
      </c>
      <c r="F131" s="79" t="s">
        <v>515</v>
      </c>
      <c r="G131" s="82">
        <v>506</v>
      </c>
      <c r="H131" s="83" t="s">
        <v>243</v>
      </c>
      <c r="I131" s="84" t="s">
        <v>392</v>
      </c>
      <c r="J131" s="85" t="s">
        <v>524</v>
      </c>
      <c r="K131" s="86" t="s">
        <v>140</v>
      </c>
      <c r="L131" s="86" t="s">
        <v>525</v>
      </c>
      <c r="M131" s="86">
        <v>1927522087</v>
      </c>
      <c r="N131" s="86" t="s">
        <v>225</v>
      </c>
      <c r="O131" s="87"/>
    </row>
    <row r="132" spans="1:15" ht="26.25" hidden="1" customHeight="1">
      <c r="A132" s="77" t="s">
        <v>521</v>
      </c>
      <c r="B132" s="78">
        <v>4</v>
      </c>
      <c r="C132" s="79" t="s">
        <v>133</v>
      </c>
      <c r="D132" s="80">
        <v>42735</v>
      </c>
      <c r="E132" s="81" t="s">
        <v>134</v>
      </c>
      <c r="F132" s="79" t="s">
        <v>515</v>
      </c>
      <c r="G132" s="82">
        <v>506</v>
      </c>
      <c r="H132" s="83" t="s">
        <v>243</v>
      </c>
      <c r="I132" s="84" t="s">
        <v>392</v>
      </c>
      <c r="J132" s="85" t="s">
        <v>526</v>
      </c>
      <c r="K132" s="86" t="s">
        <v>140</v>
      </c>
      <c r="L132" s="86" t="s">
        <v>527</v>
      </c>
      <c r="M132" s="86">
        <v>1926522083</v>
      </c>
      <c r="N132" s="86" t="s">
        <v>225</v>
      </c>
      <c r="O132" s="87"/>
    </row>
    <row r="133" spans="1:15" ht="26.25" hidden="1" customHeight="1">
      <c r="A133" s="77" t="s">
        <v>521</v>
      </c>
      <c r="B133" s="78">
        <v>6</v>
      </c>
      <c r="C133" s="79" t="s">
        <v>133</v>
      </c>
      <c r="D133" s="80">
        <v>42735</v>
      </c>
      <c r="E133" s="81" t="s">
        <v>134</v>
      </c>
      <c r="F133" s="79" t="s">
        <v>515</v>
      </c>
      <c r="G133" s="82">
        <v>602</v>
      </c>
      <c r="H133" s="83" t="s">
        <v>243</v>
      </c>
      <c r="I133" s="84" t="s">
        <v>392</v>
      </c>
      <c r="J133" s="85" t="s">
        <v>528</v>
      </c>
      <c r="K133" s="86" t="s">
        <v>140</v>
      </c>
      <c r="L133" s="86" t="s">
        <v>523</v>
      </c>
      <c r="M133" s="86">
        <v>1927522140</v>
      </c>
      <c r="N133" s="86" t="s">
        <v>225</v>
      </c>
      <c r="O133" s="87"/>
    </row>
    <row r="134" spans="1:15" ht="26.25" hidden="1" customHeight="1">
      <c r="A134" s="77" t="s">
        <v>521</v>
      </c>
      <c r="B134" s="78">
        <v>7</v>
      </c>
      <c r="C134" s="79" t="s">
        <v>133</v>
      </c>
      <c r="D134" s="80">
        <v>42735</v>
      </c>
      <c r="E134" s="81" t="s">
        <v>134</v>
      </c>
      <c r="F134" s="79" t="s">
        <v>515</v>
      </c>
      <c r="G134" s="82">
        <v>604</v>
      </c>
      <c r="H134" s="83" t="s">
        <v>243</v>
      </c>
      <c r="I134" s="84" t="s">
        <v>392</v>
      </c>
      <c r="J134" s="85" t="s">
        <v>302</v>
      </c>
      <c r="K134" s="86" t="s">
        <v>140</v>
      </c>
      <c r="L134" s="86" t="s">
        <v>525</v>
      </c>
      <c r="M134" s="86">
        <v>2153</v>
      </c>
      <c r="N134" s="86" t="s">
        <v>225</v>
      </c>
      <c r="O134" s="87"/>
    </row>
    <row r="135" spans="1:15" ht="26.25" hidden="1" customHeight="1">
      <c r="A135" s="77" t="s">
        <v>521</v>
      </c>
      <c r="B135" s="78">
        <v>4</v>
      </c>
      <c r="C135" s="79" t="s">
        <v>133</v>
      </c>
      <c r="D135" s="80">
        <v>42735</v>
      </c>
      <c r="E135" s="81" t="s">
        <v>134</v>
      </c>
      <c r="F135" s="79" t="s">
        <v>515</v>
      </c>
      <c r="G135" s="82">
        <v>506</v>
      </c>
      <c r="H135" s="83" t="s">
        <v>243</v>
      </c>
      <c r="I135" s="84" t="s">
        <v>392</v>
      </c>
      <c r="J135" s="85" t="s">
        <v>529</v>
      </c>
      <c r="K135" s="86" t="s">
        <v>140</v>
      </c>
      <c r="L135" s="86" t="s">
        <v>525</v>
      </c>
      <c r="M135" s="86">
        <v>1927522090</v>
      </c>
      <c r="N135" s="86" t="s">
        <v>225</v>
      </c>
      <c r="O135" s="87"/>
    </row>
    <row r="136" spans="1:15" ht="26.25" customHeight="1">
      <c r="A136" s="77" t="s">
        <v>530</v>
      </c>
      <c r="B136" s="78">
        <v>5</v>
      </c>
      <c r="C136" s="79" t="s">
        <v>133</v>
      </c>
      <c r="D136" s="80">
        <v>42734</v>
      </c>
      <c r="E136" s="81" t="s">
        <v>173</v>
      </c>
      <c r="F136" s="79" t="s">
        <v>515</v>
      </c>
      <c r="G136" s="82">
        <v>205</v>
      </c>
      <c r="H136" s="83" t="s">
        <v>248</v>
      </c>
      <c r="I136" s="84" t="s">
        <v>531</v>
      </c>
      <c r="J136" s="85" t="s">
        <v>532</v>
      </c>
      <c r="K136" s="86" t="s">
        <v>140</v>
      </c>
      <c r="L136" s="86" t="s">
        <v>533</v>
      </c>
      <c r="M136" s="86">
        <v>8788</v>
      </c>
      <c r="N136" s="86" t="s">
        <v>177</v>
      </c>
      <c r="O136" s="87"/>
    </row>
    <row r="137" spans="1:15" ht="26.25" customHeight="1">
      <c r="A137" s="77" t="s">
        <v>530</v>
      </c>
      <c r="B137" s="78">
        <v>5</v>
      </c>
      <c r="C137" s="79" t="s">
        <v>133</v>
      </c>
      <c r="D137" s="80">
        <v>42734</v>
      </c>
      <c r="E137" s="81" t="s">
        <v>173</v>
      </c>
      <c r="F137" s="79" t="s">
        <v>515</v>
      </c>
      <c r="G137" s="82">
        <v>303</v>
      </c>
      <c r="H137" s="83" t="s">
        <v>248</v>
      </c>
      <c r="I137" s="84" t="s">
        <v>531</v>
      </c>
      <c r="J137" s="85" t="s">
        <v>534</v>
      </c>
      <c r="K137" s="86" t="s">
        <v>140</v>
      </c>
      <c r="L137" s="86" t="s">
        <v>533</v>
      </c>
      <c r="M137" s="86">
        <v>2227261260</v>
      </c>
      <c r="N137" s="86" t="s">
        <v>177</v>
      </c>
      <c r="O137" s="87"/>
    </row>
    <row r="138" spans="1:15" ht="26.25" hidden="1" customHeight="1">
      <c r="A138" s="77" t="s">
        <v>530</v>
      </c>
      <c r="B138" s="78">
        <v>5</v>
      </c>
      <c r="C138" s="79" t="s">
        <v>133</v>
      </c>
      <c r="D138" s="80">
        <v>42734</v>
      </c>
      <c r="E138" s="81" t="s">
        <v>173</v>
      </c>
      <c r="F138" s="79" t="s">
        <v>515</v>
      </c>
      <c r="G138" s="82">
        <v>305</v>
      </c>
      <c r="H138" s="83" t="s">
        <v>248</v>
      </c>
      <c r="I138" s="84" t="s">
        <v>531</v>
      </c>
      <c r="J138" s="85" t="s">
        <v>535</v>
      </c>
      <c r="K138" s="86" t="s">
        <v>140</v>
      </c>
      <c r="L138" s="86" t="s">
        <v>291</v>
      </c>
      <c r="M138" s="86">
        <v>2227241597</v>
      </c>
      <c r="N138" s="86" t="s">
        <v>172</v>
      </c>
      <c r="O138" s="87"/>
    </row>
    <row r="139" spans="1:15" ht="26.25" customHeight="1">
      <c r="A139" s="77" t="s">
        <v>530</v>
      </c>
      <c r="B139" s="78">
        <v>5</v>
      </c>
      <c r="C139" s="79" t="s">
        <v>133</v>
      </c>
      <c r="D139" s="80">
        <v>42734</v>
      </c>
      <c r="E139" s="81" t="s">
        <v>173</v>
      </c>
      <c r="F139" s="79" t="s">
        <v>515</v>
      </c>
      <c r="G139" s="82">
        <v>301</v>
      </c>
      <c r="H139" s="83" t="s">
        <v>248</v>
      </c>
      <c r="I139" s="84" t="s">
        <v>531</v>
      </c>
      <c r="J139" s="85" t="s">
        <v>536</v>
      </c>
      <c r="K139" s="86" t="s">
        <v>140</v>
      </c>
      <c r="L139" s="86" t="s">
        <v>533</v>
      </c>
      <c r="M139" s="86">
        <v>2226261250</v>
      </c>
      <c r="N139" s="86" t="s">
        <v>177</v>
      </c>
      <c r="O139" s="87"/>
    </row>
    <row r="140" spans="1:15" ht="26.25" customHeight="1">
      <c r="A140" s="77" t="s">
        <v>530</v>
      </c>
      <c r="B140" s="78">
        <v>5</v>
      </c>
      <c r="C140" s="79" t="s">
        <v>133</v>
      </c>
      <c r="D140" s="80">
        <v>42734</v>
      </c>
      <c r="E140" s="81" t="s">
        <v>173</v>
      </c>
      <c r="F140" s="79" t="s">
        <v>515</v>
      </c>
      <c r="G140" s="82"/>
      <c r="H140" s="83" t="s">
        <v>248</v>
      </c>
      <c r="I140" s="84" t="s">
        <v>531</v>
      </c>
      <c r="J140" s="85" t="s">
        <v>537</v>
      </c>
      <c r="K140" s="86" t="s">
        <v>182</v>
      </c>
      <c r="L140" s="86" t="s">
        <v>533</v>
      </c>
      <c r="M140" s="86">
        <v>1640</v>
      </c>
      <c r="N140" s="86" t="s">
        <v>177</v>
      </c>
      <c r="O140" s="87"/>
    </row>
    <row r="141" spans="1:15" ht="26.25" hidden="1" customHeight="1">
      <c r="A141" s="77" t="s">
        <v>530</v>
      </c>
      <c r="B141" s="78">
        <v>5</v>
      </c>
      <c r="C141" s="79" t="s">
        <v>133</v>
      </c>
      <c r="D141" s="80">
        <v>42734</v>
      </c>
      <c r="E141" s="81" t="s">
        <v>173</v>
      </c>
      <c r="F141" s="79" t="s">
        <v>515</v>
      </c>
      <c r="G141" s="82"/>
      <c r="H141" s="83" t="s">
        <v>248</v>
      </c>
      <c r="I141" s="84" t="s">
        <v>531</v>
      </c>
      <c r="J141" s="85" t="s">
        <v>538</v>
      </c>
      <c r="K141" s="86" t="s">
        <v>182</v>
      </c>
      <c r="L141" s="86" t="s">
        <v>293</v>
      </c>
      <c r="M141" s="86">
        <v>1587</v>
      </c>
      <c r="N141" s="86" t="s">
        <v>172</v>
      </c>
      <c r="O141" s="87"/>
    </row>
    <row r="142" spans="1:15" ht="26.25" hidden="1" customHeight="1">
      <c r="A142" s="77" t="s">
        <v>530</v>
      </c>
      <c r="B142" s="78">
        <v>5</v>
      </c>
      <c r="C142" s="79" t="s">
        <v>133</v>
      </c>
      <c r="D142" s="80">
        <v>42734</v>
      </c>
      <c r="E142" s="81" t="s">
        <v>173</v>
      </c>
      <c r="F142" s="79" t="s">
        <v>515</v>
      </c>
      <c r="G142" s="82"/>
      <c r="H142" s="83" t="s">
        <v>248</v>
      </c>
      <c r="I142" s="84" t="s">
        <v>531</v>
      </c>
      <c r="J142" s="85" t="s">
        <v>539</v>
      </c>
      <c r="K142" s="86" t="s">
        <v>182</v>
      </c>
      <c r="L142" s="86" t="s">
        <v>540</v>
      </c>
      <c r="M142" s="86">
        <v>1514</v>
      </c>
      <c r="N142" s="86" t="s">
        <v>225</v>
      </c>
      <c r="O142" s="87"/>
    </row>
    <row r="143" spans="1:15" ht="26.25" hidden="1" customHeight="1">
      <c r="A143" s="77" t="s">
        <v>541</v>
      </c>
      <c r="B143" s="78">
        <v>16</v>
      </c>
      <c r="C143" s="79" t="s">
        <v>225</v>
      </c>
      <c r="D143" s="80">
        <v>42735</v>
      </c>
      <c r="E143" s="81" t="s">
        <v>173</v>
      </c>
      <c r="F143" s="79" t="s">
        <v>515</v>
      </c>
      <c r="G143" s="82" t="s">
        <v>437</v>
      </c>
      <c r="H143" s="83" t="s">
        <v>542</v>
      </c>
      <c r="I143" s="84" t="s">
        <v>543</v>
      </c>
      <c r="J143" s="85" t="s">
        <v>544</v>
      </c>
      <c r="K143" s="86" t="s">
        <v>140</v>
      </c>
      <c r="L143" s="86" t="s">
        <v>235</v>
      </c>
      <c r="M143" s="86">
        <v>2026522054</v>
      </c>
      <c r="N143" s="86" t="s">
        <v>225</v>
      </c>
      <c r="O143" s="87"/>
    </row>
    <row r="144" spans="1:15" ht="26.25" hidden="1" customHeight="1">
      <c r="A144" s="77" t="s">
        <v>541</v>
      </c>
      <c r="B144" s="78">
        <v>16</v>
      </c>
      <c r="C144" s="79" t="s">
        <v>225</v>
      </c>
      <c r="D144" s="80">
        <v>42735</v>
      </c>
      <c r="E144" s="81" t="s">
        <v>173</v>
      </c>
      <c r="F144" s="79" t="s">
        <v>515</v>
      </c>
      <c r="G144" s="82">
        <v>406</v>
      </c>
      <c r="H144" s="83" t="s">
        <v>542</v>
      </c>
      <c r="I144" s="84" t="s">
        <v>543</v>
      </c>
      <c r="J144" s="85" t="s">
        <v>545</v>
      </c>
      <c r="K144" s="86" t="s">
        <v>182</v>
      </c>
      <c r="L144" s="86" t="s">
        <v>235</v>
      </c>
      <c r="M144" s="86">
        <v>2165</v>
      </c>
      <c r="N144" s="86" t="s">
        <v>225</v>
      </c>
      <c r="O144" s="87"/>
    </row>
    <row r="145" spans="1:15" ht="26.25" hidden="1" customHeight="1">
      <c r="A145" s="77" t="s">
        <v>546</v>
      </c>
      <c r="B145" s="78">
        <v>6</v>
      </c>
      <c r="C145" s="79" t="s">
        <v>195</v>
      </c>
      <c r="D145" s="80">
        <v>42802</v>
      </c>
      <c r="E145" s="81" t="s">
        <v>185</v>
      </c>
      <c r="F145" s="79" t="s">
        <v>135</v>
      </c>
      <c r="G145" s="82" t="s">
        <v>381</v>
      </c>
      <c r="H145" s="83" t="s">
        <v>547</v>
      </c>
      <c r="I145" s="84" t="s">
        <v>548</v>
      </c>
      <c r="J145" s="85" t="s">
        <v>549</v>
      </c>
      <c r="K145" s="86" t="s">
        <v>140</v>
      </c>
      <c r="L145" s="86" t="s">
        <v>216</v>
      </c>
      <c r="M145" s="86">
        <v>2120715668</v>
      </c>
      <c r="N145" s="86" t="s">
        <v>195</v>
      </c>
      <c r="O145" s="87"/>
    </row>
    <row r="146" spans="1:15" ht="26.25" hidden="1" customHeight="1">
      <c r="A146" s="77" t="s">
        <v>550</v>
      </c>
      <c r="B146" s="78">
        <v>15</v>
      </c>
      <c r="C146" s="79" t="s">
        <v>206</v>
      </c>
      <c r="D146" s="80">
        <v>42802</v>
      </c>
      <c r="E146" s="81" t="s">
        <v>158</v>
      </c>
      <c r="F146" s="79" t="s">
        <v>135</v>
      </c>
      <c r="G146" s="82" t="s">
        <v>310</v>
      </c>
      <c r="H146" s="83" t="s">
        <v>551</v>
      </c>
      <c r="I146" s="84" t="s">
        <v>552</v>
      </c>
      <c r="J146" s="85" t="s">
        <v>553</v>
      </c>
      <c r="K146" s="86" t="s">
        <v>140</v>
      </c>
      <c r="L146" s="86" t="s">
        <v>554</v>
      </c>
      <c r="M146" s="86">
        <v>2220719556</v>
      </c>
      <c r="N146" s="86" t="s">
        <v>195</v>
      </c>
      <c r="O146" s="87"/>
    </row>
    <row r="147" spans="1:15" ht="26.25" hidden="1" customHeight="1">
      <c r="A147" s="77" t="s">
        <v>550</v>
      </c>
      <c r="B147" s="78">
        <v>16</v>
      </c>
      <c r="C147" s="79" t="s">
        <v>206</v>
      </c>
      <c r="D147" s="80">
        <v>42802</v>
      </c>
      <c r="E147" s="81" t="s">
        <v>158</v>
      </c>
      <c r="F147" s="79" t="s">
        <v>135</v>
      </c>
      <c r="G147" s="82" t="s">
        <v>151</v>
      </c>
      <c r="H147" s="83" t="s">
        <v>551</v>
      </c>
      <c r="I147" s="84" t="s">
        <v>552</v>
      </c>
      <c r="J147" s="85" t="s">
        <v>555</v>
      </c>
      <c r="K147" s="86" t="s">
        <v>140</v>
      </c>
      <c r="L147" s="86" t="s">
        <v>554</v>
      </c>
      <c r="M147" s="86">
        <v>24212</v>
      </c>
      <c r="N147" s="86" t="s">
        <v>195</v>
      </c>
      <c r="O147" s="87"/>
    </row>
    <row r="148" spans="1:15" ht="26.25" hidden="1" customHeight="1">
      <c r="A148" s="77" t="s">
        <v>556</v>
      </c>
      <c r="B148" s="78">
        <v>23</v>
      </c>
      <c r="C148" s="79" t="s">
        <v>133</v>
      </c>
      <c r="D148" s="80">
        <v>42804</v>
      </c>
      <c r="E148" s="81" t="s">
        <v>158</v>
      </c>
      <c r="F148" s="79" t="s">
        <v>135</v>
      </c>
      <c r="G148" s="82">
        <v>306</v>
      </c>
      <c r="H148" s="83" t="s">
        <v>243</v>
      </c>
      <c r="I148" s="84" t="s">
        <v>392</v>
      </c>
      <c r="J148" s="85" t="s">
        <v>557</v>
      </c>
      <c r="K148" s="86" t="s">
        <v>140</v>
      </c>
      <c r="L148" s="86" t="s">
        <v>251</v>
      </c>
      <c r="M148" s="86">
        <v>2021127783</v>
      </c>
      <c r="N148" s="86" t="s">
        <v>164</v>
      </c>
      <c r="O148" s="87"/>
    </row>
    <row r="149" spans="1:15" ht="26.25" hidden="1" customHeight="1">
      <c r="A149" s="77" t="s">
        <v>556</v>
      </c>
      <c r="B149" s="78">
        <v>23</v>
      </c>
      <c r="C149" s="79" t="s">
        <v>133</v>
      </c>
      <c r="D149" s="80">
        <v>42804</v>
      </c>
      <c r="E149" s="81" t="s">
        <v>158</v>
      </c>
      <c r="F149" s="79" t="s">
        <v>135</v>
      </c>
      <c r="G149" s="82" t="s">
        <v>159</v>
      </c>
      <c r="H149" s="83" t="s">
        <v>243</v>
      </c>
      <c r="I149" s="84" t="s">
        <v>392</v>
      </c>
      <c r="J149" s="85" t="s">
        <v>558</v>
      </c>
      <c r="K149" s="86" t="s">
        <v>140</v>
      </c>
      <c r="L149" s="86" t="s">
        <v>559</v>
      </c>
      <c r="M149" s="86">
        <v>1820414082</v>
      </c>
      <c r="N149" s="86" t="s">
        <v>217</v>
      </c>
      <c r="O149" s="87"/>
    </row>
    <row r="150" spans="1:15" ht="26.25" hidden="1" customHeight="1">
      <c r="A150" s="77" t="s">
        <v>560</v>
      </c>
      <c r="B150" s="78">
        <v>24</v>
      </c>
      <c r="C150" s="79" t="s">
        <v>206</v>
      </c>
      <c r="D150" s="80">
        <v>42803</v>
      </c>
      <c r="E150" s="81" t="s">
        <v>561</v>
      </c>
      <c r="F150" s="79" t="s">
        <v>135</v>
      </c>
      <c r="G150" s="82" t="s">
        <v>367</v>
      </c>
      <c r="H150" s="83" t="s">
        <v>562</v>
      </c>
      <c r="I150" s="84" t="s">
        <v>563</v>
      </c>
      <c r="J150" s="85" t="s">
        <v>564</v>
      </c>
      <c r="K150" s="86" t="s">
        <v>140</v>
      </c>
      <c r="L150" s="86" t="s">
        <v>565</v>
      </c>
      <c r="M150" s="86">
        <v>2021416133</v>
      </c>
      <c r="N150" s="86" t="s">
        <v>217</v>
      </c>
      <c r="O150" s="87"/>
    </row>
    <row r="151" spans="1:15" ht="26.25" hidden="1" customHeight="1">
      <c r="A151" s="77" t="s">
        <v>566</v>
      </c>
      <c r="B151" s="78">
        <v>6</v>
      </c>
      <c r="C151" s="79" t="s">
        <v>206</v>
      </c>
      <c r="D151" s="80">
        <v>42805</v>
      </c>
      <c r="E151" s="81" t="s">
        <v>134</v>
      </c>
      <c r="F151" s="79" t="s">
        <v>567</v>
      </c>
      <c r="G151" s="82">
        <v>803</v>
      </c>
      <c r="H151" s="83" t="s">
        <v>568</v>
      </c>
      <c r="I151" s="84" t="s">
        <v>569</v>
      </c>
      <c r="J151" s="85" t="s">
        <v>570</v>
      </c>
      <c r="K151" s="86" t="s">
        <v>182</v>
      </c>
      <c r="L151" s="86" t="s">
        <v>316</v>
      </c>
      <c r="M151" s="86">
        <v>5305</v>
      </c>
      <c r="N151" s="86" t="s">
        <v>206</v>
      </c>
      <c r="O151" s="87"/>
    </row>
    <row r="152" spans="1:15" ht="26.25" hidden="1" customHeight="1">
      <c r="A152" s="77" t="s">
        <v>566</v>
      </c>
      <c r="B152" s="78">
        <v>1</v>
      </c>
      <c r="C152" s="79" t="s">
        <v>206</v>
      </c>
      <c r="D152" s="80">
        <v>42805</v>
      </c>
      <c r="E152" s="81" t="s">
        <v>134</v>
      </c>
      <c r="F152" s="79" t="s">
        <v>498</v>
      </c>
      <c r="G152" s="82">
        <v>805</v>
      </c>
      <c r="H152" s="83" t="s">
        <v>568</v>
      </c>
      <c r="I152" s="84" t="s">
        <v>569</v>
      </c>
      <c r="J152" s="85" t="s">
        <v>571</v>
      </c>
      <c r="K152" s="86" t="s">
        <v>140</v>
      </c>
      <c r="L152" s="86" t="s">
        <v>572</v>
      </c>
      <c r="M152" s="86">
        <v>1920715956</v>
      </c>
      <c r="N152" s="86" t="s">
        <v>206</v>
      </c>
      <c r="O152" s="87"/>
    </row>
    <row r="153" spans="1:15" ht="26.25" hidden="1" customHeight="1">
      <c r="A153" s="77" t="s">
        <v>573</v>
      </c>
      <c r="B153" s="78">
        <v>2</v>
      </c>
      <c r="C153" s="79" t="s">
        <v>146</v>
      </c>
      <c r="D153" s="80">
        <v>42807</v>
      </c>
      <c r="E153" s="81" t="s">
        <v>134</v>
      </c>
      <c r="F153" s="79" t="s">
        <v>498</v>
      </c>
      <c r="G153" s="82" t="s">
        <v>285</v>
      </c>
      <c r="H153" s="83" t="s">
        <v>574</v>
      </c>
      <c r="I153" s="84" t="s">
        <v>575</v>
      </c>
      <c r="J153" s="85" t="s">
        <v>576</v>
      </c>
      <c r="K153" s="86" t="s">
        <v>140</v>
      </c>
      <c r="L153" s="86" t="s">
        <v>166</v>
      </c>
      <c r="M153" s="86">
        <v>2120516613</v>
      </c>
      <c r="N153" s="86" t="s">
        <v>167</v>
      </c>
      <c r="O153" s="87"/>
    </row>
    <row r="154" spans="1:15" ht="26.25" hidden="1" customHeight="1">
      <c r="A154" s="77" t="s">
        <v>577</v>
      </c>
      <c r="B154" s="78">
        <v>30</v>
      </c>
      <c r="C154" s="79" t="s">
        <v>133</v>
      </c>
      <c r="D154" s="80">
        <v>42804</v>
      </c>
      <c r="E154" s="81" t="s">
        <v>241</v>
      </c>
      <c r="F154" s="79" t="s">
        <v>135</v>
      </c>
      <c r="G154" s="82" t="s">
        <v>437</v>
      </c>
      <c r="H154" s="83" t="s">
        <v>137</v>
      </c>
      <c r="I154" s="84" t="s">
        <v>578</v>
      </c>
      <c r="J154" s="85" t="s">
        <v>579</v>
      </c>
      <c r="K154" s="86" t="s">
        <v>140</v>
      </c>
      <c r="L154" s="86" t="s">
        <v>326</v>
      </c>
      <c r="M154" s="86" t="s">
        <v>580</v>
      </c>
      <c r="N154" s="86" t="s">
        <v>150</v>
      </c>
      <c r="O154" s="87"/>
    </row>
    <row r="155" spans="1:15" ht="26.25" hidden="1" customHeight="1">
      <c r="A155" s="77" t="s">
        <v>577</v>
      </c>
      <c r="B155" s="78">
        <v>30</v>
      </c>
      <c r="C155" s="79" t="s">
        <v>133</v>
      </c>
      <c r="D155" s="80">
        <v>42804</v>
      </c>
      <c r="E155" s="81" t="s">
        <v>241</v>
      </c>
      <c r="F155" s="79" t="s">
        <v>135</v>
      </c>
      <c r="G155" s="82" t="s">
        <v>355</v>
      </c>
      <c r="H155" s="83" t="s">
        <v>137</v>
      </c>
      <c r="I155" s="84" t="s">
        <v>578</v>
      </c>
      <c r="J155" s="85" t="s">
        <v>581</v>
      </c>
      <c r="K155" s="86" t="s">
        <v>140</v>
      </c>
      <c r="L155" s="86" t="s">
        <v>208</v>
      </c>
      <c r="M155" s="86">
        <v>2120313257</v>
      </c>
      <c r="N155" s="86" t="s">
        <v>206</v>
      </c>
      <c r="O155" s="87"/>
    </row>
    <row r="156" spans="1:15" ht="26.25" hidden="1" customHeight="1">
      <c r="A156" s="77" t="s">
        <v>582</v>
      </c>
      <c r="B156" s="78">
        <v>2</v>
      </c>
      <c r="C156" s="79" t="s">
        <v>172</v>
      </c>
      <c r="D156" s="80">
        <v>42805</v>
      </c>
      <c r="E156" s="81" t="s">
        <v>158</v>
      </c>
      <c r="F156" s="79" t="s">
        <v>135</v>
      </c>
      <c r="G156" s="82" t="s">
        <v>147</v>
      </c>
      <c r="H156" s="83" t="s">
        <v>583</v>
      </c>
      <c r="I156" s="84" t="s">
        <v>584</v>
      </c>
      <c r="J156" s="85" t="s">
        <v>585</v>
      </c>
      <c r="K156" s="86" t="s">
        <v>140</v>
      </c>
      <c r="L156" s="86" t="s">
        <v>335</v>
      </c>
      <c r="M156" s="86">
        <v>2021216079</v>
      </c>
      <c r="N156" s="86" t="s">
        <v>172</v>
      </c>
      <c r="O156" s="87"/>
    </row>
    <row r="157" spans="1:15" ht="26.25" hidden="1" customHeight="1">
      <c r="A157" s="77" t="s">
        <v>586</v>
      </c>
      <c r="B157" s="78">
        <v>2</v>
      </c>
      <c r="C157" s="79" t="s">
        <v>142</v>
      </c>
      <c r="D157" s="80">
        <v>42804</v>
      </c>
      <c r="E157" s="81" t="s">
        <v>241</v>
      </c>
      <c r="F157" s="79" t="s">
        <v>498</v>
      </c>
      <c r="G157" s="82" t="s">
        <v>419</v>
      </c>
      <c r="H157" s="83" t="s">
        <v>587</v>
      </c>
      <c r="I157" s="84" t="s">
        <v>588</v>
      </c>
      <c r="J157" s="85" t="s">
        <v>589</v>
      </c>
      <c r="K157" s="86" t="s">
        <v>140</v>
      </c>
      <c r="L157" s="86" t="s">
        <v>590</v>
      </c>
      <c r="M157" s="86">
        <v>13463</v>
      </c>
      <c r="N157" s="86" t="s">
        <v>142</v>
      </c>
      <c r="O157" s="87"/>
    </row>
    <row r="158" spans="1:15" ht="26.25" hidden="1" customHeight="1">
      <c r="A158" s="77" t="s">
        <v>591</v>
      </c>
      <c r="B158" s="78">
        <v>10</v>
      </c>
      <c r="C158" s="79" t="s">
        <v>133</v>
      </c>
      <c r="D158" s="80">
        <v>42804</v>
      </c>
      <c r="E158" s="81" t="s">
        <v>134</v>
      </c>
      <c r="F158" s="79" t="s">
        <v>135</v>
      </c>
      <c r="G158" s="82" t="s">
        <v>318</v>
      </c>
      <c r="H158" s="83" t="s">
        <v>248</v>
      </c>
      <c r="I158" s="84" t="s">
        <v>531</v>
      </c>
      <c r="J158" s="85" t="s">
        <v>592</v>
      </c>
      <c r="K158" s="86" t="s">
        <v>140</v>
      </c>
      <c r="L158" s="86" t="s">
        <v>593</v>
      </c>
      <c r="M158" s="86">
        <v>2020510607</v>
      </c>
      <c r="N158" s="86" t="s">
        <v>167</v>
      </c>
      <c r="O158" s="87"/>
    </row>
    <row r="159" spans="1:15" ht="26.25" hidden="1" customHeight="1">
      <c r="A159" s="77" t="s">
        <v>591</v>
      </c>
      <c r="B159" s="78">
        <v>12</v>
      </c>
      <c r="C159" s="79" t="s">
        <v>133</v>
      </c>
      <c r="D159" s="80">
        <v>42804</v>
      </c>
      <c r="E159" s="81" t="s">
        <v>134</v>
      </c>
      <c r="F159" s="79" t="s">
        <v>135</v>
      </c>
      <c r="G159" s="82" t="s">
        <v>322</v>
      </c>
      <c r="H159" s="83" t="s">
        <v>248</v>
      </c>
      <c r="I159" s="84" t="s">
        <v>531</v>
      </c>
      <c r="J159" s="85" t="s">
        <v>594</v>
      </c>
      <c r="K159" s="86" t="s">
        <v>140</v>
      </c>
      <c r="L159" s="86" t="s">
        <v>593</v>
      </c>
      <c r="M159" s="86">
        <v>2020513859</v>
      </c>
      <c r="N159" s="86" t="s">
        <v>167</v>
      </c>
      <c r="O159" s="87"/>
    </row>
    <row r="160" spans="1:15" ht="26.25" hidden="1" customHeight="1">
      <c r="A160" s="77" t="s">
        <v>591</v>
      </c>
      <c r="B160" s="78">
        <v>14</v>
      </c>
      <c r="C160" s="79" t="s">
        <v>133</v>
      </c>
      <c r="D160" s="80">
        <v>42804</v>
      </c>
      <c r="E160" s="81" t="s">
        <v>134</v>
      </c>
      <c r="F160" s="79" t="s">
        <v>135</v>
      </c>
      <c r="G160" s="82" t="s">
        <v>261</v>
      </c>
      <c r="H160" s="83" t="s">
        <v>248</v>
      </c>
      <c r="I160" s="84" t="s">
        <v>531</v>
      </c>
      <c r="J160" s="85" t="s">
        <v>595</v>
      </c>
      <c r="K160" s="86" t="s">
        <v>140</v>
      </c>
      <c r="L160" s="86" t="s">
        <v>199</v>
      </c>
      <c r="M160" s="86">
        <v>2121713632</v>
      </c>
      <c r="N160" s="86" t="s">
        <v>195</v>
      </c>
      <c r="O160" s="87"/>
    </row>
    <row r="161" spans="1:15" ht="26.25" hidden="1" customHeight="1">
      <c r="A161" s="77" t="s">
        <v>591</v>
      </c>
      <c r="B161" s="78">
        <v>15</v>
      </c>
      <c r="C161" s="79" t="s">
        <v>133</v>
      </c>
      <c r="D161" s="80">
        <v>42804</v>
      </c>
      <c r="E161" s="81" t="s">
        <v>134</v>
      </c>
      <c r="F161" s="79" t="s">
        <v>135</v>
      </c>
      <c r="G161" s="82" t="s">
        <v>310</v>
      </c>
      <c r="H161" s="83" t="s">
        <v>248</v>
      </c>
      <c r="I161" s="84" t="s">
        <v>531</v>
      </c>
      <c r="J161" s="85" t="s">
        <v>596</v>
      </c>
      <c r="K161" s="86" t="s">
        <v>140</v>
      </c>
      <c r="L161" s="86" t="s">
        <v>597</v>
      </c>
      <c r="M161" s="86">
        <v>2120217468</v>
      </c>
      <c r="N161" s="86" t="s">
        <v>172</v>
      </c>
      <c r="O161" s="87"/>
    </row>
    <row r="162" spans="1:15" ht="26.25" hidden="1" customHeight="1">
      <c r="A162" s="77" t="s">
        <v>591</v>
      </c>
      <c r="B162" s="78">
        <v>18</v>
      </c>
      <c r="C162" s="79" t="s">
        <v>133</v>
      </c>
      <c r="D162" s="80">
        <v>42804</v>
      </c>
      <c r="E162" s="81" t="s">
        <v>134</v>
      </c>
      <c r="F162" s="79" t="s">
        <v>135</v>
      </c>
      <c r="G162" s="82" t="s">
        <v>437</v>
      </c>
      <c r="H162" s="83" t="s">
        <v>248</v>
      </c>
      <c r="I162" s="84" t="s">
        <v>531</v>
      </c>
      <c r="J162" s="85" t="s">
        <v>598</v>
      </c>
      <c r="K162" s="86" t="s">
        <v>140</v>
      </c>
      <c r="L162" s="86" t="s">
        <v>326</v>
      </c>
      <c r="M162" s="86">
        <v>5130</v>
      </c>
      <c r="N162" s="86" t="s">
        <v>150</v>
      </c>
      <c r="O162" s="87"/>
    </row>
    <row r="163" spans="1:15" ht="26.25" hidden="1" customHeight="1">
      <c r="A163" s="77" t="s">
        <v>591</v>
      </c>
      <c r="B163" s="78">
        <v>20</v>
      </c>
      <c r="C163" s="79" t="s">
        <v>133</v>
      </c>
      <c r="D163" s="80">
        <v>42804</v>
      </c>
      <c r="E163" s="81" t="s">
        <v>134</v>
      </c>
      <c r="F163" s="79" t="s">
        <v>135</v>
      </c>
      <c r="G163" s="82" t="s">
        <v>329</v>
      </c>
      <c r="H163" s="83" t="s">
        <v>248</v>
      </c>
      <c r="I163" s="84" t="s">
        <v>531</v>
      </c>
      <c r="J163" s="85" t="s">
        <v>599</v>
      </c>
      <c r="K163" s="86" t="s">
        <v>140</v>
      </c>
      <c r="L163" s="86" t="s">
        <v>600</v>
      </c>
      <c r="M163" s="86">
        <v>2121159820</v>
      </c>
      <c r="N163" s="86" t="s">
        <v>496</v>
      </c>
      <c r="O163" s="87"/>
    </row>
    <row r="164" spans="1:15" ht="26.25" hidden="1" customHeight="1">
      <c r="A164" s="77" t="s">
        <v>591</v>
      </c>
      <c r="B164" s="78">
        <v>22</v>
      </c>
      <c r="C164" s="79" t="s">
        <v>133</v>
      </c>
      <c r="D164" s="80">
        <v>42804</v>
      </c>
      <c r="E164" s="81" t="s">
        <v>134</v>
      </c>
      <c r="F164" s="79" t="s">
        <v>135</v>
      </c>
      <c r="G164" s="82" t="s">
        <v>136</v>
      </c>
      <c r="H164" s="83" t="s">
        <v>248</v>
      </c>
      <c r="I164" s="84" t="s">
        <v>531</v>
      </c>
      <c r="J164" s="85" t="s">
        <v>601</v>
      </c>
      <c r="K164" s="86" t="s">
        <v>140</v>
      </c>
      <c r="L164" s="86" t="s">
        <v>602</v>
      </c>
      <c r="M164" s="86">
        <v>2120215439</v>
      </c>
      <c r="N164" s="86" t="s">
        <v>172</v>
      </c>
      <c r="O164" s="87"/>
    </row>
    <row r="165" spans="1:15" ht="26.25" hidden="1" customHeight="1">
      <c r="A165" s="77" t="s">
        <v>591</v>
      </c>
      <c r="B165" s="78">
        <v>23</v>
      </c>
      <c r="C165" s="79" t="s">
        <v>133</v>
      </c>
      <c r="D165" s="80">
        <v>42804</v>
      </c>
      <c r="E165" s="81" t="s">
        <v>134</v>
      </c>
      <c r="F165" s="79" t="s">
        <v>135</v>
      </c>
      <c r="G165" s="82">
        <v>306</v>
      </c>
      <c r="H165" s="83" t="s">
        <v>248</v>
      </c>
      <c r="I165" s="84" t="s">
        <v>531</v>
      </c>
      <c r="J165" s="85" t="s">
        <v>603</v>
      </c>
      <c r="K165" s="86" t="s">
        <v>140</v>
      </c>
      <c r="L165" s="86" t="s">
        <v>602</v>
      </c>
      <c r="M165" s="86">
        <v>7494</v>
      </c>
      <c r="N165" s="86" t="s">
        <v>172</v>
      </c>
      <c r="O165" s="87"/>
    </row>
    <row r="166" spans="1:15" ht="26.25" hidden="1" customHeight="1">
      <c r="A166" s="77" t="s">
        <v>591</v>
      </c>
      <c r="B166" s="78">
        <v>30</v>
      </c>
      <c r="C166" s="79" t="s">
        <v>133</v>
      </c>
      <c r="D166" s="80">
        <v>42804</v>
      </c>
      <c r="E166" s="81" t="s">
        <v>134</v>
      </c>
      <c r="F166" s="79" t="s">
        <v>135</v>
      </c>
      <c r="G166" s="82">
        <v>803</v>
      </c>
      <c r="H166" s="83" t="s">
        <v>248</v>
      </c>
      <c r="I166" s="84" t="s">
        <v>531</v>
      </c>
      <c r="J166" s="85" t="s">
        <v>604</v>
      </c>
      <c r="K166" s="86" t="s">
        <v>140</v>
      </c>
      <c r="L166" s="86" t="s">
        <v>605</v>
      </c>
      <c r="M166" s="86">
        <v>8333</v>
      </c>
      <c r="N166" s="86" t="s">
        <v>164</v>
      </c>
      <c r="O166" s="87"/>
    </row>
    <row r="167" spans="1:15" ht="26.25" hidden="1" customHeight="1">
      <c r="A167" s="77" t="s">
        <v>591</v>
      </c>
      <c r="B167" s="78">
        <v>32</v>
      </c>
      <c r="C167" s="79" t="s">
        <v>133</v>
      </c>
      <c r="D167" s="80">
        <v>42804</v>
      </c>
      <c r="E167" s="81" t="s">
        <v>134</v>
      </c>
      <c r="F167" s="79" t="s">
        <v>135</v>
      </c>
      <c r="G167" s="82" t="s">
        <v>336</v>
      </c>
      <c r="H167" s="83" t="s">
        <v>248</v>
      </c>
      <c r="I167" s="84" t="s">
        <v>531</v>
      </c>
      <c r="J167" s="85" t="s">
        <v>606</v>
      </c>
      <c r="K167" s="86" t="s">
        <v>140</v>
      </c>
      <c r="L167" s="86" t="s">
        <v>199</v>
      </c>
      <c r="M167" s="86">
        <v>2120718093</v>
      </c>
      <c r="N167" s="86" t="s">
        <v>195</v>
      </c>
      <c r="O167" s="87"/>
    </row>
    <row r="168" spans="1:15" ht="26.25" customHeight="1">
      <c r="A168" s="77" t="s">
        <v>591</v>
      </c>
      <c r="B168" s="78">
        <v>33</v>
      </c>
      <c r="C168" s="79" t="s">
        <v>133</v>
      </c>
      <c r="D168" s="80">
        <v>42804</v>
      </c>
      <c r="E168" s="81" t="s">
        <v>134</v>
      </c>
      <c r="F168" s="79" t="s">
        <v>135</v>
      </c>
      <c r="G168" s="82">
        <v>902</v>
      </c>
      <c r="H168" s="83" t="s">
        <v>248</v>
      </c>
      <c r="I168" s="84" t="s">
        <v>531</v>
      </c>
      <c r="J168" s="85" t="s">
        <v>607</v>
      </c>
      <c r="K168" s="86" t="s">
        <v>140</v>
      </c>
      <c r="L168" s="86" t="s">
        <v>16</v>
      </c>
      <c r="M168" s="86">
        <v>2120266069</v>
      </c>
      <c r="N168" s="86" t="s">
        <v>177</v>
      </c>
      <c r="O168" s="87"/>
    </row>
    <row r="169" spans="1:15" ht="26.25" hidden="1" customHeight="1">
      <c r="A169" s="77" t="s">
        <v>608</v>
      </c>
      <c r="B169" s="78">
        <v>3</v>
      </c>
      <c r="C169" s="79" t="s">
        <v>225</v>
      </c>
      <c r="D169" s="80">
        <v>42804</v>
      </c>
      <c r="E169" s="81" t="s">
        <v>134</v>
      </c>
      <c r="F169" s="79" t="s">
        <v>567</v>
      </c>
      <c r="G169" s="82" t="s">
        <v>499</v>
      </c>
      <c r="H169" s="83" t="s">
        <v>278</v>
      </c>
      <c r="I169" s="84" t="s">
        <v>279</v>
      </c>
      <c r="J169" s="85" t="s">
        <v>609</v>
      </c>
      <c r="K169" s="86" t="s">
        <v>140</v>
      </c>
      <c r="L169" s="86" t="s">
        <v>343</v>
      </c>
      <c r="M169" s="86">
        <v>2120524739</v>
      </c>
      <c r="N169" s="86" t="s">
        <v>225</v>
      </c>
      <c r="O169" s="87"/>
    </row>
    <row r="170" spans="1:15" ht="26.25" hidden="1" customHeight="1">
      <c r="A170" s="77" t="s">
        <v>608</v>
      </c>
      <c r="B170" s="78">
        <v>3</v>
      </c>
      <c r="C170" s="79" t="s">
        <v>225</v>
      </c>
      <c r="D170" s="80">
        <v>42804</v>
      </c>
      <c r="E170" s="81" t="s">
        <v>134</v>
      </c>
      <c r="F170" s="79" t="s">
        <v>567</v>
      </c>
      <c r="G170" s="82" t="s">
        <v>419</v>
      </c>
      <c r="H170" s="83" t="s">
        <v>278</v>
      </c>
      <c r="I170" s="84" t="s">
        <v>279</v>
      </c>
      <c r="J170" s="85" t="s">
        <v>610</v>
      </c>
      <c r="K170" s="86" t="s">
        <v>140</v>
      </c>
      <c r="L170" s="86" t="s">
        <v>343</v>
      </c>
      <c r="M170" s="86">
        <v>2120527125</v>
      </c>
      <c r="N170" s="86" t="s">
        <v>225</v>
      </c>
      <c r="O170" s="87"/>
    </row>
    <row r="171" spans="1:15" ht="26.25" hidden="1" customHeight="1">
      <c r="A171" s="77" t="s">
        <v>611</v>
      </c>
      <c r="B171" s="78">
        <v>12</v>
      </c>
      <c r="C171" s="79" t="s">
        <v>225</v>
      </c>
      <c r="D171" s="80">
        <v>42809</v>
      </c>
      <c r="E171" s="81" t="s">
        <v>241</v>
      </c>
      <c r="F171" s="79" t="s">
        <v>135</v>
      </c>
      <c r="G171" s="82" t="s">
        <v>159</v>
      </c>
      <c r="H171" s="83" t="s">
        <v>612</v>
      </c>
      <c r="I171" s="84" t="s">
        <v>613</v>
      </c>
      <c r="J171" s="85" t="s">
        <v>614</v>
      </c>
      <c r="K171" s="86" t="s">
        <v>140</v>
      </c>
      <c r="L171" s="86" t="s">
        <v>253</v>
      </c>
      <c r="M171" s="86">
        <v>1920528843</v>
      </c>
      <c r="N171" s="86" t="s">
        <v>225</v>
      </c>
      <c r="O171" s="87"/>
    </row>
    <row r="172" spans="1:15" ht="26.25" hidden="1" customHeight="1">
      <c r="A172" s="77" t="s">
        <v>611</v>
      </c>
      <c r="B172" s="78">
        <v>12</v>
      </c>
      <c r="C172" s="79" t="s">
        <v>225</v>
      </c>
      <c r="D172" s="80">
        <v>42809</v>
      </c>
      <c r="E172" s="81" t="s">
        <v>241</v>
      </c>
      <c r="F172" s="79" t="s">
        <v>135</v>
      </c>
      <c r="G172" s="82" t="s">
        <v>381</v>
      </c>
      <c r="H172" s="83" t="s">
        <v>612</v>
      </c>
      <c r="I172" s="84" t="s">
        <v>613</v>
      </c>
      <c r="J172" s="85" t="s">
        <v>615</v>
      </c>
      <c r="K172" s="86" t="s">
        <v>140</v>
      </c>
      <c r="L172" s="86" t="s">
        <v>253</v>
      </c>
      <c r="M172" s="86">
        <v>1921524853</v>
      </c>
      <c r="N172" s="86" t="s">
        <v>225</v>
      </c>
      <c r="O172" s="87"/>
    </row>
    <row r="173" spans="1:15" ht="26.25" hidden="1" customHeight="1">
      <c r="A173" s="77" t="s">
        <v>611</v>
      </c>
      <c r="B173" s="78">
        <v>12</v>
      </c>
      <c r="C173" s="79" t="s">
        <v>225</v>
      </c>
      <c r="D173" s="80">
        <v>42809</v>
      </c>
      <c r="E173" s="81" t="s">
        <v>241</v>
      </c>
      <c r="F173" s="79" t="s">
        <v>135</v>
      </c>
      <c r="G173" s="82" t="s">
        <v>257</v>
      </c>
      <c r="H173" s="83" t="s">
        <v>612</v>
      </c>
      <c r="I173" s="84" t="s">
        <v>613</v>
      </c>
      <c r="J173" s="85" t="s">
        <v>616</v>
      </c>
      <c r="K173" s="86" t="s">
        <v>182</v>
      </c>
      <c r="L173" s="86" t="s">
        <v>253</v>
      </c>
      <c r="M173" s="86">
        <v>4199</v>
      </c>
      <c r="N173" s="86" t="s">
        <v>225</v>
      </c>
      <c r="O173" s="87"/>
    </row>
    <row r="174" spans="1:15" ht="26.25" hidden="1" customHeight="1">
      <c r="A174" s="77" t="s">
        <v>611</v>
      </c>
      <c r="B174" s="78">
        <v>12</v>
      </c>
      <c r="C174" s="79" t="s">
        <v>225</v>
      </c>
      <c r="D174" s="80">
        <v>42809</v>
      </c>
      <c r="E174" s="81" t="s">
        <v>241</v>
      </c>
      <c r="F174" s="79" t="s">
        <v>135</v>
      </c>
      <c r="G174" s="82" t="s">
        <v>257</v>
      </c>
      <c r="H174" s="83" t="s">
        <v>612</v>
      </c>
      <c r="I174" s="84" t="s">
        <v>613</v>
      </c>
      <c r="J174" s="85" t="s">
        <v>617</v>
      </c>
      <c r="K174" s="86" t="s">
        <v>182</v>
      </c>
      <c r="L174" s="86" t="s">
        <v>253</v>
      </c>
      <c r="M174" s="86">
        <v>9890</v>
      </c>
      <c r="N174" s="86" t="s">
        <v>225</v>
      </c>
      <c r="O174" s="87"/>
    </row>
    <row r="175" spans="1:15" ht="26.25" hidden="1" customHeight="1">
      <c r="A175" s="77" t="s">
        <v>611</v>
      </c>
      <c r="B175" s="78">
        <v>12</v>
      </c>
      <c r="C175" s="79" t="s">
        <v>225</v>
      </c>
      <c r="D175" s="80">
        <v>42809</v>
      </c>
      <c r="E175" s="81" t="s">
        <v>241</v>
      </c>
      <c r="F175" s="79" t="s">
        <v>135</v>
      </c>
      <c r="G175" s="82" t="s">
        <v>618</v>
      </c>
      <c r="H175" s="83" t="s">
        <v>612</v>
      </c>
      <c r="I175" s="84" t="s">
        <v>613</v>
      </c>
      <c r="J175" s="85" t="s">
        <v>619</v>
      </c>
      <c r="K175" s="86" t="s">
        <v>182</v>
      </c>
      <c r="L175" s="86" t="s">
        <v>253</v>
      </c>
      <c r="M175" s="86">
        <v>4365</v>
      </c>
      <c r="N175" s="86" t="s">
        <v>225</v>
      </c>
      <c r="O175" s="87"/>
    </row>
    <row r="176" spans="1:15" ht="26.25" hidden="1" customHeight="1">
      <c r="A176" s="77" t="s">
        <v>611</v>
      </c>
      <c r="B176" s="78">
        <v>12</v>
      </c>
      <c r="C176" s="79" t="s">
        <v>225</v>
      </c>
      <c r="D176" s="80">
        <v>42809</v>
      </c>
      <c r="E176" s="81" t="s">
        <v>241</v>
      </c>
      <c r="F176" s="79" t="s">
        <v>135</v>
      </c>
      <c r="G176" s="82" t="s">
        <v>618</v>
      </c>
      <c r="H176" s="83" t="s">
        <v>612</v>
      </c>
      <c r="I176" s="84" t="s">
        <v>613</v>
      </c>
      <c r="J176" s="85" t="s">
        <v>620</v>
      </c>
      <c r="K176" s="86" t="s">
        <v>182</v>
      </c>
      <c r="L176" s="86" t="s">
        <v>253</v>
      </c>
      <c r="M176" s="86">
        <v>9787</v>
      </c>
      <c r="N176" s="86" t="s">
        <v>225</v>
      </c>
      <c r="O176" s="87"/>
    </row>
    <row r="177" spans="1:15" ht="26.25" hidden="1" customHeight="1">
      <c r="A177" s="77" t="s">
        <v>621</v>
      </c>
      <c r="B177" s="78">
        <v>2</v>
      </c>
      <c r="C177" s="79" t="s">
        <v>150</v>
      </c>
      <c r="D177" s="80">
        <v>42809</v>
      </c>
      <c r="E177" s="81" t="s">
        <v>134</v>
      </c>
      <c r="F177" s="79" t="s">
        <v>135</v>
      </c>
      <c r="G177" s="82" t="s">
        <v>257</v>
      </c>
      <c r="H177" s="83" t="s">
        <v>622</v>
      </c>
      <c r="I177" s="84" t="s">
        <v>623</v>
      </c>
      <c r="J177" s="85" t="s">
        <v>624</v>
      </c>
      <c r="K177" s="86" t="s">
        <v>140</v>
      </c>
      <c r="L177" s="86" t="s">
        <v>625</v>
      </c>
      <c r="M177" s="86">
        <v>1921163756</v>
      </c>
      <c r="N177" s="86" t="s">
        <v>142</v>
      </c>
      <c r="O177" s="87"/>
    </row>
    <row r="178" spans="1:15" ht="26.25" hidden="1" customHeight="1">
      <c r="A178" s="77" t="s">
        <v>626</v>
      </c>
      <c r="B178" s="78">
        <v>8</v>
      </c>
      <c r="C178" s="79" t="s">
        <v>164</v>
      </c>
      <c r="D178" s="80">
        <v>42808</v>
      </c>
      <c r="E178" s="81" t="s">
        <v>241</v>
      </c>
      <c r="F178" s="79" t="s">
        <v>135</v>
      </c>
      <c r="G178" s="82" t="s">
        <v>257</v>
      </c>
      <c r="H178" s="83" t="s">
        <v>627</v>
      </c>
      <c r="I178" s="84" t="s">
        <v>628</v>
      </c>
      <c r="J178" s="85" t="s">
        <v>629</v>
      </c>
      <c r="K178" s="86" t="s">
        <v>140</v>
      </c>
      <c r="L178" s="86" t="s">
        <v>163</v>
      </c>
      <c r="M178" s="86">
        <v>2121237497</v>
      </c>
      <c r="N178" s="86" t="s">
        <v>164</v>
      </c>
      <c r="O178" s="87"/>
    </row>
    <row r="179" spans="1:15" ht="26.25" hidden="1" customHeight="1">
      <c r="A179" s="77" t="s">
        <v>630</v>
      </c>
      <c r="B179" s="78">
        <v>6</v>
      </c>
      <c r="C179" s="79" t="s">
        <v>195</v>
      </c>
      <c r="D179" s="80">
        <v>42810</v>
      </c>
      <c r="E179" s="81" t="s">
        <v>158</v>
      </c>
      <c r="F179" s="79" t="s">
        <v>135</v>
      </c>
      <c r="G179" s="82">
        <v>702</v>
      </c>
      <c r="H179" s="83" t="s">
        <v>211</v>
      </c>
      <c r="I179" s="84" t="s">
        <v>212</v>
      </c>
      <c r="J179" s="85" t="s">
        <v>631</v>
      </c>
      <c r="K179" s="86" t="s">
        <v>140</v>
      </c>
      <c r="L179" s="86" t="s">
        <v>377</v>
      </c>
      <c r="M179" s="86">
        <v>3591</v>
      </c>
      <c r="N179" s="86" t="s">
        <v>195</v>
      </c>
      <c r="O179" s="87"/>
    </row>
    <row r="180" spans="1:15" ht="26.25" hidden="1" customHeight="1">
      <c r="A180" s="77" t="s">
        <v>630</v>
      </c>
      <c r="B180" s="78">
        <v>7</v>
      </c>
      <c r="C180" s="79" t="s">
        <v>195</v>
      </c>
      <c r="D180" s="80">
        <v>42810</v>
      </c>
      <c r="E180" s="81" t="s">
        <v>158</v>
      </c>
      <c r="F180" s="79" t="s">
        <v>135</v>
      </c>
      <c r="G180" s="82" t="s">
        <v>242</v>
      </c>
      <c r="H180" s="83" t="s">
        <v>211</v>
      </c>
      <c r="I180" s="84" t="s">
        <v>212</v>
      </c>
      <c r="J180" s="85" t="s">
        <v>632</v>
      </c>
      <c r="K180" s="86" t="s">
        <v>140</v>
      </c>
      <c r="L180" s="86" t="s">
        <v>199</v>
      </c>
      <c r="M180" s="86">
        <v>2121717628</v>
      </c>
      <c r="N180" s="86" t="s">
        <v>195</v>
      </c>
      <c r="O180" s="87"/>
    </row>
    <row r="181" spans="1:15" ht="26.25" hidden="1" customHeight="1">
      <c r="A181" s="77" t="s">
        <v>630</v>
      </c>
      <c r="B181" s="78">
        <v>8</v>
      </c>
      <c r="C181" s="79" t="s">
        <v>195</v>
      </c>
      <c r="D181" s="80">
        <v>42810</v>
      </c>
      <c r="E181" s="81" t="s">
        <v>158</v>
      </c>
      <c r="F181" s="79" t="s">
        <v>135</v>
      </c>
      <c r="G181" s="82" t="s">
        <v>329</v>
      </c>
      <c r="H181" s="83" t="s">
        <v>211</v>
      </c>
      <c r="I181" s="84" t="s">
        <v>212</v>
      </c>
      <c r="J181" s="85" t="s">
        <v>633</v>
      </c>
      <c r="K181" s="86" t="s">
        <v>140</v>
      </c>
      <c r="L181" s="86" t="s">
        <v>199</v>
      </c>
      <c r="M181" s="86">
        <v>5899</v>
      </c>
      <c r="N181" s="86" t="s">
        <v>195</v>
      </c>
      <c r="O181" s="87"/>
    </row>
    <row r="182" spans="1:15" ht="26.25" customHeight="1">
      <c r="A182" s="77" t="s">
        <v>634</v>
      </c>
      <c r="B182" s="78">
        <v>9</v>
      </c>
      <c r="C182" s="79" t="s">
        <v>164</v>
      </c>
      <c r="D182" s="80">
        <v>42809</v>
      </c>
      <c r="E182" s="81" t="s">
        <v>158</v>
      </c>
      <c r="F182" s="79" t="s">
        <v>567</v>
      </c>
      <c r="G182" s="82">
        <v>609</v>
      </c>
      <c r="H182" s="83" t="s">
        <v>635</v>
      </c>
      <c r="I182" s="84" t="s">
        <v>636</v>
      </c>
      <c r="J182" s="85" t="s">
        <v>637</v>
      </c>
      <c r="K182" s="86" t="s">
        <v>140</v>
      </c>
      <c r="L182" s="86" t="s">
        <v>638</v>
      </c>
      <c r="M182" s="86">
        <v>7954</v>
      </c>
      <c r="N182" s="86" t="s">
        <v>177</v>
      </c>
      <c r="O182" s="87"/>
    </row>
    <row r="183" spans="1:15" ht="26.25" hidden="1" customHeight="1">
      <c r="A183" s="77" t="s">
        <v>639</v>
      </c>
      <c r="B183" s="78">
        <v>12</v>
      </c>
      <c r="C183" s="79" t="s">
        <v>172</v>
      </c>
      <c r="D183" s="80">
        <v>42810</v>
      </c>
      <c r="E183" s="81" t="s">
        <v>158</v>
      </c>
      <c r="F183" s="79" t="s">
        <v>135</v>
      </c>
      <c r="G183" s="82" t="s">
        <v>322</v>
      </c>
      <c r="H183" s="83" t="s">
        <v>640</v>
      </c>
      <c r="I183" s="84" t="s">
        <v>641</v>
      </c>
      <c r="J183" s="85" t="s">
        <v>642</v>
      </c>
      <c r="K183" s="86" t="s">
        <v>140</v>
      </c>
      <c r="L183" s="86" t="s">
        <v>643</v>
      </c>
      <c r="M183" s="86">
        <v>7623</v>
      </c>
      <c r="N183" s="86" t="s">
        <v>172</v>
      </c>
      <c r="O183" s="87"/>
    </row>
    <row r="184" spans="1:15" ht="26.25" hidden="1" customHeight="1">
      <c r="A184" s="77" t="s">
        <v>644</v>
      </c>
      <c r="B184" s="78">
        <v>6</v>
      </c>
      <c r="C184" s="79" t="s">
        <v>225</v>
      </c>
      <c r="D184" s="80">
        <v>42810</v>
      </c>
      <c r="E184" s="81" t="s">
        <v>241</v>
      </c>
      <c r="F184" s="79" t="s">
        <v>135</v>
      </c>
      <c r="G184" s="82" t="s">
        <v>261</v>
      </c>
      <c r="H184" s="83" t="s">
        <v>645</v>
      </c>
      <c r="I184" s="84" t="s">
        <v>646</v>
      </c>
      <c r="J184" s="85" t="s">
        <v>647</v>
      </c>
      <c r="K184" s="86" t="s">
        <v>140</v>
      </c>
      <c r="L184" s="86" t="s">
        <v>253</v>
      </c>
      <c r="M184" s="86">
        <v>8859</v>
      </c>
      <c r="N184" s="86" t="s">
        <v>225</v>
      </c>
      <c r="O184" s="87"/>
    </row>
    <row r="185" spans="1:15" ht="26.25" hidden="1" customHeight="1">
      <c r="A185" s="77" t="s">
        <v>644</v>
      </c>
      <c r="B185" s="78">
        <v>7</v>
      </c>
      <c r="C185" s="79" t="s">
        <v>225</v>
      </c>
      <c r="D185" s="80">
        <v>42810</v>
      </c>
      <c r="E185" s="81" t="s">
        <v>241</v>
      </c>
      <c r="F185" s="79" t="s">
        <v>135</v>
      </c>
      <c r="G185" s="82" t="s">
        <v>261</v>
      </c>
      <c r="H185" s="83" t="s">
        <v>645</v>
      </c>
      <c r="I185" s="84" t="s">
        <v>646</v>
      </c>
      <c r="J185" s="85" t="s">
        <v>648</v>
      </c>
      <c r="K185" s="86" t="s">
        <v>182</v>
      </c>
      <c r="L185" s="86" t="s">
        <v>253</v>
      </c>
      <c r="M185" s="86">
        <v>4897</v>
      </c>
      <c r="N185" s="86" t="s">
        <v>225</v>
      </c>
      <c r="O185" s="87"/>
    </row>
    <row r="186" spans="1:15" ht="26.25" hidden="1" customHeight="1">
      <c r="A186" s="77" t="s">
        <v>649</v>
      </c>
      <c r="B186" s="78">
        <v>11</v>
      </c>
      <c r="C186" s="79" t="s">
        <v>225</v>
      </c>
      <c r="D186" s="80">
        <v>42808</v>
      </c>
      <c r="E186" s="81" t="s">
        <v>134</v>
      </c>
      <c r="F186" s="79" t="s">
        <v>135</v>
      </c>
      <c r="G186" s="82" t="s">
        <v>143</v>
      </c>
      <c r="H186" s="83" t="s">
        <v>500</v>
      </c>
      <c r="I186" s="84" t="s">
        <v>501</v>
      </c>
      <c r="J186" s="85" t="s">
        <v>650</v>
      </c>
      <c r="K186" s="86" t="s">
        <v>140</v>
      </c>
      <c r="L186" s="86" t="s">
        <v>343</v>
      </c>
      <c r="M186" s="86">
        <v>7527</v>
      </c>
      <c r="N186" s="86" t="s">
        <v>225</v>
      </c>
      <c r="O186" s="87"/>
    </row>
    <row r="187" spans="1:15" ht="26.25" hidden="1" customHeight="1">
      <c r="A187" s="77" t="s">
        <v>649</v>
      </c>
      <c r="B187" s="78">
        <v>16</v>
      </c>
      <c r="C187" s="79" t="s">
        <v>225</v>
      </c>
      <c r="D187" s="80">
        <v>42808</v>
      </c>
      <c r="E187" s="81" t="s">
        <v>134</v>
      </c>
      <c r="F187" s="79" t="s">
        <v>135</v>
      </c>
      <c r="G187" s="82" t="s">
        <v>151</v>
      </c>
      <c r="H187" s="83" t="s">
        <v>500</v>
      </c>
      <c r="I187" s="84" t="s">
        <v>501</v>
      </c>
      <c r="J187" s="85" t="s">
        <v>651</v>
      </c>
      <c r="K187" s="86" t="s">
        <v>140</v>
      </c>
      <c r="L187" s="86" t="s">
        <v>343</v>
      </c>
      <c r="M187" s="86">
        <v>2120528877</v>
      </c>
      <c r="N187" s="86" t="s">
        <v>225</v>
      </c>
      <c r="O187" s="87"/>
    </row>
    <row r="188" spans="1:15" ht="26.25" hidden="1" customHeight="1">
      <c r="A188" s="77" t="s">
        <v>649</v>
      </c>
      <c r="B188" s="78">
        <v>17</v>
      </c>
      <c r="C188" s="79" t="s">
        <v>225</v>
      </c>
      <c r="D188" s="80">
        <v>42808</v>
      </c>
      <c r="E188" s="81" t="s">
        <v>134</v>
      </c>
      <c r="F188" s="79" t="s">
        <v>135</v>
      </c>
      <c r="G188" s="82">
        <v>306</v>
      </c>
      <c r="H188" s="83" t="s">
        <v>500</v>
      </c>
      <c r="I188" s="84" t="s">
        <v>501</v>
      </c>
      <c r="J188" s="85" t="s">
        <v>652</v>
      </c>
      <c r="K188" s="86" t="s">
        <v>140</v>
      </c>
      <c r="L188" s="86" t="s">
        <v>343</v>
      </c>
      <c r="M188" s="86">
        <v>2120529458</v>
      </c>
      <c r="N188" s="86" t="s">
        <v>225</v>
      </c>
      <c r="O188" s="87"/>
    </row>
    <row r="189" spans="1:15" ht="26.25" hidden="1" customHeight="1">
      <c r="A189" s="77" t="s">
        <v>649</v>
      </c>
      <c r="B189" s="78">
        <v>16</v>
      </c>
      <c r="C189" s="79" t="s">
        <v>225</v>
      </c>
      <c r="D189" s="80">
        <v>42808</v>
      </c>
      <c r="E189" s="81" t="s">
        <v>134</v>
      </c>
      <c r="F189" s="79" t="s">
        <v>135</v>
      </c>
      <c r="G189" s="82" t="s">
        <v>151</v>
      </c>
      <c r="H189" s="83" t="s">
        <v>500</v>
      </c>
      <c r="I189" s="84" t="s">
        <v>501</v>
      </c>
      <c r="J189" s="85" t="s">
        <v>653</v>
      </c>
      <c r="K189" s="86" t="s">
        <v>182</v>
      </c>
      <c r="L189" s="86" t="s">
        <v>343</v>
      </c>
      <c r="M189" s="86">
        <v>8848</v>
      </c>
      <c r="N189" s="86" t="s">
        <v>225</v>
      </c>
      <c r="O189" s="87"/>
    </row>
    <row r="190" spans="1:15" ht="26.25" hidden="1" customHeight="1">
      <c r="A190" s="77" t="s">
        <v>649</v>
      </c>
      <c r="B190" s="78">
        <v>16</v>
      </c>
      <c r="C190" s="79" t="s">
        <v>225</v>
      </c>
      <c r="D190" s="80">
        <v>42808</v>
      </c>
      <c r="E190" s="81" t="s">
        <v>134</v>
      </c>
      <c r="F190" s="79" t="s">
        <v>135</v>
      </c>
      <c r="G190" s="82" t="s">
        <v>151</v>
      </c>
      <c r="H190" s="83" t="s">
        <v>500</v>
      </c>
      <c r="I190" s="84" t="s">
        <v>501</v>
      </c>
      <c r="J190" s="85" t="s">
        <v>654</v>
      </c>
      <c r="K190" s="86" t="s">
        <v>182</v>
      </c>
      <c r="L190" s="86" t="s">
        <v>343</v>
      </c>
      <c r="M190" s="86">
        <v>4744</v>
      </c>
      <c r="N190" s="86" t="s">
        <v>225</v>
      </c>
      <c r="O190" s="87"/>
    </row>
    <row r="191" spans="1:15" ht="26.25" hidden="1" customHeight="1">
      <c r="A191" s="77" t="s">
        <v>649</v>
      </c>
      <c r="B191" s="78">
        <v>11</v>
      </c>
      <c r="C191" s="79" t="s">
        <v>225</v>
      </c>
      <c r="D191" s="80">
        <v>42808</v>
      </c>
      <c r="E191" s="81" t="s">
        <v>134</v>
      </c>
      <c r="F191" s="79" t="s">
        <v>135</v>
      </c>
      <c r="G191" s="82" t="s">
        <v>259</v>
      </c>
      <c r="H191" s="83" t="s">
        <v>500</v>
      </c>
      <c r="I191" s="84" t="s">
        <v>501</v>
      </c>
      <c r="J191" s="85" t="s">
        <v>655</v>
      </c>
      <c r="K191" s="86" t="s">
        <v>140</v>
      </c>
      <c r="L191" s="86" t="s">
        <v>343</v>
      </c>
      <c r="M191" s="86">
        <v>2121524782</v>
      </c>
      <c r="N191" s="86" t="s">
        <v>225</v>
      </c>
      <c r="O191" s="87"/>
    </row>
    <row r="192" spans="1:15" ht="26.25" hidden="1" customHeight="1">
      <c r="A192" s="77" t="s">
        <v>656</v>
      </c>
      <c r="B192" s="78">
        <v>2</v>
      </c>
      <c r="C192" s="79" t="s">
        <v>155</v>
      </c>
      <c r="D192" s="80">
        <v>42810</v>
      </c>
      <c r="E192" s="81" t="s">
        <v>241</v>
      </c>
      <c r="F192" s="79" t="s">
        <v>498</v>
      </c>
      <c r="G192" s="82" t="s">
        <v>657</v>
      </c>
      <c r="H192" s="83" t="s">
        <v>658</v>
      </c>
      <c r="I192" s="84" t="s">
        <v>659</v>
      </c>
      <c r="J192" s="85" t="s">
        <v>660</v>
      </c>
      <c r="K192" s="86" t="s">
        <v>140</v>
      </c>
      <c r="L192" s="86" t="s">
        <v>239</v>
      </c>
      <c r="M192" s="86">
        <v>1920715898</v>
      </c>
      <c r="N192" s="86" t="s">
        <v>155</v>
      </c>
      <c r="O192" s="87"/>
    </row>
    <row r="193" spans="1:15" ht="26.25" hidden="1" customHeight="1">
      <c r="A193" s="77" t="s">
        <v>661</v>
      </c>
      <c r="B193" s="78">
        <v>1</v>
      </c>
      <c r="C193" s="79" t="s">
        <v>172</v>
      </c>
      <c r="D193" s="80">
        <v>42809</v>
      </c>
      <c r="E193" s="81" t="s">
        <v>185</v>
      </c>
      <c r="F193" s="79" t="s">
        <v>135</v>
      </c>
      <c r="G193" s="82" t="s">
        <v>266</v>
      </c>
      <c r="H193" s="83" t="s">
        <v>662</v>
      </c>
      <c r="I193" s="84" t="s">
        <v>663</v>
      </c>
      <c r="J193" s="85" t="s">
        <v>664</v>
      </c>
      <c r="K193" s="86" t="s">
        <v>182</v>
      </c>
      <c r="L193" s="86" t="s">
        <v>665</v>
      </c>
      <c r="M193" s="86">
        <v>7500</v>
      </c>
      <c r="N193" s="86" t="s">
        <v>172</v>
      </c>
      <c r="O193" s="87"/>
    </row>
    <row r="194" spans="1:15" ht="26.25" hidden="1" customHeight="1">
      <c r="A194" s="77" t="s">
        <v>666</v>
      </c>
      <c r="B194" s="78">
        <v>2</v>
      </c>
      <c r="C194" s="79" t="s">
        <v>133</v>
      </c>
      <c r="D194" s="80">
        <v>42809</v>
      </c>
      <c r="E194" s="81" t="s">
        <v>241</v>
      </c>
      <c r="F194" s="79" t="s">
        <v>135</v>
      </c>
      <c r="G194" s="82" t="s">
        <v>667</v>
      </c>
      <c r="H194" s="83" t="s">
        <v>668</v>
      </c>
      <c r="I194" s="84" t="s">
        <v>669</v>
      </c>
      <c r="J194" s="85" t="s">
        <v>670</v>
      </c>
      <c r="K194" s="86" t="s">
        <v>140</v>
      </c>
      <c r="L194" s="86" t="s">
        <v>671</v>
      </c>
      <c r="M194" s="86">
        <v>8822</v>
      </c>
      <c r="N194" s="86" t="s">
        <v>155</v>
      </c>
      <c r="O194" s="87"/>
    </row>
    <row r="195" spans="1:15" ht="26.25" hidden="1" customHeight="1">
      <c r="A195" s="77" t="s">
        <v>666</v>
      </c>
      <c r="B195" s="78">
        <v>3</v>
      </c>
      <c r="C195" s="79" t="s">
        <v>133</v>
      </c>
      <c r="D195" s="80">
        <v>42809</v>
      </c>
      <c r="E195" s="81" t="s">
        <v>241</v>
      </c>
      <c r="F195" s="79" t="s">
        <v>135</v>
      </c>
      <c r="G195" s="82">
        <v>902</v>
      </c>
      <c r="H195" s="83" t="s">
        <v>668</v>
      </c>
      <c r="I195" s="84" t="s">
        <v>669</v>
      </c>
      <c r="J195" s="85" t="s">
        <v>672</v>
      </c>
      <c r="K195" s="86" t="s">
        <v>140</v>
      </c>
      <c r="L195" s="86" t="s">
        <v>673</v>
      </c>
      <c r="M195" s="86">
        <v>54025</v>
      </c>
      <c r="N195" s="86" t="s">
        <v>155</v>
      </c>
      <c r="O195" s="87"/>
    </row>
    <row r="196" spans="1:15" ht="26.25" hidden="1" customHeight="1">
      <c r="A196" s="77" t="s">
        <v>674</v>
      </c>
      <c r="B196" s="78">
        <v>1</v>
      </c>
      <c r="C196" s="79" t="s">
        <v>142</v>
      </c>
      <c r="D196" s="80">
        <v>42811</v>
      </c>
      <c r="E196" s="81" t="s">
        <v>134</v>
      </c>
      <c r="F196" s="79" t="s">
        <v>135</v>
      </c>
      <c r="G196" s="82" t="s">
        <v>367</v>
      </c>
      <c r="H196" s="83" t="s">
        <v>675</v>
      </c>
      <c r="I196" s="84" t="s">
        <v>676</v>
      </c>
      <c r="J196" s="85" t="s">
        <v>677</v>
      </c>
      <c r="K196" s="86" t="s">
        <v>140</v>
      </c>
      <c r="L196" s="86" t="s">
        <v>678</v>
      </c>
      <c r="M196" s="86">
        <v>4059</v>
      </c>
      <c r="N196" s="86" t="s">
        <v>142</v>
      </c>
      <c r="O196" s="87"/>
    </row>
    <row r="197" spans="1:15" ht="26.25" hidden="1" customHeight="1">
      <c r="A197" s="77" t="s">
        <v>674</v>
      </c>
      <c r="B197" s="78">
        <v>1</v>
      </c>
      <c r="C197" s="79" t="s">
        <v>142</v>
      </c>
      <c r="D197" s="80">
        <v>42811</v>
      </c>
      <c r="E197" s="81" t="s">
        <v>134</v>
      </c>
      <c r="F197" s="79" t="s">
        <v>135</v>
      </c>
      <c r="G197" s="82">
        <v>406</v>
      </c>
      <c r="H197" s="83" t="s">
        <v>675</v>
      </c>
      <c r="I197" s="84" t="s">
        <v>676</v>
      </c>
      <c r="J197" s="85" t="s">
        <v>679</v>
      </c>
      <c r="K197" s="86" t="s">
        <v>140</v>
      </c>
      <c r="L197" s="86" t="s">
        <v>625</v>
      </c>
      <c r="M197" s="86">
        <v>2912</v>
      </c>
      <c r="N197" s="86" t="s">
        <v>142</v>
      </c>
      <c r="O197" s="87"/>
    </row>
    <row r="198" spans="1:15" ht="26.25" hidden="1" customHeight="1">
      <c r="A198" s="77" t="s">
        <v>674</v>
      </c>
      <c r="B198" s="78">
        <v>1</v>
      </c>
      <c r="C198" s="79" t="s">
        <v>142</v>
      </c>
      <c r="D198" s="80">
        <v>42811</v>
      </c>
      <c r="E198" s="81" t="s">
        <v>134</v>
      </c>
      <c r="F198" s="79" t="s">
        <v>135</v>
      </c>
      <c r="G198" s="82" t="s">
        <v>210</v>
      </c>
      <c r="H198" s="83" t="s">
        <v>675</v>
      </c>
      <c r="I198" s="84" t="s">
        <v>676</v>
      </c>
      <c r="J198" s="85" t="s">
        <v>680</v>
      </c>
      <c r="K198" s="86" t="s">
        <v>140</v>
      </c>
      <c r="L198" s="86" t="s">
        <v>678</v>
      </c>
      <c r="M198" s="86">
        <v>1921623472</v>
      </c>
      <c r="N198" s="86" t="s">
        <v>142</v>
      </c>
      <c r="O198" s="87"/>
    </row>
    <row r="199" spans="1:15" ht="26.25" hidden="1" customHeight="1">
      <c r="A199" s="77" t="s">
        <v>681</v>
      </c>
      <c r="B199" s="78">
        <v>9</v>
      </c>
      <c r="C199" s="79" t="s">
        <v>133</v>
      </c>
      <c r="D199" s="80">
        <v>42808</v>
      </c>
      <c r="E199" s="81" t="s">
        <v>134</v>
      </c>
      <c r="F199" s="79" t="s">
        <v>135</v>
      </c>
      <c r="G199" s="82" t="s">
        <v>667</v>
      </c>
      <c r="H199" s="83" t="s">
        <v>273</v>
      </c>
      <c r="I199" s="84" t="s">
        <v>274</v>
      </c>
      <c r="J199" s="85" t="s">
        <v>448</v>
      </c>
      <c r="K199" s="86" t="s">
        <v>140</v>
      </c>
      <c r="L199" s="86" t="s">
        <v>593</v>
      </c>
      <c r="M199" s="86">
        <v>2020517401</v>
      </c>
      <c r="N199" s="86" t="s">
        <v>167</v>
      </c>
      <c r="O199" s="87"/>
    </row>
    <row r="200" spans="1:15" ht="26.25" hidden="1" customHeight="1">
      <c r="A200" s="77" t="s">
        <v>681</v>
      </c>
      <c r="B200" s="78">
        <v>9</v>
      </c>
      <c r="C200" s="79" t="s">
        <v>133</v>
      </c>
      <c r="D200" s="80">
        <v>42808</v>
      </c>
      <c r="E200" s="81" t="s">
        <v>134</v>
      </c>
      <c r="F200" s="79" t="s">
        <v>135</v>
      </c>
      <c r="G200" s="82" t="s">
        <v>667</v>
      </c>
      <c r="H200" s="83" t="s">
        <v>273</v>
      </c>
      <c r="I200" s="84" t="s">
        <v>274</v>
      </c>
      <c r="J200" s="85" t="s">
        <v>682</v>
      </c>
      <c r="K200" s="86" t="s">
        <v>140</v>
      </c>
      <c r="L200" s="86" t="s">
        <v>683</v>
      </c>
      <c r="M200" s="86">
        <v>1920613434</v>
      </c>
      <c r="N200" s="86" t="s">
        <v>150</v>
      </c>
      <c r="O200" s="87"/>
    </row>
    <row r="201" spans="1:15" ht="26.25" hidden="1" customHeight="1">
      <c r="A201" s="77" t="s">
        <v>684</v>
      </c>
      <c r="B201" s="78">
        <v>4</v>
      </c>
      <c r="C201" s="79" t="s">
        <v>172</v>
      </c>
      <c r="D201" s="80">
        <v>42808</v>
      </c>
      <c r="E201" s="81" t="s">
        <v>241</v>
      </c>
      <c r="F201" s="79" t="s">
        <v>135</v>
      </c>
      <c r="G201" s="82" t="s">
        <v>329</v>
      </c>
      <c r="H201" s="83" t="s">
        <v>345</v>
      </c>
      <c r="I201" s="84" t="s">
        <v>346</v>
      </c>
      <c r="J201" s="85" t="s">
        <v>685</v>
      </c>
      <c r="K201" s="86" t="s">
        <v>182</v>
      </c>
      <c r="L201" s="86" t="s">
        <v>686</v>
      </c>
      <c r="M201" s="86">
        <v>5841</v>
      </c>
      <c r="N201" s="86" t="s">
        <v>195</v>
      </c>
      <c r="O201" s="87"/>
    </row>
    <row r="202" spans="1:15" ht="26.25" hidden="1" customHeight="1">
      <c r="A202" s="77" t="s">
        <v>687</v>
      </c>
      <c r="B202" s="78">
        <v>1</v>
      </c>
      <c r="C202" s="79" t="s">
        <v>206</v>
      </c>
      <c r="D202" s="80">
        <v>42807</v>
      </c>
      <c r="E202" s="81" t="s">
        <v>185</v>
      </c>
      <c r="F202" s="79" t="s">
        <v>498</v>
      </c>
      <c r="G202" s="82" t="s">
        <v>454</v>
      </c>
      <c r="H202" s="83" t="s">
        <v>688</v>
      </c>
      <c r="I202" s="84" t="s">
        <v>689</v>
      </c>
      <c r="J202" s="85" t="s">
        <v>690</v>
      </c>
      <c r="K202" s="86" t="s">
        <v>140</v>
      </c>
      <c r="L202" s="86" t="s">
        <v>205</v>
      </c>
      <c r="M202" s="86">
        <v>5300</v>
      </c>
      <c r="N202" s="86" t="s">
        <v>206</v>
      </c>
      <c r="O202" s="87"/>
    </row>
    <row r="203" spans="1:15" ht="26.25" hidden="1" customHeight="1">
      <c r="A203" s="77" t="s">
        <v>691</v>
      </c>
      <c r="B203" s="78">
        <v>3</v>
      </c>
      <c r="C203" s="79" t="s">
        <v>155</v>
      </c>
      <c r="D203" s="80">
        <v>42812</v>
      </c>
      <c r="E203" s="81" t="s">
        <v>134</v>
      </c>
      <c r="F203" s="79" t="s">
        <v>135</v>
      </c>
      <c r="G203" s="82">
        <v>313</v>
      </c>
      <c r="H203" s="83" t="s">
        <v>692</v>
      </c>
      <c r="I203" s="84" t="s">
        <v>693</v>
      </c>
      <c r="J203" s="85" t="s">
        <v>694</v>
      </c>
      <c r="K203" s="86" t="s">
        <v>140</v>
      </c>
      <c r="L203" s="86" t="s">
        <v>374</v>
      </c>
      <c r="M203" s="86">
        <v>7825</v>
      </c>
      <c r="N203" s="86" t="s">
        <v>155</v>
      </c>
      <c r="O203" s="87"/>
    </row>
    <row r="204" spans="1:15" ht="26.25" hidden="1" customHeight="1">
      <c r="A204" s="77" t="s">
        <v>691</v>
      </c>
      <c r="B204" s="78">
        <v>4</v>
      </c>
      <c r="C204" s="79" t="s">
        <v>155</v>
      </c>
      <c r="D204" s="80">
        <v>42812</v>
      </c>
      <c r="E204" s="81" t="s">
        <v>134</v>
      </c>
      <c r="F204" s="79" t="s">
        <v>135</v>
      </c>
      <c r="G204" s="82" t="s">
        <v>277</v>
      </c>
      <c r="H204" s="83" t="s">
        <v>695</v>
      </c>
      <c r="I204" s="84" t="s">
        <v>696</v>
      </c>
      <c r="J204" s="85" t="s">
        <v>697</v>
      </c>
      <c r="K204" s="86" t="s">
        <v>140</v>
      </c>
      <c r="L204" s="86" t="s">
        <v>431</v>
      </c>
      <c r="M204" s="86">
        <v>2120339578</v>
      </c>
      <c r="N204" s="86" t="s">
        <v>155</v>
      </c>
      <c r="O204" s="87"/>
    </row>
    <row r="205" spans="1:15" ht="26.25" hidden="1" customHeight="1">
      <c r="A205" s="77" t="s">
        <v>691</v>
      </c>
      <c r="B205" s="78">
        <v>3</v>
      </c>
      <c r="C205" s="79" t="s">
        <v>155</v>
      </c>
      <c r="D205" s="80">
        <v>42812</v>
      </c>
      <c r="E205" s="81" t="s">
        <v>134</v>
      </c>
      <c r="F205" s="79" t="s">
        <v>135</v>
      </c>
      <c r="G205" s="82">
        <v>313</v>
      </c>
      <c r="H205" s="83" t="s">
        <v>692</v>
      </c>
      <c r="I205" s="84" t="s">
        <v>693</v>
      </c>
      <c r="J205" s="85" t="s">
        <v>698</v>
      </c>
      <c r="K205" s="86" t="s">
        <v>140</v>
      </c>
      <c r="L205" s="86" t="s">
        <v>699</v>
      </c>
      <c r="M205" s="86">
        <v>5384</v>
      </c>
      <c r="N205" s="86" t="s">
        <v>155</v>
      </c>
      <c r="O205" s="87"/>
    </row>
    <row r="206" spans="1:15" ht="26.25" hidden="1" customHeight="1">
      <c r="A206" s="77" t="s">
        <v>700</v>
      </c>
      <c r="B206" s="78">
        <v>3</v>
      </c>
      <c r="C206" s="79" t="s">
        <v>150</v>
      </c>
      <c r="D206" s="80">
        <v>42804</v>
      </c>
      <c r="E206" s="81" t="s">
        <v>185</v>
      </c>
      <c r="F206" s="79" t="s">
        <v>567</v>
      </c>
      <c r="G206" s="82">
        <v>308</v>
      </c>
      <c r="H206" s="83" t="s">
        <v>701</v>
      </c>
      <c r="I206" s="84" t="s">
        <v>702</v>
      </c>
      <c r="J206" s="85" t="s">
        <v>703</v>
      </c>
      <c r="K206" s="86" t="s">
        <v>140</v>
      </c>
      <c r="L206" s="86" t="s">
        <v>704</v>
      </c>
      <c r="M206" s="86">
        <v>152232872</v>
      </c>
      <c r="N206" s="86" t="s">
        <v>150</v>
      </c>
      <c r="O206" s="87"/>
    </row>
    <row r="207" spans="1:15" ht="26.25" hidden="1" customHeight="1">
      <c r="A207" s="77" t="s">
        <v>705</v>
      </c>
      <c r="B207" s="78">
        <v>3</v>
      </c>
      <c r="C207" s="79" t="s">
        <v>157</v>
      </c>
      <c r="D207" s="80">
        <v>42810</v>
      </c>
      <c r="E207" s="81" t="s">
        <v>241</v>
      </c>
      <c r="F207" s="79" t="s">
        <v>567</v>
      </c>
      <c r="G207" s="82" t="s">
        <v>285</v>
      </c>
      <c r="H207" s="83" t="s">
        <v>706</v>
      </c>
      <c r="I207" s="84" t="s">
        <v>707</v>
      </c>
      <c r="J207" s="85" t="s">
        <v>708</v>
      </c>
      <c r="K207" s="86" t="s">
        <v>140</v>
      </c>
      <c r="L207" s="86" t="s">
        <v>709</v>
      </c>
      <c r="M207" s="86">
        <v>2011112815</v>
      </c>
      <c r="N207" s="86" t="s">
        <v>164</v>
      </c>
      <c r="O207" s="87"/>
    </row>
    <row r="208" spans="1:15" ht="26.25" hidden="1" customHeight="1">
      <c r="A208" s="77" t="s">
        <v>710</v>
      </c>
      <c r="B208" s="78">
        <v>16</v>
      </c>
      <c r="C208" s="79" t="s">
        <v>225</v>
      </c>
      <c r="D208" s="80">
        <v>42832</v>
      </c>
      <c r="E208" s="81" t="s">
        <v>173</v>
      </c>
      <c r="F208" s="79" t="s">
        <v>515</v>
      </c>
      <c r="G208" s="82">
        <v>506</v>
      </c>
      <c r="H208" s="83" t="s">
        <v>711</v>
      </c>
      <c r="I208" s="84" t="s">
        <v>712</v>
      </c>
      <c r="J208" s="85" t="s">
        <v>713</v>
      </c>
      <c r="K208" s="86" t="s">
        <v>140</v>
      </c>
      <c r="L208" s="86" t="s">
        <v>253</v>
      </c>
      <c r="M208" s="86">
        <v>1921524530</v>
      </c>
      <c r="N208" s="86" t="s">
        <v>225</v>
      </c>
      <c r="O208" s="87"/>
    </row>
    <row r="209" spans="1:15" ht="26.25" hidden="1" customHeight="1">
      <c r="A209" s="77">
        <v>1609</v>
      </c>
      <c r="B209" s="78">
        <v>1</v>
      </c>
      <c r="C209" s="79" t="s">
        <v>133</v>
      </c>
      <c r="D209" s="80">
        <v>42834</v>
      </c>
      <c r="E209" s="81" t="s">
        <v>158</v>
      </c>
      <c r="F209" s="79" t="s">
        <v>135</v>
      </c>
      <c r="G209" s="82" t="s">
        <v>266</v>
      </c>
      <c r="H209" s="83" t="s">
        <v>273</v>
      </c>
      <c r="I209" s="84" t="s">
        <v>274</v>
      </c>
      <c r="J209" s="85" t="s">
        <v>714</v>
      </c>
      <c r="K209" s="86" t="s">
        <v>140</v>
      </c>
      <c r="L209" s="86" t="s">
        <v>297</v>
      </c>
      <c r="M209" s="86">
        <v>2027522138</v>
      </c>
      <c r="N209" s="86" t="s">
        <v>225</v>
      </c>
      <c r="O209" s="87"/>
    </row>
    <row r="210" spans="1:15" ht="26.25" hidden="1" customHeight="1">
      <c r="A210" s="77">
        <v>1609</v>
      </c>
      <c r="B210" s="78">
        <v>1</v>
      </c>
      <c r="C210" s="79" t="s">
        <v>133</v>
      </c>
      <c r="D210" s="80">
        <v>42834</v>
      </c>
      <c r="E210" s="81" t="s">
        <v>158</v>
      </c>
      <c r="F210" s="79" t="s">
        <v>135</v>
      </c>
      <c r="G210" s="82" t="s">
        <v>322</v>
      </c>
      <c r="H210" s="83" t="s">
        <v>273</v>
      </c>
      <c r="I210" s="84" t="s">
        <v>274</v>
      </c>
      <c r="J210" s="85" t="s">
        <v>715</v>
      </c>
      <c r="K210" s="86" t="s">
        <v>140</v>
      </c>
      <c r="L210" s="86" t="s">
        <v>297</v>
      </c>
      <c r="M210" s="86">
        <v>2037</v>
      </c>
      <c r="N210" s="86" t="s">
        <v>225</v>
      </c>
      <c r="O210" s="87"/>
    </row>
    <row r="211" spans="1:15" ht="26.25" hidden="1" customHeight="1">
      <c r="A211" s="77">
        <v>1609</v>
      </c>
      <c r="B211" s="78">
        <v>1</v>
      </c>
      <c r="C211" s="79" t="s">
        <v>133</v>
      </c>
      <c r="D211" s="80">
        <v>42834</v>
      </c>
      <c r="E211" s="81" t="s">
        <v>158</v>
      </c>
      <c r="F211" s="79" t="s">
        <v>135</v>
      </c>
      <c r="G211" s="82" t="s">
        <v>329</v>
      </c>
      <c r="H211" s="83" t="s">
        <v>273</v>
      </c>
      <c r="I211" s="84" t="s">
        <v>274</v>
      </c>
      <c r="J211" s="85" t="s">
        <v>716</v>
      </c>
      <c r="K211" s="86" t="s">
        <v>140</v>
      </c>
      <c r="L211" s="86" t="s">
        <v>717</v>
      </c>
      <c r="M211" s="86">
        <v>2112</v>
      </c>
      <c r="N211" s="86" t="s">
        <v>225</v>
      </c>
      <c r="O211" s="87"/>
    </row>
    <row r="212" spans="1:15" ht="26.25" hidden="1" customHeight="1">
      <c r="A212" s="77">
        <v>1609</v>
      </c>
      <c r="B212" s="78">
        <v>1</v>
      </c>
      <c r="C212" s="79" t="s">
        <v>133</v>
      </c>
      <c r="D212" s="80">
        <v>42834</v>
      </c>
      <c r="E212" s="81" t="s">
        <v>158</v>
      </c>
      <c r="F212" s="79" t="s">
        <v>135</v>
      </c>
      <c r="G212" s="82" t="s">
        <v>348</v>
      </c>
      <c r="H212" s="83" t="s">
        <v>273</v>
      </c>
      <c r="I212" s="84" t="s">
        <v>274</v>
      </c>
      <c r="J212" s="85" t="s">
        <v>718</v>
      </c>
      <c r="K212" s="86" t="s">
        <v>140</v>
      </c>
      <c r="L212" s="86" t="s">
        <v>297</v>
      </c>
      <c r="M212" s="86">
        <v>2041</v>
      </c>
      <c r="N212" s="86" t="s">
        <v>225</v>
      </c>
      <c r="O212" s="87"/>
    </row>
    <row r="213" spans="1:15" ht="26.25" hidden="1" customHeight="1">
      <c r="A213" s="77">
        <v>1609</v>
      </c>
      <c r="B213" s="78">
        <v>1</v>
      </c>
      <c r="C213" s="79" t="s">
        <v>133</v>
      </c>
      <c r="D213" s="80">
        <v>42834</v>
      </c>
      <c r="E213" s="81" t="s">
        <v>158</v>
      </c>
      <c r="F213" s="79" t="s">
        <v>135</v>
      </c>
      <c r="G213" s="82">
        <v>406</v>
      </c>
      <c r="H213" s="83" t="s">
        <v>273</v>
      </c>
      <c r="I213" s="84" t="s">
        <v>274</v>
      </c>
      <c r="J213" s="85" t="s">
        <v>719</v>
      </c>
      <c r="K213" s="86" t="s">
        <v>140</v>
      </c>
      <c r="L213" s="86" t="s">
        <v>297</v>
      </c>
      <c r="M213" s="86">
        <v>2027522193</v>
      </c>
      <c r="N213" s="86" t="s">
        <v>225</v>
      </c>
      <c r="O213" s="87"/>
    </row>
    <row r="214" spans="1:15" ht="26.25" hidden="1" customHeight="1">
      <c r="A214" s="77">
        <v>1609</v>
      </c>
      <c r="B214" s="78">
        <v>1</v>
      </c>
      <c r="C214" s="79" t="s">
        <v>133</v>
      </c>
      <c r="D214" s="80">
        <v>42834</v>
      </c>
      <c r="E214" s="81" t="s">
        <v>158</v>
      </c>
      <c r="F214" s="79" t="s">
        <v>135</v>
      </c>
      <c r="G214" s="82" t="s">
        <v>348</v>
      </c>
      <c r="H214" s="83" t="s">
        <v>273</v>
      </c>
      <c r="I214" s="84" t="s">
        <v>274</v>
      </c>
      <c r="J214" s="85" t="s">
        <v>720</v>
      </c>
      <c r="K214" s="86" t="s">
        <v>140</v>
      </c>
      <c r="L214" s="86" t="s">
        <v>717</v>
      </c>
      <c r="M214" s="86">
        <v>2066</v>
      </c>
      <c r="N214" s="86" t="s">
        <v>225</v>
      </c>
      <c r="O214" s="87"/>
    </row>
    <row r="215" spans="1:15" ht="26.25" hidden="1" customHeight="1">
      <c r="A215" s="77" t="s">
        <v>721</v>
      </c>
      <c r="B215" s="78">
        <v>2</v>
      </c>
      <c r="C215" s="79" t="s">
        <v>133</v>
      </c>
      <c r="D215" s="80">
        <v>42834</v>
      </c>
      <c r="E215" s="81" t="s">
        <v>173</v>
      </c>
      <c r="F215" s="79" t="s">
        <v>135</v>
      </c>
      <c r="G215" s="82" t="s">
        <v>618</v>
      </c>
      <c r="H215" s="83" t="s">
        <v>248</v>
      </c>
      <c r="I215" s="84" t="s">
        <v>249</v>
      </c>
      <c r="J215" s="85" t="s">
        <v>722</v>
      </c>
      <c r="K215" s="86" t="s">
        <v>140</v>
      </c>
      <c r="L215" s="86" t="s">
        <v>723</v>
      </c>
      <c r="M215" s="86">
        <v>1330</v>
      </c>
      <c r="N215" s="86" t="s">
        <v>225</v>
      </c>
      <c r="O215" s="87"/>
    </row>
    <row r="216" spans="1:15" ht="26.25" customHeight="1">
      <c r="A216" s="77">
        <v>1632</v>
      </c>
      <c r="B216" s="78">
        <v>3</v>
      </c>
      <c r="C216" s="79" t="s">
        <v>177</v>
      </c>
      <c r="D216" s="80">
        <v>42832</v>
      </c>
      <c r="E216" s="81" t="s">
        <v>173</v>
      </c>
      <c r="F216" s="79" t="s">
        <v>135</v>
      </c>
      <c r="G216" s="82">
        <v>306</v>
      </c>
      <c r="H216" s="83" t="s">
        <v>724</v>
      </c>
      <c r="I216" s="84" t="s">
        <v>725</v>
      </c>
      <c r="J216" s="85" t="s">
        <v>726</v>
      </c>
      <c r="K216" s="86" t="s">
        <v>140</v>
      </c>
      <c r="L216" s="86" t="s">
        <v>14</v>
      </c>
      <c r="M216" s="86">
        <v>1302</v>
      </c>
      <c r="N216" s="86" t="s">
        <v>177</v>
      </c>
      <c r="O216" s="87"/>
    </row>
    <row r="217" spans="1:15" ht="26.25" hidden="1" customHeight="1">
      <c r="A217" s="77">
        <v>1614</v>
      </c>
      <c r="B217" s="78">
        <v>5</v>
      </c>
      <c r="C217" s="79" t="s">
        <v>146</v>
      </c>
      <c r="D217" s="80">
        <v>42834</v>
      </c>
      <c r="E217" s="81" t="s">
        <v>134</v>
      </c>
      <c r="F217" s="79" t="s">
        <v>515</v>
      </c>
      <c r="G217" s="82">
        <v>506</v>
      </c>
      <c r="H217" s="83" t="s">
        <v>227</v>
      </c>
      <c r="I217" s="84" t="s">
        <v>228</v>
      </c>
      <c r="J217" s="85" t="s">
        <v>727</v>
      </c>
      <c r="K217" s="86" t="s">
        <v>140</v>
      </c>
      <c r="L217" s="86" t="s">
        <v>728</v>
      </c>
      <c r="M217" s="86">
        <v>2226521866</v>
      </c>
      <c r="N217" s="86" t="s">
        <v>146</v>
      </c>
      <c r="O217" s="87"/>
    </row>
    <row r="218" spans="1:15" ht="26.25" hidden="1" customHeight="1">
      <c r="A218" s="77">
        <v>1614</v>
      </c>
      <c r="B218" s="78">
        <v>5</v>
      </c>
      <c r="C218" s="79" t="s">
        <v>146</v>
      </c>
      <c r="D218" s="80">
        <v>42834</v>
      </c>
      <c r="E218" s="81" t="s">
        <v>134</v>
      </c>
      <c r="F218" s="79" t="s">
        <v>515</v>
      </c>
      <c r="G218" s="82">
        <v>404</v>
      </c>
      <c r="H218" s="83" t="s">
        <v>227</v>
      </c>
      <c r="I218" s="84" t="s">
        <v>228</v>
      </c>
      <c r="J218" s="85" t="s">
        <v>729</v>
      </c>
      <c r="K218" s="86" t="s">
        <v>140</v>
      </c>
      <c r="L218" s="86" t="s">
        <v>730</v>
      </c>
      <c r="M218" s="86">
        <v>2226521678</v>
      </c>
      <c r="N218" s="86" t="s">
        <v>225</v>
      </c>
      <c r="O218" s="87"/>
    </row>
    <row r="219" spans="1:15" ht="26.25" hidden="1" customHeight="1">
      <c r="A219" s="77">
        <v>1614</v>
      </c>
      <c r="B219" s="78">
        <v>5</v>
      </c>
      <c r="C219" s="79" t="s">
        <v>146</v>
      </c>
      <c r="D219" s="80">
        <v>42834</v>
      </c>
      <c r="E219" s="81" t="s">
        <v>134</v>
      </c>
      <c r="F219" s="79" t="s">
        <v>515</v>
      </c>
      <c r="G219" s="82">
        <v>505</v>
      </c>
      <c r="H219" s="83" t="s">
        <v>227</v>
      </c>
      <c r="I219" s="84" t="s">
        <v>228</v>
      </c>
      <c r="J219" s="85" t="s">
        <v>731</v>
      </c>
      <c r="K219" s="86" t="s">
        <v>140</v>
      </c>
      <c r="L219" s="86" t="s">
        <v>728</v>
      </c>
      <c r="M219" s="86">
        <v>2226521851</v>
      </c>
      <c r="N219" s="86" t="s">
        <v>146</v>
      </c>
      <c r="O219" s="87"/>
    </row>
    <row r="220" spans="1:15" ht="26.25" hidden="1" customHeight="1">
      <c r="A220" s="77">
        <v>1614</v>
      </c>
      <c r="B220" s="78">
        <v>5</v>
      </c>
      <c r="C220" s="79" t="s">
        <v>146</v>
      </c>
      <c r="D220" s="80">
        <v>42834</v>
      </c>
      <c r="E220" s="81" t="s">
        <v>134</v>
      </c>
      <c r="F220" s="79" t="s">
        <v>515</v>
      </c>
      <c r="G220" s="82">
        <v>405</v>
      </c>
      <c r="H220" s="83" t="s">
        <v>227</v>
      </c>
      <c r="I220" s="84" t="s">
        <v>228</v>
      </c>
      <c r="J220" s="85" t="s">
        <v>732</v>
      </c>
      <c r="K220" s="86" t="s">
        <v>140</v>
      </c>
      <c r="L220" s="86" t="s">
        <v>730</v>
      </c>
      <c r="M220" s="86">
        <v>2226521740</v>
      </c>
      <c r="N220" s="86" t="s">
        <v>225</v>
      </c>
      <c r="O220" s="87"/>
    </row>
    <row r="221" spans="1:15" ht="26.25" hidden="1" customHeight="1">
      <c r="A221" s="77" t="s">
        <v>733</v>
      </c>
      <c r="B221" s="78">
        <v>5</v>
      </c>
      <c r="C221" s="79" t="s">
        <v>146</v>
      </c>
      <c r="D221" s="80">
        <v>42834</v>
      </c>
      <c r="E221" s="81" t="s">
        <v>134</v>
      </c>
      <c r="F221" s="79" t="s">
        <v>515</v>
      </c>
      <c r="G221" s="82">
        <v>405</v>
      </c>
      <c r="H221" s="83" t="s">
        <v>227</v>
      </c>
      <c r="I221" s="84" t="s">
        <v>228</v>
      </c>
      <c r="J221" s="85" t="s">
        <v>734</v>
      </c>
      <c r="K221" s="86" t="s">
        <v>140</v>
      </c>
      <c r="L221" s="86" t="s">
        <v>730</v>
      </c>
      <c r="M221" s="86">
        <v>2226521710</v>
      </c>
      <c r="N221" s="86" t="s">
        <v>225</v>
      </c>
      <c r="O221" s="87"/>
    </row>
    <row r="222" spans="1:15" ht="26.25" hidden="1" customHeight="1">
      <c r="A222" s="77">
        <v>1614</v>
      </c>
      <c r="B222" s="78">
        <v>5</v>
      </c>
      <c r="C222" s="79" t="s">
        <v>146</v>
      </c>
      <c r="D222" s="80">
        <v>42834</v>
      </c>
      <c r="E222" s="81" t="s">
        <v>134</v>
      </c>
      <c r="F222" s="79" t="s">
        <v>515</v>
      </c>
      <c r="G222" s="82">
        <v>304</v>
      </c>
      <c r="H222" s="83" t="s">
        <v>227</v>
      </c>
      <c r="I222" s="84" t="s">
        <v>228</v>
      </c>
      <c r="J222" s="85" t="s">
        <v>735</v>
      </c>
      <c r="K222" s="86" t="s">
        <v>140</v>
      </c>
      <c r="L222" s="86" t="s">
        <v>730</v>
      </c>
      <c r="M222" s="86">
        <v>1730</v>
      </c>
      <c r="N222" s="86" t="s">
        <v>225</v>
      </c>
      <c r="O222" s="87"/>
    </row>
    <row r="223" spans="1:15" ht="26.25" hidden="1" customHeight="1">
      <c r="A223" s="77" t="s">
        <v>736</v>
      </c>
      <c r="B223" s="78">
        <v>1</v>
      </c>
      <c r="C223" s="79" t="s">
        <v>225</v>
      </c>
      <c r="D223" s="80">
        <v>42833</v>
      </c>
      <c r="E223" s="81" t="s">
        <v>173</v>
      </c>
      <c r="F223" s="79" t="s">
        <v>515</v>
      </c>
      <c r="G223" s="82" t="s">
        <v>266</v>
      </c>
      <c r="H223" s="83" t="s">
        <v>737</v>
      </c>
      <c r="I223" s="84" t="s">
        <v>738</v>
      </c>
      <c r="J223" s="85" t="s">
        <v>739</v>
      </c>
      <c r="K223" s="86" t="s">
        <v>140</v>
      </c>
      <c r="L223" s="86" t="s">
        <v>740</v>
      </c>
      <c r="M223" s="86">
        <v>2253</v>
      </c>
      <c r="N223" s="86" t="s">
        <v>225</v>
      </c>
      <c r="O223" s="87"/>
    </row>
    <row r="224" spans="1:15" ht="26.25" hidden="1" customHeight="1">
      <c r="A224" s="77" t="s">
        <v>736</v>
      </c>
      <c r="B224" s="78">
        <v>5</v>
      </c>
      <c r="C224" s="79" t="s">
        <v>225</v>
      </c>
      <c r="D224" s="80">
        <v>42833</v>
      </c>
      <c r="E224" s="81" t="s">
        <v>173</v>
      </c>
      <c r="F224" s="79" t="s">
        <v>515</v>
      </c>
      <c r="G224" s="82" t="s">
        <v>741</v>
      </c>
      <c r="H224" s="83" t="s">
        <v>742</v>
      </c>
      <c r="I224" s="84" t="s">
        <v>743</v>
      </c>
      <c r="J224" s="85" t="s">
        <v>744</v>
      </c>
      <c r="K224" s="86" t="s">
        <v>140</v>
      </c>
      <c r="L224" s="86" t="s">
        <v>745</v>
      </c>
      <c r="M224" s="86">
        <v>2027522182</v>
      </c>
      <c r="N224" s="86" t="s">
        <v>225</v>
      </c>
      <c r="O224" s="87"/>
    </row>
    <row r="225" spans="1:15" ht="26.25" hidden="1" customHeight="1">
      <c r="A225" s="77" t="s">
        <v>736</v>
      </c>
      <c r="B225" s="78">
        <v>7</v>
      </c>
      <c r="C225" s="79" t="s">
        <v>225</v>
      </c>
      <c r="D225" s="80">
        <v>42833</v>
      </c>
      <c r="E225" s="81" t="s">
        <v>173</v>
      </c>
      <c r="F225" s="79" t="s">
        <v>515</v>
      </c>
      <c r="G225" s="82">
        <v>406</v>
      </c>
      <c r="H225" s="83" t="s">
        <v>742</v>
      </c>
      <c r="I225" s="84" t="s">
        <v>743</v>
      </c>
      <c r="J225" s="85" t="s">
        <v>746</v>
      </c>
      <c r="K225" s="86" t="s">
        <v>140</v>
      </c>
      <c r="L225" s="86" t="s">
        <v>297</v>
      </c>
      <c r="M225" s="86">
        <v>2027522220</v>
      </c>
      <c r="N225" s="86" t="s">
        <v>225</v>
      </c>
      <c r="O225" s="87"/>
    </row>
    <row r="226" spans="1:15" ht="26.25" hidden="1" customHeight="1">
      <c r="A226" s="77" t="s">
        <v>736</v>
      </c>
      <c r="B226" s="78">
        <v>8</v>
      </c>
      <c r="C226" s="79" t="s">
        <v>225</v>
      </c>
      <c r="D226" s="80">
        <v>42833</v>
      </c>
      <c r="E226" s="81" t="s">
        <v>173</v>
      </c>
      <c r="F226" s="79" t="s">
        <v>515</v>
      </c>
      <c r="G226" s="82">
        <v>504</v>
      </c>
      <c r="H226" s="83" t="s">
        <v>742</v>
      </c>
      <c r="I226" s="84" t="s">
        <v>743</v>
      </c>
      <c r="J226" s="85" t="s">
        <v>747</v>
      </c>
      <c r="K226" s="86" t="s">
        <v>140</v>
      </c>
      <c r="L226" s="86" t="s">
        <v>297</v>
      </c>
      <c r="M226" s="86">
        <v>2027522110</v>
      </c>
      <c r="N226" s="86" t="s">
        <v>225</v>
      </c>
      <c r="O226" s="87"/>
    </row>
    <row r="227" spans="1:15" ht="26.25" hidden="1" customHeight="1">
      <c r="A227" s="77" t="s">
        <v>736</v>
      </c>
      <c r="B227" s="78">
        <v>12</v>
      </c>
      <c r="C227" s="79" t="s">
        <v>225</v>
      </c>
      <c r="D227" s="80">
        <v>42833</v>
      </c>
      <c r="E227" s="81" t="s">
        <v>173</v>
      </c>
      <c r="F227" s="79" t="s">
        <v>515</v>
      </c>
      <c r="G227" s="82">
        <v>605</v>
      </c>
      <c r="H227" s="83" t="s">
        <v>742</v>
      </c>
      <c r="I227" s="84" t="s">
        <v>743</v>
      </c>
      <c r="J227" s="85" t="s">
        <v>748</v>
      </c>
      <c r="K227" s="86" t="s">
        <v>140</v>
      </c>
      <c r="L227" s="86" t="s">
        <v>749</v>
      </c>
      <c r="M227" s="86">
        <v>2027522114</v>
      </c>
      <c r="N227" s="86" t="s">
        <v>225</v>
      </c>
      <c r="O227" s="87"/>
    </row>
    <row r="228" spans="1:15" ht="26.25" hidden="1" customHeight="1">
      <c r="A228" s="77" t="s">
        <v>736</v>
      </c>
      <c r="B228" s="78">
        <v>18</v>
      </c>
      <c r="C228" s="79" t="s">
        <v>225</v>
      </c>
      <c r="D228" s="80">
        <v>42833</v>
      </c>
      <c r="E228" s="81" t="s">
        <v>173</v>
      </c>
      <c r="F228" s="79" t="s">
        <v>515</v>
      </c>
      <c r="G228" s="82">
        <v>205</v>
      </c>
      <c r="H228" s="83" t="s">
        <v>500</v>
      </c>
      <c r="I228" s="84" t="s">
        <v>501</v>
      </c>
      <c r="J228" s="85" t="s">
        <v>750</v>
      </c>
      <c r="K228" s="86" t="s">
        <v>140</v>
      </c>
      <c r="L228" s="86" t="s">
        <v>723</v>
      </c>
      <c r="M228" s="86">
        <v>2226521453</v>
      </c>
      <c r="N228" s="86" t="s">
        <v>225</v>
      </c>
      <c r="O228" s="87"/>
    </row>
    <row r="229" spans="1:15" ht="26.25" hidden="1" customHeight="1">
      <c r="A229" s="77" t="s">
        <v>751</v>
      </c>
      <c r="B229" s="78">
        <v>4</v>
      </c>
      <c r="C229" s="79" t="s">
        <v>225</v>
      </c>
      <c r="D229" s="80">
        <v>42871</v>
      </c>
      <c r="E229" s="81" t="s">
        <v>134</v>
      </c>
      <c r="F229" s="79" t="s">
        <v>515</v>
      </c>
      <c r="G229" s="82">
        <v>404</v>
      </c>
      <c r="H229" s="83" t="s">
        <v>278</v>
      </c>
      <c r="I229" s="84" t="s">
        <v>279</v>
      </c>
      <c r="J229" s="85" t="s">
        <v>752</v>
      </c>
      <c r="K229" s="86" t="s">
        <v>140</v>
      </c>
      <c r="L229" s="86" t="s">
        <v>343</v>
      </c>
      <c r="M229" s="86">
        <v>2120524607</v>
      </c>
      <c r="N229" s="86" t="s">
        <v>225</v>
      </c>
      <c r="O229" s="87"/>
    </row>
    <row r="230" spans="1:15" ht="26.25" hidden="1" customHeight="1">
      <c r="A230" s="77" t="s">
        <v>751</v>
      </c>
      <c r="B230" s="78">
        <v>5</v>
      </c>
      <c r="C230" s="79" t="s">
        <v>225</v>
      </c>
      <c r="D230" s="80">
        <v>42871</v>
      </c>
      <c r="E230" s="81" t="s">
        <v>134</v>
      </c>
      <c r="F230" s="79" t="s">
        <v>515</v>
      </c>
      <c r="G230" s="82">
        <v>405</v>
      </c>
      <c r="H230" s="83" t="s">
        <v>278</v>
      </c>
      <c r="I230" s="84" t="s">
        <v>279</v>
      </c>
      <c r="J230" s="85" t="s">
        <v>753</v>
      </c>
      <c r="K230" s="86" t="s">
        <v>140</v>
      </c>
      <c r="L230" s="86" t="s">
        <v>343</v>
      </c>
      <c r="M230" s="86">
        <v>4501</v>
      </c>
      <c r="N230" s="86" t="s">
        <v>225</v>
      </c>
      <c r="O230" s="87"/>
    </row>
    <row r="231" spans="1:15" ht="26.25" hidden="1" customHeight="1">
      <c r="A231" s="77" t="s">
        <v>751</v>
      </c>
      <c r="B231" s="78">
        <v>11</v>
      </c>
      <c r="C231" s="79" t="s">
        <v>225</v>
      </c>
      <c r="D231" s="80">
        <v>42871</v>
      </c>
      <c r="E231" s="81" t="s">
        <v>134</v>
      </c>
      <c r="F231" s="79" t="s">
        <v>515</v>
      </c>
      <c r="G231" s="82">
        <v>505</v>
      </c>
      <c r="H231" s="83" t="s">
        <v>278</v>
      </c>
      <c r="I231" s="84" t="s">
        <v>279</v>
      </c>
      <c r="J231" s="85" t="s">
        <v>754</v>
      </c>
      <c r="K231" s="86" t="s">
        <v>140</v>
      </c>
      <c r="L231" s="86" t="s">
        <v>343</v>
      </c>
      <c r="M231" s="86">
        <v>2120524692</v>
      </c>
      <c r="N231" s="86" t="s">
        <v>225</v>
      </c>
      <c r="O231" s="87"/>
    </row>
    <row r="232" spans="1:15" ht="26.25" hidden="1" customHeight="1">
      <c r="A232" s="77" t="s">
        <v>751</v>
      </c>
      <c r="B232" s="78">
        <v>13</v>
      </c>
      <c r="C232" s="79" t="s">
        <v>225</v>
      </c>
      <c r="D232" s="80">
        <v>42871</v>
      </c>
      <c r="E232" s="81" t="s">
        <v>134</v>
      </c>
      <c r="F232" s="79" t="s">
        <v>515</v>
      </c>
      <c r="G232" s="82">
        <v>601</v>
      </c>
      <c r="H232" s="83" t="s">
        <v>278</v>
      </c>
      <c r="I232" s="84" t="s">
        <v>279</v>
      </c>
      <c r="J232" s="85" t="s">
        <v>755</v>
      </c>
      <c r="K232" s="86" t="s">
        <v>140</v>
      </c>
      <c r="L232" s="86" t="s">
        <v>343</v>
      </c>
      <c r="M232" s="86">
        <v>2121529518</v>
      </c>
      <c r="N232" s="86" t="s">
        <v>225</v>
      </c>
      <c r="O232" s="87"/>
    </row>
    <row r="233" spans="1:15" ht="26.25" hidden="1" customHeight="1">
      <c r="A233" s="77" t="s">
        <v>751</v>
      </c>
      <c r="B233" s="78">
        <v>13</v>
      </c>
      <c r="C233" s="79" t="s">
        <v>225</v>
      </c>
      <c r="D233" s="80">
        <v>42871</v>
      </c>
      <c r="E233" s="81" t="s">
        <v>134</v>
      </c>
      <c r="F233" s="79" t="s">
        <v>515</v>
      </c>
      <c r="G233" s="82">
        <v>601</v>
      </c>
      <c r="H233" s="83" t="s">
        <v>278</v>
      </c>
      <c r="I233" s="84" t="s">
        <v>279</v>
      </c>
      <c r="J233" s="85" t="s">
        <v>756</v>
      </c>
      <c r="K233" s="86" t="s">
        <v>140</v>
      </c>
      <c r="L233" s="86" t="s">
        <v>343</v>
      </c>
      <c r="M233" s="86">
        <v>2120524623</v>
      </c>
      <c r="N233" s="86" t="s">
        <v>225</v>
      </c>
      <c r="O233" s="87"/>
    </row>
    <row r="234" spans="1:15" ht="26.25" hidden="1" customHeight="1">
      <c r="A234" s="77" t="s">
        <v>751</v>
      </c>
      <c r="B234" s="78">
        <v>5</v>
      </c>
      <c r="C234" s="79" t="s">
        <v>225</v>
      </c>
      <c r="D234" s="80">
        <v>42871</v>
      </c>
      <c r="E234" s="81" t="s">
        <v>134</v>
      </c>
      <c r="F234" s="79" t="s">
        <v>515</v>
      </c>
      <c r="G234" s="82">
        <v>405</v>
      </c>
      <c r="H234" s="83" t="s">
        <v>278</v>
      </c>
      <c r="I234" s="84" t="s">
        <v>279</v>
      </c>
      <c r="J234" s="85" t="s">
        <v>757</v>
      </c>
      <c r="K234" s="86" t="s">
        <v>182</v>
      </c>
      <c r="L234" s="86" t="s">
        <v>343</v>
      </c>
      <c r="M234" s="86">
        <v>4499</v>
      </c>
      <c r="N234" s="86" t="s">
        <v>225</v>
      </c>
      <c r="O234" s="87"/>
    </row>
    <row r="235" spans="1:15" ht="26.25" hidden="1" customHeight="1">
      <c r="A235" s="77" t="s">
        <v>751</v>
      </c>
      <c r="B235" s="78">
        <v>13</v>
      </c>
      <c r="C235" s="79" t="s">
        <v>225</v>
      </c>
      <c r="D235" s="80">
        <v>42871</v>
      </c>
      <c r="E235" s="81" t="s">
        <v>134</v>
      </c>
      <c r="F235" s="79" t="s">
        <v>515</v>
      </c>
      <c r="G235" s="82">
        <v>601</v>
      </c>
      <c r="H235" s="83" t="s">
        <v>278</v>
      </c>
      <c r="I235" s="84" t="s">
        <v>279</v>
      </c>
      <c r="J235" s="85" t="s">
        <v>758</v>
      </c>
      <c r="K235" s="86" t="s">
        <v>182</v>
      </c>
      <c r="L235" s="86" t="s">
        <v>343</v>
      </c>
      <c r="M235" s="86">
        <v>8897</v>
      </c>
      <c r="N235" s="86" t="s">
        <v>225</v>
      </c>
      <c r="O235" s="87"/>
    </row>
    <row r="236" spans="1:15" ht="26.25" hidden="1" customHeight="1">
      <c r="A236" s="77" t="s">
        <v>759</v>
      </c>
      <c r="B236" s="78">
        <v>7</v>
      </c>
      <c r="C236" s="79" t="s">
        <v>157</v>
      </c>
      <c r="D236" s="80">
        <v>42871</v>
      </c>
      <c r="E236" s="81" t="s">
        <v>134</v>
      </c>
      <c r="F236" s="79" t="s">
        <v>135</v>
      </c>
      <c r="G236" s="82" t="s">
        <v>210</v>
      </c>
      <c r="H236" s="83" t="s">
        <v>760</v>
      </c>
      <c r="I236" s="84" t="s">
        <v>761</v>
      </c>
      <c r="J236" s="85" t="s">
        <v>762</v>
      </c>
      <c r="K236" s="86" t="s">
        <v>140</v>
      </c>
      <c r="L236" s="86" t="s">
        <v>441</v>
      </c>
      <c r="M236" s="86">
        <v>2121117319</v>
      </c>
      <c r="N236" s="86" t="s">
        <v>217</v>
      </c>
      <c r="O236" s="87"/>
    </row>
    <row r="237" spans="1:15" ht="26.25" hidden="1" customHeight="1">
      <c r="A237" s="77" t="s">
        <v>759</v>
      </c>
      <c r="B237" s="78">
        <v>7</v>
      </c>
      <c r="C237" s="79" t="s">
        <v>157</v>
      </c>
      <c r="D237" s="80">
        <v>42871</v>
      </c>
      <c r="E237" s="81" t="s">
        <v>134</v>
      </c>
      <c r="F237" s="79" t="s">
        <v>135</v>
      </c>
      <c r="G237" s="82" t="s">
        <v>210</v>
      </c>
      <c r="H237" s="83" t="s">
        <v>760</v>
      </c>
      <c r="I237" s="84" t="s">
        <v>761</v>
      </c>
      <c r="J237" s="85" t="s">
        <v>763</v>
      </c>
      <c r="K237" s="86" t="s">
        <v>140</v>
      </c>
      <c r="L237" s="86" t="s">
        <v>441</v>
      </c>
      <c r="M237" s="86">
        <v>2121215427</v>
      </c>
      <c r="N237" s="86" t="s">
        <v>217</v>
      </c>
      <c r="O237" s="87"/>
    </row>
    <row r="238" spans="1:15" ht="26.25" hidden="1" customHeight="1">
      <c r="A238" s="77" t="s">
        <v>764</v>
      </c>
      <c r="B238" s="78">
        <v>6</v>
      </c>
      <c r="C238" s="79" t="s">
        <v>217</v>
      </c>
      <c r="D238" s="80">
        <v>42871</v>
      </c>
      <c r="E238" s="81" t="s">
        <v>241</v>
      </c>
      <c r="F238" s="79" t="s">
        <v>515</v>
      </c>
      <c r="G238" s="82">
        <v>303</v>
      </c>
      <c r="H238" s="83" t="s">
        <v>765</v>
      </c>
      <c r="I238" s="84" t="s">
        <v>766</v>
      </c>
      <c r="J238" s="85" t="s">
        <v>767</v>
      </c>
      <c r="K238" s="86" t="s">
        <v>140</v>
      </c>
      <c r="L238" s="86" t="s">
        <v>768</v>
      </c>
      <c r="M238" s="86">
        <v>5549</v>
      </c>
      <c r="N238" s="86" t="s">
        <v>217</v>
      </c>
      <c r="O238" s="87"/>
    </row>
    <row r="239" spans="1:15" ht="26.25" hidden="1" customHeight="1">
      <c r="A239" s="77" t="s">
        <v>769</v>
      </c>
      <c r="B239" s="78">
        <v>4</v>
      </c>
      <c r="C239" s="79" t="s">
        <v>172</v>
      </c>
      <c r="D239" s="80">
        <v>42871</v>
      </c>
      <c r="E239" s="81" t="s">
        <v>185</v>
      </c>
      <c r="F239" s="79" t="s">
        <v>135</v>
      </c>
      <c r="G239" s="82" t="s">
        <v>159</v>
      </c>
      <c r="H239" s="83" t="s">
        <v>770</v>
      </c>
      <c r="I239" s="84" t="s">
        <v>771</v>
      </c>
      <c r="J239" s="85" t="s">
        <v>772</v>
      </c>
      <c r="K239" s="86" t="s">
        <v>140</v>
      </c>
      <c r="L239" s="86" t="s">
        <v>643</v>
      </c>
      <c r="M239" s="86">
        <v>4372</v>
      </c>
      <c r="N239" s="86" t="s">
        <v>172</v>
      </c>
      <c r="O239" s="87"/>
    </row>
    <row r="240" spans="1:15" ht="26.25" hidden="1" customHeight="1">
      <c r="A240" s="77" t="s">
        <v>773</v>
      </c>
      <c r="B240" s="78">
        <v>19</v>
      </c>
      <c r="C240" s="79" t="s">
        <v>172</v>
      </c>
      <c r="D240" s="80">
        <v>42871</v>
      </c>
      <c r="E240" s="81" t="s">
        <v>158</v>
      </c>
      <c r="F240" s="79" t="s">
        <v>135</v>
      </c>
      <c r="G240" s="82" t="s">
        <v>242</v>
      </c>
      <c r="H240" s="83" t="s">
        <v>770</v>
      </c>
      <c r="I240" s="84" t="s">
        <v>771</v>
      </c>
      <c r="J240" s="85" t="s">
        <v>774</v>
      </c>
      <c r="K240" s="86" t="s">
        <v>140</v>
      </c>
      <c r="L240" s="86" t="s">
        <v>153</v>
      </c>
      <c r="M240" s="86">
        <v>3947</v>
      </c>
      <c r="N240" s="86" t="s">
        <v>155</v>
      </c>
      <c r="O240" s="87"/>
    </row>
    <row r="241" spans="1:15" ht="26.25" hidden="1" customHeight="1">
      <c r="A241" s="77" t="s">
        <v>773</v>
      </c>
      <c r="B241" s="78">
        <v>19</v>
      </c>
      <c r="C241" s="79" t="s">
        <v>172</v>
      </c>
      <c r="D241" s="80">
        <v>42871</v>
      </c>
      <c r="E241" s="81" t="s">
        <v>158</v>
      </c>
      <c r="F241" s="79" t="s">
        <v>135</v>
      </c>
      <c r="G241" s="82" t="s">
        <v>242</v>
      </c>
      <c r="H241" s="83" t="s">
        <v>770</v>
      </c>
      <c r="I241" s="84" t="s">
        <v>771</v>
      </c>
      <c r="J241" s="85" t="s">
        <v>775</v>
      </c>
      <c r="K241" s="86" t="s">
        <v>182</v>
      </c>
      <c r="L241" s="86" t="s">
        <v>153</v>
      </c>
      <c r="M241" s="86">
        <v>6180</v>
      </c>
      <c r="N241" s="86" t="s">
        <v>155</v>
      </c>
      <c r="O241" s="87"/>
    </row>
    <row r="242" spans="1:15" ht="26.25" hidden="1" customHeight="1">
      <c r="A242" s="77" t="s">
        <v>773</v>
      </c>
      <c r="B242" s="78">
        <v>19</v>
      </c>
      <c r="C242" s="79" t="s">
        <v>172</v>
      </c>
      <c r="D242" s="80">
        <v>42871</v>
      </c>
      <c r="E242" s="81" t="s">
        <v>158</v>
      </c>
      <c r="F242" s="79" t="s">
        <v>135</v>
      </c>
      <c r="G242" s="82" t="s">
        <v>242</v>
      </c>
      <c r="H242" s="83" t="s">
        <v>770</v>
      </c>
      <c r="I242" s="84" t="s">
        <v>771</v>
      </c>
      <c r="J242" s="85" t="s">
        <v>364</v>
      </c>
      <c r="K242" s="86" t="s">
        <v>182</v>
      </c>
      <c r="L242" s="86" t="s">
        <v>153</v>
      </c>
      <c r="M242" s="86">
        <v>6183</v>
      </c>
      <c r="N242" s="86" t="s">
        <v>155</v>
      </c>
      <c r="O242" s="87"/>
    </row>
    <row r="243" spans="1:15" ht="26.25" hidden="1" customHeight="1">
      <c r="A243" s="77" t="s">
        <v>776</v>
      </c>
      <c r="B243" s="78">
        <v>10</v>
      </c>
      <c r="C243" s="79" t="s">
        <v>225</v>
      </c>
      <c r="D243" s="80">
        <v>42872</v>
      </c>
      <c r="E243" s="81" t="s">
        <v>185</v>
      </c>
      <c r="F243" s="79" t="s">
        <v>515</v>
      </c>
      <c r="G243" s="82">
        <v>504</v>
      </c>
      <c r="H243" s="83" t="s">
        <v>777</v>
      </c>
      <c r="I243" s="84" t="s">
        <v>778</v>
      </c>
      <c r="J243" s="85" t="s">
        <v>779</v>
      </c>
      <c r="K243" s="86" t="s">
        <v>307</v>
      </c>
      <c r="L243" s="86" t="s">
        <v>253</v>
      </c>
      <c r="M243" s="86">
        <v>4832</v>
      </c>
      <c r="N243" s="86" t="s">
        <v>225</v>
      </c>
      <c r="O243" s="87"/>
    </row>
    <row r="244" spans="1:15" ht="26.25" hidden="1" customHeight="1">
      <c r="A244" s="77" t="s">
        <v>776</v>
      </c>
      <c r="B244" s="78">
        <v>13</v>
      </c>
      <c r="C244" s="79" t="s">
        <v>225</v>
      </c>
      <c r="D244" s="80">
        <v>42872</v>
      </c>
      <c r="E244" s="81" t="s">
        <v>185</v>
      </c>
      <c r="F244" s="79" t="s">
        <v>515</v>
      </c>
      <c r="G244" s="82">
        <v>205</v>
      </c>
      <c r="H244" s="83" t="s">
        <v>777</v>
      </c>
      <c r="I244" s="84" t="s">
        <v>778</v>
      </c>
      <c r="J244" s="85" t="s">
        <v>780</v>
      </c>
      <c r="K244" s="86" t="s">
        <v>140</v>
      </c>
      <c r="L244" s="86" t="s">
        <v>253</v>
      </c>
      <c r="M244" s="86">
        <v>1920524624</v>
      </c>
      <c r="N244" s="86" t="s">
        <v>225</v>
      </c>
      <c r="O244" s="87"/>
    </row>
    <row r="245" spans="1:15" ht="26.25" hidden="1" customHeight="1">
      <c r="A245" s="77" t="s">
        <v>776</v>
      </c>
      <c r="B245" s="78">
        <v>13</v>
      </c>
      <c r="C245" s="79" t="s">
        <v>225</v>
      </c>
      <c r="D245" s="80">
        <v>42872</v>
      </c>
      <c r="E245" s="81" t="s">
        <v>185</v>
      </c>
      <c r="F245" s="79" t="s">
        <v>515</v>
      </c>
      <c r="G245" s="82">
        <v>201</v>
      </c>
      <c r="H245" s="83" t="s">
        <v>777</v>
      </c>
      <c r="I245" s="84" t="s">
        <v>778</v>
      </c>
      <c r="J245" s="85" t="s">
        <v>781</v>
      </c>
      <c r="K245" s="86" t="s">
        <v>140</v>
      </c>
      <c r="L245" s="86" t="s">
        <v>253</v>
      </c>
      <c r="M245" s="86">
        <v>1920225250</v>
      </c>
      <c r="N245" s="86" t="s">
        <v>225</v>
      </c>
      <c r="O245" s="87"/>
    </row>
    <row r="246" spans="1:15" ht="26.25" hidden="1" customHeight="1">
      <c r="A246" s="77" t="s">
        <v>782</v>
      </c>
      <c r="B246" s="78">
        <v>4</v>
      </c>
      <c r="C246" s="79" t="s">
        <v>133</v>
      </c>
      <c r="D246" s="80">
        <v>42872</v>
      </c>
      <c r="E246" s="81" t="s">
        <v>134</v>
      </c>
      <c r="F246" s="79" t="s">
        <v>135</v>
      </c>
      <c r="G246" s="82" t="s">
        <v>159</v>
      </c>
      <c r="H246" s="83" t="s">
        <v>137</v>
      </c>
      <c r="I246" s="84" t="s">
        <v>138</v>
      </c>
      <c r="J246" s="85" t="s">
        <v>783</v>
      </c>
      <c r="K246" s="86" t="s">
        <v>140</v>
      </c>
      <c r="L246" s="86" t="s">
        <v>784</v>
      </c>
      <c r="M246" s="86">
        <v>8298</v>
      </c>
      <c r="N246" s="86" t="s">
        <v>172</v>
      </c>
      <c r="O246" s="87"/>
    </row>
    <row r="247" spans="1:15" ht="26.25" hidden="1" customHeight="1">
      <c r="A247" s="77" t="s">
        <v>782</v>
      </c>
      <c r="B247" s="78">
        <v>4</v>
      </c>
      <c r="C247" s="79" t="s">
        <v>133</v>
      </c>
      <c r="D247" s="80">
        <v>42872</v>
      </c>
      <c r="E247" s="81" t="s">
        <v>134</v>
      </c>
      <c r="F247" s="79" t="s">
        <v>135</v>
      </c>
      <c r="G247" s="82" t="s">
        <v>159</v>
      </c>
      <c r="H247" s="83" t="s">
        <v>137</v>
      </c>
      <c r="I247" s="84" t="s">
        <v>138</v>
      </c>
      <c r="J247" s="85" t="s">
        <v>785</v>
      </c>
      <c r="K247" s="86" t="s">
        <v>140</v>
      </c>
      <c r="L247" s="86" t="s">
        <v>446</v>
      </c>
      <c r="M247" s="86">
        <v>6763</v>
      </c>
      <c r="N247" s="86" t="s">
        <v>195</v>
      </c>
      <c r="O247" s="87"/>
    </row>
    <row r="248" spans="1:15" ht="26.25" hidden="1" customHeight="1">
      <c r="A248" s="77" t="s">
        <v>782</v>
      </c>
      <c r="B248" s="78">
        <v>19</v>
      </c>
      <c r="C248" s="79" t="s">
        <v>133</v>
      </c>
      <c r="D248" s="80">
        <v>42872</v>
      </c>
      <c r="E248" s="81" t="s">
        <v>134</v>
      </c>
      <c r="F248" s="79" t="s">
        <v>135</v>
      </c>
      <c r="G248" s="82" t="s">
        <v>242</v>
      </c>
      <c r="H248" s="83" t="s">
        <v>137</v>
      </c>
      <c r="I248" s="84" t="s">
        <v>138</v>
      </c>
      <c r="J248" s="85" t="s">
        <v>786</v>
      </c>
      <c r="K248" s="86" t="s">
        <v>140</v>
      </c>
      <c r="L248" s="86" t="s">
        <v>477</v>
      </c>
      <c r="M248" s="86">
        <v>2220728623</v>
      </c>
      <c r="N248" s="86" t="s">
        <v>195</v>
      </c>
      <c r="O248" s="87"/>
    </row>
    <row r="249" spans="1:15" ht="26.25" hidden="1" customHeight="1">
      <c r="A249" s="77" t="s">
        <v>782</v>
      </c>
      <c r="B249" s="78">
        <v>19</v>
      </c>
      <c r="C249" s="79" t="s">
        <v>133</v>
      </c>
      <c r="D249" s="80">
        <v>42872</v>
      </c>
      <c r="E249" s="81" t="s">
        <v>134</v>
      </c>
      <c r="F249" s="79" t="s">
        <v>135</v>
      </c>
      <c r="G249" s="82" t="s">
        <v>151</v>
      </c>
      <c r="H249" s="83" t="s">
        <v>137</v>
      </c>
      <c r="I249" s="84" t="s">
        <v>138</v>
      </c>
      <c r="J249" s="85" t="s">
        <v>787</v>
      </c>
      <c r="K249" s="86" t="s">
        <v>140</v>
      </c>
      <c r="L249" s="86" t="s">
        <v>477</v>
      </c>
      <c r="M249" s="86">
        <v>2221726966</v>
      </c>
      <c r="N249" s="86" t="s">
        <v>195</v>
      </c>
      <c r="O249" s="87"/>
    </row>
    <row r="250" spans="1:15" ht="26.25" hidden="1" customHeight="1">
      <c r="A250" s="77" t="s">
        <v>788</v>
      </c>
      <c r="B250" s="78">
        <v>1</v>
      </c>
      <c r="C250" s="79" t="s">
        <v>133</v>
      </c>
      <c r="D250" s="80">
        <v>42872</v>
      </c>
      <c r="E250" s="81" t="s">
        <v>241</v>
      </c>
      <c r="F250" s="79" t="s">
        <v>135</v>
      </c>
      <c r="G250" s="82" t="s">
        <v>259</v>
      </c>
      <c r="H250" s="83" t="s">
        <v>137</v>
      </c>
      <c r="I250" s="84" t="s">
        <v>138</v>
      </c>
      <c r="J250" s="85" t="s">
        <v>789</v>
      </c>
      <c r="K250" s="86" t="s">
        <v>140</v>
      </c>
      <c r="L250" s="86" t="s">
        <v>790</v>
      </c>
      <c r="M250" s="86">
        <v>2220716621</v>
      </c>
      <c r="N250" s="86" t="s">
        <v>195</v>
      </c>
      <c r="O250" s="87"/>
    </row>
    <row r="251" spans="1:15" ht="26.25" hidden="1" customHeight="1">
      <c r="A251" s="77" t="s">
        <v>788</v>
      </c>
      <c r="B251" s="78">
        <v>1</v>
      </c>
      <c r="C251" s="79" t="s">
        <v>133</v>
      </c>
      <c r="D251" s="80">
        <v>42872</v>
      </c>
      <c r="E251" s="81" t="s">
        <v>241</v>
      </c>
      <c r="F251" s="79" t="s">
        <v>135</v>
      </c>
      <c r="G251" s="82" t="s">
        <v>259</v>
      </c>
      <c r="H251" s="83" t="s">
        <v>137</v>
      </c>
      <c r="I251" s="84" t="s">
        <v>138</v>
      </c>
      <c r="J251" s="85" t="s">
        <v>791</v>
      </c>
      <c r="K251" s="86" t="s">
        <v>140</v>
      </c>
      <c r="L251" s="86" t="s">
        <v>790</v>
      </c>
      <c r="M251" s="86">
        <v>2220716611</v>
      </c>
      <c r="N251" s="86" t="s">
        <v>195</v>
      </c>
      <c r="O251" s="87"/>
    </row>
    <row r="252" spans="1:15" ht="26.25" hidden="1" customHeight="1">
      <c r="A252" s="77" t="s">
        <v>788</v>
      </c>
      <c r="B252" s="78">
        <v>7</v>
      </c>
      <c r="C252" s="79" t="s">
        <v>133</v>
      </c>
      <c r="D252" s="80">
        <v>42872</v>
      </c>
      <c r="E252" s="81" t="s">
        <v>241</v>
      </c>
      <c r="F252" s="79" t="s">
        <v>135</v>
      </c>
      <c r="G252" s="82" t="s">
        <v>348</v>
      </c>
      <c r="H252" s="83" t="s">
        <v>137</v>
      </c>
      <c r="I252" s="84" t="s">
        <v>138</v>
      </c>
      <c r="J252" s="85" t="s">
        <v>792</v>
      </c>
      <c r="K252" s="86" t="s">
        <v>140</v>
      </c>
      <c r="L252" s="86" t="s">
        <v>199</v>
      </c>
      <c r="M252" s="86">
        <v>2121713653</v>
      </c>
      <c r="N252" s="86" t="s">
        <v>195</v>
      </c>
      <c r="O252" s="87"/>
    </row>
    <row r="253" spans="1:15" ht="26.25" hidden="1" customHeight="1">
      <c r="A253" s="77" t="s">
        <v>788</v>
      </c>
      <c r="B253" s="78">
        <v>22</v>
      </c>
      <c r="C253" s="79" t="s">
        <v>133</v>
      </c>
      <c r="D253" s="80">
        <v>42872</v>
      </c>
      <c r="E253" s="81" t="s">
        <v>241</v>
      </c>
      <c r="F253" s="79" t="s">
        <v>135</v>
      </c>
      <c r="G253" s="82">
        <v>306</v>
      </c>
      <c r="H253" s="83" t="s">
        <v>137</v>
      </c>
      <c r="I253" s="84" t="s">
        <v>138</v>
      </c>
      <c r="J253" s="85" t="s">
        <v>793</v>
      </c>
      <c r="K253" s="86" t="s">
        <v>140</v>
      </c>
      <c r="L253" s="86" t="s">
        <v>600</v>
      </c>
      <c r="M253" s="86">
        <v>2121176434</v>
      </c>
      <c r="N253" s="86" t="s">
        <v>496</v>
      </c>
      <c r="O253" s="87"/>
    </row>
    <row r="254" spans="1:15" ht="26.25" hidden="1" customHeight="1">
      <c r="A254" s="77" t="s">
        <v>794</v>
      </c>
      <c r="B254" s="78">
        <v>2</v>
      </c>
      <c r="C254" s="79" t="s">
        <v>206</v>
      </c>
      <c r="D254" s="80">
        <v>42873</v>
      </c>
      <c r="E254" s="81" t="s">
        <v>134</v>
      </c>
      <c r="F254" s="79" t="s">
        <v>515</v>
      </c>
      <c r="G254" s="82">
        <v>204</v>
      </c>
      <c r="H254" s="83" t="s">
        <v>795</v>
      </c>
      <c r="I254" s="84" t="s">
        <v>796</v>
      </c>
      <c r="J254" s="85" t="s">
        <v>797</v>
      </c>
      <c r="K254" s="86" t="s">
        <v>140</v>
      </c>
      <c r="L254" s="86" t="s">
        <v>572</v>
      </c>
      <c r="M254" s="86">
        <v>1956</v>
      </c>
      <c r="N254" s="86" t="s">
        <v>206</v>
      </c>
      <c r="O254" s="87"/>
    </row>
    <row r="255" spans="1:15" ht="26.25" customHeight="1">
      <c r="A255" s="77" t="s">
        <v>798</v>
      </c>
      <c r="B255" s="78">
        <v>3</v>
      </c>
      <c r="C255" s="79" t="s">
        <v>177</v>
      </c>
      <c r="D255" s="80">
        <v>42871</v>
      </c>
      <c r="E255" s="81" t="s">
        <v>173</v>
      </c>
      <c r="F255" s="79" t="s">
        <v>135</v>
      </c>
      <c r="G255" s="82" t="s">
        <v>254</v>
      </c>
      <c r="H255" s="83" t="s">
        <v>799</v>
      </c>
      <c r="I255" s="84" t="s">
        <v>800</v>
      </c>
      <c r="J255" s="85" t="s">
        <v>801</v>
      </c>
      <c r="K255" s="86" t="s">
        <v>140</v>
      </c>
      <c r="L255" s="86" t="s">
        <v>802</v>
      </c>
      <c r="M255" s="86">
        <v>2127261319</v>
      </c>
      <c r="N255" s="86" t="s">
        <v>177</v>
      </c>
      <c r="O255" s="87"/>
    </row>
    <row r="256" spans="1:15" ht="26.25" customHeight="1">
      <c r="A256" s="77" t="s">
        <v>803</v>
      </c>
      <c r="B256" s="78">
        <v>6</v>
      </c>
      <c r="C256" s="79" t="s">
        <v>177</v>
      </c>
      <c r="D256" s="80">
        <v>42871</v>
      </c>
      <c r="E256" s="81" t="s">
        <v>173</v>
      </c>
      <c r="F256" s="79" t="s">
        <v>135</v>
      </c>
      <c r="G256" s="82" t="s">
        <v>618</v>
      </c>
      <c r="H256" s="83" t="s">
        <v>799</v>
      </c>
      <c r="I256" s="84" t="s">
        <v>800</v>
      </c>
      <c r="J256" s="85" t="s">
        <v>804</v>
      </c>
      <c r="K256" s="86" t="s">
        <v>182</v>
      </c>
      <c r="L256" s="86" t="s">
        <v>805</v>
      </c>
      <c r="M256" s="86">
        <v>1484</v>
      </c>
      <c r="N256" s="86" t="s">
        <v>177</v>
      </c>
      <c r="O256" s="87"/>
    </row>
    <row r="257" spans="1:15" ht="26.25" hidden="1" customHeight="1">
      <c r="A257" s="77" t="s">
        <v>806</v>
      </c>
      <c r="B257" s="78">
        <v>1</v>
      </c>
      <c r="C257" s="79" t="s">
        <v>142</v>
      </c>
      <c r="D257" s="80">
        <v>42872</v>
      </c>
      <c r="E257" s="81" t="s">
        <v>241</v>
      </c>
      <c r="F257" s="79" t="s">
        <v>515</v>
      </c>
      <c r="G257" s="82">
        <v>302</v>
      </c>
      <c r="H257" s="83" t="s">
        <v>807</v>
      </c>
      <c r="I257" s="84" t="s">
        <v>808</v>
      </c>
      <c r="J257" s="85" t="s">
        <v>809</v>
      </c>
      <c r="K257" s="86" t="s">
        <v>140</v>
      </c>
      <c r="L257" s="86" t="s">
        <v>810</v>
      </c>
      <c r="M257" s="86">
        <v>2121715570</v>
      </c>
      <c r="N257" s="86" t="s">
        <v>142</v>
      </c>
      <c r="O257" s="87"/>
    </row>
    <row r="258" spans="1:15" ht="26.25" hidden="1" customHeight="1">
      <c r="A258" s="77" t="s">
        <v>806</v>
      </c>
      <c r="B258" s="78">
        <v>2</v>
      </c>
      <c r="C258" s="79" t="s">
        <v>142</v>
      </c>
      <c r="D258" s="80">
        <v>42872</v>
      </c>
      <c r="E258" s="81" t="s">
        <v>241</v>
      </c>
      <c r="F258" s="79" t="s">
        <v>515</v>
      </c>
      <c r="G258" s="82">
        <v>303</v>
      </c>
      <c r="H258" s="83" t="s">
        <v>807</v>
      </c>
      <c r="I258" s="84" t="s">
        <v>808</v>
      </c>
      <c r="J258" s="85" t="s">
        <v>811</v>
      </c>
      <c r="K258" s="86" t="s">
        <v>140</v>
      </c>
      <c r="L258" s="86" t="s">
        <v>812</v>
      </c>
      <c r="M258" s="86">
        <v>3554</v>
      </c>
      <c r="N258" s="86" t="s">
        <v>142</v>
      </c>
      <c r="O258" s="87"/>
    </row>
    <row r="259" spans="1:15" ht="26.25" hidden="1" customHeight="1">
      <c r="A259" s="77" t="s">
        <v>806</v>
      </c>
      <c r="B259" s="78">
        <v>3</v>
      </c>
      <c r="C259" s="79" t="s">
        <v>142</v>
      </c>
      <c r="D259" s="80">
        <v>42872</v>
      </c>
      <c r="E259" s="81" t="s">
        <v>241</v>
      </c>
      <c r="F259" s="79" t="s">
        <v>515</v>
      </c>
      <c r="G259" s="82">
        <v>306</v>
      </c>
      <c r="H259" s="83" t="s">
        <v>807</v>
      </c>
      <c r="I259" s="84" t="s">
        <v>808</v>
      </c>
      <c r="J259" s="85" t="s">
        <v>813</v>
      </c>
      <c r="K259" s="86" t="s">
        <v>140</v>
      </c>
      <c r="L259" s="86" t="s">
        <v>590</v>
      </c>
      <c r="M259" s="86">
        <v>1921613382</v>
      </c>
      <c r="N259" s="86" t="s">
        <v>142</v>
      </c>
      <c r="O259" s="87"/>
    </row>
    <row r="260" spans="1:15" ht="26.25" hidden="1" customHeight="1">
      <c r="A260" s="77" t="s">
        <v>806</v>
      </c>
      <c r="B260" s="78">
        <v>4</v>
      </c>
      <c r="C260" s="79" t="s">
        <v>142</v>
      </c>
      <c r="D260" s="80">
        <v>42872</v>
      </c>
      <c r="E260" s="81" t="s">
        <v>241</v>
      </c>
      <c r="F260" s="79" t="s">
        <v>515</v>
      </c>
      <c r="G260" s="82">
        <v>305</v>
      </c>
      <c r="H260" s="83" t="s">
        <v>807</v>
      </c>
      <c r="I260" s="84" t="s">
        <v>808</v>
      </c>
      <c r="J260" s="85" t="s">
        <v>814</v>
      </c>
      <c r="K260" s="86" t="s">
        <v>140</v>
      </c>
      <c r="L260" s="86" t="s">
        <v>815</v>
      </c>
      <c r="M260" s="86">
        <v>3961</v>
      </c>
      <c r="N260" s="86" t="s">
        <v>217</v>
      </c>
      <c r="O260" s="87"/>
    </row>
    <row r="261" spans="1:15" ht="26.25" hidden="1" customHeight="1">
      <c r="A261" s="77" t="s">
        <v>806</v>
      </c>
      <c r="B261" s="78">
        <v>5</v>
      </c>
      <c r="C261" s="79" t="s">
        <v>142</v>
      </c>
      <c r="D261" s="80">
        <v>42872</v>
      </c>
      <c r="E261" s="81" t="s">
        <v>241</v>
      </c>
      <c r="F261" s="79" t="s">
        <v>515</v>
      </c>
      <c r="G261" s="82">
        <v>306</v>
      </c>
      <c r="H261" s="83" t="s">
        <v>807</v>
      </c>
      <c r="I261" s="84" t="s">
        <v>808</v>
      </c>
      <c r="J261" s="85" t="s">
        <v>816</v>
      </c>
      <c r="K261" s="86" t="s">
        <v>140</v>
      </c>
      <c r="L261" s="86" t="s">
        <v>590</v>
      </c>
      <c r="M261" s="86">
        <v>1921618142</v>
      </c>
      <c r="N261" s="86" t="s">
        <v>142</v>
      </c>
      <c r="O261" s="87"/>
    </row>
    <row r="262" spans="1:15" ht="26.25" hidden="1" customHeight="1">
      <c r="A262" s="77" t="s">
        <v>817</v>
      </c>
      <c r="B262" s="78">
        <v>1</v>
      </c>
      <c r="C262" s="79" t="s">
        <v>155</v>
      </c>
      <c r="D262" s="80">
        <v>42873</v>
      </c>
      <c r="E262" s="81" t="s">
        <v>134</v>
      </c>
      <c r="F262" s="79" t="s">
        <v>135</v>
      </c>
      <c r="G262" s="82" t="s">
        <v>143</v>
      </c>
      <c r="H262" s="83" t="s">
        <v>818</v>
      </c>
      <c r="I262" s="84" t="s">
        <v>819</v>
      </c>
      <c r="J262" s="85" t="s">
        <v>820</v>
      </c>
      <c r="K262" s="86" t="s">
        <v>140</v>
      </c>
      <c r="L262" s="86" t="s">
        <v>643</v>
      </c>
      <c r="M262" s="86">
        <v>8457</v>
      </c>
      <c r="N262" s="86" t="s">
        <v>172</v>
      </c>
      <c r="O262" s="87"/>
    </row>
    <row r="263" spans="1:15" ht="26.25" hidden="1" customHeight="1">
      <c r="A263" s="77" t="s">
        <v>817</v>
      </c>
      <c r="B263" s="78">
        <v>9</v>
      </c>
      <c r="C263" s="79" t="s">
        <v>155</v>
      </c>
      <c r="D263" s="80">
        <v>42873</v>
      </c>
      <c r="E263" s="81" t="s">
        <v>134</v>
      </c>
      <c r="F263" s="79" t="s">
        <v>135</v>
      </c>
      <c r="G263" s="82" t="s">
        <v>381</v>
      </c>
      <c r="H263" s="83" t="s">
        <v>818</v>
      </c>
      <c r="I263" s="84" t="s">
        <v>819</v>
      </c>
      <c r="J263" s="85" t="s">
        <v>821</v>
      </c>
      <c r="K263" s="86" t="s">
        <v>140</v>
      </c>
      <c r="L263" s="86" t="s">
        <v>699</v>
      </c>
      <c r="M263" s="86">
        <v>5370</v>
      </c>
      <c r="N263" s="86" t="s">
        <v>155</v>
      </c>
      <c r="O263" s="87"/>
    </row>
    <row r="264" spans="1:15" ht="26.25" hidden="1" customHeight="1">
      <c r="A264" s="77" t="s">
        <v>822</v>
      </c>
      <c r="B264" s="78">
        <v>5</v>
      </c>
      <c r="C264" s="79" t="s">
        <v>142</v>
      </c>
      <c r="D264" s="80">
        <v>42874</v>
      </c>
      <c r="E264" s="81" t="s">
        <v>185</v>
      </c>
      <c r="F264" s="79" t="s">
        <v>567</v>
      </c>
      <c r="G264" s="82" t="s">
        <v>823</v>
      </c>
      <c r="H264" s="83" t="s">
        <v>824</v>
      </c>
      <c r="I264" s="84" t="s">
        <v>825</v>
      </c>
      <c r="J264" s="85" t="s">
        <v>826</v>
      </c>
      <c r="K264" s="86" t="s">
        <v>140</v>
      </c>
      <c r="L264" s="86" t="s">
        <v>590</v>
      </c>
      <c r="M264" s="86">
        <v>1921633971</v>
      </c>
      <c r="N264" s="86" t="s">
        <v>142</v>
      </c>
      <c r="O264" s="87"/>
    </row>
    <row r="265" spans="1:15" ht="26.25" hidden="1" customHeight="1">
      <c r="A265" s="77" t="s">
        <v>822</v>
      </c>
      <c r="B265" s="78">
        <v>5</v>
      </c>
      <c r="C265" s="79" t="s">
        <v>142</v>
      </c>
      <c r="D265" s="80">
        <v>42874</v>
      </c>
      <c r="E265" s="81" t="s">
        <v>185</v>
      </c>
      <c r="F265" s="79" t="s">
        <v>567</v>
      </c>
      <c r="G265" s="82" t="s">
        <v>823</v>
      </c>
      <c r="H265" s="83" t="s">
        <v>824</v>
      </c>
      <c r="I265" s="84" t="s">
        <v>825</v>
      </c>
      <c r="J265" s="85" t="s">
        <v>827</v>
      </c>
      <c r="K265" s="86" t="s">
        <v>140</v>
      </c>
      <c r="L265" s="86" t="s">
        <v>590</v>
      </c>
      <c r="M265" s="86">
        <v>1921613351</v>
      </c>
      <c r="N265" s="86" t="s">
        <v>142</v>
      </c>
      <c r="O265" s="87"/>
    </row>
    <row r="266" spans="1:15" ht="26.25" hidden="1" customHeight="1">
      <c r="A266" s="77" t="s">
        <v>828</v>
      </c>
      <c r="B266" s="78">
        <v>2</v>
      </c>
      <c r="C266" s="79" t="s">
        <v>164</v>
      </c>
      <c r="D266" s="80">
        <v>42874</v>
      </c>
      <c r="E266" s="81" t="s">
        <v>173</v>
      </c>
      <c r="F266" s="79" t="s">
        <v>498</v>
      </c>
      <c r="G266" s="82" t="s">
        <v>657</v>
      </c>
      <c r="H266" s="83" t="s">
        <v>829</v>
      </c>
      <c r="I266" s="84" t="s">
        <v>830</v>
      </c>
      <c r="J266" s="85" t="s">
        <v>831</v>
      </c>
      <c r="K266" s="86" t="s">
        <v>140</v>
      </c>
      <c r="L266" s="86" t="s">
        <v>832</v>
      </c>
      <c r="M266" s="86">
        <v>1003</v>
      </c>
      <c r="N266" s="86" t="s">
        <v>164</v>
      </c>
      <c r="O266" s="87"/>
    </row>
    <row r="267" spans="1:15" ht="26.25" hidden="1" customHeight="1">
      <c r="A267" s="77" t="s">
        <v>833</v>
      </c>
      <c r="B267" s="78">
        <v>6</v>
      </c>
      <c r="C267" s="79" t="s">
        <v>217</v>
      </c>
      <c r="D267" s="80">
        <v>42873</v>
      </c>
      <c r="E267" s="81" t="s">
        <v>158</v>
      </c>
      <c r="F267" s="79" t="s">
        <v>515</v>
      </c>
      <c r="G267" s="82">
        <v>505</v>
      </c>
      <c r="H267" s="83" t="s">
        <v>834</v>
      </c>
      <c r="I267" s="84" t="s">
        <v>835</v>
      </c>
      <c r="J267" s="85" t="s">
        <v>836</v>
      </c>
      <c r="K267" s="86" t="s">
        <v>140</v>
      </c>
      <c r="L267" s="86" t="s">
        <v>338</v>
      </c>
      <c r="M267" s="86">
        <v>2121114084</v>
      </c>
      <c r="N267" s="86" t="s">
        <v>217</v>
      </c>
      <c r="O267" s="87"/>
    </row>
    <row r="268" spans="1:15" ht="26.25" customHeight="1">
      <c r="A268" s="77" t="s">
        <v>837</v>
      </c>
      <c r="B268" s="78">
        <v>13</v>
      </c>
      <c r="C268" s="79" t="s">
        <v>155</v>
      </c>
      <c r="D268" s="80">
        <v>42874</v>
      </c>
      <c r="E268" s="81" t="s">
        <v>173</v>
      </c>
      <c r="F268" s="79" t="s">
        <v>515</v>
      </c>
      <c r="G268" s="82">
        <v>404</v>
      </c>
      <c r="H268" s="83" t="s">
        <v>838</v>
      </c>
      <c r="I268" s="84" t="s">
        <v>839</v>
      </c>
      <c r="J268" s="85" t="s">
        <v>840</v>
      </c>
      <c r="K268" s="86" t="s">
        <v>182</v>
      </c>
      <c r="L268" s="86" t="s">
        <v>12</v>
      </c>
      <c r="M268" s="86">
        <v>5967</v>
      </c>
      <c r="N268" s="86" t="s">
        <v>177</v>
      </c>
      <c r="O268" s="87"/>
    </row>
    <row r="269" spans="1:15" ht="26.25" hidden="1" customHeight="1">
      <c r="A269" s="77" t="s">
        <v>841</v>
      </c>
      <c r="B269" s="78">
        <v>11</v>
      </c>
      <c r="C269" s="79" t="s">
        <v>195</v>
      </c>
      <c r="D269" s="80">
        <v>42874</v>
      </c>
      <c r="E269" s="81" t="s">
        <v>134</v>
      </c>
      <c r="F269" s="79" t="s">
        <v>135</v>
      </c>
      <c r="G269" s="82" t="s">
        <v>259</v>
      </c>
      <c r="H269" s="83" t="s">
        <v>196</v>
      </c>
      <c r="I269" s="84" t="s">
        <v>197</v>
      </c>
      <c r="J269" s="85" t="s">
        <v>842</v>
      </c>
      <c r="K269" s="86" t="s">
        <v>182</v>
      </c>
      <c r="L269" s="86" t="s">
        <v>199</v>
      </c>
      <c r="M269" s="86">
        <v>9563</v>
      </c>
      <c r="N269" s="86" t="s">
        <v>195</v>
      </c>
      <c r="O269" s="87"/>
    </row>
    <row r="270" spans="1:15" ht="26.25" hidden="1" customHeight="1">
      <c r="A270" s="77" t="s">
        <v>841</v>
      </c>
      <c r="B270" s="78">
        <v>17</v>
      </c>
      <c r="C270" s="79" t="s">
        <v>195</v>
      </c>
      <c r="D270" s="80">
        <v>42874</v>
      </c>
      <c r="E270" s="81" t="s">
        <v>134</v>
      </c>
      <c r="F270" s="79" t="s">
        <v>135</v>
      </c>
      <c r="G270" s="82" t="s">
        <v>348</v>
      </c>
      <c r="H270" s="83" t="s">
        <v>196</v>
      </c>
      <c r="I270" s="84" t="s">
        <v>197</v>
      </c>
      <c r="J270" s="85" t="s">
        <v>843</v>
      </c>
      <c r="K270" s="86" t="s">
        <v>140</v>
      </c>
      <c r="L270" s="86" t="s">
        <v>199</v>
      </c>
      <c r="M270" s="86">
        <v>1921613393</v>
      </c>
      <c r="N270" s="86" t="s">
        <v>195</v>
      </c>
      <c r="O270" s="87"/>
    </row>
    <row r="271" spans="1:15" ht="26.25" hidden="1" customHeight="1">
      <c r="A271" s="77" t="s">
        <v>841</v>
      </c>
      <c r="B271" s="78">
        <v>19</v>
      </c>
      <c r="C271" s="79" t="s">
        <v>195</v>
      </c>
      <c r="D271" s="80">
        <v>42874</v>
      </c>
      <c r="E271" s="81" t="s">
        <v>134</v>
      </c>
      <c r="F271" s="79" t="s">
        <v>135</v>
      </c>
      <c r="G271" s="82" t="s">
        <v>242</v>
      </c>
      <c r="H271" s="83" t="s">
        <v>196</v>
      </c>
      <c r="I271" s="84" t="s">
        <v>197</v>
      </c>
      <c r="J271" s="85" t="s">
        <v>606</v>
      </c>
      <c r="K271" s="86" t="s">
        <v>140</v>
      </c>
      <c r="L271" s="86" t="s">
        <v>199</v>
      </c>
      <c r="M271" s="86">
        <v>2120718093</v>
      </c>
      <c r="N271" s="86" t="s">
        <v>195</v>
      </c>
      <c r="O271" s="87"/>
    </row>
    <row r="272" spans="1:15" ht="26.25" hidden="1" customHeight="1">
      <c r="A272" s="77" t="s">
        <v>841</v>
      </c>
      <c r="B272" s="78">
        <v>23</v>
      </c>
      <c r="C272" s="79" t="s">
        <v>195</v>
      </c>
      <c r="D272" s="80">
        <v>42874</v>
      </c>
      <c r="E272" s="81" t="s">
        <v>134</v>
      </c>
      <c r="F272" s="79" t="s">
        <v>135</v>
      </c>
      <c r="G272" s="82">
        <v>306</v>
      </c>
      <c r="H272" s="83" t="s">
        <v>196</v>
      </c>
      <c r="I272" s="84" t="s">
        <v>197</v>
      </c>
      <c r="J272" s="85" t="s">
        <v>844</v>
      </c>
      <c r="K272" s="86" t="s">
        <v>140</v>
      </c>
      <c r="L272" s="86" t="s">
        <v>199</v>
      </c>
      <c r="M272" s="86">
        <v>4054</v>
      </c>
      <c r="N272" s="86" t="s">
        <v>195</v>
      </c>
      <c r="O272" s="87"/>
    </row>
    <row r="273" spans="1:15" ht="26.25" hidden="1" customHeight="1">
      <c r="A273" s="77" t="s">
        <v>845</v>
      </c>
      <c r="B273" s="78">
        <v>6</v>
      </c>
      <c r="C273" s="79" t="s">
        <v>225</v>
      </c>
      <c r="D273" s="80">
        <v>42874</v>
      </c>
      <c r="E273" s="81" t="s">
        <v>241</v>
      </c>
      <c r="F273" s="79" t="s">
        <v>515</v>
      </c>
      <c r="G273" s="82">
        <v>303</v>
      </c>
      <c r="H273" s="83" t="s">
        <v>500</v>
      </c>
      <c r="I273" s="84" t="s">
        <v>501</v>
      </c>
      <c r="J273" s="85" t="s">
        <v>846</v>
      </c>
      <c r="K273" s="86" t="s">
        <v>140</v>
      </c>
      <c r="L273" s="86" t="s">
        <v>343</v>
      </c>
      <c r="M273" s="86">
        <v>4554</v>
      </c>
      <c r="N273" s="86" t="s">
        <v>225</v>
      </c>
      <c r="O273" s="87"/>
    </row>
    <row r="274" spans="1:15" ht="26.25" hidden="1" customHeight="1">
      <c r="A274" s="77" t="s">
        <v>845</v>
      </c>
      <c r="B274" s="78">
        <v>7</v>
      </c>
      <c r="C274" s="79" t="s">
        <v>225</v>
      </c>
      <c r="D274" s="80">
        <v>42874</v>
      </c>
      <c r="E274" s="81" t="s">
        <v>241</v>
      </c>
      <c r="F274" s="79" t="s">
        <v>515</v>
      </c>
      <c r="G274" s="82">
        <v>304</v>
      </c>
      <c r="H274" s="83" t="s">
        <v>500</v>
      </c>
      <c r="I274" s="84" t="s">
        <v>501</v>
      </c>
      <c r="J274" s="85" t="s">
        <v>847</v>
      </c>
      <c r="K274" s="86" t="s">
        <v>140</v>
      </c>
      <c r="L274" s="86" t="s">
        <v>343</v>
      </c>
      <c r="M274" s="86">
        <v>6617</v>
      </c>
      <c r="N274" s="86" t="s">
        <v>225</v>
      </c>
      <c r="O274" s="87"/>
    </row>
    <row r="275" spans="1:15" ht="26.25" hidden="1" customHeight="1">
      <c r="A275" s="77" t="s">
        <v>845</v>
      </c>
      <c r="B275" s="78">
        <v>9</v>
      </c>
      <c r="C275" s="79" t="s">
        <v>225</v>
      </c>
      <c r="D275" s="80">
        <v>42874</v>
      </c>
      <c r="E275" s="81" t="s">
        <v>241</v>
      </c>
      <c r="F275" s="79" t="s">
        <v>515</v>
      </c>
      <c r="G275" s="82">
        <v>306</v>
      </c>
      <c r="H275" s="83" t="s">
        <v>500</v>
      </c>
      <c r="I275" s="84" t="s">
        <v>501</v>
      </c>
      <c r="J275" s="85" t="s">
        <v>848</v>
      </c>
      <c r="K275" s="86" t="s">
        <v>140</v>
      </c>
      <c r="L275" s="86" t="s">
        <v>343</v>
      </c>
      <c r="M275" s="86">
        <v>6998</v>
      </c>
      <c r="N275" s="86" t="s">
        <v>225</v>
      </c>
      <c r="O275" s="87"/>
    </row>
    <row r="276" spans="1:15" ht="26.25" hidden="1" customHeight="1">
      <c r="A276" s="77" t="s">
        <v>845</v>
      </c>
      <c r="B276" s="78">
        <v>9</v>
      </c>
      <c r="C276" s="79" t="s">
        <v>225</v>
      </c>
      <c r="D276" s="80">
        <v>42874</v>
      </c>
      <c r="E276" s="81" t="s">
        <v>241</v>
      </c>
      <c r="F276" s="79" t="s">
        <v>515</v>
      </c>
      <c r="G276" s="82">
        <v>306</v>
      </c>
      <c r="H276" s="83" t="s">
        <v>500</v>
      </c>
      <c r="I276" s="84" t="s">
        <v>501</v>
      </c>
      <c r="J276" s="85" t="s">
        <v>849</v>
      </c>
      <c r="K276" s="86" t="s">
        <v>140</v>
      </c>
      <c r="L276" s="86" t="s">
        <v>343</v>
      </c>
      <c r="M276" s="86">
        <v>4516</v>
      </c>
      <c r="N276" s="86" t="s">
        <v>225</v>
      </c>
      <c r="O276" s="87"/>
    </row>
    <row r="277" spans="1:15" ht="26.25" hidden="1" customHeight="1">
      <c r="A277" s="77" t="s">
        <v>850</v>
      </c>
      <c r="B277" s="78">
        <v>1</v>
      </c>
      <c r="C277" s="79" t="s">
        <v>172</v>
      </c>
      <c r="D277" s="80">
        <v>42872</v>
      </c>
      <c r="E277" s="81" t="s">
        <v>241</v>
      </c>
      <c r="F277" s="79" t="s">
        <v>515</v>
      </c>
      <c r="G277" s="82" t="s">
        <v>266</v>
      </c>
      <c r="H277" s="83" t="s">
        <v>851</v>
      </c>
      <c r="I277" s="84" t="s">
        <v>852</v>
      </c>
      <c r="J277" s="85" t="s">
        <v>853</v>
      </c>
      <c r="K277" s="86" t="s">
        <v>307</v>
      </c>
      <c r="L277" s="86" t="s">
        <v>854</v>
      </c>
      <c r="M277" s="86">
        <v>2220274503</v>
      </c>
      <c r="N277" s="86" t="s">
        <v>172</v>
      </c>
      <c r="O277" s="87"/>
    </row>
    <row r="278" spans="1:15" ht="26.25" hidden="1" customHeight="1">
      <c r="A278" s="77" t="s">
        <v>855</v>
      </c>
      <c r="B278" s="78">
        <v>6</v>
      </c>
      <c r="C278" s="79" t="s">
        <v>225</v>
      </c>
      <c r="D278" s="80">
        <v>42881</v>
      </c>
      <c r="E278" s="81" t="s">
        <v>241</v>
      </c>
      <c r="F278" s="79" t="s">
        <v>515</v>
      </c>
      <c r="G278" s="82">
        <v>302</v>
      </c>
      <c r="H278" s="83" t="s">
        <v>856</v>
      </c>
      <c r="I278" s="84" t="s">
        <v>857</v>
      </c>
      <c r="J278" s="85" t="s">
        <v>619</v>
      </c>
      <c r="K278" s="86" t="s">
        <v>140</v>
      </c>
      <c r="L278" s="86" t="s">
        <v>253</v>
      </c>
      <c r="M278" s="86">
        <v>4365</v>
      </c>
      <c r="N278" s="86" t="s">
        <v>225</v>
      </c>
      <c r="O278" s="87"/>
    </row>
    <row r="279" spans="1:15" ht="26.25" hidden="1" customHeight="1">
      <c r="A279" s="77" t="s">
        <v>855</v>
      </c>
      <c r="B279" s="78">
        <v>6</v>
      </c>
      <c r="C279" s="79" t="s">
        <v>225</v>
      </c>
      <c r="D279" s="80">
        <v>42881</v>
      </c>
      <c r="E279" s="81" t="s">
        <v>241</v>
      </c>
      <c r="F279" s="79" t="s">
        <v>515</v>
      </c>
      <c r="G279" s="82">
        <v>302</v>
      </c>
      <c r="H279" s="83" t="s">
        <v>856</v>
      </c>
      <c r="I279" s="84" t="s">
        <v>857</v>
      </c>
      <c r="J279" s="85" t="s">
        <v>858</v>
      </c>
      <c r="K279" s="86" t="s">
        <v>140</v>
      </c>
      <c r="L279" s="86" t="s">
        <v>253</v>
      </c>
      <c r="M279" s="86">
        <v>4353</v>
      </c>
      <c r="N279" s="86" t="s">
        <v>225</v>
      </c>
      <c r="O279" s="87"/>
    </row>
    <row r="280" spans="1:15" ht="26.25" hidden="1" customHeight="1">
      <c r="A280" s="77" t="s">
        <v>855</v>
      </c>
      <c r="B280" s="78">
        <v>6</v>
      </c>
      <c r="C280" s="79" t="s">
        <v>225</v>
      </c>
      <c r="D280" s="80">
        <v>42881</v>
      </c>
      <c r="E280" s="81" t="s">
        <v>241</v>
      </c>
      <c r="F280" s="79" t="s">
        <v>515</v>
      </c>
      <c r="G280" s="82">
        <v>302</v>
      </c>
      <c r="H280" s="83" t="s">
        <v>856</v>
      </c>
      <c r="I280" s="84" t="s">
        <v>857</v>
      </c>
      <c r="J280" s="85" t="s">
        <v>859</v>
      </c>
      <c r="K280" s="86" t="s">
        <v>140</v>
      </c>
      <c r="L280" s="86" t="s">
        <v>253</v>
      </c>
      <c r="M280" s="86">
        <v>4640</v>
      </c>
      <c r="N280" s="86" t="s">
        <v>225</v>
      </c>
      <c r="O280" s="87"/>
    </row>
    <row r="281" spans="1:15" ht="26.25" hidden="1" customHeight="1">
      <c r="A281" s="77" t="s">
        <v>855</v>
      </c>
      <c r="B281" s="78">
        <v>8</v>
      </c>
      <c r="C281" s="79" t="s">
        <v>225</v>
      </c>
      <c r="D281" s="80">
        <v>42881</v>
      </c>
      <c r="E281" s="81" t="s">
        <v>241</v>
      </c>
      <c r="F281" s="79" t="s">
        <v>515</v>
      </c>
      <c r="G281" s="82">
        <v>304</v>
      </c>
      <c r="H281" s="83" t="s">
        <v>856</v>
      </c>
      <c r="I281" s="84" t="s">
        <v>857</v>
      </c>
      <c r="J281" s="85" t="s">
        <v>860</v>
      </c>
      <c r="K281" s="86" t="s">
        <v>140</v>
      </c>
      <c r="L281" s="86" t="s">
        <v>253</v>
      </c>
      <c r="M281" s="86">
        <v>1920529118</v>
      </c>
      <c r="N281" s="86" t="s">
        <v>225</v>
      </c>
      <c r="O281" s="87"/>
    </row>
    <row r="282" spans="1:15" ht="26.25" hidden="1" customHeight="1">
      <c r="A282" s="77" t="s">
        <v>861</v>
      </c>
      <c r="B282" s="78">
        <v>4</v>
      </c>
      <c r="C282" s="79" t="s">
        <v>142</v>
      </c>
      <c r="D282" s="80">
        <v>42881</v>
      </c>
      <c r="E282" s="81" t="s">
        <v>134</v>
      </c>
      <c r="F282" s="79" t="s">
        <v>498</v>
      </c>
      <c r="G282" s="82" t="s">
        <v>862</v>
      </c>
      <c r="H282" s="83" t="s">
        <v>863</v>
      </c>
      <c r="I282" s="84" t="s">
        <v>864</v>
      </c>
      <c r="J282" s="85" t="s">
        <v>865</v>
      </c>
      <c r="K282" s="86" t="s">
        <v>140</v>
      </c>
      <c r="L282" s="86" t="s">
        <v>326</v>
      </c>
      <c r="M282" s="86">
        <v>3282</v>
      </c>
      <c r="N282" s="86" t="s">
        <v>150</v>
      </c>
      <c r="O282" s="87"/>
    </row>
    <row r="283" spans="1:15" ht="26.25" hidden="1" customHeight="1">
      <c r="A283" s="77" t="s">
        <v>866</v>
      </c>
      <c r="B283" s="78">
        <v>2</v>
      </c>
      <c r="C283" s="79" t="s">
        <v>217</v>
      </c>
      <c r="D283" s="80">
        <v>42881</v>
      </c>
      <c r="E283" s="81" t="s">
        <v>241</v>
      </c>
      <c r="F283" s="79" t="s">
        <v>135</v>
      </c>
      <c r="G283" s="82" t="s">
        <v>261</v>
      </c>
      <c r="H283" s="83" t="s">
        <v>867</v>
      </c>
      <c r="I283" s="84" t="s">
        <v>868</v>
      </c>
      <c r="J283" s="85" t="s">
        <v>869</v>
      </c>
      <c r="K283" s="86" t="s">
        <v>140</v>
      </c>
      <c r="L283" s="86" t="s">
        <v>398</v>
      </c>
      <c r="M283" s="86">
        <v>2021123947</v>
      </c>
      <c r="N283" s="86" t="s">
        <v>217</v>
      </c>
      <c r="O283" s="87"/>
    </row>
    <row r="284" spans="1:15" ht="26.25" hidden="1" customHeight="1">
      <c r="A284" s="77" t="s">
        <v>870</v>
      </c>
      <c r="B284" s="78">
        <v>11</v>
      </c>
      <c r="C284" s="79" t="s">
        <v>206</v>
      </c>
      <c r="D284" s="80">
        <v>42880</v>
      </c>
      <c r="E284" s="81" t="s">
        <v>158</v>
      </c>
      <c r="F284" s="79" t="s">
        <v>135</v>
      </c>
      <c r="G284" s="82" t="s">
        <v>277</v>
      </c>
      <c r="H284" s="83" t="s">
        <v>871</v>
      </c>
      <c r="I284" s="84" t="s">
        <v>872</v>
      </c>
      <c r="J284" s="85" t="s">
        <v>873</v>
      </c>
      <c r="K284" s="86" t="s">
        <v>140</v>
      </c>
      <c r="L284" s="86" t="s">
        <v>253</v>
      </c>
      <c r="M284" s="86">
        <v>1920524260</v>
      </c>
      <c r="N284" s="86" t="s">
        <v>225</v>
      </c>
      <c r="O284" s="87"/>
    </row>
    <row r="285" spans="1:15" ht="26.25" hidden="1" customHeight="1">
      <c r="A285" s="77" t="s">
        <v>870</v>
      </c>
      <c r="B285" s="78">
        <v>24</v>
      </c>
      <c r="C285" s="79" t="s">
        <v>206</v>
      </c>
      <c r="D285" s="80">
        <v>42880</v>
      </c>
      <c r="E285" s="81" t="s">
        <v>158</v>
      </c>
      <c r="F285" s="79" t="s">
        <v>135</v>
      </c>
      <c r="G285" s="82" t="s">
        <v>367</v>
      </c>
      <c r="H285" s="83" t="s">
        <v>871</v>
      </c>
      <c r="I285" s="84" t="s">
        <v>872</v>
      </c>
      <c r="J285" s="85" t="s">
        <v>874</v>
      </c>
      <c r="K285" s="86" t="s">
        <v>140</v>
      </c>
      <c r="L285" s="86" t="s">
        <v>324</v>
      </c>
      <c r="M285" s="86">
        <v>4549</v>
      </c>
      <c r="N285" s="86" t="s">
        <v>195</v>
      </c>
      <c r="O285" s="87"/>
    </row>
    <row r="286" spans="1:15" ht="26.25" hidden="1" customHeight="1">
      <c r="A286" s="77" t="s">
        <v>875</v>
      </c>
      <c r="B286" s="78">
        <v>2</v>
      </c>
      <c r="C286" s="79" t="s">
        <v>155</v>
      </c>
      <c r="D286" s="80">
        <v>42882</v>
      </c>
      <c r="E286" s="81" t="s">
        <v>134</v>
      </c>
      <c r="F286" s="79" t="s">
        <v>135</v>
      </c>
      <c r="G286" s="82" t="s">
        <v>151</v>
      </c>
      <c r="H286" s="83" t="s">
        <v>420</v>
      </c>
      <c r="I286" s="84" t="s">
        <v>421</v>
      </c>
      <c r="J286" s="85" t="s">
        <v>876</v>
      </c>
      <c r="K286" s="86" t="s">
        <v>140</v>
      </c>
      <c r="L286" s="86" t="s">
        <v>208</v>
      </c>
      <c r="M286" s="86">
        <v>2120359181</v>
      </c>
      <c r="N286" s="86" t="s">
        <v>206</v>
      </c>
      <c r="O286" s="87"/>
    </row>
    <row r="287" spans="1:15" ht="26.25" hidden="1" customHeight="1">
      <c r="A287" s="77" t="s">
        <v>875</v>
      </c>
      <c r="B287" s="78">
        <v>2</v>
      </c>
      <c r="C287" s="79" t="s">
        <v>155</v>
      </c>
      <c r="D287" s="80">
        <v>42882</v>
      </c>
      <c r="E287" s="81" t="s">
        <v>134</v>
      </c>
      <c r="F287" s="79" t="s">
        <v>135</v>
      </c>
      <c r="G287" s="82">
        <v>702</v>
      </c>
      <c r="H287" s="83" t="s">
        <v>420</v>
      </c>
      <c r="I287" s="84" t="s">
        <v>421</v>
      </c>
      <c r="J287" s="85" t="s">
        <v>877</v>
      </c>
      <c r="K287" s="86" t="s">
        <v>140</v>
      </c>
      <c r="L287" s="86" t="s">
        <v>205</v>
      </c>
      <c r="M287" s="86">
        <v>2120313219</v>
      </c>
      <c r="N287" s="86" t="s">
        <v>206</v>
      </c>
      <c r="O287" s="87"/>
    </row>
    <row r="288" spans="1:15" ht="26.25" hidden="1" customHeight="1">
      <c r="A288" s="77" t="s">
        <v>875</v>
      </c>
      <c r="B288" s="78">
        <v>2</v>
      </c>
      <c r="C288" s="79" t="s">
        <v>155</v>
      </c>
      <c r="D288" s="80">
        <v>42882</v>
      </c>
      <c r="E288" s="81" t="s">
        <v>134</v>
      </c>
      <c r="F288" s="79" t="s">
        <v>135</v>
      </c>
      <c r="G288" s="82" t="s">
        <v>329</v>
      </c>
      <c r="H288" s="83" t="s">
        <v>420</v>
      </c>
      <c r="I288" s="84" t="s">
        <v>421</v>
      </c>
      <c r="J288" s="85" t="s">
        <v>878</v>
      </c>
      <c r="K288" s="86" t="s">
        <v>182</v>
      </c>
      <c r="L288" s="86" t="s">
        <v>208</v>
      </c>
      <c r="M288" s="86">
        <v>2120716981</v>
      </c>
      <c r="N288" s="86" t="s">
        <v>206</v>
      </c>
      <c r="O288" s="87"/>
    </row>
    <row r="289" spans="1:15" ht="26.25" hidden="1" customHeight="1">
      <c r="A289" s="77" t="s">
        <v>879</v>
      </c>
      <c r="B289" s="78">
        <v>12</v>
      </c>
      <c r="C289" s="79" t="s">
        <v>225</v>
      </c>
      <c r="D289" s="80">
        <v>42882</v>
      </c>
      <c r="E289" s="81" t="s">
        <v>134</v>
      </c>
      <c r="F289" s="79" t="s">
        <v>515</v>
      </c>
      <c r="G289" s="82">
        <v>303</v>
      </c>
      <c r="H289" s="83" t="s">
        <v>299</v>
      </c>
      <c r="I289" s="84" t="s">
        <v>300</v>
      </c>
      <c r="J289" s="85" t="s">
        <v>880</v>
      </c>
      <c r="K289" s="86" t="s">
        <v>140</v>
      </c>
      <c r="L289" s="86" t="s">
        <v>253</v>
      </c>
      <c r="M289" s="86">
        <v>1921524759</v>
      </c>
      <c r="N289" s="86" t="s">
        <v>225</v>
      </c>
      <c r="O289" s="87"/>
    </row>
    <row r="290" spans="1:15" ht="26.25" customHeight="1">
      <c r="A290" s="77" t="s">
        <v>881</v>
      </c>
      <c r="B290" s="78">
        <v>7</v>
      </c>
      <c r="C290" s="79" t="s">
        <v>177</v>
      </c>
      <c r="D290" s="80">
        <v>42881</v>
      </c>
      <c r="E290" s="81" t="s">
        <v>185</v>
      </c>
      <c r="F290" s="79" t="s">
        <v>135</v>
      </c>
      <c r="G290" s="82" t="s">
        <v>151</v>
      </c>
      <c r="H290" s="83" t="s">
        <v>882</v>
      </c>
      <c r="I290" s="84" t="s">
        <v>883</v>
      </c>
      <c r="J290" s="85" t="s">
        <v>884</v>
      </c>
      <c r="K290" s="86" t="s">
        <v>140</v>
      </c>
      <c r="L290" s="86" t="s">
        <v>11</v>
      </c>
      <c r="M290" s="86">
        <v>68258</v>
      </c>
      <c r="N290" s="86" t="s">
        <v>177</v>
      </c>
      <c r="O290" s="87"/>
    </row>
    <row r="291" spans="1:15" ht="26.25" hidden="1" customHeight="1">
      <c r="A291" s="77" t="s">
        <v>885</v>
      </c>
      <c r="B291" s="78">
        <v>3</v>
      </c>
      <c r="C291" s="79" t="s">
        <v>491</v>
      </c>
      <c r="D291" s="80">
        <v>42881</v>
      </c>
      <c r="E291" s="81" t="s">
        <v>134</v>
      </c>
      <c r="F291" s="79" t="s">
        <v>498</v>
      </c>
      <c r="G291" s="82">
        <v>305</v>
      </c>
      <c r="H291" s="83" t="s">
        <v>886</v>
      </c>
      <c r="I291" s="84" t="s">
        <v>887</v>
      </c>
      <c r="J291" s="85" t="s">
        <v>888</v>
      </c>
      <c r="K291" s="86" t="s">
        <v>140</v>
      </c>
      <c r="L291" s="86" t="s">
        <v>889</v>
      </c>
      <c r="M291" s="86">
        <v>1921163728</v>
      </c>
      <c r="N291" s="86" t="s">
        <v>496</v>
      </c>
      <c r="O291" s="87"/>
    </row>
    <row r="292" spans="1:15" ht="26.25" hidden="1" customHeight="1">
      <c r="A292" s="77" t="s">
        <v>890</v>
      </c>
      <c r="B292" s="78">
        <v>4</v>
      </c>
      <c r="C292" s="79" t="s">
        <v>225</v>
      </c>
      <c r="D292" s="80">
        <v>42882</v>
      </c>
      <c r="E292" s="81" t="s">
        <v>185</v>
      </c>
      <c r="F292" s="79" t="s">
        <v>515</v>
      </c>
      <c r="G292" s="82">
        <v>306</v>
      </c>
      <c r="H292" s="83" t="s">
        <v>645</v>
      </c>
      <c r="I292" s="84" t="s">
        <v>646</v>
      </c>
      <c r="J292" s="85" t="s">
        <v>891</v>
      </c>
      <c r="K292" s="86" t="s">
        <v>140</v>
      </c>
      <c r="L292" s="86" t="s">
        <v>253</v>
      </c>
      <c r="M292" s="86">
        <v>1920528680</v>
      </c>
      <c r="N292" s="86" t="s">
        <v>225</v>
      </c>
      <c r="O292" s="87"/>
    </row>
    <row r="293" spans="1:15" ht="26.25" hidden="1" customHeight="1">
      <c r="A293" s="77" t="s">
        <v>890</v>
      </c>
      <c r="B293" s="78">
        <v>4</v>
      </c>
      <c r="C293" s="79" t="s">
        <v>225</v>
      </c>
      <c r="D293" s="80">
        <v>42882</v>
      </c>
      <c r="E293" s="81" t="s">
        <v>185</v>
      </c>
      <c r="F293" s="79" t="s">
        <v>515</v>
      </c>
      <c r="G293" s="82">
        <v>304</v>
      </c>
      <c r="H293" s="83" t="s">
        <v>645</v>
      </c>
      <c r="I293" s="84" t="s">
        <v>646</v>
      </c>
      <c r="J293" s="85" t="s">
        <v>616</v>
      </c>
      <c r="K293" s="86" t="s">
        <v>140</v>
      </c>
      <c r="L293" s="86" t="s">
        <v>253</v>
      </c>
      <c r="M293" s="86">
        <v>1921524199</v>
      </c>
      <c r="N293" s="86" t="s">
        <v>225</v>
      </c>
      <c r="O293" s="87"/>
    </row>
    <row r="294" spans="1:15" ht="26.25" hidden="1" customHeight="1">
      <c r="A294" s="77" t="s">
        <v>890</v>
      </c>
      <c r="B294" s="78">
        <v>4</v>
      </c>
      <c r="C294" s="79" t="s">
        <v>225</v>
      </c>
      <c r="D294" s="80">
        <v>42882</v>
      </c>
      <c r="E294" s="81" t="s">
        <v>185</v>
      </c>
      <c r="F294" s="79" t="s">
        <v>515</v>
      </c>
      <c r="G294" s="82">
        <v>405</v>
      </c>
      <c r="H294" s="83" t="s">
        <v>645</v>
      </c>
      <c r="I294" s="84" t="s">
        <v>646</v>
      </c>
      <c r="J294" s="85" t="s">
        <v>892</v>
      </c>
      <c r="K294" s="86" t="s">
        <v>140</v>
      </c>
      <c r="L294" s="86" t="s">
        <v>253</v>
      </c>
      <c r="M294" s="86">
        <v>1920528950</v>
      </c>
      <c r="N294" s="86" t="s">
        <v>225</v>
      </c>
      <c r="O294" s="87"/>
    </row>
    <row r="295" spans="1:15" ht="26.25" hidden="1" customHeight="1">
      <c r="A295" s="77" t="s">
        <v>890</v>
      </c>
      <c r="B295" s="78">
        <v>4</v>
      </c>
      <c r="C295" s="79" t="s">
        <v>225</v>
      </c>
      <c r="D295" s="80">
        <v>42882</v>
      </c>
      <c r="E295" s="81" t="s">
        <v>185</v>
      </c>
      <c r="F295" s="79" t="s">
        <v>515</v>
      </c>
      <c r="G295" s="82">
        <v>505</v>
      </c>
      <c r="H295" s="83" t="s">
        <v>645</v>
      </c>
      <c r="I295" s="84" t="s">
        <v>646</v>
      </c>
      <c r="J295" s="85" t="s">
        <v>893</v>
      </c>
      <c r="K295" s="86" t="s">
        <v>140</v>
      </c>
      <c r="L295" s="86" t="s">
        <v>253</v>
      </c>
      <c r="M295" s="86">
        <v>8277</v>
      </c>
      <c r="N295" s="86" t="s">
        <v>225</v>
      </c>
      <c r="O295" s="87"/>
    </row>
    <row r="296" spans="1:15" ht="26.25" hidden="1" customHeight="1">
      <c r="A296" s="77" t="s">
        <v>890</v>
      </c>
      <c r="B296" s="78">
        <v>4</v>
      </c>
      <c r="C296" s="79" t="s">
        <v>225</v>
      </c>
      <c r="D296" s="80">
        <v>42882</v>
      </c>
      <c r="E296" s="81" t="s">
        <v>185</v>
      </c>
      <c r="F296" s="79" t="s">
        <v>515</v>
      </c>
      <c r="G296" s="82">
        <v>306</v>
      </c>
      <c r="H296" s="83" t="s">
        <v>645</v>
      </c>
      <c r="I296" s="84" t="s">
        <v>646</v>
      </c>
      <c r="J296" s="85" t="s">
        <v>894</v>
      </c>
      <c r="K296" s="86" t="s">
        <v>140</v>
      </c>
      <c r="L296" s="86" t="s">
        <v>253</v>
      </c>
      <c r="M296" s="86">
        <v>1920524417</v>
      </c>
      <c r="N296" s="86" t="s">
        <v>225</v>
      </c>
      <c r="O296" s="87"/>
    </row>
    <row r="297" spans="1:15" ht="26.25" hidden="1" customHeight="1">
      <c r="A297" s="77" t="s">
        <v>890</v>
      </c>
      <c r="B297" s="78">
        <v>4</v>
      </c>
      <c r="C297" s="79" t="s">
        <v>225</v>
      </c>
      <c r="D297" s="80">
        <v>42882</v>
      </c>
      <c r="E297" s="81" t="s">
        <v>185</v>
      </c>
      <c r="F297" s="79" t="s">
        <v>515</v>
      </c>
      <c r="G297" s="82">
        <v>306</v>
      </c>
      <c r="H297" s="83" t="s">
        <v>645</v>
      </c>
      <c r="I297" s="84" t="s">
        <v>646</v>
      </c>
      <c r="J297" s="85" t="s">
        <v>895</v>
      </c>
      <c r="K297" s="86" t="s">
        <v>182</v>
      </c>
      <c r="L297" s="86" t="s">
        <v>253</v>
      </c>
      <c r="M297" s="86">
        <v>4822</v>
      </c>
      <c r="N297" s="86" t="s">
        <v>225</v>
      </c>
      <c r="O297" s="87"/>
    </row>
    <row r="298" spans="1:15" ht="26.25" hidden="1" customHeight="1">
      <c r="A298" s="77" t="s">
        <v>890</v>
      </c>
      <c r="B298" s="78">
        <v>4</v>
      </c>
      <c r="C298" s="79" t="s">
        <v>225</v>
      </c>
      <c r="D298" s="80">
        <v>42882</v>
      </c>
      <c r="E298" s="81" t="s">
        <v>185</v>
      </c>
      <c r="F298" s="79" t="s">
        <v>515</v>
      </c>
      <c r="G298" s="82">
        <v>406</v>
      </c>
      <c r="H298" s="83" t="s">
        <v>645</v>
      </c>
      <c r="I298" s="84" t="s">
        <v>646</v>
      </c>
      <c r="J298" s="85" t="s">
        <v>896</v>
      </c>
      <c r="K298" s="86" t="s">
        <v>182</v>
      </c>
      <c r="L298" s="86" t="s">
        <v>253</v>
      </c>
      <c r="M298" s="86">
        <v>8298</v>
      </c>
      <c r="N298" s="86" t="s">
        <v>225</v>
      </c>
      <c r="O298" s="87"/>
    </row>
    <row r="299" spans="1:15" ht="26.25" hidden="1" customHeight="1">
      <c r="A299" s="77" t="s">
        <v>897</v>
      </c>
      <c r="B299" s="78">
        <v>5</v>
      </c>
      <c r="C299" s="79" t="s">
        <v>150</v>
      </c>
      <c r="D299" s="80">
        <v>42881</v>
      </c>
      <c r="E299" s="81" t="s">
        <v>158</v>
      </c>
      <c r="F299" s="79" t="s">
        <v>567</v>
      </c>
      <c r="G299" s="82" t="s">
        <v>277</v>
      </c>
      <c r="H299" s="83" t="s">
        <v>898</v>
      </c>
      <c r="I299" s="84" t="s">
        <v>899</v>
      </c>
      <c r="J299" s="85" t="s">
        <v>900</v>
      </c>
      <c r="K299" s="86" t="s">
        <v>140</v>
      </c>
      <c r="L299" s="86" t="s">
        <v>901</v>
      </c>
      <c r="M299" s="86">
        <v>2021164132</v>
      </c>
      <c r="N299" s="86" t="s">
        <v>496</v>
      </c>
      <c r="O299" s="87"/>
    </row>
    <row r="300" spans="1:15" ht="26.25" hidden="1" customHeight="1">
      <c r="A300" s="77" t="s">
        <v>902</v>
      </c>
      <c r="B300" s="78">
        <v>8</v>
      </c>
      <c r="C300" s="79" t="s">
        <v>142</v>
      </c>
      <c r="D300" s="80">
        <v>42882</v>
      </c>
      <c r="E300" s="81" t="s">
        <v>241</v>
      </c>
      <c r="F300" s="79" t="s">
        <v>135</v>
      </c>
      <c r="G300" s="82">
        <v>803</v>
      </c>
      <c r="H300" s="83" t="s">
        <v>903</v>
      </c>
      <c r="I300" s="84" t="s">
        <v>904</v>
      </c>
      <c r="J300" s="85" t="s">
        <v>905</v>
      </c>
      <c r="K300" s="86" t="s">
        <v>140</v>
      </c>
      <c r="L300" s="86" t="s">
        <v>906</v>
      </c>
      <c r="M300" s="86">
        <v>3461</v>
      </c>
      <c r="N300" s="86" t="s">
        <v>142</v>
      </c>
      <c r="O300" s="87"/>
    </row>
    <row r="301" spans="1:15" ht="26.25" hidden="1" customHeight="1">
      <c r="A301" s="77" t="s">
        <v>907</v>
      </c>
      <c r="B301" s="78">
        <v>12</v>
      </c>
      <c r="C301" s="79" t="s">
        <v>206</v>
      </c>
      <c r="D301" s="80">
        <v>42880</v>
      </c>
      <c r="E301" s="81" t="s">
        <v>241</v>
      </c>
      <c r="F301" s="79" t="s">
        <v>135</v>
      </c>
      <c r="G301" s="82" t="s">
        <v>333</v>
      </c>
      <c r="H301" s="83" t="s">
        <v>562</v>
      </c>
      <c r="I301" s="84" t="s">
        <v>563</v>
      </c>
      <c r="J301" s="85" t="s">
        <v>908</v>
      </c>
      <c r="K301" s="86" t="s">
        <v>140</v>
      </c>
      <c r="L301" s="86" t="s">
        <v>335</v>
      </c>
      <c r="M301" s="86">
        <v>16783</v>
      </c>
      <c r="N301" s="86" t="s">
        <v>172</v>
      </c>
      <c r="O301" s="87"/>
    </row>
    <row r="302" spans="1:15" ht="26.25" hidden="1" customHeight="1">
      <c r="A302" s="77" t="s">
        <v>907</v>
      </c>
      <c r="B302" s="78">
        <v>20</v>
      </c>
      <c r="C302" s="79" t="s">
        <v>206</v>
      </c>
      <c r="D302" s="80">
        <v>42880</v>
      </c>
      <c r="E302" s="81" t="s">
        <v>241</v>
      </c>
      <c r="F302" s="79" t="s">
        <v>135</v>
      </c>
      <c r="G302" s="82">
        <v>406</v>
      </c>
      <c r="H302" s="83" t="s">
        <v>562</v>
      </c>
      <c r="I302" s="84" t="s">
        <v>563</v>
      </c>
      <c r="J302" s="85" t="s">
        <v>909</v>
      </c>
      <c r="K302" s="86" t="s">
        <v>140</v>
      </c>
      <c r="L302" s="86" t="s">
        <v>153</v>
      </c>
      <c r="M302" s="86">
        <v>2120567343</v>
      </c>
      <c r="N302" s="86" t="s">
        <v>155</v>
      </c>
      <c r="O302" s="87"/>
    </row>
    <row r="303" spans="1:15" ht="26.25" hidden="1" customHeight="1">
      <c r="A303" s="77" t="s">
        <v>910</v>
      </c>
      <c r="B303" s="78">
        <v>13</v>
      </c>
      <c r="C303" s="79" t="s">
        <v>133</v>
      </c>
      <c r="D303" s="80">
        <v>42874</v>
      </c>
      <c r="E303" s="81" t="s">
        <v>158</v>
      </c>
      <c r="F303" s="79" t="s">
        <v>515</v>
      </c>
      <c r="G303" s="82">
        <v>306</v>
      </c>
      <c r="H303" s="83" t="s">
        <v>243</v>
      </c>
      <c r="I303" s="84" t="s">
        <v>911</v>
      </c>
      <c r="J303" s="85" t="s">
        <v>912</v>
      </c>
      <c r="K303" s="86" t="s">
        <v>140</v>
      </c>
      <c r="L303" s="86" t="s">
        <v>913</v>
      </c>
      <c r="M303" s="86">
        <v>4756</v>
      </c>
      <c r="N303" s="86" t="s">
        <v>914</v>
      </c>
      <c r="O303" s="87"/>
    </row>
    <row r="304" spans="1:15" ht="26.25" hidden="1" customHeight="1">
      <c r="A304" s="77" t="s">
        <v>915</v>
      </c>
      <c r="B304" s="78">
        <v>1</v>
      </c>
      <c r="C304" s="79" t="s">
        <v>133</v>
      </c>
      <c r="D304" s="80">
        <v>42875</v>
      </c>
      <c r="E304" s="81" t="s">
        <v>158</v>
      </c>
      <c r="F304" s="79" t="s">
        <v>515</v>
      </c>
      <c r="G304" s="82">
        <v>506</v>
      </c>
      <c r="H304" s="83" t="s">
        <v>273</v>
      </c>
      <c r="I304" s="84" t="s">
        <v>274</v>
      </c>
      <c r="J304" s="85" t="s">
        <v>916</v>
      </c>
      <c r="K304" s="86" t="s">
        <v>140</v>
      </c>
      <c r="L304" s="86" t="s">
        <v>917</v>
      </c>
      <c r="M304" s="86">
        <v>1921413638</v>
      </c>
      <c r="N304" s="86" t="s">
        <v>150</v>
      </c>
      <c r="O304" s="87"/>
    </row>
    <row r="305" spans="1:15" ht="26.25" hidden="1" customHeight="1">
      <c r="A305" s="77" t="s">
        <v>915</v>
      </c>
      <c r="B305" s="78">
        <v>1</v>
      </c>
      <c r="C305" s="79" t="s">
        <v>133</v>
      </c>
      <c r="D305" s="80">
        <v>42875</v>
      </c>
      <c r="E305" s="81" t="s">
        <v>158</v>
      </c>
      <c r="F305" s="79" t="s">
        <v>515</v>
      </c>
      <c r="G305" s="82" t="s">
        <v>741</v>
      </c>
      <c r="H305" s="83" t="s">
        <v>273</v>
      </c>
      <c r="I305" s="84" t="s">
        <v>274</v>
      </c>
      <c r="J305" s="85" t="s">
        <v>918</v>
      </c>
      <c r="K305" s="86" t="s">
        <v>140</v>
      </c>
      <c r="L305" s="86" t="s">
        <v>919</v>
      </c>
      <c r="M305" s="86">
        <v>13206</v>
      </c>
      <c r="N305" s="86" t="s">
        <v>217</v>
      </c>
      <c r="O305" s="87"/>
    </row>
    <row r="306" spans="1:15" ht="26.25" hidden="1" customHeight="1">
      <c r="A306" s="77" t="s">
        <v>915</v>
      </c>
      <c r="B306" s="78">
        <v>1</v>
      </c>
      <c r="C306" s="79" t="s">
        <v>133</v>
      </c>
      <c r="D306" s="80">
        <v>42875</v>
      </c>
      <c r="E306" s="81" t="s">
        <v>158</v>
      </c>
      <c r="F306" s="79" t="s">
        <v>515</v>
      </c>
      <c r="G306" s="82">
        <v>405</v>
      </c>
      <c r="H306" s="83" t="s">
        <v>273</v>
      </c>
      <c r="I306" s="84" t="s">
        <v>274</v>
      </c>
      <c r="J306" s="85" t="s">
        <v>920</v>
      </c>
      <c r="K306" s="86" t="s">
        <v>140</v>
      </c>
      <c r="L306" s="86" t="s">
        <v>270</v>
      </c>
      <c r="M306" s="86">
        <v>2020713622</v>
      </c>
      <c r="N306" s="86" t="s">
        <v>195</v>
      </c>
      <c r="O306" s="87"/>
    </row>
    <row r="307" spans="1:15" ht="26.25" hidden="1" customHeight="1">
      <c r="A307" s="77" t="s">
        <v>915</v>
      </c>
      <c r="B307" s="78">
        <v>1</v>
      </c>
      <c r="C307" s="79" t="s">
        <v>133</v>
      </c>
      <c r="D307" s="80">
        <v>42875</v>
      </c>
      <c r="E307" s="81" t="s">
        <v>158</v>
      </c>
      <c r="F307" s="79" t="s">
        <v>515</v>
      </c>
      <c r="G307" s="82">
        <v>406</v>
      </c>
      <c r="H307" s="83" t="s">
        <v>273</v>
      </c>
      <c r="I307" s="84" t="s">
        <v>274</v>
      </c>
      <c r="J307" s="85" t="s">
        <v>476</v>
      </c>
      <c r="K307" s="86" t="s">
        <v>140</v>
      </c>
      <c r="L307" s="86" t="s">
        <v>328</v>
      </c>
      <c r="M307" s="86">
        <v>2020225712</v>
      </c>
      <c r="N307" s="86" t="s">
        <v>172</v>
      </c>
      <c r="O307" s="87"/>
    </row>
    <row r="308" spans="1:15" ht="26.25" hidden="1" customHeight="1">
      <c r="A308" s="77" t="s">
        <v>921</v>
      </c>
      <c r="B308" s="78">
        <v>1</v>
      </c>
      <c r="C308" s="79" t="s">
        <v>133</v>
      </c>
      <c r="D308" s="80">
        <v>42874</v>
      </c>
      <c r="E308" s="81" t="s">
        <v>185</v>
      </c>
      <c r="F308" s="79" t="s">
        <v>515</v>
      </c>
      <c r="G308" s="82">
        <v>406</v>
      </c>
      <c r="H308" s="83" t="s">
        <v>248</v>
      </c>
      <c r="I308" s="84" t="s">
        <v>249</v>
      </c>
      <c r="J308" s="85" t="s">
        <v>922</v>
      </c>
      <c r="K308" s="86" t="s">
        <v>140</v>
      </c>
      <c r="L308" s="86" t="s">
        <v>199</v>
      </c>
      <c r="M308" s="86">
        <v>2120266035</v>
      </c>
      <c r="N308" s="86" t="s">
        <v>195</v>
      </c>
      <c r="O308" s="87"/>
    </row>
    <row r="309" spans="1:15" ht="26.25" hidden="1" customHeight="1">
      <c r="A309" s="77" t="s">
        <v>921</v>
      </c>
      <c r="B309" s="78">
        <v>1</v>
      </c>
      <c r="C309" s="79" t="s">
        <v>133</v>
      </c>
      <c r="D309" s="80">
        <v>42874</v>
      </c>
      <c r="E309" s="81" t="s">
        <v>185</v>
      </c>
      <c r="F309" s="79" t="s">
        <v>515</v>
      </c>
      <c r="G309" s="82">
        <v>306</v>
      </c>
      <c r="H309" s="83" t="s">
        <v>248</v>
      </c>
      <c r="I309" s="84" t="s">
        <v>249</v>
      </c>
      <c r="J309" s="85" t="s">
        <v>923</v>
      </c>
      <c r="K309" s="86" t="s">
        <v>140</v>
      </c>
      <c r="L309" s="86" t="s">
        <v>924</v>
      </c>
      <c r="M309" s="86">
        <v>2121118233</v>
      </c>
      <c r="N309" s="86" t="s">
        <v>164</v>
      </c>
      <c r="O309" s="87"/>
    </row>
    <row r="310" spans="1:15" ht="26.25" hidden="1" customHeight="1">
      <c r="A310" s="77" t="s">
        <v>921</v>
      </c>
      <c r="B310" s="78">
        <v>1</v>
      </c>
      <c r="C310" s="79" t="s">
        <v>133</v>
      </c>
      <c r="D310" s="80">
        <v>42874</v>
      </c>
      <c r="E310" s="81" t="s">
        <v>185</v>
      </c>
      <c r="F310" s="79" t="s">
        <v>515</v>
      </c>
      <c r="G310" s="82" t="s">
        <v>925</v>
      </c>
      <c r="H310" s="83" t="s">
        <v>248</v>
      </c>
      <c r="I310" s="84" t="s">
        <v>249</v>
      </c>
      <c r="J310" s="85" t="s">
        <v>926</v>
      </c>
      <c r="K310" s="86" t="s">
        <v>140</v>
      </c>
      <c r="L310" s="86" t="s">
        <v>927</v>
      </c>
      <c r="M310" s="86">
        <v>1921113128</v>
      </c>
      <c r="N310" s="86" t="s">
        <v>172</v>
      </c>
      <c r="O310" s="87"/>
    </row>
    <row r="311" spans="1:15" ht="26.25" hidden="1" customHeight="1">
      <c r="A311" s="77" t="s">
        <v>921</v>
      </c>
      <c r="B311" s="78">
        <v>1</v>
      </c>
      <c r="C311" s="79" t="s">
        <v>133</v>
      </c>
      <c r="D311" s="80">
        <v>42874</v>
      </c>
      <c r="E311" s="81" t="s">
        <v>185</v>
      </c>
      <c r="F311" s="79" t="s">
        <v>515</v>
      </c>
      <c r="G311" s="82">
        <v>305</v>
      </c>
      <c r="H311" s="83" t="s">
        <v>248</v>
      </c>
      <c r="I311" s="84" t="s">
        <v>249</v>
      </c>
      <c r="J311" s="85" t="s">
        <v>928</v>
      </c>
      <c r="K311" s="86" t="s">
        <v>140</v>
      </c>
      <c r="L311" s="86" t="s">
        <v>929</v>
      </c>
      <c r="M311" s="86">
        <v>4359</v>
      </c>
      <c r="N311" s="86" t="s">
        <v>217</v>
      </c>
      <c r="O311" s="87"/>
    </row>
    <row r="312" spans="1:15" ht="26.25" hidden="1" customHeight="1">
      <c r="A312" s="77" t="s">
        <v>921</v>
      </c>
      <c r="B312" s="78">
        <v>1</v>
      </c>
      <c r="C312" s="79" t="s">
        <v>133</v>
      </c>
      <c r="D312" s="80">
        <v>42874</v>
      </c>
      <c r="E312" s="81" t="s">
        <v>185</v>
      </c>
      <c r="F312" s="79" t="s">
        <v>515</v>
      </c>
      <c r="G312" s="82" t="s">
        <v>266</v>
      </c>
      <c r="H312" s="83" t="s">
        <v>248</v>
      </c>
      <c r="I312" s="84" t="s">
        <v>249</v>
      </c>
      <c r="J312" s="85" t="s">
        <v>930</v>
      </c>
      <c r="K312" s="86" t="s">
        <v>140</v>
      </c>
      <c r="L312" s="86" t="s">
        <v>326</v>
      </c>
      <c r="M312" s="86">
        <v>2021418416</v>
      </c>
      <c r="N312" s="86" t="s">
        <v>150</v>
      </c>
      <c r="O312" s="87"/>
    </row>
    <row r="313" spans="1:15" ht="26.25" hidden="1" customHeight="1">
      <c r="A313" s="77" t="s">
        <v>921</v>
      </c>
      <c r="B313" s="78">
        <v>1</v>
      </c>
      <c r="C313" s="79" t="s">
        <v>133</v>
      </c>
      <c r="D313" s="80">
        <v>42874</v>
      </c>
      <c r="E313" s="81" t="s">
        <v>185</v>
      </c>
      <c r="F313" s="79" t="s">
        <v>515</v>
      </c>
      <c r="G313" s="82" t="s">
        <v>931</v>
      </c>
      <c r="H313" s="83" t="s">
        <v>248</v>
      </c>
      <c r="I313" s="84" t="s">
        <v>249</v>
      </c>
      <c r="J313" s="85" t="s">
        <v>932</v>
      </c>
      <c r="K313" s="86" t="s">
        <v>140</v>
      </c>
      <c r="L313" s="86" t="s">
        <v>270</v>
      </c>
      <c r="M313" s="86">
        <v>6366</v>
      </c>
      <c r="N313" s="86" t="s">
        <v>195</v>
      </c>
      <c r="O313" s="87"/>
    </row>
    <row r="314" spans="1:15" ht="26.25" hidden="1" customHeight="1">
      <c r="A314" s="77" t="s">
        <v>933</v>
      </c>
      <c r="B314" s="78">
        <v>9</v>
      </c>
      <c r="C314" s="79" t="s">
        <v>217</v>
      </c>
      <c r="D314" s="80">
        <v>42880</v>
      </c>
      <c r="E314" s="81" t="s">
        <v>185</v>
      </c>
      <c r="F314" s="79" t="s">
        <v>135</v>
      </c>
      <c r="G314" s="82">
        <v>406</v>
      </c>
      <c r="H314" s="83" t="s">
        <v>934</v>
      </c>
      <c r="I314" s="84" t="s">
        <v>935</v>
      </c>
      <c r="J314" s="85" t="s">
        <v>936</v>
      </c>
      <c r="K314" s="86" t="s">
        <v>140</v>
      </c>
      <c r="L314" s="86" t="s">
        <v>441</v>
      </c>
      <c r="M314" s="86">
        <v>2120215515</v>
      </c>
      <c r="N314" s="86" t="s">
        <v>217</v>
      </c>
      <c r="O314" s="87"/>
    </row>
    <row r="315" spans="1:15" ht="26.25" hidden="1" customHeight="1">
      <c r="A315" s="77" t="s">
        <v>937</v>
      </c>
      <c r="B315" s="78">
        <v>1</v>
      </c>
      <c r="C315" s="79" t="s">
        <v>195</v>
      </c>
      <c r="D315" s="80">
        <v>42872</v>
      </c>
      <c r="E315" s="81" t="s">
        <v>158</v>
      </c>
      <c r="F315" s="79" t="s">
        <v>515</v>
      </c>
      <c r="G315" s="82">
        <v>203</v>
      </c>
      <c r="H315" s="83" t="s">
        <v>404</v>
      </c>
      <c r="I315" s="84" t="s">
        <v>405</v>
      </c>
      <c r="J315" s="85" t="s">
        <v>938</v>
      </c>
      <c r="K315" s="86" t="s">
        <v>307</v>
      </c>
      <c r="L315" s="86" t="s">
        <v>324</v>
      </c>
      <c r="M315" s="104" t="s">
        <v>939</v>
      </c>
      <c r="N315" s="86" t="s">
        <v>195</v>
      </c>
      <c r="O315" s="87"/>
    </row>
    <row r="316" spans="1:15" ht="26.25" hidden="1" customHeight="1">
      <c r="A316" s="77" t="s">
        <v>937</v>
      </c>
      <c r="B316" s="78">
        <v>1</v>
      </c>
      <c r="C316" s="79" t="s">
        <v>195</v>
      </c>
      <c r="D316" s="80">
        <v>42872</v>
      </c>
      <c r="E316" s="81" t="s">
        <v>158</v>
      </c>
      <c r="F316" s="79" t="s">
        <v>515</v>
      </c>
      <c r="G316" s="82">
        <v>205</v>
      </c>
      <c r="H316" s="83" t="s">
        <v>404</v>
      </c>
      <c r="I316" s="84" t="s">
        <v>405</v>
      </c>
      <c r="J316" s="85" t="s">
        <v>940</v>
      </c>
      <c r="K316" s="86" t="s">
        <v>140</v>
      </c>
      <c r="L316" s="86" t="s">
        <v>270</v>
      </c>
      <c r="M316" s="86">
        <v>2020713018</v>
      </c>
      <c r="N316" s="86" t="s">
        <v>195</v>
      </c>
      <c r="O316" s="87"/>
    </row>
    <row r="317" spans="1:15" ht="26.25" hidden="1" customHeight="1">
      <c r="A317" s="77" t="s">
        <v>941</v>
      </c>
      <c r="B317" s="78">
        <v>7</v>
      </c>
      <c r="C317" s="79" t="s">
        <v>195</v>
      </c>
      <c r="D317" s="80">
        <v>42871</v>
      </c>
      <c r="E317" s="81" t="s">
        <v>185</v>
      </c>
      <c r="F317" s="79" t="s">
        <v>515</v>
      </c>
      <c r="G317" s="82">
        <v>302</v>
      </c>
      <c r="H317" s="83" t="s">
        <v>474</v>
      </c>
      <c r="I317" s="84" t="s">
        <v>475</v>
      </c>
      <c r="J317" s="85" t="s">
        <v>942</v>
      </c>
      <c r="K317" s="86" t="s">
        <v>182</v>
      </c>
      <c r="L317" s="86" t="s">
        <v>943</v>
      </c>
      <c r="M317" s="86">
        <v>6748</v>
      </c>
      <c r="N317" s="86" t="s">
        <v>195</v>
      </c>
      <c r="O317" s="87"/>
    </row>
    <row r="318" spans="1:15" ht="26.25" hidden="1" customHeight="1">
      <c r="A318" s="77" t="s">
        <v>941</v>
      </c>
      <c r="B318" s="78">
        <v>7</v>
      </c>
      <c r="C318" s="79" t="s">
        <v>195</v>
      </c>
      <c r="D318" s="80">
        <v>42871</v>
      </c>
      <c r="E318" s="81" t="s">
        <v>185</v>
      </c>
      <c r="F318" s="79" t="s">
        <v>515</v>
      </c>
      <c r="G318" s="82">
        <v>302</v>
      </c>
      <c r="H318" s="83" t="s">
        <v>474</v>
      </c>
      <c r="I318" s="84" t="s">
        <v>475</v>
      </c>
      <c r="J318" s="85" t="s">
        <v>944</v>
      </c>
      <c r="K318" s="86" t="s">
        <v>182</v>
      </c>
      <c r="L318" s="86" t="s">
        <v>945</v>
      </c>
      <c r="M318" s="86">
        <v>4176</v>
      </c>
      <c r="N318" s="86" t="s">
        <v>195</v>
      </c>
      <c r="O318" s="87"/>
    </row>
    <row r="319" spans="1:15" ht="26.25" hidden="1" customHeight="1">
      <c r="A319" s="77" t="s">
        <v>941</v>
      </c>
      <c r="B319" s="78">
        <v>10</v>
      </c>
      <c r="C319" s="79" t="s">
        <v>195</v>
      </c>
      <c r="D319" s="80">
        <v>42871</v>
      </c>
      <c r="E319" s="81" t="s">
        <v>185</v>
      </c>
      <c r="F319" s="79" t="s">
        <v>515</v>
      </c>
      <c r="G319" s="82">
        <v>305</v>
      </c>
      <c r="H319" s="83" t="s">
        <v>474</v>
      </c>
      <c r="I319" s="84" t="s">
        <v>475</v>
      </c>
      <c r="J319" s="85" t="s">
        <v>946</v>
      </c>
      <c r="K319" s="86" t="s">
        <v>140</v>
      </c>
      <c r="L319" s="86" t="s">
        <v>790</v>
      </c>
      <c r="M319" s="86">
        <v>7085</v>
      </c>
      <c r="N319" s="86" t="s">
        <v>195</v>
      </c>
      <c r="O319" s="87"/>
    </row>
    <row r="320" spans="1:15" ht="26.25" hidden="1" customHeight="1">
      <c r="A320" s="77" t="s">
        <v>947</v>
      </c>
      <c r="B320" s="78">
        <v>3</v>
      </c>
      <c r="C320" s="79" t="s">
        <v>217</v>
      </c>
      <c r="D320" s="80">
        <v>42873</v>
      </c>
      <c r="E320" s="81" t="s">
        <v>185</v>
      </c>
      <c r="F320" s="79" t="s">
        <v>515</v>
      </c>
      <c r="G320" s="82" t="s">
        <v>925</v>
      </c>
      <c r="H320" s="83" t="s">
        <v>948</v>
      </c>
      <c r="I320" s="84" t="s">
        <v>410</v>
      </c>
      <c r="J320" s="85" t="s">
        <v>949</v>
      </c>
      <c r="K320" s="86" t="s">
        <v>140</v>
      </c>
      <c r="L320" s="86"/>
      <c r="M320" s="86">
        <v>3395</v>
      </c>
      <c r="N320" s="86" t="s">
        <v>217</v>
      </c>
      <c r="O320" s="87"/>
    </row>
    <row r="321" spans="1:15" ht="26.25" hidden="1" customHeight="1">
      <c r="A321" s="77" t="s">
        <v>950</v>
      </c>
      <c r="B321" s="78">
        <v>2</v>
      </c>
      <c r="C321" s="79" t="s">
        <v>164</v>
      </c>
      <c r="D321" s="80">
        <v>42873</v>
      </c>
      <c r="E321" s="81" t="s">
        <v>241</v>
      </c>
      <c r="F321" s="79" t="s">
        <v>515</v>
      </c>
      <c r="G321" s="82" t="s">
        <v>437</v>
      </c>
      <c r="H321" s="83" t="s">
        <v>951</v>
      </c>
      <c r="I321" s="84" t="s">
        <v>952</v>
      </c>
      <c r="J321" s="85" t="s">
        <v>953</v>
      </c>
      <c r="K321" s="86" t="s">
        <v>140</v>
      </c>
      <c r="L321" s="86" t="s">
        <v>954</v>
      </c>
      <c r="M321" s="86">
        <v>7967</v>
      </c>
      <c r="N321" s="86" t="s">
        <v>172</v>
      </c>
      <c r="O321" s="87"/>
    </row>
    <row r="322" spans="1:15" ht="26.25" hidden="1" customHeight="1">
      <c r="A322" s="77" t="s">
        <v>955</v>
      </c>
      <c r="B322" s="78">
        <v>2</v>
      </c>
      <c r="C322" s="79" t="s">
        <v>206</v>
      </c>
      <c r="D322" s="80">
        <v>42874</v>
      </c>
      <c r="E322" s="81" t="s">
        <v>241</v>
      </c>
      <c r="F322" s="79" t="s">
        <v>515</v>
      </c>
      <c r="G322" s="82">
        <v>601</v>
      </c>
      <c r="H322" s="83" t="s">
        <v>956</v>
      </c>
      <c r="I322" s="84" t="s">
        <v>957</v>
      </c>
      <c r="J322" s="85" t="s">
        <v>958</v>
      </c>
      <c r="K322" s="86" t="s">
        <v>140</v>
      </c>
      <c r="L322" s="86" t="s">
        <v>959</v>
      </c>
      <c r="M322" s="86">
        <v>2020316135</v>
      </c>
      <c r="N322" s="86" t="s">
        <v>206</v>
      </c>
      <c r="O322" s="87"/>
    </row>
    <row r="323" spans="1:15" ht="26.25" hidden="1" customHeight="1">
      <c r="A323" s="77" t="s">
        <v>960</v>
      </c>
      <c r="B323" s="78">
        <v>6</v>
      </c>
      <c r="C323" s="79" t="s">
        <v>157</v>
      </c>
      <c r="D323" s="80">
        <v>42871</v>
      </c>
      <c r="E323" s="81" t="s">
        <v>158</v>
      </c>
      <c r="F323" s="79" t="s">
        <v>515</v>
      </c>
      <c r="G323" s="82">
        <v>301</v>
      </c>
      <c r="H323" s="83" t="s">
        <v>961</v>
      </c>
      <c r="I323" s="84" t="s">
        <v>962</v>
      </c>
      <c r="J323" s="85" t="s">
        <v>963</v>
      </c>
      <c r="K323" s="86" t="s">
        <v>182</v>
      </c>
      <c r="L323" s="86" t="s">
        <v>964</v>
      </c>
      <c r="M323" s="86">
        <v>4826</v>
      </c>
      <c r="N323" s="86" t="s">
        <v>164</v>
      </c>
      <c r="O323" s="87"/>
    </row>
  </sheetData>
  <autoFilter ref="A5:O323">
    <filterColumn colId="13">
      <filters>
        <filter val="Kế Toán"/>
      </filters>
    </filterColumn>
  </autoFilter>
  <mergeCells count="1">
    <mergeCell ref="A2:O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55"/>
  <sheetViews>
    <sheetView zoomScaleNormal="100" workbookViewId="0">
      <pane xSplit="5" ySplit="10" topLeftCell="F141" activePane="bottomRight" state="frozen"/>
      <selection activeCell="E135" sqref="E135"/>
      <selection pane="topRight" activeCell="E135" sqref="E135"/>
      <selection pane="bottomLeft" activeCell="E135" sqref="E135"/>
      <selection pane="bottomRight" activeCell="E146" sqref="E146"/>
    </sheetView>
  </sheetViews>
  <sheetFormatPr defaultRowHeight="16.5"/>
  <cols>
    <col min="1" max="1" width="3.28515625" style="419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1690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22" t="s">
        <v>48</v>
      </c>
      <c r="B10" s="422" t="s">
        <v>9</v>
      </c>
      <c r="C10" s="539" t="s">
        <v>111</v>
      </c>
      <c r="D10" s="539"/>
      <c r="E10" s="539"/>
      <c r="F10" s="27" t="s">
        <v>112</v>
      </c>
      <c r="G10" s="422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5" customFormat="1" ht="18.75" customHeight="1">
      <c r="A11" s="31">
        <v>1</v>
      </c>
      <c r="B11" s="342">
        <v>1811214497</v>
      </c>
      <c r="C11" s="123" t="s">
        <v>1092</v>
      </c>
      <c r="D11" s="124" t="s">
        <v>1203</v>
      </c>
      <c r="E11" s="438" t="s">
        <v>1567</v>
      </c>
      <c r="F11" s="126">
        <v>34488</v>
      </c>
      <c r="G11" s="229" t="s">
        <v>967</v>
      </c>
      <c r="H11" s="230">
        <v>90</v>
      </c>
      <c r="I11" s="230">
        <v>83</v>
      </c>
      <c r="J11" s="32">
        <f t="shared" ref="J11:J42" si="0">(H11+I11)/2</f>
        <v>86.5</v>
      </c>
      <c r="K11" s="33" t="str">
        <f t="shared" ref="K11:K42" si="1">IF(J11&gt;=90,"X SẮC",IF(J11&gt;=80,"TỐT",IF(J11&gt;=65,"KHÁ",IF(J11&gt;=50,"T. BÌNH",IF(J11&gt;=35,"YẾU","KÉM")))))</f>
        <v>TỐT</v>
      </c>
      <c r="L11" s="401">
        <v>2220265426</v>
      </c>
      <c r="M11" s="357"/>
      <c r="N11" s="356"/>
      <c r="O11" s="150" t="s">
        <v>1580</v>
      </c>
    </row>
    <row r="12" spans="1:23" s="35" customFormat="1" ht="18.75" customHeight="1">
      <c r="A12" s="31">
        <f t="shared" ref="A12:A74" si="2">A11+1</f>
        <v>2</v>
      </c>
      <c r="B12" s="347">
        <v>2120266056</v>
      </c>
      <c r="C12" s="123" t="s">
        <v>987</v>
      </c>
      <c r="D12" s="124" t="s">
        <v>991</v>
      </c>
      <c r="E12" s="441" t="s">
        <v>1091</v>
      </c>
      <c r="F12" s="301">
        <v>35597</v>
      </c>
      <c r="G12" s="472" t="s">
        <v>965</v>
      </c>
      <c r="H12" s="302">
        <v>0</v>
      </c>
      <c r="I12" s="302">
        <v>0</v>
      </c>
      <c r="J12" s="303">
        <f t="shared" si="0"/>
        <v>0</v>
      </c>
      <c r="K12" s="304" t="str">
        <f t="shared" si="1"/>
        <v>KÉM</v>
      </c>
      <c r="L12" s="357" t="s">
        <v>1678</v>
      </c>
      <c r="M12" s="370" t="s">
        <v>1164</v>
      </c>
      <c r="N12" s="371" t="s">
        <v>1609</v>
      </c>
      <c r="O12" s="305" t="s">
        <v>1236</v>
      </c>
      <c r="P12" s="306"/>
      <c r="Q12" s="306"/>
      <c r="R12" s="306"/>
      <c r="S12" s="306"/>
      <c r="T12" s="306"/>
      <c r="U12" s="306"/>
      <c r="V12" s="306"/>
      <c r="W12" s="306"/>
    </row>
    <row r="13" spans="1:23" s="35" customFormat="1" ht="18.75" customHeight="1">
      <c r="A13" s="31">
        <f t="shared" si="2"/>
        <v>3</v>
      </c>
      <c r="B13" s="342">
        <v>2220214360</v>
      </c>
      <c r="C13" s="123" t="s">
        <v>1207</v>
      </c>
      <c r="D13" s="124" t="s">
        <v>1208</v>
      </c>
      <c r="E13" s="438" t="s">
        <v>1083</v>
      </c>
      <c r="F13" s="126">
        <v>35962</v>
      </c>
      <c r="G13" s="229" t="s">
        <v>965</v>
      </c>
      <c r="H13" s="230">
        <v>80</v>
      </c>
      <c r="I13" s="230">
        <v>87</v>
      </c>
      <c r="J13" s="32">
        <f t="shared" si="0"/>
        <v>83.5</v>
      </c>
      <c r="K13" s="33" t="str">
        <f t="shared" si="1"/>
        <v>TỐT</v>
      </c>
      <c r="L13" s="401"/>
      <c r="M13" s="357"/>
      <c r="N13" s="356"/>
      <c r="O13" s="150" t="s">
        <v>1236</v>
      </c>
    </row>
    <row r="14" spans="1:23" s="35" customFormat="1" ht="18.75" customHeight="1">
      <c r="A14" s="31">
        <f t="shared" si="2"/>
        <v>4</v>
      </c>
      <c r="B14" s="342">
        <v>2220217505</v>
      </c>
      <c r="C14" s="123" t="s">
        <v>990</v>
      </c>
      <c r="D14" s="124" t="s">
        <v>1038</v>
      </c>
      <c r="E14" s="438" t="s">
        <v>1020</v>
      </c>
      <c r="F14" s="126">
        <v>35808</v>
      </c>
      <c r="G14" s="229" t="s">
        <v>968</v>
      </c>
      <c r="H14" s="230">
        <v>96</v>
      </c>
      <c r="I14" s="230">
        <v>90</v>
      </c>
      <c r="J14" s="32">
        <f t="shared" si="0"/>
        <v>93</v>
      </c>
      <c r="K14" s="33" t="str">
        <f t="shared" si="1"/>
        <v>X SẮC</v>
      </c>
      <c r="L14" s="401"/>
      <c r="M14" s="357"/>
      <c r="N14" s="356"/>
      <c r="O14" s="150" t="s">
        <v>1347</v>
      </c>
    </row>
    <row r="15" spans="1:23" s="306" customFormat="1" ht="18.75" customHeight="1">
      <c r="A15" s="31">
        <f t="shared" si="2"/>
        <v>5</v>
      </c>
      <c r="B15" s="342">
        <v>2220217589</v>
      </c>
      <c r="C15" s="123" t="s">
        <v>1046</v>
      </c>
      <c r="D15" s="124" t="s">
        <v>1328</v>
      </c>
      <c r="E15" s="438" t="s">
        <v>1228</v>
      </c>
      <c r="F15" s="126">
        <v>35924</v>
      </c>
      <c r="G15" s="229" t="s">
        <v>968</v>
      </c>
      <c r="H15" s="230">
        <v>83</v>
      </c>
      <c r="I15" s="230">
        <v>80</v>
      </c>
      <c r="J15" s="32">
        <f t="shared" si="0"/>
        <v>81.5</v>
      </c>
      <c r="K15" s="33" t="str">
        <f t="shared" si="1"/>
        <v>TỐT</v>
      </c>
      <c r="L15" s="401"/>
      <c r="M15" s="357"/>
      <c r="N15" s="356"/>
      <c r="O15" s="150" t="s">
        <v>1347</v>
      </c>
      <c r="P15" s="35"/>
      <c r="Q15" s="35"/>
      <c r="R15" s="35"/>
      <c r="S15" s="35"/>
      <c r="T15" s="35"/>
      <c r="U15" s="35"/>
      <c r="V15" s="35"/>
      <c r="W15" s="35"/>
    </row>
    <row r="16" spans="1:23" s="35" customFormat="1" ht="18.75" customHeight="1">
      <c r="A16" s="31">
        <f t="shared" si="2"/>
        <v>6</v>
      </c>
      <c r="B16" s="342">
        <v>2220237906</v>
      </c>
      <c r="C16" s="123" t="s">
        <v>987</v>
      </c>
      <c r="D16" s="124" t="s">
        <v>1041</v>
      </c>
      <c r="E16" s="438" t="s">
        <v>1040</v>
      </c>
      <c r="F16" s="126">
        <v>35813</v>
      </c>
      <c r="G16" s="229" t="s">
        <v>968</v>
      </c>
      <c r="H16" s="230">
        <v>87</v>
      </c>
      <c r="I16" s="230">
        <v>85</v>
      </c>
      <c r="J16" s="32">
        <f t="shared" si="0"/>
        <v>86</v>
      </c>
      <c r="K16" s="33" t="str">
        <f t="shared" si="1"/>
        <v>TỐT</v>
      </c>
      <c r="L16" s="401"/>
      <c r="M16" s="357"/>
      <c r="N16" s="356"/>
      <c r="O16" s="150" t="s">
        <v>1347</v>
      </c>
    </row>
    <row r="17" spans="1:23" s="35" customFormat="1" ht="18.75" customHeight="1">
      <c r="A17" s="31">
        <f t="shared" si="2"/>
        <v>7</v>
      </c>
      <c r="B17" s="342">
        <v>2220244554</v>
      </c>
      <c r="C17" s="123" t="s">
        <v>987</v>
      </c>
      <c r="D17" s="124" t="s">
        <v>1209</v>
      </c>
      <c r="E17" s="438" t="s">
        <v>1068</v>
      </c>
      <c r="F17" s="126">
        <v>36102</v>
      </c>
      <c r="G17" s="229" t="s">
        <v>965</v>
      </c>
      <c r="H17" s="230">
        <v>79</v>
      </c>
      <c r="I17" s="230">
        <v>87</v>
      </c>
      <c r="J17" s="32">
        <f t="shared" si="0"/>
        <v>83</v>
      </c>
      <c r="K17" s="33" t="str">
        <f t="shared" si="1"/>
        <v>TỐT</v>
      </c>
      <c r="L17" s="401"/>
      <c r="M17" s="357"/>
      <c r="N17" s="356"/>
      <c r="O17" s="150" t="s">
        <v>1236</v>
      </c>
    </row>
    <row r="18" spans="1:23" s="35" customFormat="1" ht="18.75" customHeight="1">
      <c r="A18" s="31">
        <f t="shared" si="2"/>
        <v>8</v>
      </c>
      <c r="B18" s="342">
        <v>2220255209</v>
      </c>
      <c r="C18" s="123" t="s">
        <v>990</v>
      </c>
      <c r="D18" s="124" t="s">
        <v>1568</v>
      </c>
      <c r="E18" s="438" t="s">
        <v>1045</v>
      </c>
      <c r="F18" s="126">
        <v>35938</v>
      </c>
      <c r="G18" s="229" t="s">
        <v>967</v>
      </c>
      <c r="H18" s="230">
        <v>80</v>
      </c>
      <c r="I18" s="230">
        <v>66</v>
      </c>
      <c r="J18" s="32">
        <f t="shared" si="0"/>
        <v>73</v>
      </c>
      <c r="K18" s="33" t="str">
        <f t="shared" si="1"/>
        <v>KHÁ</v>
      </c>
      <c r="L18" s="401"/>
      <c r="M18" s="357"/>
      <c r="N18" s="356"/>
      <c r="O18" s="150" t="s">
        <v>1580</v>
      </c>
    </row>
    <row r="19" spans="1:23" s="35" customFormat="1" ht="18.75" customHeight="1">
      <c r="A19" s="31">
        <f t="shared" si="2"/>
        <v>9</v>
      </c>
      <c r="B19" s="342">
        <v>2220255215</v>
      </c>
      <c r="C19" s="123" t="s">
        <v>979</v>
      </c>
      <c r="D19" s="124" t="s">
        <v>1006</v>
      </c>
      <c r="E19" s="438" t="s">
        <v>1380</v>
      </c>
      <c r="F19" s="126">
        <v>36022</v>
      </c>
      <c r="G19" s="229" t="s">
        <v>967</v>
      </c>
      <c r="H19" s="460"/>
      <c r="I19" s="230">
        <v>82</v>
      </c>
      <c r="J19" s="32">
        <f t="shared" si="0"/>
        <v>41</v>
      </c>
      <c r="K19" s="33" t="str">
        <f t="shared" si="1"/>
        <v>YẾU</v>
      </c>
      <c r="L19" s="401" t="s">
        <v>1605</v>
      </c>
      <c r="M19" s="357"/>
      <c r="N19" s="356" t="s">
        <v>1599</v>
      </c>
      <c r="O19" s="150"/>
      <c r="S19" s="35" t="s">
        <v>1598</v>
      </c>
    </row>
    <row r="20" spans="1:23" s="35" customFormat="1" ht="18.75" customHeight="1">
      <c r="A20" s="31">
        <f t="shared" si="2"/>
        <v>10</v>
      </c>
      <c r="B20" s="342">
        <v>2220255229</v>
      </c>
      <c r="C20" s="123" t="s">
        <v>990</v>
      </c>
      <c r="D20" s="124" t="s">
        <v>1043</v>
      </c>
      <c r="E20" s="438" t="s">
        <v>1023</v>
      </c>
      <c r="F20" s="126">
        <v>36110</v>
      </c>
      <c r="G20" s="229" t="s">
        <v>967</v>
      </c>
      <c r="H20" s="230">
        <v>92</v>
      </c>
      <c r="I20" s="230">
        <v>96</v>
      </c>
      <c r="J20" s="32">
        <f t="shared" si="0"/>
        <v>94</v>
      </c>
      <c r="K20" s="33" t="str">
        <f t="shared" si="1"/>
        <v>X SẮC</v>
      </c>
      <c r="L20" s="401"/>
      <c r="M20" s="357"/>
      <c r="N20" s="356"/>
      <c r="O20" s="150" t="s">
        <v>1580</v>
      </c>
    </row>
    <row r="21" spans="1:23" s="35" customFormat="1" ht="18.75" customHeight="1">
      <c r="A21" s="31">
        <f t="shared" si="2"/>
        <v>11</v>
      </c>
      <c r="B21" s="342">
        <v>2220255259</v>
      </c>
      <c r="C21" s="123" t="s">
        <v>1175</v>
      </c>
      <c r="D21" s="124" t="s">
        <v>1048</v>
      </c>
      <c r="E21" s="438" t="s">
        <v>988</v>
      </c>
      <c r="F21" s="126">
        <v>36110</v>
      </c>
      <c r="G21" s="229" t="s">
        <v>968</v>
      </c>
      <c r="H21" s="230">
        <v>87</v>
      </c>
      <c r="I21" s="230">
        <v>90</v>
      </c>
      <c r="J21" s="32">
        <f t="shared" si="0"/>
        <v>88.5</v>
      </c>
      <c r="K21" s="33" t="str">
        <f t="shared" si="1"/>
        <v>TỐT</v>
      </c>
      <c r="L21" s="401"/>
      <c r="M21" s="357"/>
      <c r="N21" s="356"/>
      <c r="O21" s="150" t="s">
        <v>1347</v>
      </c>
    </row>
    <row r="22" spans="1:23" s="299" customFormat="1" ht="18.75" customHeight="1">
      <c r="A22" s="31">
        <f t="shared" si="2"/>
        <v>12</v>
      </c>
      <c r="B22" s="342">
        <v>2220255325</v>
      </c>
      <c r="C22" s="123" t="s">
        <v>979</v>
      </c>
      <c r="D22" s="124" t="s">
        <v>1569</v>
      </c>
      <c r="E22" s="438" t="s">
        <v>989</v>
      </c>
      <c r="F22" s="126">
        <v>35816</v>
      </c>
      <c r="G22" s="229" t="s">
        <v>967</v>
      </c>
      <c r="H22" s="230">
        <v>91</v>
      </c>
      <c r="I22" s="230">
        <v>82</v>
      </c>
      <c r="J22" s="32">
        <f t="shared" si="0"/>
        <v>86.5</v>
      </c>
      <c r="K22" s="33" t="str">
        <f t="shared" si="1"/>
        <v>TỐT</v>
      </c>
      <c r="L22" s="401"/>
      <c r="M22" s="357"/>
      <c r="N22" s="356"/>
      <c r="O22" s="150" t="s">
        <v>1580</v>
      </c>
      <c r="P22" s="35"/>
      <c r="Q22" s="35"/>
      <c r="R22" s="35"/>
      <c r="S22" s="35"/>
      <c r="T22" s="35"/>
      <c r="U22" s="35"/>
      <c r="V22" s="35"/>
      <c r="W22" s="35"/>
    </row>
    <row r="23" spans="1:23" s="306" customFormat="1" ht="18.75" customHeight="1">
      <c r="A23" s="31">
        <f t="shared" si="2"/>
        <v>13</v>
      </c>
      <c r="B23" s="342">
        <v>2220258263</v>
      </c>
      <c r="C23" s="123" t="s">
        <v>979</v>
      </c>
      <c r="D23" s="124" t="s">
        <v>1210</v>
      </c>
      <c r="E23" s="438" t="s">
        <v>1211</v>
      </c>
      <c r="F23" s="126">
        <v>36066</v>
      </c>
      <c r="G23" s="229" t="s">
        <v>965</v>
      </c>
      <c r="H23" s="230">
        <v>80</v>
      </c>
      <c r="I23" s="230">
        <v>88</v>
      </c>
      <c r="J23" s="32">
        <f t="shared" si="0"/>
        <v>84</v>
      </c>
      <c r="K23" s="33" t="str">
        <f t="shared" si="1"/>
        <v>TỐT</v>
      </c>
      <c r="L23" s="401"/>
      <c r="M23" s="357"/>
      <c r="N23" s="356"/>
      <c r="O23" s="150" t="s">
        <v>1236</v>
      </c>
      <c r="P23" s="35"/>
      <c r="Q23" s="35"/>
      <c r="R23" s="35"/>
      <c r="S23" s="35"/>
      <c r="T23" s="35"/>
      <c r="U23" s="35"/>
      <c r="V23" s="35"/>
      <c r="W23" s="35"/>
    </row>
    <row r="24" spans="1:23" s="35" customFormat="1" ht="18.75" customHeight="1">
      <c r="A24" s="31">
        <f t="shared" si="2"/>
        <v>14</v>
      </c>
      <c r="B24" s="342">
        <v>2220258434</v>
      </c>
      <c r="C24" s="123" t="s">
        <v>1329</v>
      </c>
      <c r="D24" s="124" t="s">
        <v>1043</v>
      </c>
      <c r="E24" s="438" t="s">
        <v>1100</v>
      </c>
      <c r="F24" s="126">
        <v>36004</v>
      </c>
      <c r="G24" s="229" t="s">
        <v>968</v>
      </c>
      <c r="H24" s="230">
        <v>86</v>
      </c>
      <c r="I24" s="230">
        <v>84</v>
      </c>
      <c r="J24" s="32">
        <f t="shared" si="0"/>
        <v>85</v>
      </c>
      <c r="K24" s="33" t="str">
        <f t="shared" si="1"/>
        <v>TỐT</v>
      </c>
      <c r="L24" s="401"/>
      <c r="M24" s="357"/>
      <c r="N24" s="356"/>
      <c r="O24" s="150" t="s">
        <v>1347</v>
      </c>
    </row>
    <row r="25" spans="1:23" s="35" customFormat="1" ht="18.75" customHeight="1">
      <c r="A25" s="31">
        <f t="shared" si="2"/>
        <v>15</v>
      </c>
      <c r="B25" s="342">
        <v>2220258779</v>
      </c>
      <c r="C25" s="123" t="s">
        <v>993</v>
      </c>
      <c r="D25" s="124" t="s">
        <v>1128</v>
      </c>
      <c r="E25" s="438" t="s">
        <v>1104</v>
      </c>
      <c r="F25" s="126">
        <v>36090</v>
      </c>
      <c r="G25" s="229" t="s">
        <v>967</v>
      </c>
      <c r="H25" s="230">
        <v>98</v>
      </c>
      <c r="I25" s="230">
        <v>100</v>
      </c>
      <c r="J25" s="32">
        <f t="shared" si="0"/>
        <v>99</v>
      </c>
      <c r="K25" s="33" t="str">
        <f t="shared" si="1"/>
        <v>X SẮC</v>
      </c>
      <c r="L25" s="401"/>
      <c r="M25" s="357"/>
      <c r="N25" s="356"/>
      <c r="O25" s="150" t="s">
        <v>1580</v>
      </c>
    </row>
    <row r="26" spans="1:23" s="35" customFormat="1" ht="18.75" customHeight="1">
      <c r="A26" s="31">
        <f t="shared" si="2"/>
        <v>16</v>
      </c>
      <c r="B26" s="342">
        <v>2220263353</v>
      </c>
      <c r="C26" s="123" t="s">
        <v>990</v>
      </c>
      <c r="D26" s="124" t="s">
        <v>1212</v>
      </c>
      <c r="E26" s="438" t="s">
        <v>1056</v>
      </c>
      <c r="F26" s="126">
        <v>35934</v>
      </c>
      <c r="G26" s="229" t="s">
        <v>965</v>
      </c>
      <c r="H26" s="230">
        <v>80</v>
      </c>
      <c r="I26" s="230">
        <v>87</v>
      </c>
      <c r="J26" s="32">
        <f t="shared" si="0"/>
        <v>83.5</v>
      </c>
      <c r="K26" s="33" t="str">
        <f t="shared" si="1"/>
        <v>TỐT</v>
      </c>
      <c r="L26" s="401"/>
      <c r="M26" s="357"/>
      <c r="N26" s="356"/>
      <c r="O26" s="150" t="s">
        <v>1236</v>
      </c>
    </row>
    <row r="27" spans="1:23" s="35" customFormat="1" ht="18.75" customHeight="1">
      <c r="A27" s="31">
        <f t="shared" si="2"/>
        <v>17</v>
      </c>
      <c r="B27" s="342">
        <v>2220263354</v>
      </c>
      <c r="C27" s="123" t="s">
        <v>990</v>
      </c>
      <c r="D27" s="124" t="s">
        <v>1213</v>
      </c>
      <c r="E27" s="438" t="s">
        <v>981</v>
      </c>
      <c r="F27" s="126">
        <v>35900</v>
      </c>
      <c r="G27" s="229" t="s">
        <v>965</v>
      </c>
      <c r="H27" s="230">
        <v>98</v>
      </c>
      <c r="I27" s="230">
        <v>97</v>
      </c>
      <c r="J27" s="32">
        <f t="shared" si="0"/>
        <v>97.5</v>
      </c>
      <c r="K27" s="33" t="str">
        <f t="shared" si="1"/>
        <v>X SẮC</v>
      </c>
      <c r="L27" s="401"/>
      <c r="M27" s="357"/>
      <c r="N27" s="356"/>
      <c r="O27" s="150" t="s">
        <v>1236</v>
      </c>
    </row>
    <row r="28" spans="1:23" s="35" customFormat="1" ht="18.75" customHeight="1">
      <c r="A28" s="31">
        <f t="shared" si="2"/>
        <v>18</v>
      </c>
      <c r="B28" s="342">
        <v>2220263357</v>
      </c>
      <c r="C28" s="123" t="s">
        <v>987</v>
      </c>
      <c r="D28" s="124" t="s">
        <v>1006</v>
      </c>
      <c r="E28" s="438" t="s">
        <v>1133</v>
      </c>
      <c r="F28" s="126">
        <v>36090</v>
      </c>
      <c r="G28" s="229" t="s">
        <v>965</v>
      </c>
      <c r="H28" s="230">
        <v>85</v>
      </c>
      <c r="I28" s="230">
        <v>88</v>
      </c>
      <c r="J28" s="32">
        <f t="shared" si="0"/>
        <v>86.5</v>
      </c>
      <c r="K28" s="33" t="str">
        <f t="shared" si="1"/>
        <v>TỐT</v>
      </c>
      <c r="L28" s="401"/>
      <c r="M28" s="357"/>
      <c r="N28" s="356"/>
      <c r="O28" s="150" t="s">
        <v>1236</v>
      </c>
    </row>
    <row r="29" spans="1:23" s="35" customFormat="1" ht="18.75" customHeight="1">
      <c r="A29" s="31">
        <f t="shared" si="2"/>
        <v>19</v>
      </c>
      <c r="B29" s="342">
        <v>2220263360</v>
      </c>
      <c r="C29" s="123" t="s">
        <v>1046</v>
      </c>
      <c r="D29" s="124" t="s">
        <v>1214</v>
      </c>
      <c r="E29" s="438" t="s">
        <v>1215</v>
      </c>
      <c r="F29" s="126">
        <v>35996</v>
      </c>
      <c r="G29" s="229" t="s">
        <v>965</v>
      </c>
      <c r="H29" s="230">
        <v>80</v>
      </c>
      <c r="I29" s="230">
        <v>88</v>
      </c>
      <c r="J29" s="32">
        <f t="shared" si="0"/>
        <v>84</v>
      </c>
      <c r="K29" s="33" t="str">
        <f t="shared" si="1"/>
        <v>TỐT</v>
      </c>
      <c r="L29" s="401"/>
      <c r="M29" s="357"/>
      <c r="N29" s="356"/>
      <c r="O29" s="150" t="s">
        <v>1236</v>
      </c>
    </row>
    <row r="30" spans="1:23" s="35" customFormat="1" ht="18.75" customHeight="1">
      <c r="A30" s="31">
        <f t="shared" si="2"/>
        <v>20</v>
      </c>
      <c r="B30" s="342">
        <v>2220263362</v>
      </c>
      <c r="C30" s="123" t="s">
        <v>990</v>
      </c>
      <c r="D30" s="124" t="s">
        <v>984</v>
      </c>
      <c r="E30" s="438" t="s">
        <v>1065</v>
      </c>
      <c r="F30" s="126">
        <v>36008</v>
      </c>
      <c r="G30" s="229" t="s">
        <v>965</v>
      </c>
      <c r="H30" s="230">
        <v>80</v>
      </c>
      <c r="I30" s="230">
        <v>87</v>
      </c>
      <c r="J30" s="32">
        <f t="shared" si="0"/>
        <v>83.5</v>
      </c>
      <c r="K30" s="33" t="str">
        <f t="shared" si="1"/>
        <v>TỐT</v>
      </c>
      <c r="L30" s="401"/>
      <c r="M30" s="357"/>
      <c r="N30" s="356"/>
      <c r="O30" s="150" t="s">
        <v>1236</v>
      </c>
    </row>
    <row r="31" spans="1:23" s="35" customFormat="1" ht="18.75" customHeight="1">
      <c r="A31" s="31">
        <f t="shared" si="2"/>
        <v>21</v>
      </c>
      <c r="B31" s="342">
        <v>2220263363</v>
      </c>
      <c r="C31" s="123" t="s">
        <v>1010</v>
      </c>
      <c r="D31" s="124" t="s">
        <v>984</v>
      </c>
      <c r="E31" s="438" t="s">
        <v>1002</v>
      </c>
      <c r="F31" s="126">
        <v>36149</v>
      </c>
      <c r="G31" s="229" t="s">
        <v>965</v>
      </c>
      <c r="H31" s="230">
        <v>80</v>
      </c>
      <c r="I31" s="230">
        <v>90</v>
      </c>
      <c r="J31" s="32">
        <f t="shared" si="0"/>
        <v>85</v>
      </c>
      <c r="K31" s="33" t="str">
        <f t="shared" si="1"/>
        <v>TỐT</v>
      </c>
      <c r="L31" s="401"/>
      <c r="M31" s="357"/>
      <c r="N31" s="356"/>
      <c r="O31" s="150" t="s">
        <v>1236</v>
      </c>
    </row>
    <row r="32" spans="1:23" s="35" customFormat="1" ht="18.75" customHeight="1">
      <c r="A32" s="31">
        <f t="shared" si="2"/>
        <v>22</v>
      </c>
      <c r="B32" s="342">
        <v>2220263365</v>
      </c>
      <c r="C32" s="123" t="s">
        <v>979</v>
      </c>
      <c r="D32" s="124" t="s">
        <v>991</v>
      </c>
      <c r="E32" s="438" t="s">
        <v>981</v>
      </c>
      <c r="F32" s="126">
        <v>35824</v>
      </c>
      <c r="G32" s="229" t="s">
        <v>965</v>
      </c>
      <c r="H32" s="230">
        <v>85</v>
      </c>
      <c r="I32" s="230">
        <v>88</v>
      </c>
      <c r="J32" s="32">
        <f t="shared" si="0"/>
        <v>86.5</v>
      </c>
      <c r="K32" s="33" t="str">
        <f t="shared" si="1"/>
        <v>TỐT</v>
      </c>
      <c r="L32" s="401"/>
      <c r="M32" s="357"/>
      <c r="N32" s="356"/>
      <c r="O32" s="150" t="s">
        <v>1236</v>
      </c>
    </row>
    <row r="33" spans="1:23" s="35" customFormat="1" ht="18.75" customHeight="1">
      <c r="A33" s="31">
        <f t="shared" si="2"/>
        <v>23</v>
      </c>
      <c r="B33" s="342">
        <v>2220263370</v>
      </c>
      <c r="C33" s="123" t="s">
        <v>990</v>
      </c>
      <c r="D33" s="124" t="s">
        <v>984</v>
      </c>
      <c r="E33" s="438" t="s">
        <v>1216</v>
      </c>
      <c r="F33" s="126">
        <v>35834</v>
      </c>
      <c r="G33" s="229" t="s">
        <v>965</v>
      </c>
      <c r="H33" s="230">
        <v>80</v>
      </c>
      <c r="I33" s="230">
        <v>90</v>
      </c>
      <c r="J33" s="32">
        <f t="shared" si="0"/>
        <v>85</v>
      </c>
      <c r="K33" s="33" t="str">
        <f t="shared" si="1"/>
        <v>TỐT</v>
      </c>
      <c r="L33" s="401"/>
      <c r="M33" s="357"/>
      <c r="N33" s="356"/>
      <c r="O33" s="150" t="s">
        <v>1236</v>
      </c>
    </row>
    <row r="34" spans="1:23" s="35" customFormat="1" ht="18.75" customHeight="1">
      <c r="A34" s="31">
        <f t="shared" si="2"/>
        <v>24</v>
      </c>
      <c r="B34" s="342">
        <v>2220263372</v>
      </c>
      <c r="C34" s="123" t="s">
        <v>990</v>
      </c>
      <c r="D34" s="124" t="s">
        <v>1217</v>
      </c>
      <c r="E34" s="438" t="s">
        <v>1123</v>
      </c>
      <c r="F34" s="126">
        <v>35943</v>
      </c>
      <c r="G34" s="229" t="s">
        <v>965</v>
      </c>
      <c r="H34" s="230">
        <v>80</v>
      </c>
      <c r="I34" s="230">
        <v>87</v>
      </c>
      <c r="J34" s="32">
        <f t="shared" si="0"/>
        <v>83.5</v>
      </c>
      <c r="K34" s="33" t="str">
        <f t="shared" si="1"/>
        <v>TỐT</v>
      </c>
      <c r="L34" s="401"/>
      <c r="M34" s="357"/>
      <c r="N34" s="356"/>
      <c r="O34" s="150" t="s">
        <v>1236</v>
      </c>
    </row>
    <row r="35" spans="1:23" s="35" customFormat="1" ht="18.75" customHeight="1">
      <c r="A35" s="31">
        <f t="shared" si="2"/>
        <v>25</v>
      </c>
      <c r="B35" s="342">
        <v>2220263373</v>
      </c>
      <c r="C35" s="123" t="s">
        <v>1032</v>
      </c>
      <c r="D35" s="124" t="s">
        <v>1011</v>
      </c>
      <c r="E35" s="438" t="s">
        <v>1218</v>
      </c>
      <c r="F35" s="126">
        <v>35931</v>
      </c>
      <c r="G35" s="229" t="s">
        <v>965</v>
      </c>
      <c r="H35" s="230">
        <v>80</v>
      </c>
      <c r="I35" s="230">
        <v>88</v>
      </c>
      <c r="J35" s="32">
        <f t="shared" si="0"/>
        <v>84</v>
      </c>
      <c r="K35" s="33" t="str">
        <f t="shared" si="1"/>
        <v>TỐT</v>
      </c>
      <c r="L35" s="401"/>
      <c r="M35" s="357"/>
      <c r="N35" s="356"/>
      <c r="O35" s="150" t="s">
        <v>1236</v>
      </c>
    </row>
    <row r="36" spans="1:23" s="306" customFormat="1" ht="18.75" customHeight="1">
      <c r="A36" s="31">
        <f t="shared" si="2"/>
        <v>26</v>
      </c>
      <c r="B36" s="342">
        <v>2220263380</v>
      </c>
      <c r="C36" s="123" t="s">
        <v>990</v>
      </c>
      <c r="D36" s="124" t="s">
        <v>1105</v>
      </c>
      <c r="E36" s="438" t="s">
        <v>1100</v>
      </c>
      <c r="F36" s="126">
        <v>35937</v>
      </c>
      <c r="G36" s="229" t="s">
        <v>965</v>
      </c>
      <c r="H36" s="230">
        <v>80</v>
      </c>
      <c r="I36" s="230">
        <v>89</v>
      </c>
      <c r="J36" s="32">
        <f t="shared" si="0"/>
        <v>84.5</v>
      </c>
      <c r="K36" s="33" t="str">
        <f t="shared" si="1"/>
        <v>TỐT</v>
      </c>
      <c r="L36" s="401"/>
      <c r="M36" s="357"/>
      <c r="N36" s="356"/>
      <c r="O36" s="150" t="s">
        <v>1236</v>
      </c>
      <c r="P36" s="35"/>
      <c r="Q36" s="35"/>
      <c r="R36" s="35"/>
      <c r="S36" s="35"/>
      <c r="T36" s="35"/>
      <c r="U36" s="35"/>
      <c r="V36" s="35"/>
      <c r="W36" s="35"/>
    </row>
    <row r="37" spans="1:23" s="35" customFormat="1" ht="18.75" customHeight="1">
      <c r="A37" s="31">
        <f t="shared" si="2"/>
        <v>27</v>
      </c>
      <c r="B37" s="342">
        <v>2220263383</v>
      </c>
      <c r="C37" s="123" t="s">
        <v>987</v>
      </c>
      <c r="D37" s="124" t="s">
        <v>1008</v>
      </c>
      <c r="E37" s="438" t="s">
        <v>1102</v>
      </c>
      <c r="F37" s="126">
        <v>35900</v>
      </c>
      <c r="G37" s="229" t="s">
        <v>965</v>
      </c>
      <c r="H37" s="230">
        <v>80</v>
      </c>
      <c r="I37" s="230">
        <v>87</v>
      </c>
      <c r="J37" s="32">
        <f t="shared" si="0"/>
        <v>83.5</v>
      </c>
      <c r="K37" s="33" t="str">
        <f t="shared" si="1"/>
        <v>TỐT</v>
      </c>
      <c r="L37" s="401"/>
      <c r="M37" s="357"/>
      <c r="N37" s="356"/>
      <c r="O37" s="150" t="s">
        <v>1236</v>
      </c>
    </row>
    <row r="38" spans="1:23" s="35" customFormat="1" ht="18.75" customHeight="1">
      <c r="A38" s="31">
        <f t="shared" si="2"/>
        <v>28</v>
      </c>
      <c r="B38" s="342">
        <v>2220263384</v>
      </c>
      <c r="C38" s="123" t="s">
        <v>990</v>
      </c>
      <c r="D38" s="124" t="s">
        <v>1011</v>
      </c>
      <c r="E38" s="438" t="s">
        <v>1021</v>
      </c>
      <c r="F38" s="126">
        <v>36156</v>
      </c>
      <c r="G38" s="229" t="s">
        <v>965</v>
      </c>
      <c r="H38" s="230">
        <v>80</v>
      </c>
      <c r="I38" s="230">
        <v>90</v>
      </c>
      <c r="J38" s="32">
        <f t="shared" si="0"/>
        <v>85</v>
      </c>
      <c r="K38" s="33" t="str">
        <f t="shared" si="1"/>
        <v>TỐT</v>
      </c>
      <c r="L38" s="401"/>
      <c r="M38" s="357"/>
      <c r="N38" s="356"/>
      <c r="O38" s="150" t="s">
        <v>1236</v>
      </c>
    </row>
    <row r="39" spans="1:23" s="35" customFormat="1" ht="18.75" customHeight="1">
      <c r="A39" s="31">
        <f t="shared" si="2"/>
        <v>29</v>
      </c>
      <c r="B39" s="342">
        <v>2220263388</v>
      </c>
      <c r="C39" s="123" t="s">
        <v>1198</v>
      </c>
      <c r="D39" s="124" t="s">
        <v>1219</v>
      </c>
      <c r="E39" s="438" t="s">
        <v>1220</v>
      </c>
      <c r="F39" s="126">
        <v>35903</v>
      </c>
      <c r="G39" s="229" t="s">
        <v>965</v>
      </c>
      <c r="H39" s="230">
        <v>79</v>
      </c>
      <c r="I39" s="230">
        <v>85</v>
      </c>
      <c r="J39" s="32">
        <f t="shared" si="0"/>
        <v>82</v>
      </c>
      <c r="K39" s="33" t="str">
        <f t="shared" si="1"/>
        <v>TỐT</v>
      </c>
      <c r="L39" s="401"/>
      <c r="M39" s="357"/>
      <c r="N39" s="356"/>
      <c r="O39" s="150" t="s">
        <v>1236</v>
      </c>
    </row>
    <row r="40" spans="1:23" s="35" customFormat="1" ht="18.75" customHeight="1">
      <c r="A40" s="31">
        <f t="shared" si="2"/>
        <v>30</v>
      </c>
      <c r="B40" s="342">
        <v>2220263389</v>
      </c>
      <c r="C40" s="123" t="s">
        <v>1221</v>
      </c>
      <c r="D40" s="124" t="s">
        <v>1222</v>
      </c>
      <c r="E40" s="438" t="s">
        <v>1223</v>
      </c>
      <c r="F40" s="126">
        <v>35831</v>
      </c>
      <c r="G40" s="229" t="s">
        <v>965</v>
      </c>
      <c r="H40" s="230">
        <v>80</v>
      </c>
      <c r="I40" s="230">
        <v>90</v>
      </c>
      <c r="J40" s="32">
        <f t="shared" si="0"/>
        <v>85</v>
      </c>
      <c r="K40" s="33" t="str">
        <f t="shared" si="1"/>
        <v>TỐT</v>
      </c>
      <c r="L40" s="401"/>
      <c r="M40" s="357"/>
      <c r="N40" s="356"/>
      <c r="O40" s="150" t="s">
        <v>1236</v>
      </c>
    </row>
    <row r="41" spans="1:23" s="35" customFormat="1" ht="18.75" customHeight="1">
      <c r="A41" s="31">
        <f t="shared" si="2"/>
        <v>31</v>
      </c>
      <c r="B41" s="342">
        <v>2220263394</v>
      </c>
      <c r="C41" s="123" t="s">
        <v>1030</v>
      </c>
      <c r="D41" s="124" t="s">
        <v>1224</v>
      </c>
      <c r="E41" s="438" t="s">
        <v>1091</v>
      </c>
      <c r="F41" s="126">
        <v>35817</v>
      </c>
      <c r="G41" s="229" t="s">
        <v>965</v>
      </c>
      <c r="H41" s="230">
        <v>100</v>
      </c>
      <c r="I41" s="230">
        <v>99</v>
      </c>
      <c r="J41" s="32">
        <f t="shared" si="0"/>
        <v>99.5</v>
      </c>
      <c r="K41" s="33" t="str">
        <f t="shared" si="1"/>
        <v>X SẮC</v>
      </c>
      <c r="L41" s="401"/>
      <c r="M41" s="357"/>
      <c r="N41" s="356"/>
      <c r="O41" s="150" t="s">
        <v>1236</v>
      </c>
    </row>
    <row r="42" spans="1:23" s="306" customFormat="1" ht="18.75" customHeight="1">
      <c r="A42" s="31">
        <f t="shared" si="2"/>
        <v>32</v>
      </c>
      <c r="B42" s="342">
        <v>2220263399</v>
      </c>
      <c r="C42" s="123" t="s">
        <v>990</v>
      </c>
      <c r="D42" s="124" t="s">
        <v>1008</v>
      </c>
      <c r="E42" s="438" t="s">
        <v>1053</v>
      </c>
      <c r="F42" s="126">
        <v>35940</v>
      </c>
      <c r="G42" s="229" t="s">
        <v>965</v>
      </c>
      <c r="H42" s="230">
        <v>80</v>
      </c>
      <c r="I42" s="230">
        <v>90</v>
      </c>
      <c r="J42" s="32">
        <f t="shared" si="0"/>
        <v>85</v>
      </c>
      <c r="K42" s="33" t="str">
        <f t="shared" si="1"/>
        <v>TỐT</v>
      </c>
      <c r="L42" s="401"/>
      <c r="M42" s="357"/>
      <c r="N42" s="356"/>
      <c r="O42" s="150" t="s">
        <v>1236</v>
      </c>
      <c r="P42" s="35"/>
      <c r="Q42" s="35"/>
      <c r="R42" s="35"/>
      <c r="S42" s="35"/>
      <c r="T42" s="35"/>
      <c r="U42" s="35"/>
      <c r="V42" s="35"/>
      <c r="W42" s="35"/>
    </row>
    <row r="43" spans="1:23" s="35" customFormat="1" ht="18.75" customHeight="1">
      <c r="A43" s="31">
        <f t="shared" si="2"/>
        <v>33</v>
      </c>
      <c r="B43" s="342">
        <v>2220263404</v>
      </c>
      <c r="C43" s="123" t="s">
        <v>990</v>
      </c>
      <c r="D43" s="124" t="s">
        <v>1043</v>
      </c>
      <c r="E43" s="438" t="s">
        <v>1225</v>
      </c>
      <c r="F43" s="126">
        <v>36050</v>
      </c>
      <c r="G43" s="229" t="s">
        <v>965</v>
      </c>
      <c r="H43" s="230">
        <v>80</v>
      </c>
      <c r="I43" s="230">
        <v>85</v>
      </c>
      <c r="J43" s="32">
        <f t="shared" ref="J43:J74" si="3">(H43+I43)/2</f>
        <v>82.5</v>
      </c>
      <c r="K43" s="33" t="str">
        <f t="shared" ref="K43:K74" si="4">IF(J43&gt;=90,"X SẮC",IF(J43&gt;=80,"TỐT",IF(J43&gt;=65,"KHÁ",IF(J43&gt;=50,"T. BÌNH",IF(J43&gt;=35,"YẾU","KÉM")))))</f>
        <v>TỐT</v>
      </c>
      <c r="L43" s="401"/>
      <c r="M43" s="357"/>
      <c r="N43" s="356"/>
      <c r="O43" s="150" t="s">
        <v>1236</v>
      </c>
    </row>
    <row r="44" spans="1:23" s="35" customFormat="1" ht="18.75" customHeight="1">
      <c r="A44" s="31">
        <f t="shared" si="2"/>
        <v>34</v>
      </c>
      <c r="B44" s="342">
        <v>2220265341</v>
      </c>
      <c r="C44" s="123" t="s">
        <v>990</v>
      </c>
      <c r="D44" s="124" t="s">
        <v>1058</v>
      </c>
      <c r="E44" s="438" t="s">
        <v>1285</v>
      </c>
      <c r="F44" s="126">
        <v>35867</v>
      </c>
      <c r="G44" s="229" t="s">
        <v>967</v>
      </c>
      <c r="H44" s="230">
        <v>94</v>
      </c>
      <c r="I44" s="230">
        <v>93</v>
      </c>
      <c r="J44" s="32">
        <f t="shared" si="3"/>
        <v>93.5</v>
      </c>
      <c r="K44" s="33" t="str">
        <f t="shared" si="4"/>
        <v>X SẮC</v>
      </c>
      <c r="L44" s="401"/>
      <c r="M44" s="357"/>
      <c r="N44" s="356"/>
      <c r="O44" s="150" t="s">
        <v>1580</v>
      </c>
    </row>
    <row r="45" spans="1:23" s="35" customFormat="1" ht="18.75" customHeight="1">
      <c r="A45" s="31">
        <f t="shared" si="2"/>
        <v>35</v>
      </c>
      <c r="B45" s="342">
        <v>2220265343</v>
      </c>
      <c r="C45" s="123" t="s">
        <v>1019</v>
      </c>
      <c r="D45" s="124" t="s">
        <v>1330</v>
      </c>
      <c r="E45" s="438" t="s">
        <v>981</v>
      </c>
      <c r="F45" s="126">
        <v>36029</v>
      </c>
      <c r="G45" s="229" t="s">
        <v>968</v>
      </c>
      <c r="H45" s="230">
        <v>85</v>
      </c>
      <c r="I45" s="230">
        <v>82</v>
      </c>
      <c r="J45" s="32">
        <f t="shared" si="3"/>
        <v>83.5</v>
      </c>
      <c r="K45" s="33" t="str">
        <f t="shared" si="4"/>
        <v>TỐT</v>
      </c>
      <c r="L45" s="401"/>
      <c r="M45" s="357"/>
      <c r="N45" s="356"/>
      <c r="O45" s="150" t="s">
        <v>1347</v>
      </c>
    </row>
    <row r="46" spans="1:23" s="35" customFormat="1" ht="18.75" customHeight="1">
      <c r="A46" s="31">
        <f t="shared" si="2"/>
        <v>36</v>
      </c>
      <c r="B46" s="347">
        <v>2220265345</v>
      </c>
      <c r="C46" s="123" t="s">
        <v>1046</v>
      </c>
      <c r="D46" s="124" t="s">
        <v>1331</v>
      </c>
      <c r="E46" s="441" t="s">
        <v>981</v>
      </c>
      <c r="F46" s="301">
        <v>36151</v>
      </c>
      <c r="G46" s="472" t="s">
        <v>968</v>
      </c>
      <c r="H46" s="302">
        <v>76</v>
      </c>
      <c r="I46" s="302">
        <v>0</v>
      </c>
      <c r="J46" s="303">
        <f t="shared" si="3"/>
        <v>38</v>
      </c>
      <c r="K46" s="304" t="str">
        <f t="shared" si="4"/>
        <v>YẾU</v>
      </c>
      <c r="L46" s="408" t="s">
        <v>1625</v>
      </c>
      <c r="M46" s="370" t="s">
        <v>1144</v>
      </c>
      <c r="N46" s="371" t="s">
        <v>1609</v>
      </c>
      <c r="O46" s="305" t="s">
        <v>1347</v>
      </c>
      <c r="P46" s="306"/>
      <c r="Q46" s="306"/>
      <c r="R46" s="306"/>
      <c r="S46" s="306"/>
      <c r="T46" s="306"/>
      <c r="U46" s="306"/>
      <c r="V46" s="306"/>
      <c r="W46" s="306"/>
    </row>
    <row r="47" spans="1:23" s="35" customFormat="1" ht="18.75" customHeight="1">
      <c r="A47" s="31">
        <f t="shared" si="2"/>
        <v>37</v>
      </c>
      <c r="B47" s="342">
        <v>2220265346</v>
      </c>
      <c r="C47" s="123" t="s">
        <v>999</v>
      </c>
      <c r="D47" s="124" t="s">
        <v>1458</v>
      </c>
      <c r="E47" s="438" t="s">
        <v>981</v>
      </c>
      <c r="F47" s="126">
        <v>36028</v>
      </c>
      <c r="G47" s="229" t="s">
        <v>967</v>
      </c>
      <c r="H47" s="230">
        <v>85</v>
      </c>
      <c r="I47" s="230">
        <v>95</v>
      </c>
      <c r="J47" s="32">
        <f t="shared" si="3"/>
        <v>90</v>
      </c>
      <c r="K47" s="33" t="str">
        <f t="shared" si="4"/>
        <v>X SẮC</v>
      </c>
      <c r="L47" s="401"/>
      <c r="M47" s="357"/>
      <c r="N47" s="356"/>
      <c r="O47" s="150" t="s">
        <v>1580</v>
      </c>
    </row>
    <row r="48" spans="1:23" s="35" customFormat="1" ht="18.75" customHeight="1">
      <c r="A48" s="31">
        <f t="shared" si="2"/>
        <v>38</v>
      </c>
      <c r="B48" s="342">
        <v>2220265349</v>
      </c>
      <c r="C48" s="123" t="s">
        <v>990</v>
      </c>
      <c r="D48" s="124" t="s">
        <v>1006</v>
      </c>
      <c r="E48" s="438" t="s">
        <v>981</v>
      </c>
      <c r="F48" s="126">
        <v>35841</v>
      </c>
      <c r="G48" s="229" t="s">
        <v>967</v>
      </c>
      <c r="H48" s="230">
        <v>70</v>
      </c>
      <c r="I48" s="230">
        <v>0</v>
      </c>
      <c r="J48" s="32">
        <f t="shared" si="3"/>
        <v>35</v>
      </c>
      <c r="K48" s="33" t="str">
        <f t="shared" si="4"/>
        <v>YẾU</v>
      </c>
      <c r="L48" s="408" t="s">
        <v>1653</v>
      </c>
      <c r="M48" s="357" t="s">
        <v>1323</v>
      </c>
      <c r="N48" s="356" t="s">
        <v>1620</v>
      </c>
      <c r="O48" s="150" t="s">
        <v>1580</v>
      </c>
    </row>
    <row r="49" spans="1:23" s="35" customFormat="1" ht="18.75" customHeight="1">
      <c r="A49" s="31">
        <f t="shared" si="2"/>
        <v>39</v>
      </c>
      <c r="B49" s="342">
        <v>2220265350</v>
      </c>
      <c r="C49" s="123" t="s">
        <v>1046</v>
      </c>
      <c r="D49" s="124" t="s">
        <v>1212</v>
      </c>
      <c r="E49" s="438" t="s">
        <v>981</v>
      </c>
      <c r="F49" s="126">
        <v>35704</v>
      </c>
      <c r="G49" s="229" t="s">
        <v>968</v>
      </c>
      <c r="H49" s="230">
        <v>85</v>
      </c>
      <c r="I49" s="230">
        <v>82</v>
      </c>
      <c r="J49" s="32">
        <f t="shared" si="3"/>
        <v>83.5</v>
      </c>
      <c r="K49" s="33" t="str">
        <f t="shared" si="4"/>
        <v>TỐT</v>
      </c>
      <c r="L49" s="401"/>
      <c r="M49" s="357"/>
      <c r="N49" s="356"/>
      <c r="O49" s="150" t="s">
        <v>1347</v>
      </c>
    </row>
    <row r="50" spans="1:23" s="306" customFormat="1" ht="18.75" customHeight="1">
      <c r="A50" s="31">
        <f t="shared" si="2"/>
        <v>40</v>
      </c>
      <c r="B50" s="342">
        <v>2220265351</v>
      </c>
      <c r="C50" s="123" t="s">
        <v>979</v>
      </c>
      <c r="D50" s="124" t="s">
        <v>1178</v>
      </c>
      <c r="E50" s="438" t="s">
        <v>1380</v>
      </c>
      <c r="F50" s="126">
        <v>35665</v>
      </c>
      <c r="G50" s="229" t="s">
        <v>967</v>
      </c>
      <c r="H50" s="230">
        <v>88</v>
      </c>
      <c r="I50" s="230">
        <v>97</v>
      </c>
      <c r="J50" s="32">
        <f t="shared" si="3"/>
        <v>92.5</v>
      </c>
      <c r="K50" s="33" t="str">
        <f t="shared" si="4"/>
        <v>X SẮC</v>
      </c>
      <c r="L50" s="401"/>
      <c r="M50" s="357"/>
      <c r="N50" s="356"/>
      <c r="O50" s="150" t="s">
        <v>1580</v>
      </c>
      <c r="P50" s="35"/>
      <c r="Q50" s="35"/>
      <c r="R50" s="35"/>
      <c r="S50" s="35"/>
      <c r="T50" s="35"/>
      <c r="U50" s="35"/>
      <c r="V50" s="35"/>
      <c r="W50" s="35"/>
    </row>
    <row r="51" spans="1:23" s="35" customFormat="1" ht="18.75" customHeight="1">
      <c r="A51" s="31">
        <f t="shared" si="2"/>
        <v>41</v>
      </c>
      <c r="B51" s="347">
        <v>2220265353</v>
      </c>
      <c r="C51" s="123" t="s">
        <v>993</v>
      </c>
      <c r="D51" s="124" t="s">
        <v>1091</v>
      </c>
      <c r="E51" s="441" t="s">
        <v>1332</v>
      </c>
      <c r="F51" s="301">
        <v>35808</v>
      </c>
      <c r="G51" s="472" t="s">
        <v>968</v>
      </c>
      <c r="H51" s="302">
        <v>90</v>
      </c>
      <c r="I51" s="302">
        <v>0</v>
      </c>
      <c r="J51" s="303">
        <f t="shared" si="3"/>
        <v>45</v>
      </c>
      <c r="K51" s="304" t="str">
        <f t="shared" si="4"/>
        <v>YẾU</v>
      </c>
      <c r="L51" s="408" t="s">
        <v>1625</v>
      </c>
      <c r="M51" s="370" t="s">
        <v>1144</v>
      </c>
      <c r="N51" s="371" t="s">
        <v>1609</v>
      </c>
      <c r="O51" s="305" t="s">
        <v>1347</v>
      </c>
      <c r="P51" s="306"/>
      <c r="Q51" s="306"/>
      <c r="R51" s="306"/>
      <c r="S51" s="306"/>
      <c r="T51" s="306"/>
      <c r="U51" s="306"/>
      <c r="V51" s="306"/>
      <c r="W51" s="306"/>
    </row>
    <row r="52" spans="1:23" s="35" customFormat="1" ht="18.75" customHeight="1">
      <c r="A52" s="31">
        <f t="shared" si="2"/>
        <v>42</v>
      </c>
      <c r="B52" s="342">
        <v>2220265360</v>
      </c>
      <c r="C52" s="123" t="s">
        <v>987</v>
      </c>
      <c r="D52" s="124" t="s">
        <v>1011</v>
      </c>
      <c r="E52" s="438" t="s">
        <v>1018</v>
      </c>
      <c r="F52" s="126">
        <v>35500</v>
      </c>
      <c r="G52" s="229" t="s">
        <v>968</v>
      </c>
      <c r="H52" s="230">
        <v>86</v>
      </c>
      <c r="I52" s="230">
        <v>87</v>
      </c>
      <c r="J52" s="32">
        <f t="shared" si="3"/>
        <v>86.5</v>
      </c>
      <c r="K52" s="33" t="str">
        <f t="shared" si="4"/>
        <v>TỐT</v>
      </c>
      <c r="L52" s="401"/>
      <c r="M52" s="357"/>
      <c r="N52" s="356"/>
      <c r="O52" s="150" t="s">
        <v>1347</v>
      </c>
    </row>
    <row r="53" spans="1:23" s="35" customFormat="1" ht="18.75" customHeight="1">
      <c r="A53" s="31">
        <f t="shared" si="2"/>
        <v>43</v>
      </c>
      <c r="B53" s="342">
        <v>2220265376</v>
      </c>
      <c r="C53" s="123" t="s">
        <v>987</v>
      </c>
      <c r="D53" s="124" t="s">
        <v>1027</v>
      </c>
      <c r="E53" s="438" t="s">
        <v>1177</v>
      </c>
      <c r="F53" s="126">
        <v>35857</v>
      </c>
      <c r="G53" s="229" t="s">
        <v>967</v>
      </c>
      <c r="H53" s="230">
        <v>94</v>
      </c>
      <c r="I53" s="230">
        <v>94</v>
      </c>
      <c r="J53" s="32">
        <f t="shared" si="3"/>
        <v>94</v>
      </c>
      <c r="K53" s="33" t="str">
        <f t="shared" si="4"/>
        <v>X SẮC</v>
      </c>
      <c r="L53" s="401"/>
      <c r="M53" s="357"/>
      <c r="N53" s="356"/>
      <c r="O53" s="150" t="s">
        <v>1580</v>
      </c>
    </row>
    <row r="54" spans="1:23" s="35" customFormat="1" ht="18.75" customHeight="1">
      <c r="A54" s="31">
        <f t="shared" si="2"/>
        <v>44</v>
      </c>
      <c r="B54" s="342">
        <v>2220265379</v>
      </c>
      <c r="C54" s="123" t="s">
        <v>1010</v>
      </c>
      <c r="D54" s="124" t="s">
        <v>1008</v>
      </c>
      <c r="E54" s="438" t="s">
        <v>1037</v>
      </c>
      <c r="F54" s="126">
        <v>35807</v>
      </c>
      <c r="G54" s="229" t="s">
        <v>967</v>
      </c>
      <c r="H54" s="230">
        <v>88</v>
      </c>
      <c r="I54" s="230">
        <v>93</v>
      </c>
      <c r="J54" s="32">
        <f t="shared" si="3"/>
        <v>90.5</v>
      </c>
      <c r="K54" s="33" t="str">
        <f t="shared" si="4"/>
        <v>X SẮC</v>
      </c>
      <c r="L54" s="401"/>
      <c r="M54" s="357"/>
      <c r="N54" s="356"/>
      <c r="O54" s="150" t="s">
        <v>1580</v>
      </c>
    </row>
    <row r="55" spans="1:23" s="35" customFormat="1" ht="18.75" customHeight="1">
      <c r="A55" s="31">
        <f t="shared" si="2"/>
        <v>45</v>
      </c>
      <c r="B55" s="342">
        <v>2220265381</v>
      </c>
      <c r="C55" s="123" t="s">
        <v>1198</v>
      </c>
      <c r="D55" s="124" t="s">
        <v>1570</v>
      </c>
      <c r="E55" s="438" t="s">
        <v>1040</v>
      </c>
      <c r="F55" s="126">
        <v>35893</v>
      </c>
      <c r="G55" s="229" t="s">
        <v>967</v>
      </c>
      <c r="H55" s="230">
        <v>94</v>
      </c>
      <c r="I55" s="230">
        <v>98</v>
      </c>
      <c r="J55" s="32">
        <f t="shared" si="3"/>
        <v>96</v>
      </c>
      <c r="K55" s="33" t="str">
        <f t="shared" si="4"/>
        <v>X SẮC</v>
      </c>
      <c r="L55" s="401"/>
      <c r="M55" s="357"/>
      <c r="N55" s="356"/>
      <c r="O55" s="150" t="s">
        <v>1580</v>
      </c>
    </row>
    <row r="56" spans="1:23" s="35" customFormat="1" ht="18.75" customHeight="1">
      <c r="A56" s="31">
        <f t="shared" si="2"/>
        <v>46</v>
      </c>
      <c r="B56" s="342">
        <v>2220265383</v>
      </c>
      <c r="C56" s="123" t="s">
        <v>987</v>
      </c>
      <c r="D56" s="124" t="s">
        <v>1047</v>
      </c>
      <c r="E56" s="438" t="s">
        <v>1045</v>
      </c>
      <c r="F56" s="126">
        <v>35871</v>
      </c>
      <c r="G56" s="229" t="s">
        <v>965</v>
      </c>
      <c r="H56" s="230">
        <v>80</v>
      </c>
      <c r="I56" s="230">
        <v>85</v>
      </c>
      <c r="J56" s="32">
        <f t="shared" si="3"/>
        <v>82.5</v>
      </c>
      <c r="K56" s="33" t="str">
        <f t="shared" si="4"/>
        <v>TỐT</v>
      </c>
      <c r="L56" s="401"/>
      <c r="M56" s="357" t="s">
        <v>1607</v>
      </c>
      <c r="N56" s="356"/>
      <c r="O56" s="150" t="s">
        <v>1236</v>
      </c>
    </row>
    <row r="57" spans="1:23" s="35" customFormat="1" ht="18.75" customHeight="1">
      <c r="A57" s="31">
        <f t="shared" si="2"/>
        <v>47</v>
      </c>
      <c r="B57" s="342">
        <v>2220265387</v>
      </c>
      <c r="C57" s="123" t="s">
        <v>979</v>
      </c>
      <c r="D57" s="124" t="s">
        <v>986</v>
      </c>
      <c r="E57" s="438" t="s">
        <v>1045</v>
      </c>
      <c r="F57" s="126">
        <v>36043</v>
      </c>
      <c r="G57" s="229" t="s">
        <v>965</v>
      </c>
      <c r="H57" s="230">
        <v>79</v>
      </c>
      <c r="I57" s="230">
        <v>79</v>
      </c>
      <c r="J57" s="32">
        <f t="shared" si="3"/>
        <v>79</v>
      </c>
      <c r="K57" s="33" t="str">
        <f t="shared" si="4"/>
        <v>KHÁ</v>
      </c>
      <c r="L57" s="401"/>
      <c r="M57" s="357"/>
      <c r="N57" s="356"/>
      <c r="O57" s="150" t="s">
        <v>1236</v>
      </c>
    </row>
    <row r="58" spans="1:23" s="35" customFormat="1" ht="18.75" customHeight="1">
      <c r="A58" s="31">
        <f t="shared" si="2"/>
        <v>48</v>
      </c>
      <c r="B58" s="342">
        <v>2220265389</v>
      </c>
      <c r="C58" s="123" t="s">
        <v>990</v>
      </c>
      <c r="D58" s="124" t="s">
        <v>1011</v>
      </c>
      <c r="E58" s="438" t="s">
        <v>1324</v>
      </c>
      <c r="F58" s="126">
        <v>36017</v>
      </c>
      <c r="G58" s="229" t="s">
        <v>967</v>
      </c>
      <c r="H58" s="230">
        <v>92</v>
      </c>
      <c r="I58" s="230">
        <v>96</v>
      </c>
      <c r="J58" s="32">
        <f t="shared" si="3"/>
        <v>94</v>
      </c>
      <c r="K58" s="33" t="str">
        <f t="shared" si="4"/>
        <v>X SẮC</v>
      </c>
      <c r="L58" s="401"/>
      <c r="M58" s="357"/>
      <c r="N58" s="356"/>
      <c r="O58" s="150" t="s">
        <v>1580</v>
      </c>
    </row>
    <row r="59" spans="1:23" s="35" customFormat="1" ht="18.75" customHeight="1">
      <c r="A59" s="31">
        <f t="shared" si="2"/>
        <v>49</v>
      </c>
      <c r="B59" s="342">
        <v>2220265390</v>
      </c>
      <c r="C59" s="123" t="s">
        <v>990</v>
      </c>
      <c r="D59" s="124" t="s">
        <v>1080</v>
      </c>
      <c r="E59" s="438" t="s">
        <v>1056</v>
      </c>
      <c r="F59" s="126">
        <v>35953</v>
      </c>
      <c r="G59" s="229" t="s">
        <v>968</v>
      </c>
      <c r="H59" s="230">
        <v>86</v>
      </c>
      <c r="I59" s="230">
        <v>87</v>
      </c>
      <c r="J59" s="32">
        <f t="shared" si="3"/>
        <v>86.5</v>
      </c>
      <c r="K59" s="33" t="str">
        <f t="shared" si="4"/>
        <v>TỐT</v>
      </c>
      <c r="L59" s="401"/>
      <c r="M59" s="357"/>
      <c r="N59" s="356"/>
      <c r="O59" s="150" t="s">
        <v>1347</v>
      </c>
    </row>
    <row r="60" spans="1:23" s="35" customFormat="1" ht="18.75" customHeight="1">
      <c r="A60" s="31">
        <f t="shared" si="2"/>
        <v>50</v>
      </c>
      <c r="B60" s="342">
        <v>2220265392</v>
      </c>
      <c r="C60" s="123" t="s">
        <v>1264</v>
      </c>
      <c r="D60" s="124" t="s">
        <v>1057</v>
      </c>
      <c r="E60" s="438" t="s">
        <v>1056</v>
      </c>
      <c r="F60" s="126">
        <v>36032</v>
      </c>
      <c r="G60" s="229" t="s">
        <v>968</v>
      </c>
      <c r="H60" s="230">
        <v>86</v>
      </c>
      <c r="I60" s="230">
        <v>82</v>
      </c>
      <c r="J60" s="32">
        <f t="shared" si="3"/>
        <v>84</v>
      </c>
      <c r="K60" s="33" t="str">
        <f t="shared" si="4"/>
        <v>TỐT</v>
      </c>
      <c r="L60" s="401"/>
      <c r="M60" s="357"/>
      <c r="N60" s="356"/>
      <c r="O60" s="150" t="s">
        <v>1347</v>
      </c>
    </row>
    <row r="61" spans="1:23" s="35" customFormat="1" ht="18.75" customHeight="1">
      <c r="A61" s="31">
        <f t="shared" si="2"/>
        <v>51</v>
      </c>
      <c r="B61" s="347">
        <v>2220265393</v>
      </c>
      <c r="C61" s="123" t="s">
        <v>979</v>
      </c>
      <c r="D61" s="124" t="s">
        <v>1333</v>
      </c>
      <c r="E61" s="441" t="s">
        <v>1271</v>
      </c>
      <c r="F61" s="301">
        <v>36117</v>
      </c>
      <c r="G61" s="472" t="s">
        <v>968</v>
      </c>
      <c r="H61" s="302">
        <v>0</v>
      </c>
      <c r="I61" s="302">
        <v>0</v>
      </c>
      <c r="J61" s="303">
        <f t="shared" si="3"/>
        <v>0</v>
      </c>
      <c r="K61" s="304" t="str">
        <f t="shared" si="4"/>
        <v>KÉM</v>
      </c>
      <c r="L61" s="408" t="s">
        <v>1625</v>
      </c>
      <c r="M61" s="370" t="s">
        <v>1144</v>
      </c>
      <c r="N61" s="371" t="s">
        <v>1611</v>
      </c>
      <c r="O61" s="305" t="s">
        <v>1347</v>
      </c>
      <c r="P61" s="306"/>
      <c r="Q61" s="306"/>
      <c r="R61" s="306"/>
      <c r="S61" s="306"/>
      <c r="T61" s="306"/>
      <c r="U61" s="306"/>
      <c r="V61" s="306"/>
      <c r="W61" s="306"/>
    </row>
    <row r="62" spans="1:23" s="35" customFormat="1" ht="18.75" customHeight="1">
      <c r="A62" s="31">
        <f t="shared" si="2"/>
        <v>52</v>
      </c>
      <c r="B62" s="342">
        <v>2220265394</v>
      </c>
      <c r="C62" s="123" t="s">
        <v>999</v>
      </c>
      <c r="D62" s="124" t="s">
        <v>1058</v>
      </c>
      <c r="E62" s="438" t="s">
        <v>1059</v>
      </c>
      <c r="F62" s="126">
        <v>35752</v>
      </c>
      <c r="G62" s="229" t="s">
        <v>967</v>
      </c>
      <c r="H62" s="230">
        <v>82</v>
      </c>
      <c r="I62" s="230">
        <v>89</v>
      </c>
      <c r="J62" s="32">
        <f t="shared" si="3"/>
        <v>85.5</v>
      </c>
      <c r="K62" s="33" t="str">
        <f t="shared" si="4"/>
        <v>TỐT</v>
      </c>
      <c r="L62" s="401"/>
      <c r="M62" s="357"/>
      <c r="N62" s="356"/>
      <c r="O62" s="150" t="s">
        <v>1580</v>
      </c>
    </row>
    <row r="63" spans="1:23" s="35" customFormat="1" ht="18.75" customHeight="1">
      <c r="A63" s="31">
        <f t="shared" si="2"/>
        <v>53</v>
      </c>
      <c r="B63" s="342">
        <v>2220265397</v>
      </c>
      <c r="C63" s="123" t="s">
        <v>1032</v>
      </c>
      <c r="D63" s="124" t="s">
        <v>1050</v>
      </c>
      <c r="E63" s="438" t="s">
        <v>1228</v>
      </c>
      <c r="F63" s="126">
        <v>35806</v>
      </c>
      <c r="G63" s="229" t="s">
        <v>967</v>
      </c>
      <c r="H63" s="230">
        <v>84</v>
      </c>
      <c r="I63" s="230">
        <v>88</v>
      </c>
      <c r="J63" s="32">
        <f t="shared" si="3"/>
        <v>86</v>
      </c>
      <c r="K63" s="33" t="str">
        <f t="shared" si="4"/>
        <v>TỐT</v>
      </c>
      <c r="L63" s="401"/>
      <c r="M63" s="357"/>
      <c r="N63" s="356"/>
      <c r="O63" s="150" t="s">
        <v>1580</v>
      </c>
    </row>
    <row r="64" spans="1:23" s="35" customFormat="1" ht="18.75" customHeight="1">
      <c r="A64" s="31">
        <f t="shared" si="2"/>
        <v>54</v>
      </c>
      <c r="B64" s="342">
        <v>2220265398</v>
      </c>
      <c r="C64" s="123" t="s">
        <v>979</v>
      </c>
      <c r="D64" s="124" t="s">
        <v>984</v>
      </c>
      <c r="E64" s="438" t="s">
        <v>1228</v>
      </c>
      <c r="F64" s="126">
        <v>35431</v>
      </c>
      <c r="G64" s="229" t="s">
        <v>968</v>
      </c>
      <c r="H64" s="230">
        <v>87</v>
      </c>
      <c r="I64" s="230">
        <v>85</v>
      </c>
      <c r="J64" s="32">
        <f t="shared" si="3"/>
        <v>86</v>
      </c>
      <c r="K64" s="33" t="str">
        <f t="shared" si="4"/>
        <v>TỐT</v>
      </c>
      <c r="L64" s="401"/>
      <c r="M64" s="357"/>
      <c r="N64" s="356"/>
      <c r="O64" s="150" t="s">
        <v>1347</v>
      </c>
    </row>
    <row r="65" spans="1:23" s="35" customFormat="1" ht="18.75" customHeight="1">
      <c r="A65" s="31">
        <f t="shared" si="2"/>
        <v>55</v>
      </c>
      <c r="B65" s="342">
        <v>2220265400</v>
      </c>
      <c r="C65" s="123" t="s">
        <v>990</v>
      </c>
      <c r="D65" s="124" t="s">
        <v>1172</v>
      </c>
      <c r="E65" s="438" t="s">
        <v>988</v>
      </c>
      <c r="F65" s="126">
        <v>36100</v>
      </c>
      <c r="G65" s="229" t="s">
        <v>967</v>
      </c>
      <c r="H65" s="230">
        <v>92</v>
      </c>
      <c r="I65" s="230">
        <v>82</v>
      </c>
      <c r="J65" s="32">
        <f t="shared" si="3"/>
        <v>87</v>
      </c>
      <c r="K65" s="33" t="str">
        <f t="shared" si="4"/>
        <v>TỐT</v>
      </c>
      <c r="L65" s="401"/>
      <c r="M65" s="357"/>
      <c r="N65" s="356"/>
      <c r="O65" s="150" t="s">
        <v>1580</v>
      </c>
    </row>
    <row r="66" spans="1:23" s="35" customFormat="1" ht="18.75" customHeight="1">
      <c r="A66" s="31">
        <f t="shared" si="2"/>
        <v>56</v>
      </c>
      <c r="B66" s="342">
        <v>2220265404</v>
      </c>
      <c r="C66" s="123" t="s">
        <v>990</v>
      </c>
      <c r="D66" s="124" t="s">
        <v>1222</v>
      </c>
      <c r="E66" s="438" t="s">
        <v>1067</v>
      </c>
      <c r="F66" s="126">
        <v>35955</v>
      </c>
      <c r="G66" s="229" t="s">
        <v>967</v>
      </c>
      <c r="H66" s="230">
        <v>94</v>
      </c>
      <c r="I66" s="230">
        <v>82</v>
      </c>
      <c r="J66" s="32">
        <f t="shared" si="3"/>
        <v>88</v>
      </c>
      <c r="K66" s="33" t="str">
        <f t="shared" si="4"/>
        <v>TỐT</v>
      </c>
      <c r="L66" s="401"/>
      <c r="M66" s="357"/>
      <c r="N66" s="356"/>
      <c r="O66" s="150" t="s">
        <v>1580</v>
      </c>
    </row>
    <row r="67" spans="1:23" s="35" customFormat="1" ht="18.75" customHeight="1">
      <c r="A67" s="31">
        <f t="shared" si="2"/>
        <v>57</v>
      </c>
      <c r="B67" s="342">
        <v>2220265405</v>
      </c>
      <c r="C67" s="123" t="s">
        <v>1030</v>
      </c>
      <c r="D67" s="124" t="s">
        <v>1091</v>
      </c>
      <c r="E67" s="438" t="s">
        <v>1067</v>
      </c>
      <c r="F67" s="126">
        <v>35827</v>
      </c>
      <c r="G67" s="229" t="s">
        <v>967</v>
      </c>
      <c r="H67" s="230">
        <v>94</v>
      </c>
      <c r="I67" s="230">
        <v>92</v>
      </c>
      <c r="J67" s="32">
        <f t="shared" si="3"/>
        <v>93</v>
      </c>
      <c r="K67" s="33" t="str">
        <f t="shared" si="4"/>
        <v>X SẮC</v>
      </c>
      <c r="L67" s="401"/>
      <c r="M67" s="357"/>
      <c r="N67" s="356"/>
      <c r="O67" s="150" t="s">
        <v>1580</v>
      </c>
    </row>
    <row r="68" spans="1:23" s="35" customFormat="1" ht="18.75" customHeight="1">
      <c r="A68" s="31">
        <f t="shared" si="2"/>
        <v>58</v>
      </c>
      <c r="B68" s="342">
        <v>2220265406</v>
      </c>
      <c r="C68" s="123" t="s">
        <v>987</v>
      </c>
      <c r="D68" s="124" t="s">
        <v>1126</v>
      </c>
      <c r="E68" s="438" t="s">
        <v>1067</v>
      </c>
      <c r="F68" s="126">
        <v>35843</v>
      </c>
      <c r="G68" s="229" t="s">
        <v>968</v>
      </c>
      <c r="H68" s="230">
        <v>86</v>
      </c>
      <c r="I68" s="230">
        <v>80</v>
      </c>
      <c r="J68" s="32">
        <f t="shared" si="3"/>
        <v>83</v>
      </c>
      <c r="K68" s="33" t="str">
        <f t="shared" si="4"/>
        <v>TỐT</v>
      </c>
      <c r="L68" s="401"/>
      <c r="M68" s="357"/>
      <c r="N68" s="356"/>
      <c r="O68" s="150" t="s">
        <v>1347</v>
      </c>
    </row>
    <row r="69" spans="1:23" s="35" customFormat="1" ht="18.75" customHeight="1">
      <c r="A69" s="31">
        <f t="shared" si="2"/>
        <v>59</v>
      </c>
      <c r="B69" s="342">
        <v>2220265407</v>
      </c>
      <c r="C69" s="123" t="s">
        <v>1070</v>
      </c>
      <c r="D69" s="124" t="s">
        <v>991</v>
      </c>
      <c r="E69" s="438" t="s">
        <v>1067</v>
      </c>
      <c r="F69" s="126">
        <v>36009</v>
      </c>
      <c r="G69" s="229" t="s">
        <v>968</v>
      </c>
      <c r="H69" s="230">
        <v>86</v>
      </c>
      <c r="I69" s="230">
        <v>85</v>
      </c>
      <c r="J69" s="32">
        <f t="shared" si="3"/>
        <v>85.5</v>
      </c>
      <c r="K69" s="33" t="str">
        <f t="shared" si="4"/>
        <v>TỐT</v>
      </c>
      <c r="L69" s="401"/>
      <c r="M69" s="357"/>
      <c r="N69" s="356"/>
      <c r="O69" s="150" t="s">
        <v>1347</v>
      </c>
    </row>
    <row r="70" spans="1:23" s="306" customFormat="1" ht="18.75" customHeight="1">
      <c r="A70" s="31">
        <f t="shared" si="2"/>
        <v>60</v>
      </c>
      <c r="B70" s="342">
        <v>2220265408</v>
      </c>
      <c r="C70" s="123" t="s">
        <v>993</v>
      </c>
      <c r="D70" s="124" t="s">
        <v>1011</v>
      </c>
      <c r="E70" s="438" t="s">
        <v>1073</v>
      </c>
      <c r="F70" s="126">
        <v>36132</v>
      </c>
      <c r="G70" s="229" t="s">
        <v>967</v>
      </c>
      <c r="H70" s="230">
        <v>94</v>
      </c>
      <c r="I70" s="230">
        <v>93</v>
      </c>
      <c r="J70" s="32">
        <f t="shared" si="3"/>
        <v>93.5</v>
      </c>
      <c r="K70" s="33" t="str">
        <f t="shared" si="4"/>
        <v>X SẮC</v>
      </c>
      <c r="L70" s="401"/>
      <c r="M70" s="357"/>
      <c r="N70" s="356"/>
      <c r="O70" s="150" t="s">
        <v>1580</v>
      </c>
      <c r="P70" s="35"/>
      <c r="Q70" s="35"/>
      <c r="R70" s="35"/>
      <c r="S70" s="35"/>
      <c r="T70" s="35"/>
      <c r="U70" s="35"/>
      <c r="V70" s="35"/>
      <c r="W70" s="35"/>
    </row>
    <row r="71" spans="1:23" s="35" customFormat="1" ht="18.75" customHeight="1">
      <c r="A71" s="31">
        <f t="shared" si="2"/>
        <v>61</v>
      </c>
      <c r="B71" s="342">
        <v>2220265411</v>
      </c>
      <c r="C71" s="123" t="s">
        <v>1046</v>
      </c>
      <c r="D71" s="124" t="s">
        <v>1043</v>
      </c>
      <c r="E71" s="438" t="s">
        <v>1334</v>
      </c>
      <c r="F71" s="126">
        <v>36119</v>
      </c>
      <c r="G71" s="229" t="s">
        <v>968</v>
      </c>
      <c r="H71" s="230">
        <v>86</v>
      </c>
      <c r="I71" s="230">
        <v>85</v>
      </c>
      <c r="J71" s="32">
        <f t="shared" si="3"/>
        <v>85.5</v>
      </c>
      <c r="K71" s="33" t="str">
        <f t="shared" si="4"/>
        <v>TỐT</v>
      </c>
      <c r="L71" s="401"/>
      <c r="M71" s="357"/>
      <c r="N71" s="356"/>
      <c r="O71" s="150" t="s">
        <v>1347</v>
      </c>
    </row>
    <row r="72" spans="1:23" s="35" customFormat="1" ht="18.75" customHeight="1">
      <c r="A72" s="31">
        <f t="shared" si="2"/>
        <v>62</v>
      </c>
      <c r="B72" s="342">
        <v>2220265415</v>
      </c>
      <c r="C72" s="123" t="s">
        <v>1345</v>
      </c>
      <c r="D72" s="124" t="s">
        <v>981</v>
      </c>
      <c r="E72" s="438" t="s">
        <v>1068</v>
      </c>
      <c r="F72" s="126">
        <v>35873</v>
      </c>
      <c r="G72" s="229" t="s">
        <v>967</v>
      </c>
      <c r="H72" s="230">
        <v>92</v>
      </c>
      <c r="I72" s="230">
        <v>88</v>
      </c>
      <c r="J72" s="32">
        <f t="shared" si="3"/>
        <v>90</v>
      </c>
      <c r="K72" s="33" t="str">
        <f t="shared" si="4"/>
        <v>X SẮC</v>
      </c>
      <c r="L72" s="401"/>
      <c r="M72" s="357"/>
      <c r="N72" s="356"/>
      <c r="O72" s="150" t="s">
        <v>1580</v>
      </c>
    </row>
    <row r="73" spans="1:23" s="35" customFormat="1" ht="18.75" customHeight="1">
      <c r="A73" s="31">
        <f t="shared" si="2"/>
        <v>63</v>
      </c>
      <c r="B73" s="342">
        <v>2220265416</v>
      </c>
      <c r="C73" s="123" t="s">
        <v>1019</v>
      </c>
      <c r="D73" s="124" t="s">
        <v>1213</v>
      </c>
      <c r="E73" s="438" t="s">
        <v>1068</v>
      </c>
      <c r="F73" s="126">
        <v>36023</v>
      </c>
      <c r="G73" s="229" t="s">
        <v>968</v>
      </c>
      <c r="H73" s="230">
        <v>83</v>
      </c>
      <c r="I73" s="230">
        <v>85</v>
      </c>
      <c r="J73" s="32">
        <f t="shared" si="3"/>
        <v>84</v>
      </c>
      <c r="K73" s="33" t="str">
        <f t="shared" si="4"/>
        <v>TỐT</v>
      </c>
      <c r="L73" s="401"/>
      <c r="M73" s="357"/>
      <c r="N73" s="356"/>
      <c r="O73" s="150" t="s">
        <v>1347</v>
      </c>
    </row>
    <row r="74" spans="1:23" s="35" customFormat="1" ht="18.75" customHeight="1">
      <c r="A74" s="31">
        <f t="shared" si="2"/>
        <v>64</v>
      </c>
      <c r="B74" s="342">
        <v>2220265417</v>
      </c>
      <c r="C74" s="123" t="s">
        <v>1118</v>
      </c>
      <c r="D74" s="124" t="s">
        <v>994</v>
      </c>
      <c r="E74" s="438" t="s">
        <v>1068</v>
      </c>
      <c r="F74" s="126">
        <v>36088</v>
      </c>
      <c r="G74" s="229" t="s">
        <v>968</v>
      </c>
      <c r="H74" s="230">
        <v>90</v>
      </c>
      <c r="I74" s="230">
        <v>85</v>
      </c>
      <c r="J74" s="32">
        <f t="shared" si="3"/>
        <v>87.5</v>
      </c>
      <c r="K74" s="33" t="str">
        <f t="shared" si="4"/>
        <v>TỐT</v>
      </c>
      <c r="L74" s="401"/>
      <c r="M74" s="357"/>
      <c r="N74" s="356"/>
      <c r="O74" s="150" t="s">
        <v>1347</v>
      </c>
    </row>
    <row r="75" spans="1:23" s="306" customFormat="1" ht="18.75" customHeight="1">
      <c r="A75" s="31">
        <f t="shared" ref="A75:A137" si="5">A74+1</f>
        <v>65</v>
      </c>
      <c r="B75" s="342">
        <v>2220265423</v>
      </c>
      <c r="C75" s="123" t="s">
        <v>990</v>
      </c>
      <c r="D75" s="124" t="s">
        <v>1008</v>
      </c>
      <c r="E75" s="438" t="s">
        <v>1089</v>
      </c>
      <c r="F75" s="126">
        <v>35578</v>
      </c>
      <c r="G75" s="229" t="s">
        <v>967</v>
      </c>
      <c r="H75" s="230">
        <v>86</v>
      </c>
      <c r="I75" s="230">
        <v>88</v>
      </c>
      <c r="J75" s="32">
        <f t="shared" ref="J75:J106" si="6">(H75+I75)/2</f>
        <v>87</v>
      </c>
      <c r="K75" s="33" t="str">
        <f t="shared" ref="K75:K106" si="7">IF(J75&gt;=90,"X SẮC",IF(J75&gt;=80,"TỐT",IF(J75&gt;=65,"KHÁ",IF(J75&gt;=50,"T. BÌNH",IF(J75&gt;=35,"YẾU","KÉM")))))</f>
        <v>TỐT</v>
      </c>
      <c r="L75" s="401"/>
      <c r="M75" s="357"/>
      <c r="N75" s="356"/>
      <c r="O75" s="150" t="s">
        <v>1580</v>
      </c>
      <c r="P75" s="35"/>
      <c r="Q75" s="35"/>
      <c r="R75" s="35"/>
      <c r="S75" s="35"/>
      <c r="T75" s="35"/>
      <c r="U75" s="35"/>
      <c r="V75" s="35"/>
      <c r="W75" s="35"/>
    </row>
    <row r="76" spans="1:23" s="35" customFormat="1" ht="18.75" customHeight="1">
      <c r="A76" s="31">
        <f t="shared" si="5"/>
        <v>66</v>
      </c>
      <c r="B76" s="348">
        <v>2220265424</v>
      </c>
      <c r="C76" s="294" t="s">
        <v>1015</v>
      </c>
      <c r="D76" s="295" t="s">
        <v>1135</v>
      </c>
      <c r="E76" s="442" t="s">
        <v>1089</v>
      </c>
      <c r="F76" s="296">
        <v>35836</v>
      </c>
      <c r="G76" s="473" t="s">
        <v>1346</v>
      </c>
      <c r="H76" s="231">
        <v>88</v>
      </c>
      <c r="I76" s="231">
        <v>85</v>
      </c>
      <c r="J76" s="297">
        <f t="shared" si="6"/>
        <v>86.5</v>
      </c>
      <c r="K76" s="231" t="str">
        <f t="shared" si="7"/>
        <v>TỐT</v>
      </c>
      <c r="L76" s="409"/>
      <c r="M76" s="357"/>
      <c r="N76" s="372"/>
      <c r="O76" s="298" t="s">
        <v>1347</v>
      </c>
      <c r="P76" s="299"/>
      <c r="Q76" s="299"/>
      <c r="R76" s="299"/>
      <c r="S76" s="299"/>
      <c r="T76" s="299"/>
      <c r="U76" s="299"/>
      <c r="V76" s="299"/>
      <c r="W76" s="299"/>
    </row>
    <row r="77" spans="1:23" s="35" customFormat="1" ht="18.75" customHeight="1">
      <c r="A77" s="31">
        <f t="shared" si="5"/>
        <v>67</v>
      </c>
      <c r="B77" s="347">
        <v>2220265425</v>
      </c>
      <c r="C77" s="123" t="s">
        <v>979</v>
      </c>
      <c r="D77" s="124" t="s">
        <v>1022</v>
      </c>
      <c r="E77" s="441" t="s">
        <v>1089</v>
      </c>
      <c r="F77" s="301">
        <v>35506</v>
      </c>
      <c r="G77" s="472" t="s">
        <v>968</v>
      </c>
      <c r="H77" s="302">
        <v>87</v>
      </c>
      <c r="I77" s="302">
        <v>0</v>
      </c>
      <c r="J77" s="303">
        <f t="shared" si="6"/>
        <v>43.5</v>
      </c>
      <c r="K77" s="304" t="str">
        <f t="shared" si="7"/>
        <v>YẾU</v>
      </c>
      <c r="L77" s="408" t="s">
        <v>1625</v>
      </c>
      <c r="M77" s="370" t="s">
        <v>1144</v>
      </c>
      <c r="N77" s="371" t="s">
        <v>1610</v>
      </c>
      <c r="O77" s="305" t="s">
        <v>1347</v>
      </c>
      <c r="P77" s="306"/>
      <c r="Q77" s="306"/>
      <c r="R77" s="306"/>
      <c r="S77" s="306"/>
      <c r="T77" s="306"/>
      <c r="U77" s="306"/>
      <c r="V77" s="306"/>
      <c r="W77" s="306"/>
    </row>
    <row r="78" spans="1:23" s="35" customFormat="1" ht="18.75" customHeight="1">
      <c r="A78" s="31">
        <f t="shared" si="5"/>
        <v>68</v>
      </c>
      <c r="B78" s="342">
        <v>2220265427</v>
      </c>
      <c r="C78" s="123" t="s">
        <v>993</v>
      </c>
      <c r="D78" s="124" t="s">
        <v>1050</v>
      </c>
      <c r="E78" s="438" t="s">
        <v>1050</v>
      </c>
      <c r="F78" s="126">
        <v>35380</v>
      </c>
      <c r="G78" s="229" t="s">
        <v>968</v>
      </c>
      <c r="H78" s="230">
        <v>84</v>
      </c>
      <c r="I78" s="230">
        <v>80</v>
      </c>
      <c r="J78" s="32">
        <f t="shared" si="6"/>
        <v>82</v>
      </c>
      <c r="K78" s="33" t="str">
        <f t="shared" si="7"/>
        <v>TỐT</v>
      </c>
      <c r="L78" s="401"/>
      <c r="M78" s="357"/>
      <c r="N78" s="356"/>
      <c r="O78" s="150" t="s">
        <v>1347</v>
      </c>
    </row>
    <row r="79" spans="1:23" s="35" customFormat="1" ht="18.75" customHeight="1">
      <c r="A79" s="31">
        <f t="shared" si="5"/>
        <v>69</v>
      </c>
      <c r="B79" s="342">
        <v>2220265428</v>
      </c>
      <c r="C79" s="123" t="s">
        <v>990</v>
      </c>
      <c r="D79" s="124" t="s">
        <v>1038</v>
      </c>
      <c r="E79" s="438" t="s">
        <v>1091</v>
      </c>
      <c r="F79" s="126">
        <v>35796</v>
      </c>
      <c r="G79" s="229" t="s">
        <v>967</v>
      </c>
      <c r="H79" s="230">
        <v>91</v>
      </c>
      <c r="I79" s="230">
        <v>87</v>
      </c>
      <c r="J79" s="32">
        <f t="shared" si="6"/>
        <v>89</v>
      </c>
      <c r="K79" s="33" t="str">
        <f t="shared" si="7"/>
        <v>TỐT</v>
      </c>
      <c r="L79" s="401"/>
      <c r="M79" s="357"/>
      <c r="N79" s="356"/>
      <c r="O79" s="150" t="s">
        <v>1580</v>
      </c>
    </row>
    <row r="80" spans="1:23" s="35" customFormat="1" ht="18.75" customHeight="1">
      <c r="A80" s="31">
        <f t="shared" si="5"/>
        <v>70</v>
      </c>
      <c r="B80" s="342">
        <v>2220265429</v>
      </c>
      <c r="C80" s="123" t="s">
        <v>993</v>
      </c>
      <c r="D80" s="124" t="s">
        <v>1038</v>
      </c>
      <c r="E80" s="438" t="s">
        <v>1091</v>
      </c>
      <c r="F80" s="126">
        <v>35828</v>
      </c>
      <c r="G80" s="229" t="s">
        <v>967</v>
      </c>
      <c r="H80" s="230">
        <v>91</v>
      </c>
      <c r="I80" s="230">
        <v>90</v>
      </c>
      <c r="J80" s="32">
        <f t="shared" si="6"/>
        <v>90.5</v>
      </c>
      <c r="K80" s="33" t="str">
        <f t="shared" si="7"/>
        <v>X SẮC</v>
      </c>
      <c r="L80" s="401"/>
      <c r="M80" s="357"/>
      <c r="N80" s="356"/>
      <c r="O80" s="150" t="s">
        <v>1580</v>
      </c>
    </row>
    <row r="81" spans="1:23" s="35" customFormat="1" ht="18.75" customHeight="1">
      <c r="A81" s="31">
        <f t="shared" si="5"/>
        <v>71</v>
      </c>
      <c r="B81" s="342">
        <v>2220265431</v>
      </c>
      <c r="C81" s="123" t="s">
        <v>990</v>
      </c>
      <c r="D81" s="124" t="s">
        <v>1011</v>
      </c>
      <c r="E81" s="438" t="s">
        <v>1303</v>
      </c>
      <c r="F81" s="126">
        <v>36037</v>
      </c>
      <c r="G81" s="229" t="s">
        <v>968</v>
      </c>
      <c r="H81" s="230">
        <v>90</v>
      </c>
      <c r="I81" s="230">
        <v>90</v>
      </c>
      <c r="J81" s="32">
        <f t="shared" si="6"/>
        <v>90</v>
      </c>
      <c r="K81" s="33" t="str">
        <f t="shared" si="7"/>
        <v>X SẮC</v>
      </c>
      <c r="L81" s="401"/>
      <c r="M81" s="357"/>
      <c r="N81" s="356"/>
      <c r="O81" s="150" t="s">
        <v>1347</v>
      </c>
    </row>
    <row r="82" spans="1:23" s="35" customFormat="1" ht="18.75" customHeight="1">
      <c r="A82" s="31">
        <f t="shared" si="5"/>
        <v>72</v>
      </c>
      <c r="B82" s="342">
        <v>2220265432</v>
      </c>
      <c r="C82" s="123" t="s">
        <v>979</v>
      </c>
      <c r="D82" s="124" t="s">
        <v>1335</v>
      </c>
      <c r="E82" s="438" t="s">
        <v>1336</v>
      </c>
      <c r="F82" s="126">
        <v>35992</v>
      </c>
      <c r="G82" s="229" t="s">
        <v>968</v>
      </c>
      <c r="H82" s="230">
        <v>88</v>
      </c>
      <c r="I82" s="230">
        <v>0</v>
      </c>
      <c r="J82" s="32">
        <f t="shared" si="6"/>
        <v>44</v>
      </c>
      <c r="K82" s="33" t="str">
        <f t="shared" si="7"/>
        <v>YẾU</v>
      </c>
      <c r="L82" s="408" t="s">
        <v>1653</v>
      </c>
      <c r="M82" s="357" t="s">
        <v>1144</v>
      </c>
      <c r="N82" s="356" t="s">
        <v>1608</v>
      </c>
      <c r="O82" s="150" t="s">
        <v>1347</v>
      </c>
    </row>
    <row r="83" spans="1:23" s="35" customFormat="1" ht="18.75" customHeight="1">
      <c r="A83" s="31">
        <f t="shared" si="5"/>
        <v>73</v>
      </c>
      <c r="B83" s="342">
        <v>2220265434</v>
      </c>
      <c r="C83" s="123" t="s">
        <v>1337</v>
      </c>
      <c r="D83" s="124" t="s">
        <v>1105</v>
      </c>
      <c r="E83" s="438" t="s">
        <v>1103</v>
      </c>
      <c r="F83" s="126">
        <v>35622</v>
      </c>
      <c r="G83" s="229" t="s">
        <v>968</v>
      </c>
      <c r="H83" s="230">
        <v>85</v>
      </c>
      <c r="I83" s="230">
        <v>85</v>
      </c>
      <c r="J83" s="32">
        <f t="shared" si="6"/>
        <v>85</v>
      </c>
      <c r="K83" s="33" t="str">
        <f t="shared" si="7"/>
        <v>TỐT</v>
      </c>
      <c r="L83" s="401"/>
      <c r="M83" s="357"/>
      <c r="N83" s="356"/>
      <c r="O83" s="150" t="s">
        <v>1347</v>
      </c>
    </row>
    <row r="84" spans="1:23" s="35" customFormat="1" ht="18.75" customHeight="1">
      <c r="A84" s="31">
        <f t="shared" si="5"/>
        <v>74</v>
      </c>
      <c r="B84" s="342">
        <v>2220265435</v>
      </c>
      <c r="C84" s="123" t="s">
        <v>979</v>
      </c>
      <c r="D84" s="124" t="s">
        <v>981</v>
      </c>
      <c r="E84" s="438" t="s">
        <v>1098</v>
      </c>
      <c r="F84" s="126">
        <v>35878</v>
      </c>
      <c r="G84" s="229" t="s">
        <v>968</v>
      </c>
      <c r="H84" s="230">
        <v>85</v>
      </c>
      <c r="I84" s="230">
        <v>82</v>
      </c>
      <c r="J84" s="32">
        <f t="shared" si="6"/>
        <v>83.5</v>
      </c>
      <c r="K84" s="33" t="str">
        <f t="shared" si="7"/>
        <v>TỐT</v>
      </c>
      <c r="L84" s="401"/>
      <c r="M84" s="357"/>
      <c r="N84" s="356"/>
      <c r="O84" s="150" t="s">
        <v>1347</v>
      </c>
    </row>
    <row r="85" spans="1:23" s="35" customFormat="1" ht="18.75" customHeight="1">
      <c r="A85" s="31">
        <f t="shared" si="5"/>
        <v>75</v>
      </c>
      <c r="B85" s="342">
        <v>2220265436</v>
      </c>
      <c r="C85" s="123" t="s">
        <v>983</v>
      </c>
      <c r="D85" s="124" t="s">
        <v>1572</v>
      </c>
      <c r="E85" s="438" t="s">
        <v>1098</v>
      </c>
      <c r="F85" s="126">
        <v>36051</v>
      </c>
      <c r="G85" s="229" t="s">
        <v>967</v>
      </c>
      <c r="H85" s="230">
        <v>85</v>
      </c>
      <c r="I85" s="230">
        <v>96</v>
      </c>
      <c r="J85" s="32">
        <f t="shared" si="6"/>
        <v>90.5</v>
      </c>
      <c r="K85" s="33" t="str">
        <f t="shared" si="7"/>
        <v>X SẮC</v>
      </c>
      <c r="L85" s="401"/>
      <c r="M85" s="357"/>
      <c r="N85" s="356"/>
      <c r="O85" s="150" t="s">
        <v>1580</v>
      </c>
    </row>
    <row r="86" spans="1:23" s="306" customFormat="1" ht="18.75" customHeight="1">
      <c r="A86" s="31">
        <f t="shared" si="5"/>
        <v>76</v>
      </c>
      <c r="B86" s="342">
        <v>2220265438</v>
      </c>
      <c r="C86" s="123" t="s">
        <v>990</v>
      </c>
      <c r="D86" s="124" t="s">
        <v>1378</v>
      </c>
      <c r="E86" s="438" t="s">
        <v>1098</v>
      </c>
      <c r="F86" s="126">
        <v>35854</v>
      </c>
      <c r="G86" s="229" t="s">
        <v>967</v>
      </c>
      <c r="H86" s="230">
        <v>92</v>
      </c>
      <c r="I86" s="230">
        <v>96</v>
      </c>
      <c r="J86" s="32">
        <f t="shared" si="6"/>
        <v>94</v>
      </c>
      <c r="K86" s="33" t="str">
        <f t="shared" si="7"/>
        <v>X SẮC</v>
      </c>
      <c r="L86" s="401"/>
      <c r="M86" s="357"/>
      <c r="N86" s="356"/>
      <c r="O86" s="150" t="s">
        <v>1580</v>
      </c>
      <c r="P86" s="35"/>
      <c r="Q86" s="35"/>
      <c r="R86" s="35"/>
      <c r="S86" s="35"/>
      <c r="T86" s="35"/>
      <c r="U86" s="35"/>
      <c r="V86" s="35"/>
      <c r="W86" s="35"/>
    </row>
    <row r="87" spans="1:23" s="35" customFormat="1" ht="18.75" customHeight="1">
      <c r="A87" s="31">
        <f t="shared" si="5"/>
        <v>77</v>
      </c>
      <c r="B87" s="347">
        <v>2220265441</v>
      </c>
      <c r="C87" s="123" t="s">
        <v>1046</v>
      </c>
      <c r="D87" s="124" t="s">
        <v>1011</v>
      </c>
      <c r="E87" s="441" t="s">
        <v>1100</v>
      </c>
      <c r="F87" s="301">
        <v>36092</v>
      </c>
      <c r="G87" s="472" t="s">
        <v>968</v>
      </c>
      <c r="H87" s="302">
        <v>0</v>
      </c>
      <c r="I87" s="302">
        <v>0</v>
      </c>
      <c r="J87" s="303">
        <f t="shared" si="6"/>
        <v>0</v>
      </c>
      <c r="K87" s="304" t="str">
        <f t="shared" si="7"/>
        <v>KÉM</v>
      </c>
      <c r="L87" s="408" t="s">
        <v>1625</v>
      </c>
      <c r="M87" s="370" t="s">
        <v>1144</v>
      </c>
      <c r="N87" s="371" t="s">
        <v>1611</v>
      </c>
      <c r="O87" s="305" t="s">
        <v>1347</v>
      </c>
      <c r="P87" s="306"/>
      <c r="Q87" s="306"/>
      <c r="R87" s="306"/>
      <c r="S87" s="306"/>
      <c r="T87" s="306"/>
      <c r="U87" s="306"/>
      <c r="V87" s="306"/>
      <c r="W87" s="306"/>
    </row>
    <row r="88" spans="1:23" s="35" customFormat="1" ht="18.75" customHeight="1">
      <c r="A88" s="31">
        <f t="shared" si="5"/>
        <v>78</v>
      </c>
      <c r="B88" s="342">
        <v>2220265442</v>
      </c>
      <c r="C88" s="123" t="s">
        <v>990</v>
      </c>
      <c r="D88" s="124" t="s">
        <v>1038</v>
      </c>
      <c r="E88" s="438" t="s">
        <v>1573</v>
      </c>
      <c r="F88" s="126">
        <v>35857</v>
      </c>
      <c r="G88" s="229" t="s">
        <v>967</v>
      </c>
      <c r="H88" s="230">
        <v>92</v>
      </c>
      <c r="I88" s="230">
        <v>79</v>
      </c>
      <c r="J88" s="32">
        <f t="shared" si="6"/>
        <v>85.5</v>
      </c>
      <c r="K88" s="33" t="str">
        <f t="shared" si="7"/>
        <v>TỐT</v>
      </c>
      <c r="L88" s="401"/>
      <c r="M88" s="357"/>
      <c r="N88" s="356"/>
      <c r="O88" s="150" t="s">
        <v>1580</v>
      </c>
    </row>
    <row r="89" spans="1:23" s="35" customFormat="1" ht="18.75" customHeight="1">
      <c r="A89" s="31">
        <f t="shared" si="5"/>
        <v>79</v>
      </c>
      <c r="B89" s="342">
        <v>2220265443</v>
      </c>
      <c r="C89" s="123" t="s">
        <v>993</v>
      </c>
      <c r="D89" s="124" t="s">
        <v>1011</v>
      </c>
      <c r="E89" s="438" t="s">
        <v>1211</v>
      </c>
      <c r="F89" s="126">
        <v>35910</v>
      </c>
      <c r="G89" s="229" t="s">
        <v>968</v>
      </c>
      <c r="H89" s="230">
        <v>85</v>
      </c>
      <c r="I89" s="230">
        <v>80</v>
      </c>
      <c r="J89" s="32">
        <f t="shared" si="6"/>
        <v>82.5</v>
      </c>
      <c r="K89" s="33" t="str">
        <f t="shared" si="7"/>
        <v>TỐT</v>
      </c>
      <c r="L89" s="401"/>
      <c r="M89" s="357"/>
      <c r="N89" s="356"/>
      <c r="O89" s="150" t="s">
        <v>1347</v>
      </c>
    </row>
    <row r="90" spans="1:23" s="35" customFormat="1" ht="18.75" customHeight="1">
      <c r="A90" s="31">
        <f t="shared" si="5"/>
        <v>80</v>
      </c>
      <c r="B90" s="342">
        <v>2220265444</v>
      </c>
      <c r="C90" s="123" t="s">
        <v>987</v>
      </c>
      <c r="D90" s="124" t="s">
        <v>1006</v>
      </c>
      <c r="E90" s="438" t="s">
        <v>1338</v>
      </c>
      <c r="F90" s="126">
        <v>35796</v>
      </c>
      <c r="G90" s="229" t="s">
        <v>968</v>
      </c>
      <c r="H90" s="230">
        <v>87</v>
      </c>
      <c r="I90" s="230">
        <v>82</v>
      </c>
      <c r="J90" s="32">
        <f t="shared" si="6"/>
        <v>84.5</v>
      </c>
      <c r="K90" s="33" t="str">
        <f t="shared" si="7"/>
        <v>TỐT</v>
      </c>
      <c r="L90" s="401"/>
      <c r="M90" s="357"/>
      <c r="N90" s="356"/>
      <c r="O90" s="150" t="s">
        <v>1347</v>
      </c>
    </row>
    <row r="91" spans="1:23" s="35" customFormat="1" ht="18.75" customHeight="1">
      <c r="A91" s="31">
        <f t="shared" si="5"/>
        <v>81</v>
      </c>
      <c r="B91" s="342">
        <v>2220265445</v>
      </c>
      <c r="C91" s="123" t="s">
        <v>1046</v>
      </c>
      <c r="D91" s="124" t="s">
        <v>1083</v>
      </c>
      <c r="E91" s="438" t="s">
        <v>1230</v>
      </c>
      <c r="F91" s="126">
        <v>36024</v>
      </c>
      <c r="G91" s="229" t="s">
        <v>967</v>
      </c>
      <c r="H91" s="230">
        <v>88</v>
      </c>
      <c r="I91" s="230">
        <v>0</v>
      </c>
      <c r="J91" s="32">
        <f t="shared" si="6"/>
        <v>44</v>
      </c>
      <c r="K91" s="33" t="str">
        <f t="shared" si="7"/>
        <v>YẾU</v>
      </c>
      <c r="L91" s="408" t="s">
        <v>1653</v>
      </c>
      <c r="M91" s="357" t="s">
        <v>1566</v>
      </c>
      <c r="N91" s="356"/>
      <c r="O91" s="150" t="s">
        <v>1580</v>
      </c>
    </row>
    <row r="92" spans="1:23" s="35" customFormat="1" ht="18.75" customHeight="1">
      <c r="A92" s="31">
        <f t="shared" si="5"/>
        <v>82</v>
      </c>
      <c r="B92" s="342">
        <v>2220265448</v>
      </c>
      <c r="C92" s="123" t="s">
        <v>990</v>
      </c>
      <c r="D92" s="124" t="s">
        <v>1047</v>
      </c>
      <c r="E92" s="438" t="s">
        <v>1104</v>
      </c>
      <c r="F92" s="126">
        <v>35718</v>
      </c>
      <c r="G92" s="229" t="s">
        <v>967</v>
      </c>
      <c r="H92" s="230">
        <v>84</v>
      </c>
      <c r="I92" s="230">
        <v>93</v>
      </c>
      <c r="J92" s="32">
        <f t="shared" si="6"/>
        <v>88.5</v>
      </c>
      <c r="K92" s="33" t="str">
        <f t="shared" si="7"/>
        <v>TỐT</v>
      </c>
      <c r="L92" s="401"/>
      <c r="M92" s="357"/>
      <c r="N92" s="356"/>
      <c r="O92" s="150" t="s">
        <v>1580</v>
      </c>
    </row>
    <row r="93" spans="1:23" s="35" customFormat="1" ht="18.75" customHeight="1">
      <c r="A93" s="31">
        <f t="shared" si="5"/>
        <v>83</v>
      </c>
      <c r="B93" s="342">
        <v>2220265451</v>
      </c>
      <c r="C93" s="123" t="s">
        <v>993</v>
      </c>
      <c r="D93" s="124" t="s">
        <v>1011</v>
      </c>
      <c r="E93" s="438" t="s">
        <v>1104</v>
      </c>
      <c r="F93" s="126">
        <v>36026</v>
      </c>
      <c r="G93" s="229" t="s">
        <v>967</v>
      </c>
      <c r="H93" s="230">
        <v>92</v>
      </c>
      <c r="I93" s="230">
        <v>91</v>
      </c>
      <c r="J93" s="32">
        <f t="shared" si="6"/>
        <v>91.5</v>
      </c>
      <c r="K93" s="33" t="str">
        <f t="shared" si="7"/>
        <v>X SẮC</v>
      </c>
      <c r="L93" s="401"/>
      <c r="M93" s="357"/>
      <c r="N93" s="356"/>
      <c r="O93" s="150" t="s">
        <v>1580</v>
      </c>
    </row>
    <row r="94" spans="1:23" s="35" customFormat="1" ht="18.75" customHeight="1">
      <c r="A94" s="31">
        <f t="shared" si="5"/>
        <v>84</v>
      </c>
      <c r="B94" s="342">
        <v>2220265453</v>
      </c>
      <c r="C94" s="123" t="s">
        <v>993</v>
      </c>
      <c r="D94" s="124" t="s">
        <v>1574</v>
      </c>
      <c r="E94" s="438" t="s">
        <v>1109</v>
      </c>
      <c r="F94" s="126">
        <v>35880</v>
      </c>
      <c r="G94" s="229" t="s">
        <v>967</v>
      </c>
      <c r="H94" s="230">
        <v>90</v>
      </c>
      <c r="I94" s="230">
        <v>93</v>
      </c>
      <c r="J94" s="32">
        <f t="shared" si="6"/>
        <v>91.5</v>
      </c>
      <c r="K94" s="33" t="str">
        <f t="shared" si="7"/>
        <v>X SẮC</v>
      </c>
      <c r="L94" s="401"/>
      <c r="M94" s="357"/>
      <c r="N94" s="356"/>
      <c r="O94" s="150" t="s">
        <v>1580</v>
      </c>
    </row>
    <row r="95" spans="1:23" s="35" customFormat="1" ht="18.75" customHeight="1">
      <c r="A95" s="31">
        <f t="shared" si="5"/>
        <v>85</v>
      </c>
      <c r="B95" s="342">
        <v>2220265454</v>
      </c>
      <c r="C95" s="123" t="s">
        <v>979</v>
      </c>
      <c r="D95" s="124" t="s">
        <v>1008</v>
      </c>
      <c r="E95" s="438" t="s">
        <v>1109</v>
      </c>
      <c r="F95" s="126">
        <v>35944</v>
      </c>
      <c r="G95" s="229" t="s">
        <v>967</v>
      </c>
      <c r="H95" s="230">
        <v>92</v>
      </c>
      <c r="I95" s="230">
        <v>98</v>
      </c>
      <c r="J95" s="32">
        <f t="shared" si="6"/>
        <v>95</v>
      </c>
      <c r="K95" s="33" t="str">
        <f t="shared" si="7"/>
        <v>X SẮC</v>
      </c>
      <c r="L95" s="401"/>
      <c r="M95" s="357"/>
      <c r="N95" s="356"/>
      <c r="O95" s="150" t="s">
        <v>1580</v>
      </c>
    </row>
    <row r="96" spans="1:23" s="35" customFormat="1" ht="18.75" customHeight="1">
      <c r="A96" s="31">
        <f t="shared" si="5"/>
        <v>86</v>
      </c>
      <c r="B96" s="347">
        <v>2220265455</v>
      </c>
      <c r="C96" s="123" t="s">
        <v>1030</v>
      </c>
      <c r="D96" s="124" t="s">
        <v>1075</v>
      </c>
      <c r="E96" s="441" t="s">
        <v>1109</v>
      </c>
      <c r="F96" s="301">
        <v>35857</v>
      </c>
      <c r="G96" s="472" t="s">
        <v>967</v>
      </c>
      <c r="H96" s="302">
        <v>88</v>
      </c>
      <c r="I96" s="302">
        <v>0</v>
      </c>
      <c r="J96" s="303">
        <f t="shared" si="6"/>
        <v>44</v>
      </c>
      <c r="K96" s="304" t="str">
        <f t="shared" si="7"/>
        <v>YẾU</v>
      </c>
      <c r="L96" s="408" t="s">
        <v>1625</v>
      </c>
      <c r="M96" s="370" t="s">
        <v>1566</v>
      </c>
      <c r="N96" s="371" t="s">
        <v>1612</v>
      </c>
      <c r="O96" s="305" t="s">
        <v>1580</v>
      </c>
      <c r="P96" s="306"/>
      <c r="Q96" s="306"/>
      <c r="R96" s="306"/>
      <c r="S96" s="306"/>
      <c r="T96" s="306"/>
      <c r="U96" s="306"/>
      <c r="V96" s="306"/>
      <c r="W96" s="306"/>
    </row>
    <row r="97" spans="1:23" s="35" customFormat="1" ht="18.75" customHeight="1">
      <c r="A97" s="31">
        <f t="shared" si="5"/>
        <v>87</v>
      </c>
      <c r="B97" s="342">
        <v>2220265458</v>
      </c>
      <c r="C97" s="123" t="s">
        <v>987</v>
      </c>
      <c r="D97" s="124" t="s">
        <v>1222</v>
      </c>
      <c r="E97" s="438" t="s">
        <v>989</v>
      </c>
      <c r="F97" s="126">
        <v>35632</v>
      </c>
      <c r="G97" s="229" t="s">
        <v>967</v>
      </c>
      <c r="H97" s="230">
        <v>84</v>
      </c>
      <c r="I97" s="230">
        <v>89</v>
      </c>
      <c r="J97" s="32">
        <f t="shared" si="6"/>
        <v>86.5</v>
      </c>
      <c r="K97" s="33" t="str">
        <f t="shared" si="7"/>
        <v>TỐT</v>
      </c>
      <c r="L97" s="401"/>
      <c r="M97" s="357"/>
      <c r="N97" s="356"/>
      <c r="O97" s="150" t="s">
        <v>1580</v>
      </c>
    </row>
    <row r="98" spans="1:23" s="35" customFormat="1" ht="18.75" customHeight="1">
      <c r="A98" s="31">
        <f t="shared" si="5"/>
        <v>88</v>
      </c>
      <c r="B98" s="342">
        <v>2220265459</v>
      </c>
      <c r="C98" s="123" t="s">
        <v>983</v>
      </c>
      <c r="D98" s="124" t="s">
        <v>1058</v>
      </c>
      <c r="E98" s="438" t="s">
        <v>1096</v>
      </c>
      <c r="F98" s="126">
        <v>34924</v>
      </c>
      <c r="G98" s="229" t="s">
        <v>968</v>
      </c>
      <c r="H98" s="230">
        <v>98</v>
      </c>
      <c r="I98" s="230">
        <v>98</v>
      </c>
      <c r="J98" s="32">
        <f t="shared" si="6"/>
        <v>98</v>
      </c>
      <c r="K98" s="33" t="str">
        <f t="shared" si="7"/>
        <v>X SẮC</v>
      </c>
      <c r="L98" s="401"/>
      <c r="M98" s="357"/>
      <c r="N98" s="356"/>
      <c r="O98" s="150" t="s">
        <v>1347</v>
      </c>
    </row>
    <row r="99" spans="1:23" s="35" customFormat="1" ht="18.75" customHeight="1">
      <c r="A99" s="31">
        <f t="shared" si="5"/>
        <v>89</v>
      </c>
      <c r="B99" s="342">
        <v>2220265462</v>
      </c>
      <c r="C99" s="123" t="s">
        <v>987</v>
      </c>
      <c r="D99" s="124" t="s">
        <v>1203</v>
      </c>
      <c r="E99" s="438" t="s">
        <v>1126</v>
      </c>
      <c r="F99" s="126">
        <v>35944</v>
      </c>
      <c r="G99" s="229" t="s">
        <v>968</v>
      </c>
      <c r="H99" s="230">
        <v>90</v>
      </c>
      <c r="I99" s="230">
        <v>80</v>
      </c>
      <c r="J99" s="32">
        <f t="shared" si="6"/>
        <v>85</v>
      </c>
      <c r="K99" s="33" t="str">
        <f t="shared" si="7"/>
        <v>TỐT</v>
      </c>
      <c r="L99" s="401"/>
      <c r="M99" s="357"/>
      <c r="N99" s="356"/>
      <c r="O99" s="150" t="s">
        <v>1347</v>
      </c>
    </row>
    <row r="100" spans="1:23" s="35" customFormat="1" ht="18.75" customHeight="1">
      <c r="A100" s="31">
        <f t="shared" si="5"/>
        <v>90</v>
      </c>
      <c r="B100" s="342">
        <v>2220268382</v>
      </c>
      <c r="C100" s="123" t="s">
        <v>993</v>
      </c>
      <c r="D100" s="124" t="s">
        <v>1203</v>
      </c>
      <c r="E100" s="438" t="s">
        <v>1126</v>
      </c>
      <c r="F100" s="126">
        <v>35996</v>
      </c>
      <c r="G100" s="229" t="s">
        <v>967</v>
      </c>
      <c r="H100" s="230">
        <v>87</v>
      </c>
      <c r="I100" s="230">
        <v>91</v>
      </c>
      <c r="J100" s="32">
        <f t="shared" si="6"/>
        <v>89</v>
      </c>
      <c r="K100" s="33" t="str">
        <f t="shared" si="7"/>
        <v>TỐT</v>
      </c>
      <c r="L100" s="401"/>
      <c r="M100" s="357"/>
      <c r="N100" s="356"/>
      <c r="O100" s="150" t="s">
        <v>1580</v>
      </c>
    </row>
    <row r="101" spans="1:23" s="35" customFormat="1" ht="18.75" customHeight="1">
      <c r="A101" s="31">
        <f t="shared" si="5"/>
        <v>91</v>
      </c>
      <c r="B101" s="342">
        <v>2220268447</v>
      </c>
      <c r="C101" s="123" t="s">
        <v>990</v>
      </c>
      <c r="D101" s="124" t="s">
        <v>986</v>
      </c>
      <c r="E101" s="438" t="s">
        <v>1040</v>
      </c>
      <c r="F101" s="126">
        <v>35494</v>
      </c>
      <c r="G101" s="229" t="s">
        <v>968</v>
      </c>
      <c r="H101" s="230">
        <v>86</v>
      </c>
      <c r="I101" s="230">
        <v>90</v>
      </c>
      <c r="J101" s="32">
        <f t="shared" si="6"/>
        <v>88</v>
      </c>
      <c r="K101" s="33" t="str">
        <f t="shared" si="7"/>
        <v>TỐT</v>
      </c>
      <c r="L101" s="401"/>
      <c r="M101" s="357"/>
      <c r="N101" s="356"/>
      <c r="O101" s="150" t="s">
        <v>1347</v>
      </c>
    </row>
    <row r="102" spans="1:23" s="35" customFormat="1" ht="18.75" customHeight="1">
      <c r="A102" s="31">
        <f t="shared" si="5"/>
        <v>92</v>
      </c>
      <c r="B102" s="347">
        <v>2220268468</v>
      </c>
      <c r="C102" s="123" t="s">
        <v>990</v>
      </c>
      <c r="D102" s="124" t="s">
        <v>984</v>
      </c>
      <c r="E102" s="441" t="s">
        <v>1065</v>
      </c>
      <c r="F102" s="301">
        <v>35758</v>
      </c>
      <c r="G102" s="472" t="s">
        <v>968</v>
      </c>
      <c r="H102" s="302">
        <v>0</v>
      </c>
      <c r="I102" s="302">
        <v>0</v>
      </c>
      <c r="J102" s="303">
        <f t="shared" si="6"/>
        <v>0</v>
      </c>
      <c r="K102" s="304" t="str">
        <f t="shared" si="7"/>
        <v>KÉM</v>
      </c>
      <c r="L102" s="408" t="s">
        <v>1625</v>
      </c>
      <c r="M102" s="370" t="s">
        <v>1144</v>
      </c>
      <c r="N102" s="371" t="s">
        <v>1613</v>
      </c>
      <c r="O102" s="305" t="s">
        <v>1347</v>
      </c>
      <c r="P102" s="306"/>
      <c r="Q102" s="306"/>
      <c r="R102" s="306"/>
      <c r="S102" s="306"/>
      <c r="T102" s="306"/>
      <c r="U102" s="306"/>
      <c r="V102" s="306"/>
      <c r="W102" s="306"/>
    </row>
    <row r="103" spans="1:23" s="35" customFormat="1" ht="18.75" customHeight="1">
      <c r="A103" s="31">
        <f t="shared" si="5"/>
        <v>93</v>
      </c>
      <c r="B103" s="342">
        <v>2220268509</v>
      </c>
      <c r="C103" s="123" t="s">
        <v>1226</v>
      </c>
      <c r="D103" s="124" t="s">
        <v>1227</v>
      </c>
      <c r="E103" s="438" t="s">
        <v>1133</v>
      </c>
      <c r="F103" s="126">
        <v>35998</v>
      </c>
      <c r="G103" s="229" t="s">
        <v>965</v>
      </c>
      <c r="H103" s="230">
        <v>80</v>
      </c>
      <c r="I103" s="230">
        <v>90</v>
      </c>
      <c r="J103" s="32">
        <f t="shared" si="6"/>
        <v>85</v>
      </c>
      <c r="K103" s="33" t="str">
        <f t="shared" si="7"/>
        <v>TỐT</v>
      </c>
      <c r="L103" s="401"/>
      <c r="M103" s="357"/>
      <c r="N103" s="356"/>
      <c r="O103" s="150" t="s">
        <v>1236</v>
      </c>
    </row>
    <row r="104" spans="1:23" s="35" customFormat="1" ht="18.75" customHeight="1">
      <c r="A104" s="31">
        <f t="shared" si="5"/>
        <v>94</v>
      </c>
      <c r="B104" s="342">
        <v>2220268588</v>
      </c>
      <c r="C104" s="123" t="s">
        <v>993</v>
      </c>
      <c r="D104" s="124" t="s">
        <v>1038</v>
      </c>
      <c r="E104" s="438" t="s">
        <v>1024</v>
      </c>
      <c r="F104" s="126">
        <v>36071</v>
      </c>
      <c r="G104" s="229" t="s">
        <v>965</v>
      </c>
      <c r="H104" s="230">
        <v>80</v>
      </c>
      <c r="I104" s="230">
        <v>90</v>
      </c>
      <c r="J104" s="32">
        <f t="shared" si="6"/>
        <v>85</v>
      </c>
      <c r="K104" s="33" t="str">
        <f t="shared" si="7"/>
        <v>TỐT</v>
      </c>
      <c r="L104" s="401"/>
      <c r="M104" s="357"/>
      <c r="N104" s="356"/>
      <c r="O104" s="150" t="s">
        <v>1236</v>
      </c>
    </row>
    <row r="105" spans="1:23" s="35" customFormat="1" ht="18.75" customHeight="1">
      <c r="A105" s="31">
        <f t="shared" si="5"/>
        <v>95</v>
      </c>
      <c r="B105" s="342">
        <v>2220268628</v>
      </c>
      <c r="C105" s="123" t="s">
        <v>987</v>
      </c>
      <c r="D105" s="124" t="s">
        <v>1008</v>
      </c>
      <c r="E105" s="438" t="s">
        <v>1023</v>
      </c>
      <c r="F105" s="126">
        <v>36066</v>
      </c>
      <c r="G105" s="229" t="s">
        <v>965</v>
      </c>
      <c r="H105" s="230">
        <v>80</v>
      </c>
      <c r="I105" s="230">
        <v>89</v>
      </c>
      <c r="J105" s="32">
        <f t="shared" si="6"/>
        <v>84.5</v>
      </c>
      <c r="K105" s="33" t="str">
        <f t="shared" si="7"/>
        <v>TỐT</v>
      </c>
      <c r="L105" s="401"/>
      <c r="M105" s="357"/>
      <c r="N105" s="356"/>
      <c r="O105" s="150" t="s">
        <v>1236</v>
      </c>
    </row>
    <row r="106" spans="1:23" s="35" customFormat="1" ht="18.75" customHeight="1">
      <c r="A106" s="31">
        <f t="shared" si="5"/>
        <v>96</v>
      </c>
      <c r="B106" s="342">
        <v>2220268765</v>
      </c>
      <c r="C106" s="123" t="s">
        <v>987</v>
      </c>
      <c r="D106" s="124" t="s">
        <v>1575</v>
      </c>
      <c r="E106" s="438" t="s">
        <v>1123</v>
      </c>
      <c r="F106" s="126">
        <v>35911</v>
      </c>
      <c r="G106" s="229" t="s">
        <v>967</v>
      </c>
      <c r="H106" s="230">
        <v>92</v>
      </c>
      <c r="I106" s="230">
        <v>96</v>
      </c>
      <c r="J106" s="32">
        <f t="shared" si="6"/>
        <v>94</v>
      </c>
      <c r="K106" s="33" t="str">
        <f t="shared" si="7"/>
        <v>X SẮC</v>
      </c>
      <c r="L106" s="401"/>
      <c r="M106" s="357"/>
      <c r="N106" s="356"/>
      <c r="O106" s="150" t="s">
        <v>1580</v>
      </c>
    </row>
    <row r="107" spans="1:23" s="35" customFormat="1" ht="18.75" customHeight="1">
      <c r="A107" s="31">
        <f t="shared" si="5"/>
        <v>97</v>
      </c>
      <c r="B107" s="342">
        <v>2220268795</v>
      </c>
      <c r="C107" s="123" t="s">
        <v>1198</v>
      </c>
      <c r="D107" s="124" t="s">
        <v>1108</v>
      </c>
      <c r="E107" s="438" t="s">
        <v>1280</v>
      </c>
      <c r="F107" s="126">
        <v>35421</v>
      </c>
      <c r="G107" s="229" t="s">
        <v>967</v>
      </c>
      <c r="H107" s="230">
        <v>91</v>
      </c>
      <c r="I107" s="230">
        <v>89</v>
      </c>
      <c r="J107" s="32">
        <f t="shared" ref="J107:J137" si="8">(H107+I107)/2</f>
        <v>90</v>
      </c>
      <c r="K107" s="33" t="str">
        <f t="shared" ref="K107:K137" si="9">IF(J107&gt;=90,"X SẮC",IF(J107&gt;=80,"TỐT",IF(J107&gt;=65,"KHÁ",IF(J107&gt;=50,"T. BÌNH",IF(J107&gt;=35,"YẾU","KÉM")))))</f>
        <v>X SẮC</v>
      </c>
      <c r="L107" s="401"/>
      <c r="M107" s="357"/>
      <c r="N107" s="356"/>
      <c r="O107" s="150" t="s">
        <v>1580</v>
      </c>
    </row>
    <row r="108" spans="1:23" s="35" customFormat="1" ht="18.75" customHeight="1">
      <c r="A108" s="31">
        <f t="shared" si="5"/>
        <v>98</v>
      </c>
      <c r="B108" s="342">
        <v>2220268816</v>
      </c>
      <c r="C108" s="123" t="s">
        <v>1016</v>
      </c>
      <c r="D108" s="124" t="s">
        <v>1327</v>
      </c>
      <c r="E108" s="438" t="s">
        <v>1123</v>
      </c>
      <c r="F108" s="126">
        <v>35816</v>
      </c>
      <c r="G108" s="229" t="s">
        <v>968</v>
      </c>
      <c r="H108" s="230">
        <v>84</v>
      </c>
      <c r="I108" s="230">
        <v>85</v>
      </c>
      <c r="J108" s="32">
        <f t="shared" si="8"/>
        <v>84.5</v>
      </c>
      <c r="K108" s="33" t="str">
        <f t="shared" si="9"/>
        <v>TỐT</v>
      </c>
      <c r="L108" s="401"/>
      <c r="M108" s="357"/>
      <c r="N108" s="356"/>
      <c r="O108" s="150" t="s">
        <v>1347</v>
      </c>
    </row>
    <row r="109" spans="1:23" s="35" customFormat="1" ht="18.75" customHeight="1">
      <c r="A109" s="31">
        <f t="shared" si="5"/>
        <v>99</v>
      </c>
      <c r="B109" s="342">
        <v>2220268917</v>
      </c>
      <c r="C109" s="123" t="s">
        <v>990</v>
      </c>
      <c r="D109" s="124" t="s">
        <v>1022</v>
      </c>
      <c r="E109" s="438" t="s">
        <v>1228</v>
      </c>
      <c r="F109" s="126">
        <v>35903</v>
      </c>
      <c r="G109" s="229" t="s">
        <v>965</v>
      </c>
      <c r="H109" s="230">
        <v>80</v>
      </c>
      <c r="I109" s="230">
        <v>90</v>
      </c>
      <c r="J109" s="32">
        <f t="shared" si="8"/>
        <v>85</v>
      </c>
      <c r="K109" s="33" t="str">
        <f t="shared" si="9"/>
        <v>TỐT</v>
      </c>
      <c r="L109" s="401"/>
      <c r="M109" s="357"/>
      <c r="N109" s="356"/>
      <c r="O109" s="150" t="s">
        <v>1236</v>
      </c>
    </row>
    <row r="110" spans="1:23" s="35" customFormat="1" ht="18.75" customHeight="1">
      <c r="A110" s="31">
        <f t="shared" si="5"/>
        <v>100</v>
      </c>
      <c r="B110" s="347">
        <v>2220268999</v>
      </c>
      <c r="C110" s="123" t="s">
        <v>990</v>
      </c>
      <c r="D110" s="124" t="s">
        <v>986</v>
      </c>
      <c r="E110" s="441" t="s">
        <v>1133</v>
      </c>
      <c r="F110" s="301">
        <v>35847</v>
      </c>
      <c r="G110" s="472" t="s">
        <v>968</v>
      </c>
      <c r="H110" s="302">
        <v>87</v>
      </c>
      <c r="I110" s="302">
        <v>0</v>
      </c>
      <c r="J110" s="303">
        <f t="shared" si="8"/>
        <v>43.5</v>
      </c>
      <c r="K110" s="304" t="str">
        <f t="shared" si="9"/>
        <v>YẾU</v>
      </c>
      <c r="L110" s="408" t="s">
        <v>1625</v>
      </c>
      <c r="M110" s="370" t="s">
        <v>1144</v>
      </c>
      <c r="N110" s="371" t="s">
        <v>1614</v>
      </c>
      <c r="O110" s="305" t="s">
        <v>1347</v>
      </c>
      <c r="P110" s="306"/>
      <c r="Q110" s="306"/>
      <c r="R110" s="306"/>
      <c r="S110" s="306"/>
      <c r="T110" s="306"/>
      <c r="U110" s="306"/>
      <c r="V110" s="306"/>
      <c r="W110" s="306"/>
    </row>
    <row r="111" spans="1:23" s="35" customFormat="1" ht="18.75" customHeight="1">
      <c r="A111" s="31">
        <f t="shared" si="5"/>
        <v>101</v>
      </c>
      <c r="B111" s="342">
        <v>2220269014</v>
      </c>
      <c r="C111" s="123" t="s">
        <v>997</v>
      </c>
      <c r="D111" s="124" t="s">
        <v>1011</v>
      </c>
      <c r="E111" s="438" t="s">
        <v>1133</v>
      </c>
      <c r="F111" s="126">
        <v>35807</v>
      </c>
      <c r="G111" s="229" t="s">
        <v>967</v>
      </c>
      <c r="H111" s="230">
        <v>85</v>
      </c>
      <c r="I111" s="230">
        <v>86</v>
      </c>
      <c r="J111" s="32">
        <f t="shared" si="8"/>
        <v>85.5</v>
      </c>
      <c r="K111" s="33" t="str">
        <f t="shared" si="9"/>
        <v>TỐT</v>
      </c>
      <c r="L111" s="401"/>
      <c r="M111" s="357"/>
      <c r="N111" s="356"/>
      <c r="O111" s="150" t="s">
        <v>1580</v>
      </c>
    </row>
    <row r="112" spans="1:23" s="35" customFormat="1" ht="18.75" customHeight="1">
      <c r="A112" s="31">
        <f t="shared" si="5"/>
        <v>102</v>
      </c>
      <c r="B112" s="342">
        <v>2220269025</v>
      </c>
      <c r="C112" s="123" t="s">
        <v>993</v>
      </c>
      <c r="D112" s="124" t="s">
        <v>1229</v>
      </c>
      <c r="E112" s="438" t="s">
        <v>1120</v>
      </c>
      <c r="F112" s="126">
        <v>36000</v>
      </c>
      <c r="G112" s="229" t="s">
        <v>965</v>
      </c>
      <c r="H112" s="230">
        <v>80</v>
      </c>
      <c r="I112" s="230">
        <v>88</v>
      </c>
      <c r="J112" s="32">
        <f t="shared" si="8"/>
        <v>84</v>
      </c>
      <c r="K112" s="33" t="str">
        <f t="shared" si="9"/>
        <v>TỐT</v>
      </c>
      <c r="L112" s="401"/>
      <c r="M112" s="357"/>
      <c r="N112" s="356"/>
      <c r="O112" s="150" t="s">
        <v>1236</v>
      </c>
    </row>
    <row r="113" spans="1:23" s="35" customFormat="1" ht="18.75" customHeight="1">
      <c r="A113" s="31">
        <f t="shared" si="5"/>
        <v>103</v>
      </c>
      <c r="B113" s="342">
        <v>2220316253</v>
      </c>
      <c r="C113" s="123" t="s">
        <v>990</v>
      </c>
      <c r="D113" s="124" t="s">
        <v>1339</v>
      </c>
      <c r="E113" s="438" t="s">
        <v>1067</v>
      </c>
      <c r="F113" s="126">
        <v>35927</v>
      </c>
      <c r="G113" s="229" t="s">
        <v>968</v>
      </c>
      <c r="H113" s="230">
        <v>90</v>
      </c>
      <c r="I113" s="230">
        <v>85</v>
      </c>
      <c r="J113" s="32">
        <f t="shared" si="8"/>
        <v>87.5</v>
      </c>
      <c r="K113" s="33" t="str">
        <f t="shared" si="9"/>
        <v>TỐT</v>
      </c>
      <c r="L113" s="401"/>
      <c r="M113" s="357"/>
      <c r="N113" s="356"/>
      <c r="O113" s="150" t="s">
        <v>1347</v>
      </c>
    </row>
    <row r="114" spans="1:23" s="35" customFormat="1" ht="18.75" customHeight="1">
      <c r="A114" s="31">
        <f t="shared" si="5"/>
        <v>104</v>
      </c>
      <c r="B114" s="342">
        <v>2220316336</v>
      </c>
      <c r="C114" s="123" t="s">
        <v>1030</v>
      </c>
      <c r="D114" s="124" t="s">
        <v>1022</v>
      </c>
      <c r="E114" s="438" t="s">
        <v>989</v>
      </c>
      <c r="F114" s="126">
        <v>35490</v>
      </c>
      <c r="G114" s="229" t="s">
        <v>968</v>
      </c>
      <c r="H114" s="230">
        <v>87</v>
      </c>
      <c r="I114" s="230">
        <v>88</v>
      </c>
      <c r="J114" s="32">
        <f t="shared" si="8"/>
        <v>87.5</v>
      </c>
      <c r="K114" s="33" t="str">
        <f t="shared" si="9"/>
        <v>TỐT</v>
      </c>
      <c r="L114" s="401"/>
      <c r="M114" s="357"/>
      <c r="N114" s="356"/>
      <c r="O114" s="150" t="s">
        <v>1347</v>
      </c>
    </row>
    <row r="115" spans="1:23" s="35" customFormat="1" ht="18.75" customHeight="1">
      <c r="A115" s="31">
        <f t="shared" si="5"/>
        <v>105</v>
      </c>
      <c r="B115" s="342">
        <v>2220328869</v>
      </c>
      <c r="C115" s="123" t="s">
        <v>997</v>
      </c>
      <c r="D115" s="124" t="s">
        <v>1055</v>
      </c>
      <c r="E115" s="438" t="s">
        <v>1142</v>
      </c>
      <c r="F115" s="126">
        <v>35818</v>
      </c>
      <c r="G115" s="229" t="s">
        <v>967</v>
      </c>
      <c r="H115" s="460"/>
      <c r="I115" s="230">
        <v>88</v>
      </c>
      <c r="J115" s="32">
        <f t="shared" si="8"/>
        <v>44</v>
      </c>
      <c r="K115" s="33" t="str">
        <f t="shared" si="9"/>
        <v>YẾU</v>
      </c>
      <c r="L115" s="401" t="s">
        <v>1605</v>
      </c>
      <c r="M115" s="357"/>
      <c r="N115" s="356" t="s">
        <v>1601</v>
      </c>
      <c r="O115" s="150"/>
      <c r="S115" s="35" t="s">
        <v>1600</v>
      </c>
    </row>
    <row r="116" spans="1:23" s="35" customFormat="1" ht="18.75" customHeight="1">
      <c r="A116" s="31">
        <f t="shared" si="5"/>
        <v>106</v>
      </c>
      <c r="B116" s="342">
        <v>2220512737</v>
      </c>
      <c r="C116" s="123" t="s">
        <v>990</v>
      </c>
      <c r="D116" s="124" t="s">
        <v>980</v>
      </c>
      <c r="E116" s="438" t="s">
        <v>1230</v>
      </c>
      <c r="F116" s="126">
        <v>35825</v>
      </c>
      <c r="G116" s="229" t="s">
        <v>965</v>
      </c>
      <c r="H116" s="230">
        <v>80</v>
      </c>
      <c r="I116" s="230">
        <v>79</v>
      </c>
      <c r="J116" s="32">
        <f t="shared" si="8"/>
        <v>79.5</v>
      </c>
      <c r="K116" s="33" t="str">
        <f t="shared" si="9"/>
        <v>KHÁ</v>
      </c>
      <c r="L116" s="401"/>
      <c r="M116" s="357"/>
      <c r="N116" s="356"/>
      <c r="O116" s="150" t="s">
        <v>1236</v>
      </c>
    </row>
    <row r="117" spans="1:23" s="35" customFormat="1" ht="18.75" customHeight="1">
      <c r="A117" s="31">
        <f t="shared" si="5"/>
        <v>107</v>
      </c>
      <c r="B117" s="342">
        <v>2220514993</v>
      </c>
      <c r="C117" s="123" t="s">
        <v>1187</v>
      </c>
      <c r="D117" s="124" t="s">
        <v>986</v>
      </c>
      <c r="E117" s="438" t="s">
        <v>1133</v>
      </c>
      <c r="F117" s="126">
        <v>35884</v>
      </c>
      <c r="G117" s="229" t="s">
        <v>967</v>
      </c>
      <c r="H117" s="230">
        <v>82</v>
      </c>
      <c r="I117" s="230">
        <v>86</v>
      </c>
      <c r="J117" s="32">
        <f t="shared" si="8"/>
        <v>84</v>
      </c>
      <c r="K117" s="33" t="str">
        <f t="shared" si="9"/>
        <v>TỐT</v>
      </c>
      <c r="L117" s="401"/>
      <c r="M117" s="357"/>
      <c r="N117" s="356"/>
      <c r="O117" s="150" t="s">
        <v>1580</v>
      </c>
    </row>
    <row r="118" spans="1:23" s="35" customFormat="1" ht="18.75" customHeight="1">
      <c r="A118" s="31">
        <f t="shared" si="5"/>
        <v>108</v>
      </c>
      <c r="B118" s="342">
        <v>2220866095</v>
      </c>
      <c r="C118" s="123" t="s">
        <v>990</v>
      </c>
      <c r="D118" s="124" t="s">
        <v>1028</v>
      </c>
      <c r="E118" s="438" t="s">
        <v>1100</v>
      </c>
      <c r="F118" s="126">
        <v>36104</v>
      </c>
      <c r="G118" s="229" t="s">
        <v>967</v>
      </c>
      <c r="H118" s="230">
        <v>90</v>
      </c>
      <c r="I118" s="230">
        <v>86</v>
      </c>
      <c r="J118" s="32">
        <f t="shared" si="8"/>
        <v>88</v>
      </c>
      <c r="K118" s="33" t="str">
        <f t="shared" si="9"/>
        <v>TỐT</v>
      </c>
      <c r="L118" s="401"/>
      <c r="M118" s="357"/>
      <c r="N118" s="356"/>
      <c r="O118" s="150" t="s">
        <v>1580</v>
      </c>
    </row>
    <row r="119" spans="1:23" s="35" customFormat="1" ht="18.75" customHeight="1">
      <c r="A119" s="31">
        <f t="shared" si="5"/>
        <v>109</v>
      </c>
      <c r="B119" s="342">
        <v>2220868120</v>
      </c>
      <c r="C119" s="123" t="s">
        <v>999</v>
      </c>
      <c r="D119" s="124" t="s">
        <v>1213</v>
      </c>
      <c r="E119" s="438" t="s">
        <v>1109</v>
      </c>
      <c r="F119" s="126">
        <v>36124</v>
      </c>
      <c r="G119" s="229" t="s">
        <v>967</v>
      </c>
      <c r="H119" s="230">
        <v>86</v>
      </c>
      <c r="I119" s="230">
        <v>88</v>
      </c>
      <c r="J119" s="32">
        <f t="shared" si="8"/>
        <v>87</v>
      </c>
      <c r="K119" s="33" t="str">
        <f t="shared" si="9"/>
        <v>TỐT</v>
      </c>
      <c r="L119" s="401"/>
      <c r="M119" s="357"/>
      <c r="N119" s="356"/>
      <c r="O119" s="150" t="s">
        <v>1580</v>
      </c>
    </row>
    <row r="120" spans="1:23" s="35" customFormat="1" ht="18.75" customHeight="1">
      <c r="A120" s="31">
        <f t="shared" si="5"/>
        <v>110</v>
      </c>
      <c r="B120" s="342">
        <v>2220868178</v>
      </c>
      <c r="C120" s="123" t="s">
        <v>1052</v>
      </c>
      <c r="D120" s="124" t="s">
        <v>1038</v>
      </c>
      <c r="E120" s="438" t="s">
        <v>1104</v>
      </c>
      <c r="F120" s="126">
        <v>36054</v>
      </c>
      <c r="G120" s="229" t="s">
        <v>968</v>
      </c>
      <c r="H120" s="230">
        <v>88</v>
      </c>
      <c r="I120" s="230">
        <v>82</v>
      </c>
      <c r="J120" s="32">
        <f t="shared" si="8"/>
        <v>85</v>
      </c>
      <c r="K120" s="33" t="str">
        <f t="shared" si="9"/>
        <v>TỐT</v>
      </c>
      <c r="L120" s="401"/>
      <c r="M120" s="357"/>
      <c r="N120" s="356"/>
      <c r="O120" s="150" t="s">
        <v>1347</v>
      </c>
    </row>
    <row r="121" spans="1:23" s="35" customFormat="1" ht="18.75" customHeight="1">
      <c r="A121" s="31">
        <f t="shared" si="5"/>
        <v>111</v>
      </c>
      <c r="B121" s="342">
        <v>2220868283</v>
      </c>
      <c r="C121" s="123" t="s">
        <v>1046</v>
      </c>
      <c r="D121" s="124" t="s">
        <v>980</v>
      </c>
      <c r="E121" s="438" t="s">
        <v>1230</v>
      </c>
      <c r="F121" s="126">
        <v>35991</v>
      </c>
      <c r="G121" s="229" t="s">
        <v>965</v>
      </c>
      <c r="H121" s="230">
        <v>94</v>
      </c>
      <c r="I121" s="230">
        <v>97</v>
      </c>
      <c r="J121" s="32">
        <f t="shared" si="8"/>
        <v>95.5</v>
      </c>
      <c r="K121" s="33" t="str">
        <f t="shared" si="9"/>
        <v>X SẮC</v>
      </c>
      <c r="L121" s="401"/>
      <c r="M121" s="357"/>
      <c r="N121" s="356"/>
      <c r="O121" s="150" t="s">
        <v>1236</v>
      </c>
    </row>
    <row r="122" spans="1:23" s="35" customFormat="1" ht="18.75" customHeight="1">
      <c r="A122" s="31">
        <f t="shared" si="5"/>
        <v>112</v>
      </c>
      <c r="B122" s="342">
        <v>2221214431</v>
      </c>
      <c r="C122" s="123" t="s">
        <v>990</v>
      </c>
      <c r="D122" s="124" t="s">
        <v>1033</v>
      </c>
      <c r="E122" s="438" t="s">
        <v>1231</v>
      </c>
      <c r="F122" s="126">
        <v>35827</v>
      </c>
      <c r="G122" s="229" t="s">
        <v>965</v>
      </c>
      <c r="H122" s="230">
        <v>85</v>
      </c>
      <c r="I122" s="230">
        <v>90</v>
      </c>
      <c r="J122" s="32">
        <f t="shared" si="8"/>
        <v>87.5</v>
      </c>
      <c r="K122" s="33" t="str">
        <f t="shared" si="9"/>
        <v>TỐT</v>
      </c>
      <c r="L122" s="401"/>
      <c r="M122" s="357"/>
      <c r="N122" s="356"/>
      <c r="O122" s="150" t="s">
        <v>1236</v>
      </c>
    </row>
    <row r="123" spans="1:23" s="35" customFormat="1" ht="18.75" customHeight="1">
      <c r="A123" s="31">
        <f t="shared" si="5"/>
        <v>113</v>
      </c>
      <c r="B123" s="342">
        <v>2221217540</v>
      </c>
      <c r="C123" s="123" t="s">
        <v>990</v>
      </c>
      <c r="D123" s="124" t="s">
        <v>1232</v>
      </c>
      <c r="E123" s="438" t="s">
        <v>1138</v>
      </c>
      <c r="F123" s="126">
        <v>35913</v>
      </c>
      <c r="G123" s="229" t="s">
        <v>965</v>
      </c>
      <c r="H123" s="230">
        <v>80</v>
      </c>
      <c r="I123" s="230">
        <v>87</v>
      </c>
      <c r="J123" s="32">
        <f t="shared" si="8"/>
        <v>83.5</v>
      </c>
      <c r="K123" s="33" t="str">
        <f t="shared" si="9"/>
        <v>TỐT</v>
      </c>
      <c r="L123" s="401"/>
      <c r="M123" s="357"/>
      <c r="N123" s="356"/>
      <c r="O123" s="150" t="s">
        <v>1236</v>
      </c>
    </row>
    <row r="124" spans="1:23" s="35" customFormat="1" ht="18.75" customHeight="1">
      <c r="A124" s="31">
        <f t="shared" si="5"/>
        <v>114</v>
      </c>
      <c r="B124" s="342">
        <v>2221217630</v>
      </c>
      <c r="C124" s="123" t="s">
        <v>1032</v>
      </c>
      <c r="D124" s="124" t="s">
        <v>1246</v>
      </c>
      <c r="E124" s="438" t="s">
        <v>1340</v>
      </c>
      <c r="F124" s="126">
        <v>35813</v>
      </c>
      <c r="G124" s="229" t="s">
        <v>968</v>
      </c>
      <c r="H124" s="230">
        <v>88</v>
      </c>
      <c r="I124" s="230">
        <v>85</v>
      </c>
      <c r="J124" s="32">
        <f t="shared" si="8"/>
        <v>86.5</v>
      </c>
      <c r="K124" s="33" t="str">
        <f t="shared" si="9"/>
        <v>TỐT</v>
      </c>
      <c r="L124" s="401"/>
      <c r="M124" s="357"/>
      <c r="N124" s="356"/>
      <c r="O124" s="150" t="s">
        <v>1347</v>
      </c>
    </row>
    <row r="125" spans="1:23" s="306" customFormat="1" ht="18.75" customHeight="1">
      <c r="A125" s="31">
        <f t="shared" si="5"/>
        <v>115</v>
      </c>
      <c r="B125" s="342">
        <v>2221247927</v>
      </c>
      <c r="C125" s="123" t="s">
        <v>1019</v>
      </c>
      <c r="D125" s="124" t="s">
        <v>1115</v>
      </c>
      <c r="E125" s="438" t="s">
        <v>1025</v>
      </c>
      <c r="F125" s="126">
        <v>35505</v>
      </c>
      <c r="G125" s="229" t="s">
        <v>968</v>
      </c>
      <c r="H125" s="230">
        <v>97</v>
      </c>
      <c r="I125" s="230">
        <v>98</v>
      </c>
      <c r="J125" s="32">
        <f t="shared" si="8"/>
        <v>97.5</v>
      </c>
      <c r="K125" s="33" t="str">
        <f t="shared" si="9"/>
        <v>X SẮC</v>
      </c>
      <c r="L125" s="401"/>
      <c r="M125" s="357"/>
      <c r="N125" s="356"/>
      <c r="O125" s="150" t="s">
        <v>1347</v>
      </c>
      <c r="P125" s="35"/>
      <c r="Q125" s="35"/>
      <c r="R125" s="35"/>
      <c r="S125" s="35"/>
      <c r="T125" s="35"/>
      <c r="U125" s="35"/>
      <c r="V125" s="35"/>
      <c r="W125" s="35"/>
    </row>
    <row r="126" spans="1:23" s="35" customFormat="1" ht="18.75" customHeight="1">
      <c r="A126" s="31">
        <f t="shared" si="5"/>
        <v>116</v>
      </c>
      <c r="B126" s="342">
        <v>2221263374</v>
      </c>
      <c r="C126" s="123" t="s">
        <v>979</v>
      </c>
      <c r="D126" s="124" t="s">
        <v>1233</v>
      </c>
      <c r="E126" s="438" t="s">
        <v>1015</v>
      </c>
      <c r="F126" s="126">
        <v>36156</v>
      </c>
      <c r="G126" s="229" t="s">
        <v>965</v>
      </c>
      <c r="H126" s="230">
        <v>80</v>
      </c>
      <c r="I126" s="230">
        <v>80</v>
      </c>
      <c r="J126" s="32">
        <f t="shared" si="8"/>
        <v>80</v>
      </c>
      <c r="K126" s="33" t="str">
        <f t="shared" si="9"/>
        <v>TỐT</v>
      </c>
      <c r="L126" s="401"/>
      <c r="M126" s="357"/>
      <c r="N126" s="356"/>
      <c r="O126" s="150" t="s">
        <v>1236</v>
      </c>
    </row>
    <row r="127" spans="1:23" s="35" customFormat="1" ht="18.75" customHeight="1">
      <c r="A127" s="31">
        <f t="shared" si="5"/>
        <v>117</v>
      </c>
      <c r="B127" s="342">
        <v>2221263400</v>
      </c>
      <c r="C127" s="123" t="s">
        <v>990</v>
      </c>
      <c r="D127" s="124" t="s">
        <v>981</v>
      </c>
      <c r="E127" s="438" t="s">
        <v>1234</v>
      </c>
      <c r="F127" s="126">
        <v>36154</v>
      </c>
      <c r="G127" s="229" t="s">
        <v>965</v>
      </c>
      <c r="H127" s="230">
        <v>87</v>
      </c>
      <c r="I127" s="230">
        <v>87</v>
      </c>
      <c r="J127" s="32">
        <f t="shared" si="8"/>
        <v>87</v>
      </c>
      <c r="K127" s="33" t="str">
        <f t="shared" si="9"/>
        <v>TỐT</v>
      </c>
      <c r="L127" s="401"/>
      <c r="M127" s="357"/>
      <c r="N127" s="356"/>
      <c r="O127" s="150" t="s">
        <v>1236</v>
      </c>
    </row>
    <row r="128" spans="1:23" s="35" customFormat="1" ht="18.75" customHeight="1">
      <c r="A128" s="31">
        <f t="shared" si="5"/>
        <v>118</v>
      </c>
      <c r="B128" s="342">
        <v>2221265368</v>
      </c>
      <c r="C128" s="123" t="s">
        <v>990</v>
      </c>
      <c r="D128" s="124" t="s">
        <v>1341</v>
      </c>
      <c r="E128" s="438" t="s">
        <v>1342</v>
      </c>
      <c r="F128" s="126">
        <v>35887</v>
      </c>
      <c r="G128" s="229" t="s">
        <v>968</v>
      </c>
      <c r="H128" s="230">
        <v>87</v>
      </c>
      <c r="I128" s="230">
        <v>85</v>
      </c>
      <c r="J128" s="32">
        <f t="shared" si="8"/>
        <v>86</v>
      </c>
      <c r="K128" s="33" t="str">
        <f t="shared" si="9"/>
        <v>TỐT</v>
      </c>
      <c r="L128" s="401"/>
      <c r="M128" s="357"/>
      <c r="N128" s="356"/>
      <c r="O128" s="150" t="s">
        <v>1347</v>
      </c>
    </row>
    <row r="129" spans="1:23" s="35" customFormat="1" ht="18.75" customHeight="1">
      <c r="A129" s="31">
        <f t="shared" si="5"/>
        <v>119</v>
      </c>
      <c r="B129" s="342">
        <v>2221265370</v>
      </c>
      <c r="C129" s="123" t="s">
        <v>990</v>
      </c>
      <c r="D129" s="124" t="s">
        <v>1035</v>
      </c>
      <c r="E129" s="438" t="s">
        <v>1025</v>
      </c>
      <c r="F129" s="126">
        <v>36147</v>
      </c>
      <c r="G129" s="229" t="s">
        <v>967</v>
      </c>
      <c r="H129" s="230">
        <v>98</v>
      </c>
      <c r="I129" s="230">
        <v>96</v>
      </c>
      <c r="J129" s="32">
        <f t="shared" si="8"/>
        <v>97</v>
      </c>
      <c r="K129" s="33" t="str">
        <f t="shared" si="9"/>
        <v>X SẮC</v>
      </c>
      <c r="L129" s="401"/>
      <c r="M129" s="357"/>
      <c r="N129" s="356"/>
      <c r="O129" s="150" t="s">
        <v>1580</v>
      </c>
    </row>
    <row r="130" spans="1:23" s="35" customFormat="1" ht="18.75" customHeight="1">
      <c r="A130" s="31">
        <f t="shared" si="5"/>
        <v>120</v>
      </c>
      <c r="B130" s="342">
        <v>2221265374</v>
      </c>
      <c r="C130" s="123" t="s">
        <v>979</v>
      </c>
      <c r="D130" s="124" t="s">
        <v>1004</v>
      </c>
      <c r="E130" s="438" t="s">
        <v>1576</v>
      </c>
      <c r="F130" s="126">
        <v>35445</v>
      </c>
      <c r="G130" s="229" t="s">
        <v>967</v>
      </c>
      <c r="H130" s="230">
        <v>82</v>
      </c>
      <c r="I130" s="230">
        <v>89</v>
      </c>
      <c r="J130" s="32">
        <f t="shared" si="8"/>
        <v>85.5</v>
      </c>
      <c r="K130" s="33" t="str">
        <f t="shared" si="9"/>
        <v>TỐT</v>
      </c>
      <c r="L130" s="401"/>
      <c r="M130" s="357"/>
      <c r="N130" s="356"/>
      <c r="O130" s="150" t="s">
        <v>1580</v>
      </c>
    </row>
    <row r="131" spans="1:23" s="35" customFormat="1" ht="18.75" customHeight="1">
      <c r="A131" s="31">
        <f t="shared" si="5"/>
        <v>121</v>
      </c>
      <c r="B131" s="342">
        <v>2221265375</v>
      </c>
      <c r="C131" s="123" t="s">
        <v>1343</v>
      </c>
      <c r="D131" s="124" t="s">
        <v>1344</v>
      </c>
      <c r="E131" s="438" t="s">
        <v>1030</v>
      </c>
      <c r="F131" s="126">
        <v>36014</v>
      </c>
      <c r="G131" s="229" t="s">
        <v>968</v>
      </c>
      <c r="H131" s="230">
        <v>87</v>
      </c>
      <c r="I131" s="230">
        <v>86</v>
      </c>
      <c r="J131" s="32">
        <f t="shared" si="8"/>
        <v>86.5</v>
      </c>
      <c r="K131" s="33" t="str">
        <f t="shared" si="9"/>
        <v>TỐT</v>
      </c>
      <c r="L131" s="401"/>
      <c r="M131" s="357"/>
      <c r="N131" s="356"/>
      <c r="O131" s="150" t="s">
        <v>1347</v>
      </c>
    </row>
    <row r="132" spans="1:23" s="35" customFormat="1" ht="18.75" customHeight="1">
      <c r="A132" s="31">
        <f t="shared" si="5"/>
        <v>122</v>
      </c>
      <c r="B132" s="342">
        <v>2221265412</v>
      </c>
      <c r="C132" s="123" t="s">
        <v>987</v>
      </c>
      <c r="D132" s="124" t="s">
        <v>990</v>
      </c>
      <c r="E132" s="438" t="s">
        <v>1387</v>
      </c>
      <c r="F132" s="126">
        <v>35936</v>
      </c>
      <c r="G132" s="229" t="s">
        <v>967</v>
      </c>
      <c r="H132" s="230">
        <v>81</v>
      </c>
      <c r="I132" s="230">
        <v>0</v>
      </c>
      <c r="J132" s="32">
        <f t="shared" si="8"/>
        <v>40.5</v>
      </c>
      <c r="K132" s="33" t="str">
        <f t="shared" si="9"/>
        <v>YẾU</v>
      </c>
      <c r="L132" s="408" t="s">
        <v>1653</v>
      </c>
      <c r="M132" s="357" t="s">
        <v>1566</v>
      </c>
      <c r="N132" s="356"/>
      <c r="O132" s="150" t="s">
        <v>1580</v>
      </c>
    </row>
    <row r="133" spans="1:23" s="35" customFormat="1" ht="18.75" customHeight="1">
      <c r="A133" s="31">
        <f t="shared" si="5"/>
        <v>123</v>
      </c>
      <c r="B133" s="342">
        <v>2221265418</v>
      </c>
      <c r="C133" s="123" t="s">
        <v>987</v>
      </c>
      <c r="D133" s="124" t="s">
        <v>1177</v>
      </c>
      <c r="E133" s="438" t="s">
        <v>1340</v>
      </c>
      <c r="F133" s="126">
        <v>35459</v>
      </c>
      <c r="G133" s="229" t="s">
        <v>968</v>
      </c>
      <c r="H133" s="230">
        <v>87</v>
      </c>
      <c r="I133" s="230">
        <v>92</v>
      </c>
      <c r="J133" s="32">
        <f t="shared" si="8"/>
        <v>89.5</v>
      </c>
      <c r="K133" s="33" t="str">
        <f t="shared" si="9"/>
        <v>TỐT</v>
      </c>
      <c r="L133" s="401"/>
      <c r="M133" s="357"/>
      <c r="N133" s="356"/>
      <c r="O133" s="150" t="s">
        <v>1347</v>
      </c>
    </row>
    <row r="134" spans="1:23" s="306" customFormat="1" ht="18.75" customHeight="1">
      <c r="A134" s="31">
        <f t="shared" si="5"/>
        <v>124</v>
      </c>
      <c r="B134" s="342">
        <v>2221265419</v>
      </c>
      <c r="C134" s="123" t="s">
        <v>1016</v>
      </c>
      <c r="D134" s="124" t="s">
        <v>1577</v>
      </c>
      <c r="E134" s="438" t="s">
        <v>1340</v>
      </c>
      <c r="F134" s="126">
        <v>36066</v>
      </c>
      <c r="G134" s="229" t="s">
        <v>967</v>
      </c>
      <c r="H134" s="230">
        <v>82</v>
      </c>
      <c r="I134" s="230">
        <v>88</v>
      </c>
      <c r="J134" s="32">
        <f t="shared" si="8"/>
        <v>85</v>
      </c>
      <c r="K134" s="33" t="str">
        <f t="shared" si="9"/>
        <v>TỐT</v>
      </c>
      <c r="L134" s="401"/>
      <c r="M134" s="357"/>
      <c r="N134" s="356"/>
      <c r="O134" s="150" t="s">
        <v>1580</v>
      </c>
      <c r="P134" s="35"/>
      <c r="Q134" s="35"/>
      <c r="R134" s="35"/>
      <c r="S134" s="35"/>
      <c r="T134" s="35"/>
      <c r="U134" s="35"/>
      <c r="V134" s="35"/>
      <c r="W134" s="35"/>
    </row>
    <row r="135" spans="1:23" s="35" customFormat="1" ht="18.75" customHeight="1">
      <c r="A135" s="31">
        <f t="shared" si="5"/>
        <v>125</v>
      </c>
      <c r="B135" s="342">
        <v>2221265456</v>
      </c>
      <c r="C135" s="123" t="s">
        <v>1046</v>
      </c>
      <c r="D135" s="124" t="s">
        <v>1578</v>
      </c>
      <c r="E135" s="438" t="s">
        <v>1220</v>
      </c>
      <c r="F135" s="126">
        <v>36022</v>
      </c>
      <c r="G135" s="229" t="s">
        <v>967</v>
      </c>
      <c r="H135" s="451">
        <v>98</v>
      </c>
      <c r="I135" s="230">
        <v>97</v>
      </c>
      <c r="J135" s="32">
        <f t="shared" si="8"/>
        <v>97.5</v>
      </c>
      <c r="K135" s="33" t="str">
        <f t="shared" si="9"/>
        <v>X SẮC</v>
      </c>
      <c r="L135" s="401"/>
      <c r="M135" s="357"/>
      <c r="N135" s="356"/>
      <c r="O135" s="150" t="s">
        <v>1580</v>
      </c>
    </row>
    <row r="136" spans="1:23" s="35" customFormat="1" ht="18.75" customHeight="1">
      <c r="A136" s="31">
        <f t="shared" si="5"/>
        <v>126</v>
      </c>
      <c r="B136" s="347">
        <v>2221268752</v>
      </c>
      <c r="C136" s="123" t="s">
        <v>987</v>
      </c>
      <c r="D136" s="124" t="s">
        <v>1050</v>
      </c>
      <c r="E136" s="441" t="s">
        <v>1114</v>
      </c>
      <c r="F136" s="301">
        <v>35756</v>
      </c>
      <c r="G136" s="472" t="s">
        <v>968</v>
      </c>
      <c r="H136" s="461">
        <v>96</v>
      </c>
      <c r="I136" s="302">
        <v>0</v>
      </c>
      <c r="J136" s="303">
        <f t="shared" si="8"/>
        <v>48</v>
      </c>
      <c r="K136" s="304" t="str">
        <f t="shared" si="9"/>
        <v>YẾU</v>
      </c>
      <c r="L136" s="408" t="s">
        <v>1625</v>
      </c>
      <c r="M136" s="370" t="s">
        <v>1144</v>
      </c>
      <c r="N136" s="371" t="s">
        <v>1615</v>
      </c>
      <c r="O136" s="305" t="s">
        <v>1347</v>
      </c>
      <c r="P136" s="306"/>
      <c r="Q136" s="306"/>
      <c r="R136" s="306"/>
      <c r="S136" s="306"/>
      <c r="T136" s="306"/>
      <c r="U136" s="306"/>
      <c r="V136" s="306"/>
      <c r="W136" s="306"/>
    </row>
    <row r="137" spans="1:23" s="35" customFormat="1" ht="18.75" customHeight="1">
      <c r="A137" s="31">
        <f t="shared" si="5"/>
        <v>127</v>
      </c>
      <c r="B137" s="342">
        <v>2221717065</v>
      </c>
      <c r="C137" s="123" t="s">
        <v>1052</v>
      </c>
      <c r="D137" s="124" t="s">
        <v>1050</v>
      </c>
      <c r="E137" s="438" t="s">
        <v>1579</v>
      </c>
      <c r="F137" s="126">
        <v>36092</v>
      </c>
      <c r="G137" s="229" t="s">
        <v>967</v>
      </c>
      <c r="H137" s="398"/>
      <c r="I137" s="230">
        <v>81</v>
      </c>
      <c r="J137" s="32">
        <f t="shared" si="8"/>
        <v>40.5</v>
      </c>
      <c r="K137" s="33" t="str">
        <f t="shared" si="9"/>
        <v>YẾU</v>
      </c>
      <c r="L137" s="401" t="s">
        <v>1606</v>
      </c>
      <c r="M137" s="357"/>
      <c r="N137" s="356" t="s">
        <v>1602</v>
      </c>
      <c r="O137" s="150"/>
      <c r="S137" s="35" t="s">
        <v>1603</v>
      </c>
    </row>
    <row r="138" spans="1:23" s="38" customFormat="1" ht="21.75" customHeight="1">
      <c r="A138" s="375"/>
      <c r="B138" s="375"/>
      <c r="C138" s="375"/>
      <c r="D138" s="375"/>
      <c r="E138" s="375"/>
      <c r="F138" s="375"/>
      <c r="G138" s="471"/>
      <c r="H138" s="375"/>
      <c r="I138" s="375"/>
      <c r="J138" s="375"/>
      <c r="K138" s="375"/>
      <c r="L138" s="375"/>
      <c r="M138" s="375"/>
      <c r="N138" s="450"/>
      <c r="O138" s="155"/>
    </row>
    <row r="139" spans="1:23">
      <c r="A139" s="44"/>
      <c r="B139" s="41"/>
      <c r="C139" s="43"/>
      <c r="D139" s="43"/>
      <c r="E139" s="440"/>
      <c r="F139" s="46"/>
      <c r="J139" s="540" t="s">
        <v>117</v>
      </c>
      <c r="K139" s="541"/>
      <c r="L139" s="542"/>
      <c r="M139" s="352"/>
      <c r="N139" s="360"/>
      <c r="O139" s="47"/>
      <c r="P139" s="47"/>
      <c r="Q139" s="47"/>
      <c r="R139" s="47"/>
      <c r="S139" s="47"/>
    </row>
    <row r="140" spans="1:23">
      <c r="A140" s="44"/>
      <c r="B140" s="41"/>
      <c r="C140" s="43"/>
      <c r="D140" s="43"/>
      <c r="E140" s="421"/>
      <c r="F140" s="41"/>
      <c r="J140" s="151" t="s">
        <v>118</v>
      </c>
      <c r="K140" s="48" t="s">
        <v>99</v>
      </c>
      <c r="L140" s="48" t="s">
        <v>119</v>
      </c>
      <c r="M140" s="352"/>
      <c r="N140" s="360"/>
      <c r="O140" s="47"/>
      <c r="P140" s="47"/>
      <c r="Q140" s="47"/>
      <c r="R140" s="47"/>
      <c r="S140" s="47"/>
    </row>
    <row r="141" spans="1:23" ht="21" customHeight="1">
      <c r="A141" s="516" t="s">
        <v>120</v>
      </c>
      <c r="B141" s="536"/>
      <c r="C141" s="516"/>
      <c r="D141" s="421"/>
      <c r="E141" s="49"/>
      <c r="F141" s="41"/>
      <c r="J141" s="152" t="s">
        <v>83</v>
      </c>
      <c r="K141" s="31">
        <f>COUNTIF($K$11:$K$137,J141)</f>
        <v>29</v>
      </c>
      <c r="L141" s="404">
        <f>K141/$K$147</f>
        <v>0.2283464566929134</v>
      </c>
      <c r="M141" s="352"/>
      <c r="N141" s="353"/>
      <c r="O141" s="26"/>
      <c r="P141" s="26"/>
      <c r="Q141" s="26"/>
      <c r="R141" s="26"/>
      <c r="S141" s="26"/>
    </row>
    <row r="142" spans="1:23" ht="15.75" customHeight="1">
      <c r="A142" s="44"/>
      <c r="B142" s="41"/>
      <c r="C142" s="43"/>
      <c r="D142" s="43"/>
      <c r="E142" s="421"/>
      <c r="F142" s="41"/>
      <c r="J142" s="152" t="s">
        <v>84</v>
      </c>
      <c r="K142" s="31">
        <f t="shared" ref="K142:K146" si="10">COUNTIF($K$11:$K$137,J142)</f>
        <v>78</v>
      </c>
      <c r="L142" s="404">
        <f t="shared" ref="L142:L146" si="11">K142/$K$147</f>
        <v>0.61417322834645671</v>
      </c>
      <c r="M142" s="352"/>
      <c r="N142" s="353"/>
      <c r="O142" s="26"/>
      <c r="P142" s="26"/>
      <c r="Q142" s="26"/>
      <c r="R142" s="26"/>
      <c r="S142" s="26"/>
    </row>
    <row r="143" spans="1:23" ht="15.75" customHeight="1">
      <c r="A143" s="44"/>
      <c r="B143" s="41"/>
      <c r="C143" s="43"/>
      <c r="D143" s="43"/>
      <c r="E143" s="421"/>
      <c r="F143" s="41"/>
      <c r="J143" s="152" t="s">
        <v>85</v>
      </c>
      <c r="K143" s="31">
        <f t="shared" si="10"/>
        <v>3</v>
      </c>
      <c r="L143" s="404">
        <f t="shared" si="11"/>
        <v>2.3622047244094488E-2</v>
      </c>
      <c r="M143" s="352"/>
      <c r="N143" s="353"/>
      <c r="O143" s="26"/>
      <c r="P143" s="26"/>
      <c r="Q143" s="26"/>
      <c r="R143" s="26"/>
      <c r="S143" s="26"/>
    </row>
    <row r="144" spans="1:23" ht="15.75" customHeight="1">
      <c r="A144" s="44"/>
      <c r="B144" s="41"/>
      <c r="C144" s="43"/>
      <c r="D144" s="43"/>
      <c r="E144" s="421"/>
      <c r="F144" s="41"/>
      <c r="J144" s="152" t="s">
        <v>86</v>
      </c>
      <c r="K144" s="31">
        <f t="shared" si="10"/>
        <v>0</v>
      </c>
      <c r="L144" s="404">
        <f t="shared" si="11"/>
        <v>0</v>
      </c>
      <c r="M144" s="352"/>
      <c r="N144" s="353"/>
      <c r="O144" s="26"/>
      <c r="P144" s="26"/>
      <c r="Q144" s="26"/>
      <c r="R144" s="26"/>
      <c r="S144" s="26"/>
    </row>
    <row r="145" spans="1:19" ht="15.75" customHeight="1">
      <c r="A145" s="44"/>
      <c r="B145" s="41"/>
      <c r="C145" s="43"/>
      <c r="D145" s="43"/>
      <c r="E145" s="421"/>
      <c r="F145" s="41"/>
      <c r="J145" s="152" t="s">
        <v>87</v>
      </c>
      <c r="K145" s="31">
        <f t="shared" si="10"/>
        <v>13</v>
      </c>
      <c r="L145" s="404">
        <f t="shared" si="11"/>
        <v>0.10236220472440945</v>
      </c>
      <c r="M145" s="352"/>
      <c r="N145" s="353"/>
      <c r="O145" s="26"/>
      <c r="P145" s="26"/>
      <c r="Q145" s="26"/>
      <c r="R145" s="26"/>
      <c r="S145" s="26"/>
    </row>
    <row r="146" spans="1:19" ht="21" customHeight="1">
      <c r="A146" s="531" t="s">
        <v>127</v>
      </c>
      <c r="B146" s="531"/>
      <c r="C146" s="531"/>
      <c r="D146" s="420"/>
      <c r="E146" s="51"/>
      <c r="F146" s="51"/>
      <c r="J146" s="152" t="s">
        <v>88</v>
      </c>
      <c r="K146" s="31">
        <f t="shared" si="10"/>
        <v>4</v>
      </c>
      <c r="L146" s="404">
        <f t="shared" si="11"/>
        <v>3.1496062992125984E-2</v>
      </c>
      <c r="M146" s="352"/>
      <c r="N146" s="353"/>
      <c r="O146" s="26"/>
      <c r="P146" s="26"/>
      <c r="Q146" s="26"/>
      <c r="R146" s="26"/>
      <c r="S146" s="26"/>
    </row>
    <row r="147" spans="1:19" ht="15.75" customHeight="1">
      <c r="A147" s="44"/>
      <c r="B147" s="41"/>
      <c r="C147" s="43"/>
      <c r="D147" s="43"/>
      <c r="E147" s="421"/>
      <c r="F147" s="41"/>
      <c r="J147" s="485" t="s">
        <v>121</v>
      </c>
      <c r="K147" s="486">
        <f>SUM(K141:K146)</f>
        <v>127</v>
      </c>
      <c r="L147" s="487">
        <f>SUM(L141:L146)</f>
        <v>1</v>
      </c>
      <c r="M147" s="352"/>
      <c r="N147" s="353"/>
      <c r="O147" s="26"/>
      <c r="P147" s="26"/>
      <c r="Q147" s="26"/>
      <c r="R147" s="26"/>
      <c r="S147" s="26"/>
    </row>
    <row r="148" spans="1:19" s="52" customFormat="1" ht="5.25" customHeight="1">
      <c r="A148" s="417"/>
      <c r="B148" s="42"/>
      <c r="C148" s="30"/>
      <c r="D148" s="30"/>
      <c r="G148" s="440"/>
      <c r="H148" s="53"/>
      <c r="I148" s="53"/>
      <c r="J148" s="53"/>
      <c r="L148" s="405"/>
      <c r="M148" s="361"/>
      <c r="N148" s="53"/>
      <c r="O148" s="54"/>
      <c r="P148" s="54"/>
      <c r="Q148" s="54"/>
      <c r="R148" s="54"/>
      <c r="S148" s="54"/>
    </row>
    <row r="149" spans="1:19" s="56" customFormat="1" ht="6.75" customHeight="1">
      <c r="A149" s="55"/>
      <c r="B149" s="344"/>
      <c r="C149" s="344"/>
      <c r="D149" s="344"/>
      <c r="G149" s="532"/>
      <c r="H149" s="532"/>
      <c r="I149" s="532"/>
      <c r="J149" s="532"/>
      <c r="K149" s="532"/>
      <c r="L149" s="532"/>
      <c r="M149" s="362"/>
      <c r="N149" s="363"/>
    </row>
    <row r="150" spans="1:19" s="8" customFormat="1" ht="15.75">
      <c r="A150" s="513" t="s">
        <v>73</v>
      </c>
      <c r="B150" s="533"/>
      <c r="C150" s="513"/>
      <c r="D150" s="418"/>
      <c r="E150" s="513" t="s">
        <v>122</v>
      </c>
      <c r="F150" s="513"/>
      <c r="G150" s="513"/>
      <c r="H150" s="513"/>
      <c r="I150" s="515" t="s">
        <v>123</v>
      </c>
      <c r="J150" s="515"/>
      <c r="K150" s="515"/>
      <c r="L150" s="515"/>
      <c r="M150" s="364"/>
      <c r="N150" s="365"/>
    </row>
    <row r="151" spans="1:19" s="8" customFormat="1" ht="15.75">
      <c r="A151" s="57"/>
      <c r="B151" s="345"/>
      <c r="C151" s="433"/>
      <c r="D151" s="433"/>
      <c r="E151" s="58"/>
      <c r="F151" s="58"/>
      <c r="G151" s="433"/>
      <c r="H151" s="58"/>
      <c r="I151" s="58"/>
      <c r="J151" s="58"/>
      <c r="K151" s="59"/>
      <c r="L151" s="399"/>
      <c r="M151" s="364"/>
      <c r="N151" s="365"/>
    </row>
    <row r="152" spans="1:19" s="8" customFormat="1" ht="15.75">
      <c r="A152" s="57"/>
      <c r="B152" s="345"/>
      <c r="C152" s="433"/>
      <c r="D152" s="433"/>
      <c r="E152" s="58"/>
      <c r="F152" s="58"/>
      <c r="G152" s="433"/>
      <c r="H152" s="58"/>
      <c r="I152" s="58"/>
      <c r="J152" s="58"/>
      <c r="K152" s="59"/>
      <c r="L152" s="399"/>
      <c r="M152" s="364"/>
      <c r="N152" s="365"/>
    </row>
    <row r="153" spans="1:19" s="8" customFormat="1" ht="15.75">
      <c r="A153" s="423"/>
      <c r="B153" s="30"/>
      <c r="C153" s="30"/>
      <c r="D153" s="30"/>
      <c r="E153" s="153"/>
      <c r="F153" s="153"/>
      <c r="G153" s="30"/>
      <c r="H153" s="153"/>
      <c r="I153" s="153"/>
      <c r="J153" s="153"/>
      <c r="L153" s="399"/>
      <c r="M153" s="364"/>
      <c r="N153" s="365"/>
    </row>
    <row r="154" spans="1:19" s="8" customFormat="1" ht="15.75">
      <c r="A154" s="423"/>
      <c r="B154" s="30"/>
      <c r="C154" s="30"/>
      <c r="D154" s="30"/>
      <c r="E154" s="153"/>
      <c r="F154" s="153"/>
      <c r="G154" s="30"/>
      <c r="H154" s="153"/>
      <c r="I154" s="153"/>
      <c r="J154" s="153"/>
      <c r="L154" s="399"/>
      <c r="M154" s="364"/>
      <c r="N154" s="365"/>
    </row>
    <row r="155" spans="1:19" s="8" customFormat="1" ht="15.75">
      <c r="A155" s="515"/>
      <c r="B155" s="531"/>
      <c r="C155" s="515"/>
      <c r="D155" s="420"/>
      <c r="E155" s="515" t="s">
        <v>107</v>
      </c>
      <c r="F155" s="515"/>
      <c r="G155" s="515"/>
      <c r="H155" s="515"/>
      <c r="I155" s="153"/>
      <c r="J155" s="153"/>
      <c r="L155" s="399"/>
      <c r="M155" s="364"/>
      <c r="N155" s="365"/>
    </row>
  </sheetData>
  <mergeCells count="21">
    <mergeCell ref="A155:C155"/>
    <mergeCell ref="E155:H155"/>
    <mergeCell ref="A141:C141"/>
    <mergeCell ref="A146:C146"/>
    <mergeCell ref="G149:L149"/>
    <mergeCell ref="A150:C150"/>
    <mergeCell ref="E150:H150"/>
    <mergeCell ref="I150:L150"/>
    <mergeCell ref="J139:L139"/>
    <mergeCell ref="A7:L7"/>
    <mergeCell ref="M7:W7"/>
    <mergeCell ref="A8:L8"/>
    <mergeCell ref="M8:W8"/>
    <mergeCell ref="A9:L9"/>
    <mergeCell ref="C10:E10"/>
    <mergeCell ref="A6:L6"/>
    <mergeCell ref="A2:E2"/>
    <mergeCell ref="F2:L2"/>
    <mergeCell ref="A3:E3"/>
    <mergeCell ref="F3:L3"/>
    <mergeCell ref="A5:L5"/>
  </mergeCells>
  <conditionalFormatting sqref="H12:I47 H49:I57 H59:I73 H100:I131 H75:I83 H85:I92 H94:I98 H133:I134 I135:I137">
    <cfRule type="cellIs" dxfId="80" priority="124" stopIfTrue="1" operator="between">
      <formula>0</formula>
      <formula>49</formula>
    </cfRule>
  </conditionalFormatting>
  <conditionalFormatting sqref="J12:J47 J49:J57 J59:J73 J100:J131 J75:J83 J85:J92 J94:J98 J133:J137">
    <cfRule type="cellIs" dxfId="79" priority="123" stopIfTrue="1" operator="equal">
      <formula>0</formula>
    </cfRule>
  </conditionalFormatting>
  <conditionalFormatting sqref="H12:I47 H49:I57 H59:I73 H100:I131 H75:I83 H85:I92 H94:I98 H133:I134 I135:I137">
    <cfRule type="cellIs" dxfId="78" priority="120" operator="equal">
      <formula>0</formula>
    </cfRule>
  </conditionalFormatting>
  <conditionalFormatting sqref="H48:I48">
    <cfRule type="cellIs" dxfId="77" priority="99" operator="equal">
      <formula>0</formula>
    </cfRule>
  </conditionalFormatting>
  <conditionalFormatting sqref="H48:I48">
    <cfRule type="cellIs" dxfId="76" priority="101" stopIfTrue="1" operator="between">
      <formula>0</formula>
      <formula>49</formula>
    </cfRule>
  </conditionalFormatting>
  <conditionalFormatting sqref="J48">
    <cfRule type="cellIs" dxfId="75" priority="100" stopIfTrue="1" operator="equal">
      <formula>0</formula>
    </cfRule>
  </conditionalFormatting>
  <conditionalFormatting sqref="H58:I58">
    <cfRule type="cellIs" dxfId="74" priority="98" stopIfTrue="1" operator="between">
      <formula>0</formula>
      <formula>49</formula>
    </cfRule>
  </conditionalFormatting>
  <conditionalFormatting sqref="J58">
    <cfRule type="cellIs" dxfId="73" priority="97" stopIfTrue="1" operator="equal">
      <formula>0</formula>
    </cfRule>
  </conditionalFormatting>
  <conditionalFormatting sqref="H58:I58">
    <cfRule type="cellIs" dxfId="72" priority="96" operator="equal">
      <formula>0</formula>
    </cfRule>
  </conditionalFormatting>
  <conditionalFormatting sqref="H99:I99">
    <cfRule type="cellIs" dxfId="71" priority="95" stopIfTrue="1" operator="between">
      <formula>0</formula>
      <formula>49</formula>
    </cfRule>
  </conditionalFormatting>
  <conditionalFormatting sqref="J99">
    <cfRule type="cellIs" dxfId="70" priority="94" stopIfTrue="1" operator="equal">
      <formula>0</formula>
    </cfRule>
  </conditionalFormatting>
  <conditionalFormatting sqref="H99:I99">
    <cfRule type="cellIs" dxfId="69" priority="93" operator="equal">
      <formula>0</formula>
    </cfRule>
  </conditionalFormatting>
  <conditionalFormatting sqref="H74:I74">
    <cfRule type="cellIs" dxfId="68" priority="92" stopIfTrue="1" operator="between">
      <formula>0</formula>
      <formula>49</formula>
    </cfRule>
  </conditionalFormatting>
  <conditionalFormatting sqref="J74">
    <cfRule type="cellIs" dxfId="67" priority="91" stopIfTrue="1" operator="equal">
      <formula>0</formula>
    </cfRule>
  </conditionalFormatting>
  <conditionalFormatting sqref="H74:I74">
    <cfRule type="cellIs" dxfId="66" priority="90" operator="equal">
      <formula>0</formula>
    </cfRule>
  </conditionalFormatting>
  <conditionalFormatting sqref="H84:I84">
    <cfRule type="cellIs" dxfId="65" priority="89" stopIfTrue="1" operator="between">
      <formula>0</formula>
      <formula>49</formula>
    </cfRule>
  </conditionalFormatting>
  <conditionalFormatting sqref="J84">
    <cfRule type="cellIs" dxfId="64" priority="88" stopIfTrue="1" operator="equal">
      <formula>0</formula>
    </cfRule>
  </conditionalFormatting>
  <conditionalFormatting sqref="H84:I84">
    <cfRule type="cellIs" dxfId="63" priority="87" operator="equal">
      <formula>0</formula>
    </cfRule>
  </conditionalFormatting>
  <conditionalFormatting sqref="H93:I93">
    <cfRule type="cellIs" dxfId="62" priority="86" stopIfTrue="1" operator="between">
      <formula>0</formula>
      <formula>49</formula>
    </cfRule>
  </conditionalFormatting>
  <conditionalFormatting sqref="J93">
    <cfRule type="cellIs" dxfId="61" priority="85" stopIfTrue="1" operator="equal">
      <formula>0</formula>
    </cfRule>
  </conditionalFormatting>
  <conditionalFormatting sqref="H93:I93">
    <cfRule type="cellIs" dxfId="60" priority="84" operator="equal">
      <formula>0</formula>
    </cfRule>
  </conditionalFormatting>
  <conditionalFormatting sqref="H132:I132">
    <cfRule type="cellIs" dxfId="59" priority="83" stopIfTrue="1" operator="between">
      <formula>0</formula>
      <formula>49</formula>
    </cfRule>
  </conditionalFormatting>
  <conditionalFormatting sqref="J132">
    <cfRule type="cellIs" dxfId="58" priority="82" stopIfTrue="1" operator="equal">
      <formula>0</formula>
    </cfRule>
  </conditionalFormatting>
  <conditionalFormatting sqref="H132:I132">
    <cfRule type="cellIs" dxfId="57" priority="81" operator="equal">
      <formula>0</formula>
    </cfRule>
  </conditionalFormatting>
  <conditionalFormatting sqref="H11:I11">
    <cfRule type="cellIs" dxfId="56" priority="80" stopIfTrue="1" operator="between">
      <formula>0</formula>
      <formula>49</formula>
    </cfRule>
  </conditionalFormatting>
  <conditionalFormatting sqref="J11">
    <cfRule type="cellIs" dxfId="55" priority="79" stopIfTrue="1" operator="equal">
      <formula>0</formula>
    </cfRule>
  </conditionalFormatting>
  <conditionalFormatting sqref="H11:I11">
    <cfRule type="cellIs" dxfId="54" priority="78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W163"/>
  <sheetViews>
    <sheetView zoomScaleNormal="100" workbookViewId="0">
      <pane xSplit="5" ySplit="10" topLeftCell="F149" activePane="bottomRight" state="frozen"/>
      <selection activeCell="E161" sqref="E161:F161"/>
      <selection pane="topRight" activeCell="E161" sqref="E161:F161"/>
      <selection pane="bottomLeft" activeCell="E161" sqref="E161:F161"/>
      <selection pane="bottomRight" activeCell="L150" sqref="L150:L154"/>
    </sheetView>
  </sheetViews>
  <sheetFormatPr defaultRowHeight="16.5"/>
  <cols>
    <col min="1" max="1" width="3.28515625" style="419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1693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1498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22" t="s">
        <v>48</v>
      </c>
      <c r="B10" s="422" t="s">
        <v>9</v>
      </c>
      <c r="C10" s="539" t="s">
        <v>111</v>
      </c>
      <c r="D10" s="539"/>
      <c r="E10" s="539"/>
      <c r="F10" s="27" t="s">
        <v>112</v>
      </c>
      <c r="G10" s="422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5" customFormat="1" ht="21.75" customHeight="1">
      <c r="A11" s="31">
        <v>1</v>
      </c>
      <c r="B11" s="342">
        <v>1921642561</v>
      </c>
      <c r="C11" s="123" t="s">
        <v>1116</v>
      </c>
      <c r="D11" s="124" t="s">
        <v>1268</v>
      </c>
      <c r="E11" s="438" t="s">
        <v>1269</v>
      </c>
      <c r="F11" s="126">
        <v>34162</v>
      </c>
      <c r="G11" s="229" t="s">
        <v>969</v>
      </c>
      <c r="H11" s="230">
        <v>70</v>
      </c>
      <c r="I11" s="230">
        <v>84</v>
      </c>
      <c r="J11" s="32">
        <f>(H11+I11)/2</f>
        <v>77</v>
      </c>
      <c r="K11" s="33" t="str">
        <f t="shared" ref="K11:K42" si="0">IF(J11&gt;=90,"X SẮC",IF(J11&gt;=80,"TỐT",IF(J11&gt;=65,"KHÁ",IF(J11&gt;=50,"T. BÌNH",IF(J11&gt;=35,"YẾU","KÉM")))))</f>
        <v>KHÁ</v>
      </c>
      <c r="L11" s="401"/>
      <c r="M11" s="374"/>
      <c r="N11" s="356"/>
      <c r="O11" s="150" t="s">
        <v>1290</v>
      </c>
    </row>
    <row r="12" spans="1:23" s="35" customFormat="1" ht="21.75" customHeight="1">
      <c r="A12" s="31">
        <f t="shared" ref="A12:A74" si="1">A11+1</f>
        <v>2</v>
      </c>
      <c r="B12" s="342">
        <v>2021340532</v>
      </c>
      <c r="C12" s="123" t="s">
        <v>990</v>
      </c>
      <c r="D12" s="124" t="s">
        <v>1137</v>
      </c>
      <c r="E12" s="438" t="s">
        <v>1286</v>
      </c>
      <c r="F12" s="126">
        <v>34996</v>
      </c>
      <c r="G12" s="229" t="s">
        <v>970</v>
      </c>
      <c r="H12" s="230">
        <v>0</v>
      </c>
      <c r="I12" s="230">
        <v>75</v>
      </c>
      <c r="J12" s="32">
        <f>I12</f>
        <v>75</v>
      </c>
      <c r="K12" s="33" t="str">
        <f t="shared" si="0"/>
        <v>KHÁ</v>
      </c>
      <c r="L12" s="401"/>
      <c r="M12" s="374" t="s">
        <v>1639</v>
      </c>
      <c r="N12" s="356" t="s">
        <v>1638</v>
      </c>
      <c r="O12" s="150" t="s">
        <v>1391</v>
      </c>
    </row>
    <row r="13" spans="1:23" s="35" customFormat="1" ht="21.75" customHeight="1">
      <c r="A13" s="31">
        <f t="shared" si="1"/>
        <v>3</v>
      </c>
      <c r="B13" s="342">
        <v>2120253860</v>
      </c>
      <c r="C13" s="123" t="s">
        <v>997</v>
      </c>
      <c r="D13" s="124" t="s">
        <v>1128</v>
      </c>
      <c r="E13" s="438" t="s">
        <v>1104</v>
      </c>
      <c r="F13" s="126">
        <v>35498</v>
      </c>
      <c r="G13" s="229" t="s">
        <v>638</v>
      </c>
      <c r="H13" s="230">
        <v>0</v>
      </c>
      <c r="I13" s="230">
        <v>0</v>
      </c>
      <c r="J13" s="32">
        <f t="shared" ref="J13:J44" si="2">(H13+I13)/2</f>
        <v>0</v>
      </c>
      <c r="K13" s="33" t="str">
        <f t="shared" si="0"/>
        <v>KÉM</v>
      </c>
      <c r="L13" s="373" t="s">
        <v>1652</v>
      </c>
      <c r="M13" s="374" t="s">
        <v>1144</v>
      </c>
      <c r="N13" s="455" t="s">
        <v>1640</v>
      </c>
      <c r="O13" s="150" t="s">
        <v>1320</v>
      </c>
    </row>
    <row r="14" spans="1:23" s="35" customFormat="1" ht="21.75" customHeight="1">
      <c r="A14" s="31">
        <f t="shared" si="1"/>
        <v>4</v>
      </c>
      <c r="B14" s="342">
        <v>2120259704</v>
      </c>
      <c r="C14" s="123" t="s">
        <v>990</v>
      </c>
      <c r="D14" s="124" t="s">
        <v>1097</v>
      </c>
      <c r="E14" s="438" t="s">
        <v>1230</v>
      </c>
      <c r="F14" s="126">
        <v>35555</v>
      </c>
      <c r="G14" s="229" t="s">
        <v>638</v>
      </c>
      <c r="H14" s="230">
        <v>0</v>
      </c>
      <c r="I14" s="230">
        <v>0</v>
      </c>
      <c r="J14" s="32">
        <f t="shared" si="2"/>
        <v>0</v>
      </c>
      <c r="K14" s="33" t="str">
        <f t="shared" si="0"/>
        <v>KÉM</v>
      </c>
      <c r="L14" s="373" t="s">
        <v>1625</v>
      </c>
      <c r="M14" s="373" t="s">
        <v>1625</v>
      </c>
      <c r="N14" s="462" t="s">
        <v>1306</v>
      </c>
      <c r="O14" s="150" t="s">
        <v>1320</v>
      </c>
    </row>
    <row r="15" spans="1:23" s="35" customFormat="1" ht="21.75" customHeight="1">
      <c r="A15" s="31">
        <f t="shared" si="1"/>
        <v>5</v>
      </c>
      <c r="B15" s="342">
        <v>2120266019</v>
      </c>
      <c r="C15" s="123" t="s">
        <v>990</v>
      </c>
      <c r="D15" s="124" t="s">
        <v>1373</v>
      </c>
      <c r="E15" s="438" t="s">
        <v>1056</v>
      </c>
      <c r="F15" s="126">
        <v>35754</v>
      </c>
      <c r="G15" s="229" t="s">
        <v>970</v>
      </c>
      <c r="H15" s="230">
        <v>87</v>
      </c>
      <c r="I15" s="230">
        <v>0</v>
      </c>
      <c r="J15" s="32">
        <f t="shared" si="2"/>
        <v>43.5</v>
      </c>
      <c r="K15" s="33" t="str">
        <f t="shared" si="0"/>
        <v>YẾU</v>
      </c>
      <c r="L15" s="373" t="s">
        <v>1625</v>
      </c>
      <c r="M15" s="373" t="s">
        <v>1625</v>
      </c>
      <c r="N15" s="356" t="s">
        <v>1372</v>
      </c>
      <c r="O15" s="150" t="s">
        <v>1391</v>
      </c>
    </row>
    <row r="16" spans="1:23" s="35" customFormat="1" ht="21.75" customHeight="1">
      <c r="A16" s="31">
        <f t="shared" si="1"/>
        <v>6</v>
      </c>
      <c r="B16" s="122">
        <v>2121253804</v>
      </c>
      <c r="C16" s="123" t="s">
        <v>990</v>
      </c>
      <c r="D16" s="124" t="s">
        <v>1030</v>
      </c>
      <c r="E16" s="438" t="s">
        <v>1050</v>
      </c>
      <c r="F16" s="126">
        <v>35144</v>
      </c>
      <c r="G16" s="229" t="s">
        <v>970</v>
      </c>
      <c r="H16" s="230">
        <v>87</v>
      </c>
      <c r="I16" s="230">
        <v>80</v>
      </c>
      <c r="J16" s="32">
        <f t="shared" si="2"/>
        <v>83.5</v>
      </c>
      <c r="K16" s="33" t="str">
        <f t="shared" si="0"/>
        <v>TỐT</v>
      </c>
      <c r="L16" s="401"/>
      <c r="M16" s="357"/>
      <c r="N16" s="356"/>
      <c r="O16" s="150" t="s">
        <v>1391</v>
      </c>
    </row>
    <row r="17" spans="1:15" s="35" customFormat="1" ht="21.75" customHeight="1">
      <c r="A17" s="31">
        <f t="shared" si="1"/>
        <v>7</v>
      </c>
      <c r="B17" s="342">
        <v>2121253842</v>
      </c>
      <c r="C17" s="123" t="s">
        <v>979</v>
      </c>
      <c r="D17" s="124" t="s">
        <v>1030</v>
      </c>
      <c r="E17" s="438" t="s">
        <v>1106</v>
      </c>
      <c r="F17" s="126">
        <v>35506</v>
      </c>
      <c r="G17" s="229" t="s">
        <v>970</v>
      </c>
      <c r="H17" s="230">
        <v>87</v>
      </c>
      <c r="I17" s="230">
        <v>75</v>
      </c>
      <c r="J17" s="32">
        <f t="shared" si="2"/>
        <v>81</v>
      </c>
      <c r="K17" s="33" t="str">
        <f t="shared" si="0"/>
        <v>TỐT</v>
      </c>
      <c r="L17" s="401" t="s">
        <v>1634</v>
      </c>
      <c r="M17" s="357" t="s">
        <v>1629</v>
      </c>
      <c r="N17" s="463" t="s">
        <v>1634</v>
      </c>
      <c r="O17" s="150" t="s">
        <v>1391</v>
      </c>
    </row>
    <row r="18" spans="1:15" s="35" customFormat="1" ht="21.75" customHeight="1">
      <c r="A18" s="31">
        <f t="shared" si="1"/>
        <v>8</v>
      </c>
      <c r="B18" s="342">
        <v>2121716862</v>
      </c>
      <c r="C18" s="123" t="s">
        <v>990</v>
      </c>
      <c r="D18" s="124" t="s">
        <v>1115</v>
      </c>
      <c r="E18" s="438" t="s">
        <v>1374</v>
      </c>
      <c r="F18" s="126">
        <v>35276</v>
      </c>
      <c r="G18" s="229" t="s">
        <v>970</v>
      </c>
      <c r="H18" s="230">
        <v>87</v>
      </c>
      <c r="I18" s="230">
        <v>0</v>
      </c>
      <c r="J18" s="32">
        <f t="shared" si="2"/>
        <v>43.5</v>
      </c>
      <c r="K18" s="33" t="str">
        <f t="shared" si="0"/>
        <v>YẾU</v>
      </c>
      <c r="L18" s="401"/>
      <c r="M18" s="357" t="s">
        <v>1144</v>
      </c>
      <c r="N18" s="356" t="s">
        <v>1630</v>
      </c>
      <c r="O18" s="150" t="s">
        <v>1391</v>
      </c>
    </row>
    <row r="19" spans="1:15" s="35" customFormat="1" ht="21.75" customHeight="1">
      <c r="A19" s="31">
        <f t="shared" si="1"/>
        <v>9</v>
      </c>
      <c r="B19" s="122">
        <v>2220214414</v>
      </c>
      <c r="C19" s="123" t="s">
        <v>990</v>
      </c>
      <c r="D19" s="124" t="s">
        <v>1270</v>
      </c>
      <c r="E19" s="438" t="s">
        <v>1271</v>
      </c>
      <c r="F19" s="126">
        <v>35917</v>
      </c>
      <c r="G19" s="229" t="s">
        <v>969</v>
      </c>
      <c r="H19" s="230">
        <v>91</v>
      </c>
      <c r="I19" s="230">
        <v>82</v>
      </c>
      <c r="J19" s="32">
        <f t="shared" si="2"/>
        <v>86.5</v>
      </c>
      <c r="K19" s="33" t="str">
        <f t="shared" si="0"/>
        <v>TỐT</v>
      </c>
      <c r="L19" s="401"/>
      <c r="M19" s="357"/>
      <c r="N19" s="356"/>
      <c r="O19" s="150" t="s">
        <v>1290</v>
      </c>
    </row>
    <row r="20" spans="1:15" s="35" customFormat="1" ht="21.75" customHeight="1">
      <c r="A20" s="31">
        <f t="shared" si="1"/>
        <v>10</v>
      </c>
      <c r="B20" s="342">
        <v>2220214429</v>
      </c>
      <c r="C20" s="123" t="s">
        <v>1088</v>
      </c>
      <c r="D20" s="124" t="s">
        <v>1213</v>
      </c>
      <c r="E20" s="438" t="s">
        <v>1068</v>
      </c>
      <c r="F20" s="126">
        <v>35645</v>
      </c>
      <c r="G20" s="229" t="s">
        <v>969</v>
      </c>
      <c r="H20" s="230">
        <v>0</v>
      </c>
      <c r="I20" s="230">
        <v>0</v>
      </c>
      <c r="J20" s="32">
        <f t="shared" si="2"/>
        <v>0</v>
      </c>
      <c r="K20" s="33" t="str">
        <f t="shared" si="0"/>
        <v>KÉM</v>
      </c>
      <c r="L20" s="373" t="s">
        <v>1625</v>
      </c>
      <c r="M20" s="373" t="s">
        <v>1625</v>
      </c>
      <c r="N20" s="356" t="s">
        <v>1306</v>
      </c>
      <c r="O20" s="150" t="s">
        <v>1290</v>
      </c>
    </row>
    <row r="21" spans="1:15" s="35" customFormat="1" ht="21.75" customHeight="1">
      <c r="A21" s="31">
        <f t="shared" si="1"/>
        <v>11</v>
      </c>
      <c r="B21" s="122">
        <v>2220224497</v>
      </c>
      <c r="C21" s="123" t="s">
        <v>997</v>
      </c>
      <c r="D21" s="124" t="s">
        <v>1238</v>
      </c>
      <c r="E21" s="438" t="s">
        <v>1258</v>
      </c>
      <c r="F21" s="126">
        <v>35882</v>
      </c>
      <c r="G21" s="229" t="s">
        <v>969</v>
      </c>
      <c r="H21" s="230">
        <v>88</v>
      </c>
      <c r="I21" s="230">
        <v>87</v>
      </c>
      <c r="J21" s="32">
        <f t="shared" si="2"/>
        <v>87.5</v>
      </c>
      <c r="K21" s="33" t="str">
        <f t="shared" si="0"/>
        <v>TỐT</v>
      </c>
      <c r="L21" s="401"/>
      <c r="M21" s="357"/>
      <c r="N21" s="356"/>
      <c r="O21" s="150" t="s">
        <v>1290</v>
      </c>
    </row>
    <row r="22" spans="1:15" s="35" customFormat="1" ht="21.75" customHeight="1">
      <c r="A22" s="31">
        <f t="shared" si="1"/>
        <v>12</v>
      </c>
      <c r="B22" s="122">
        <v>2220244556</v>
      </c>
      <c r="C22" s="123" t="s">
        <v>1030</v>
      </c>
      <c r="D22" s="124" t="s">
        <v>984</v>
      </c>
      <c r="E22" s="438" t="s">
        <v>1076</v>
      </c>
      <c r="F22" s="126">
        <v>35903</v>
      </c>
      <c r="G22" s="229" t="s">
        <v>969</v>
      </c>
      <c r="H22" s="230">
        <v>91</v>
      </c>
      <c r="I22" s="230">
        <v>85</v>
      </c>
      <c r="J22" s="32">
        <f t="shared" si="2"/>
        <v>88</v>
      </c>
      <c r="K22" s="33" t="str">
        <f t="shared" si="0"/>
        <v>TỐT</v>
      </c>
      <c r="L22" s="401"/>
      <c r="M22" s="357"/>
      <c r="N22" s="356"/>
      <c r="O22" s="150" t="s">
        <v>1290</v>
      </c>
    </row>
    <row r="23" spans="1:15" s="35" customFormat="1" ht="21.75" customHeight="1">
      <c r="A23" s="31">
        <f t="shared" si="1"/>
        <v>13</v>
      </c>
      <c r="B23" s="342">
        <v>2220247937</v>
      </c>
      <c r="C23" s="123" t="s">
        <v>1046</v>
      </c>
      <c r="D23" s="124" t="s">
        <v>1006</v>
      </c>
      <c r="E23" s="438" t="s">
        <v>1215</v>
      </c>
      <c r="F23" s="126">
        <v>36136</v>
      </c>
      <c r="G23" s="229" t="s">
        <v>638</v>
      </c>
      <c r="H23" s="230">
        <v>0</v>
      </c>
      <c r="I23" s="230">
        <v>0</v>
      </c>
      <c r="J23" s="32">
        <f t="shared" si="2"/>
        <v>0</v>
      </c>
      <c r="K23" s="33" t="str">
        <f t="shared" si="0"/>
        <v>KÉM</v>
      </c>
      <c r="L23" s="373" t="s">
        <v>1625</v>
      </c>
      <c r="M23" s="373" t="s">
        <v>1625</v>
      </c>
      <c r="N23" s="356" t="s">
        <v>1306</v>
      </c>
      <c r="O23" s="150" t="s">
        <v>1320</v>
      </c>
    </row>
    <row r="24" spans="1:15" s="35" customFormat="1" ht="21.75" customHeight="1">
      <c r="A24" s="31">
        <f t="shared" si="1"/>
        <v>14</v>
      </c>
      <c r="B24" s="122">
        <v>2220247954</v>
      </c>
      <c r="C24" s="123" t="s">
        <v>1020</v>
      </c>
      <c r="D24" s="124" t="s">
        <v>1068</v>
      </c>
      <c r="E24" s="438" t="s">
        <v>1120</v>
      </c>
      <c r="F24" s="126">
        <v>36000</v>
      </c>
      <c r="G24" s="229" t="s">
        <v>638</v>
      </c>
      <c r="H24" s="230">
        <v>83</v>
      </c>
      <c r="I24" s="230">
        <v>88</v>
      </c>
      <c r="J24" s="32">
        <f t="shared" si="2"/>
        <v>85.5</v>
      </c>
      <c r="K24" s="33" t="str">
        <f t="shared" si="0"/>
        <v>TỐT</v>
      </c>
      <c r="L24" s="401"/>
      <c r="M24" s="357"/>
      <c r="N24" s="356"/>
      <c r="O24" s="150" t="s">
        <v>1320</v>
      </c>
    </row>
    <row r="25" spans="1:15" s="35" customFormat="1" ht="21.75" customHeight="1">
      <c r="A25" s="31">
        <f t="shared" si="1"/>
        <v>15</v>
      </c>
      <c r="B25" s="122">
        <v>2220253302</v>
      </c>
      <c r="C25" s="123" t="s">
        <v>990</v>
      </c>
      <c r="D25" s="124" t="s">
        <v>1265</v>
      </c>
      <c r="E25" s="438" t="s">
        <v>1045</v>
      </c>
      <c r="F25" s="126">
        <v>35894</v>
      </c>
      <c r="G25" s="229" t="s">
        <v>969</v>
      </c>
      <c r="H25" s="230">
        <v>90</v>
      </c>
      <c r="I25" s="230">
        <v>87</v>
      </c>
      <c r="J25" s="32">
        <f t="shared" si="2"/>
        <v>88.5</v>
      </c>
      <c r="K25" s="33" t="str">
        <f t="shared" si="0"/>
        <v>TỐT</v>
      </c>
      <c r="L25" s="401"/>
      <c r="M25" s="357"/>
      <c r="N25" s="356"/>
      <c r="O25" s="150" t="s">
        <v>1290</v>
      </c>
    </row>
    <row r="26" spans="1:15" s="35" customFormat="1" ht="21.75" customHeight="1">
      <c r="A26" s="31">
        <f t="shared" si="1"/>
        <v>16</v>
      </c>
      <c r="B26" s="122">
        <v>2220253303</v>
      </c>
      <c r="C26" s="123" t="s">
        <v>999</v>
      </c>
      <c r="D26" s="124" t="s">
        <v>1272</v>
      </c>
      <c r="E26" s="438" t="s">
        <v>1023</v>
      </c>
      <c r="F26" s="126">
        <v>36130</v>
      </c>
      <c r="G26" s="229" t="s">
        <v>969</v>
      </c>
      <c r="H26" s="230">
        <v>88</v>
      </c>
      <c r="I26" s="230">
        <v>85</v>
      </c>
      <c r="J26" s="32">
        <f t="shared" si="2"/>
        <v>86.5</v>
      </c>
      <c r="K26" s="33" t="str">
        <f t="shared" si="0"/>
        <v>TỐT</v>
      </c>
      <c r="L26" s="401"/>
      <c r="M26" s="357"/>
      <c r="N26" s="356"/>
      <c r="O26" s="150" t="s">
        <v>1290</v>
      </c>
    </row>
    <row r="27" spans="1:15" s="35" customFormat="1" ht="21.75" customHeight="1">
      <c r="A27" s="31">
        <f t="shared" si="1"/>
        <v>17</v>
      </c>
      <c r="B27" s="122">
        <v>2220253306</v>
      </c>
      <c r="C27" s="123" t="s">
        <v>990</v>
      </c>
      <c r="D27" s="124" t="s">
        <v>1273</v>
      </c>
      <c r="E27" s="438" t="s">
        <v>1067</v>
      </c>
      <c r="F27" s="126">
        <v>35992</v>
      </c>
      <c r="G27" s="229" t="s">
        <v>969</v>
      </c>
      <c r="H27" s="230">
        <v>86</v>
      </c>
      <c r="I27" s="230">
        <v>89</v>
      </c>
      <c r="J27" s="32">
        <f t="shared" si="2"/>
        <v>87.5</v>
      </c>
      <c r="K27" s="33" t="str">
        <f t="shared" si="0"/>
        <v>TỐT</v>
      </c>
      <c r="L27" s="401"/>
      <c r="M27" s="357"/>
      <c r="N27" s="356"/>
      <c r="O27" s="150" t="s">
        <v>1290</v>
      </c>
    </row>
    <row r="28" spans="1:15" s="35" customFormat="1" ht="21.75" customHeight="1">
      <c r="A28" s="31">
        <f t="shared" si="1"/>
        <v>18</v>
      </c>
      <c r="B28" s="122">
        <v>2220253307</v>
      </c>
      <c r="C28" s="123" t="s">
        <v>990</v>
      </c>
      <c r="D28" s="124" t="s">
        <v>1274</v>
      </c>
      <c r="E28" s="438" t="s">
        <v>1271</v>
      </c>
      <c r="F28" s="126">
        <v>35863</v>
      </c>
      <c r="G28" s="229" t="s">
        <v>969</v>
      </c>
      <c r="H28" s="230">
        <v>88</v>
      </c>
      <c r="I28" s="230">
        <v>98</v>
      </c>
      <c r="J28" s="32">
        <f t="shared" si="2"/>
        <v>93</v>
      </c>
      <c r="K28" s="33" t="str">
        <f t="shared" si="0"/>
        <v>X SẮC</v>
      </c>
      <c r="L28" s="401"/>
      <c r="M28" s="357"/>
      <c r="N28" s="356"/>
      <c r="O28" s="150" t="s">
        <v>1290</v>
      </c>
    </row>
    <row r="29" spans="1:15" s="35" customFormat="1" ht="21.75" customHeight="1">
      <c r="A29" s="31">
        <f t="shared" si="1"/>
        <v>19</v>
      </c>
      <c r="B29" s="342">
        <v>2220253308</v>
      </c>
      <c r="C29" s="123" t="s">
        <v>1015</v>
      </c>
      <c r="D29" s="124" t="s">
        <v>1027</v>
      </c>
      <c r="E29" s="438" t="s">
        <v>1024</v>
      </c>
      <c r="F29" s="126">
        <v>35643</v>
      </c>
      <c r="G29" s="229" t="s">
        <v>969</v>
      </c>
      <c r="H29" s="230">
        <v>0</v>
      </c>
      <c r="I29" s="230">
        <v>0</v>
      </c>
      <c r="J29" s="32">
        <f t="shared" si="2"/>
        <v>0</v>
      </c>
      <c r="K29" s="33" t="str">
        <f t="shared" si="0"/>
        <v>KÉM</v>
      </c>
      <c r="L29" s="373" t="s">
        <v>1625</v>
      </c>
      <c r="M29" s="373" t="s">
        <v>1625</v>
      </c>
      <c r="N29" s="356" t="s">
        <v>1628</v>
      </c>
      <c r="O29" s="150" t="s">
        <v>1290</v>
      </c>
    </row>
    <row r="30" spans="1:15" s="35" customFormat="1" ht="21.75" customHeight="1">
      <c r="A30" s="31">
        <f t="shared" si="1"/>
        <v>20</v>
      </c>
      <c r="B30" s="122">
        <v>2220253309</v>
      </c>
      <c r="C30" s="123" t="s">
        <v>1070</v>
      </c>
      <c r="D30" s="124" t="s">
        <v>1038</v>
      </c>
      <c r="E30" s="438" t="s">
        <v>1260</v>
      </c>
      <c r="F30" s="126">
        <v>35926</v>
      </c>
      <c r="G30" s="229" t="s">
        <v>969</v>
      </c>
      <c r="H30" s="230">
        <v>92</v>
      </c>
      <c r="I30" s="230">
        <v>90</v>
      </c>
      <c r="J30" s="32">
        <f t="shared" si="2"/>
        <v>91</v>
      </c>
      <c r="K30" s="33" t="str">
        <f t="shared" si="0"/>
        <v>X SẮC</v>
      </c>
      <c r="L30" s="401"/>
      <c r="M30" s="357"/>
      <c r="N30" s="356"/>
      <c r="O30" s="150" t="s">
        <v>1290</v>
      </c>
    </row>
    <row r="31" spans="1:15" s="35" customFormat="1" ht="21.75" customHeight="1">
      <c r="A31" s="31">
        <f t="shared" si="1"/>
        <v>21</v>
      </c>
      <c r="B31" s="122">
        <v>2220253310</v>
      </c>
      <c r="C31" s="123" t="s">
        <v>987</v>
      </c>
      <c r="D31" s="124" t="s">
        <v>1006</v>
      </c>
      <c r="E31" s="438" t="s">
        <v>1163</v>
      </c>
      <c r="F31" s="126">
        <v>36030</v>
      </c>
      <c r="G31" s="229" t="s">
        <v>969</v>
      </c>
      <c r="H31" s="230">
        <v>87</v>
      </c>
      <c r="I31" s="230">
        <v>85</v>
      </c>
      <c r="J31" s="32">
        <f t="shared" si="2"/>
        <v>86</v>
      </c>
      <c r="K31" s="33" t="str">
        <f t="shared" si="0"/>
        <v>TỐT</v>
      </c>
      <c r="L31" s="401"/>
      <c r="M31" s="357"/>
      <c r="N31" s="356"/>
      <c r="O31" s="150" t="s">
        <v>1290</v>
      </c>
    </row>
    <row r="32" spans="1:15" s="35" customFormat="1" ht="21.75" customHeight="1">
      <c r="A32" s="31">
        <f t="shared" si="1"/>
        <v>22</v>
      </c>
      <c r="B32" s="122">
        <v>2220253312</v>
      </c>
      <c r="C32" s="123" t="s">
        <v>993</v>
      </c>
      <c r="D32" s="124" t="s">
        <v>1275</v>
      </c>
      <c r="E32" s="438" t="s">
        <v>1098</v>
      </c>
      <c r="F32" s="126">
        <v>36154</v>
      </c>
      <c r="G32" s="229" t="s">
        <v>969</v>
      </c>
      <c r="H32" s="230">
        <v>90</v>
      </c>
      <c r="I32" s="230">
        <v>88</v>
      </c>
      <c r="J32" s="32">
        <f t="shared" si="2"/>
        <v>89</v>
      </c>
      <c r="K32" s="33" t="str">
        <f t="shared" si="0"/>
        <v>TỐT</v>
      </c>
      <c r="L32" s="401"/>
      <c r="M32" s="357"/>
      <c r="N32" s="356"/>
      <c r="O32" s="150" t="s">
        <v>1290</v>
      </c>
    </row>
    <row r="33" spans="1:15" s="35" customFormat="1" ht="21.75" customHeight="1">
      <c r="A33" s="31">
        <f t="shared" si="1"/>
        <v>23</v>
      </c>
      <c r="B33" s="122">
        <v>2220253315</v>
      </c>
      <c r="C33" s="123" t="s">
        <v>990</v>
      </c>
      <c r="D33" s="124" t="s">
        <v>1022</v>
      </c>
      <c r="E33" s="438" t="s">
        <v>1099</v>
      </c>
      <c r="F33" s="126">
        <v>35848</v>
      </c>
      <c r="G33" s="229" t="s">
        <v>969</v>
      </c>
      <c r="H33" s="230">
        <v>85</v>
      </c>
      <c r="I33" s="230">
        <v>87</v>
      </c>
      <c r="J33" s="32">
        <f t="shared" si="2"/>
        <v>86</v>
      </c>
      <c r="K33" s="33" t="str">
        <f t="shared" si="0"/>
        <v>TỐT</v>
      </c>
      <c r="L33" s="401"/>
      <c r="M33" s="357"/>
      <c r="N33" s="356"/>
      <c r="O33" s="150" t="s">
        <v>1290</v>
      </c>
    </row>
    <row r="34" spans="1:15" s="35" customFormat="1" ht="21.75" customHeight="1">
      <c r="A34" s="31">
        <f t="shared" si="1"/>
        <v>24</v>
      </c>
      <c r="B34" s="122">
        <v>2220253318</v>
      </c>
      <c r="C34" s="123" t="s">
        <v>979</v>
      </c>
      <c r="D34" s="124" t="s">
        <v>1048</v>
      </c>
      <c r="E34" s="438" t="s">
        <v>989</v>
      </c>
      <c r="F34" s="126">
        <v>35944</v>
      </c>
      <c r="G34" s="229" t="s">
        <v>969</v>
      </c>
      <c r="H34" s="230">
        <v>87</v>
      </c>
      <c r="I34" s="230">
        <v>90</v>
      </c>
      <c r="J34" s="32">
        <f t="shared" si="2"/>
        <v>88.5</v>
      </c>
      <c r="K34" s="33" t="str">
        <f t="shared" si="0"/>
        <v>TỐT</v>
      </c>
      <c r="L34" s="401"/>
      <c r="M34" s="357"/>
      <c r="N34" s="356"/>
      <c r="O34" s="150" t="s">
        <v>1290</v>
      </c>
    </row>
    <row r="35" spans="1:15" s="35" customFormat="1" ht="21.75" customHeight="1">
      <c r="A35" s="31">
        <f t="shared" si="1"/>
        <v>25</v>
      </c>
      <c r="B35" s="122">
        <v>2220253319</v>
      </c>
      <c r="C35" s="123" t="s">
        <v>987</v>
      </c>
      <c r="D35" s="124" t="s">
        <v>1011</v>
      </c>
      <c r="E35" s="438" t="s">
        <v>1126</v>
      </c>
      <c r="F35" s="126">
        <v>36013</v>
      </c>
      <c r="G35" s="229" t="s">
        <v>969</v>
      </c>
      <c r="H35" s="230">
        <v>86</v>
      </c>
      <c r="I35" s="230">
        <v>85</v>
      </c>
      <c r="J35" s="32">
        <f t="shared" si="2"/>
        <v>85.5</v>
      </c>
      <c r="K35" s="33" t="str">
        <f t="shared" si="0"/>
        <v>TỐT</v>
      </c>
      <c r="L35" s="401"/>
      <c r="M35" s="357"/>
      <c r="N35" s="356"/>
      <c r="O35" s="150" t="s">
        <v>1290</v>
      </c>
    </row>
    <row r="36" spans="1:15" s="35" customFormat="1" ht="21.75" customHeight="1">
      <c r="A36" s="31">
        <f t="shared" si="1"/>
        <v>26</v>
      </c>
      <c r="B36" s="122">
        <v>2220253321</v>
      </c>
      <c r="C36" s="123" t="s">
        <v>990</v>
      </c>
      <c r="D36" s="124" t="s">
        <v>1128</v>
      </c>
      <c r="E36" s="438" t="s">
        <v>1276</v>
      </c>
      <c r="F36" s="126">
        <v>36114</v>
      </c>
      <c r="G36" s="229" t="s">
        <v>969</v>
      </c>
      <c r="H36" s="230">
        <v>89</v>
      </c>
      <c r="I36" s="230">
        <v>88</v>
      </c>
      <c r="J36" s="32">
        <f t="shared" si="2"/>
        <v>88.5</v>
      </c>
      <c r="K36" s="33" t="str">
        <f t="shared" si="0"/>
        <v>TỐT</v>
      </c>
      <c r="L36" s="401"/>
      <c r="M36" s="357"/>
      <c r="N36" s="462"/>
      <c r="O36" s="150" t="s">
        <v>1290</v>
      </c>
    </row>
    <row r="37" spans="1:15" s="35" customFormat="1" ht="21.75" customHeight="1">
      <c r="A37" s="31">
        <f t="shared" si="1"/>
        <v>27</v>
      </c>
      <c r="B37" s="342">
        <v>2220253322</v>
      </c>
      <c r="C37" s="123" t="s">
        <v>987</v>
      </c>
      <c r="D37" s="124" t="s">
        <v>1011</v>
      </c>
      <c r="E37" s="438" t="s">
        <v>1037</v>
      </c>
      <c r="F37" s="126">
        <v>36117</v>
      </c>
      <c r="G37" s="229" t="s">
        <v>969</v>
      </c>
      <c r="H37" s="230">
        <v>88</v>
      </c>
      <c r="I37" s="230">
        <v>0</v>
      </c>
      <c r="J37" s="32">
        <f t="shared" si="2"/>
        <v>44</v>
      </c>
      <c r="K37" s="33" t="str">
        <f t="shared" si="0"/>
        <v>YẾU</v>
      </c>
      <c r="L37" s="373" t="s">
        <v>1625</v>
      </c>
      <c r="M37" s="373" t="s">
        <v>1625</v>
      </c>
      <c r="N37" s="356" t="s">
        <v>1628</v>
      </c>
      <c r="O37" s="150" t="s">
        <v>1290</v>
      </c>
    </row>
    <row r="38" spans="1:15" s="35" customFormat="1" ht="21.75" customHeight="1">
      <c r="A38" s="31">
        <f t="shared" si="1"/>
        <v>28</v>
      </c>
      <c r="B38" s="122">
        <v>2220253323</v>
      </c>
      <c r="C38" s="123" t="s">
        <v>990</v>
      </c>
      <c r="D38" s="124" t="s">
        <v>1277</v>
      </c>
      <c r="E38" s="438" t="s">
        <v>1067</v>
      </c>
      <c r="F38" s="126">
        <v>36144</v>
      </c>
      <c r="G38" s="229" t="s">
        <v>969</v>
      </c>
      <c r="H38" s="230">
        <v>91</v>
      </c>
      <c r="I38" s="230">
        <v>87</v>
      </c>
      <c r="J38" s="32">
        <f t="shared" si="2"/>
        <v>89</v>
      </c>
      <c r="K38" s="33" t="str">
        <f t="shared" si="0"/>
        <v>TỐT</v>
      </c>
      <c r="L38" s="401"/>
      <c r="M38" s="357"/>
      <c r="N38" s="356"/>
      <c r="O38" s="150" t="s">
        <v>1290</v>
      </c>
    </row>
    <row r="39" spans="1:15" s="35" customFormat="1" ht="21.75" customHeight="1">
      <c r="A39" s="31">
        <f t="shared" si="1"/>
        <v>29</v>
      </c>
      <c r="B39" s="342">
        <v>2220253326</v>
      </c>
      <c r="C39" s="123" t="s">
        <v>990</v>
      </c>
      <c r="D39" s="124" t="s">
        <v>1228</v>
      </c>
      <c r="E39" s="438" t="s">
        <v>1083</v>
      </c>
      <c r="F39" s="126">
        <v>36048</v>
      </c>
      <c r="G39" s="229" t="s">
        <v>969</v>
      </c>
      <c r="H39" s="230">
        <v>0</v>
      </c>
      <c r="I39" s="230">
        <v>0</v>
      </c>
      <c r="J39" s="32">
        <f t="shared" si="2"/>
        <v>0</v>
      </c>
      <c r="K39" s="33" t="str">
        <f t="shared" si="0"/>
        <v>KÉM</v>
      </c>
      <c r="L39" s="373" t="s">
        <v>1625</v>
      </c>
      <c r="M39" s="373" t="s">
        <v>1625</v>
      </c>
      <c r="N39" s="454" t="s">
        <v>1278</v>
      </c>
      <c r="O39" s="150" t="s">
        <v>1290</v>
      </c>
    </row>
    <row r="40" spans="1:15" s="35" customFormat="1" ht="21.75" customHeight="1">
      <c r="A40" s="31">
        <f t="shared" si="1"/>
        <v>30</v>
      </c>
      <c r="B40" s="122">
        <v>2220253328</v>
      </c>
      <c r="C40" s="123" t="s">
        <v>1032</v>
      </c>
      <c r="D40" s="124" t="s">
        <v>1279</v>
      </c>
      <c r="E40" s="438" t="s">
        <v>1133</v>
      </c>
      <c r="F40" s="126">
        <v>35897</v>
      </c>
      <c r="G40" s="229" t="s">
        <v>969</v>
      </c>
      <c r="H40" s="230">
        <v>89</v>
      </c>
      <c r="I40" s="230">
        <v>88</v>
      </c>
      <c r="J40" s="32">
        <f t="shared" si="2"/>
        <v>88.5</v>
      </c>
      <c r="K40" s="33" t="str">
        <f t="shared" si="0"/>
        <v>TỐT</v>
      </c>
      <c r="L40" s="401"/>
      <c r="M40" s="357"/>
      <c r="N40" s="356"/>
      <c r="O40" s="150" t="s">
        <v>1290</v>
      </c>
    </row>
    <row r="41" spans="1:15" s="35" customFormat="1" ht="21.75" customHeight="1">
      <c r="A41" s="31">
        <f t="shared" si="1"/>
        <v>31</v>
      </c>
      <c r="B41" s="122">
        <v>2220253331</v>
      </c>
      <c r="C41" s="123" t="s">
        <v>997</v>
      </c>
      <c r="D41" s="124" t="s">
        <v>1280</v>
      </c>
      <c r="E41" s="438" t="s">
        <v>1023</v>
      </c>
      <c r="F41" s="126">
        <v>35896</v>
      </c>
      <c r="G41" s="229" t="s">
        <v>969</v>
      </c>
      <c r="H41" s="230">
        <v>86</v>
      </c>
      <c r="I41" s="230">
        <v>85</v>
      </c>
      <c r="J41" s="32">
        <f t="shared" si="2"/>
        <v>85.5</v>
      </c>
      <c r="K41" s="33" t="str">
        <f t="shared" si="0"/>
        <v>TỐT</v>
      </c>
      <c r="L41" s="401"/>
      <c r="M41" s="357"/>
      <c r="N41" s="356"/>
      <c r="O41" s="150" t="s">
        <v>1290</v>
      </c>
    </row>
    <row r="42" spans="1:15" s="35" customFormat="1" ht="21.75" customHeight="1">
      <c r="A42" s="31">
        <f t="shared" si="1"/>
        <v>32</v>
      </c>
      <c r="B42" s="122">
        <v>2220253332</v>
      </c>
      <c r="C42" s="123" t="s">
        <v>1019</v>
      </c>
      <c r="D42" s="124" t="s">
        <v>1011</v>
      </c>
      <c r="E42" s="438" t="s">
        <v>1281</v>
      </c>
      <c r="F42" s="126">
        <v>35846</v>
      </c>
      <c r="G42" s="229" t="s">
        <v>969</v>
      </c>
      <c r="H42" s="230">
        <v>88</v>
      </c>
      <c r="I42" s="230">
        <v>85</v>
      </c>
      <c r="J42" s="32">
        <f t="shared" si="2"/>
        <v>86.5</v>
      </c>
      <c r="K42" s="33" t="str">
        <f t="shared" si="0"/>
        <v>TỐT</v>
      </c>
      <c r="L42" s="401"/>
      <c r="M42" s="357"/>
      <c r="N42" s="356"/>
      <c r="O42" s="150" t="s">
        <v>1290</v>
      </c>
    </row>
    <row r="43" spans="1:15" s="35" customFormat="1" ht="21.75" customHeight="1">
      <c r="A43" s="31">
        <f t="shared" si="1"/>
        <v>33</v>
      </c>
      <c r="B43" s="122">
        <v>2220253333</v>
      </c>
      <c r="C43" s="123" t="s">
        <v>1282</v>
      </c>
      <c r="D43" s="124" t="s">
        <v>1006</v>
      </c>
      <c r="E43" s="438" t="s">
        <v>1023</v>
      </c>
      <c r="F43" s="126">
        <v>35992</v>
      </c>
      <c r="G43" s="229" t="s">
        <v>969</v>
      </c>
      <c r="H43" s="230">
        <v>87</v>
      </c>
      <c r="I43" s="230">
        <v>84</v>
      </c>
      <c r="J43" s="32">
        <f t="shared" si="2"/>
        <v>85.5</v>
      </c>
      <c r="K43" s="33" t="str">
        <f t="shared" ref="K43:K74" si="3">IF(J43&gt;=90,"X SẮC",IF(J43&gt;=80,"TỐT",IF(J43&gt;=65,"KHÁ",IF(J43&gt;=50,"T. BÌNH",IF(J43&gt;=35,"YẾU","KÉM")))))</f>
        <v>TỐT</v>
      </c>
      <c r="L43" s="401"/>
      <c r="M43" s="357"/>
      <c r="N43" s="356"/>
      <c r="O43" s="150" t="s">
        <v>1290</v>
      </c>
    </row>
    <row r="44" spans="1:15" s="35" customFormat="1" ht="21.75" customHeight="1">
      <c r="A44" s="31">
        <f t="shared" si="1"/>
        <v>34</v>
      </c>
      <c r="B44" s="122">
        <v>2220253335</v>
      </c>
      <c r="C44" s="123" t="s">
        <v>990</v>
      </c>
      <c r="D44" s="124" t="s">
        <v>1011</v>
      </c>
      <c r="E44" s="438" t="s">
        <v>1037</v>
      </c>
      <c r="F44" s="126">
        <v>35880</v>
      </c>
      <c r="G44" s="229" t="s">
        <v>969</v>
      </c>
      <c r="H44" s="230">
        <v>91</v>
      </c>
      <c r="I44" s="230">
        <v>85</v>
      </c>
      <c r="J44" s="32">
        <f t="shared" si="2"/>
        <v>88</v>
      </c>
      <c r="K44" s="33" t="str">
        <f t="shared" si="3"/>
        <v>TỐT</v>
      </c>
      <c r="L44" s="401"/>
      <c r="M44" s="357"/>
      <c r="N44" s="356"/>
      <c r="O44" s="150" t="s">
        <v>1290</v>
      </c>
    </row>
    <row r="45" spans="1:15" s="35" customFormat="1" ht="21.75" customHeight="1">
      <c r="A45" s="31">
        <f t="shared" si="1"/>
        <v>35</v>
      </c>
      <c r="B45" s="122">
        <v>2220253336</v>
      </c>
      <c r="C45" s="123" t="s">
        <v>983</v>
      </c>
      <c r="D45" s="124" t="s">
        <v>1097</v>
      </c>
      <c r="E45" s="438" t="s">
        <v>1228</v>
      </c>
      <c r="F45" s="126">
        <v>35801</v>
      </c>
      <c r="G45" s="229" t="s">
        <v>969</v>
      </c>
      <c r="H45" s="230">
        <v>89</v>
      </c>
      <c r="I45" s="230">
        <v>87</v>
      </c>
      <c r="J45" s="32">
        <f t="shared" ref="J45:J76" si="4">(H45+I45)/2</f>
        <v>88</v>
      </c>
      <c r="K45" s="33" t="str">
        <f t="shared" si="3"/>
        <v>TỐT</v>
      </c>
      <c r="L45" s="401"/>
      <c r="M45" s="357"/>
      <c r="N45" s="356"/>
      <c r="O45" s="150" t="s">
        <v>1290</v>
      </c>
    </row>
    <row r="46" spans="1:15" s="35" customFormat="1" ht="21.75" customHeight="1">
      <c r="A46" s="31">
        <f t="shared" si="1"/>
        <v>36</v>
      </c>
      <c r="B46" s="122">
        <v>2220253340</v>
      </c>
      <c r="C46" s="123" t="s">
        <v>990</v>
      </c>
      <c r="D46" s="124" t="s">
        <v>1047</v>
      </c>
      <c r="E46" s="438" t="s">
        <v>1015</v>
      </c>
      <c r="F46" s="126">
        <v>35918</v>
      </c>
      <c r="G46" s="229" t="s">
        <v>969</v>
      </c>
      <c r="H46" s="230">
        <v>90</v>
      </c>
      <c r="I46" s="230">
        <v>87</v>
      </c>
      <c r="J46" s="32">
        <f t="shared" si="4"/>
        <v>88.5</v>
      </c>
      <c r="K46" s="33" t="str">
        <f t="shared" si="3"/>
        <v>TỐT</v>
      </c>
      <c r="L46" s="401"/>
      <c r="M46" s="357"/>
      <c r="N46" s="356"/>
      <c r="O46" s="150" t="s">
        <v>1290</v>
      </c>
    </row>
    <row r="47" spans="1:15" s="35" customFormat="1" ht="21.75" customHeight="1">
      <c r="A47" s="31">
        <f t="shared" si="1"/>
        <v>37</v>
      </c>
      <c r="B47" s="122">
        <v>2220253347</v>
      </c>
      <c r="C47" s="123" t="s">
        <v>990</v>
      </c>
      <c r="D47" s="124" t="s">
        <v>984</v>
      </c>
      <c r="E47" s="438" t="s">
        <v>1283</v>
      </c>
      <c r="F47" s="126">
        <v>36026</v>
      </c>
      <c r="G47" s="229" t="s">
        <v>969</v>
      </c>
      <c r="H47" s="230">
        <v>91</v>
      </c>
      <c r="I47" s="230">
        <v>87</v>
      </c>
      <c r="J47" s="32">
        <f t="shared" si="4"/>
        <v>89</v>
      </c>
      <c r="K47" s="33" t="str">
        <f t="shared" si="3"/>
        <v>TỐT</v>
      </c>
      <c r="L47" s="401"/>
      <c r="M47" s="357"/>
      <c r="N47" s="356"/>
      <c r="O47" s="150" t="s">
        <v>1290</v>
      </c>
    </row>
    <row r="48" spans="1:15" s="35" customFormat="1" ht="21.75" customHeight="1">
      <c r="A48" s="31">
        <f t="shared" si="1"/>
        <v>38</v>
      </c>
      <c r="B48" s="122">
        <v>2220253348</v>
      </c>
      <c r="C48" s="123" t="s">
        <v>979</v>
      </c>
      <c r="D48" s="124" t="s">
        <v>1284</v>
      </c>
      <c r="E48" s="438" t="s">
        <v>1285</v>
      </c>
      <c r="F48" s="126">
        <v>35996</v>
      </c>
      <c r="G48" s="229" t="s">
        <v>969</v>
      </c>
      <c r="H48" s="230">
        <v>88</v>
      </c>
      <c r="I48" s="230">
        <v>85</v>
      </c>
      <c r="J48" s="32">
        <f t="shared" si="4"/>
        <v>86.5</v>
      </c>
      <c r="K48" s="33" t="str">
        <f t="shared" si="3"/>
        <v>TỐT</v>
      </c>
      <c r="L48" s="401"/>
      <c r="M48" s="357"/>
      <c r="N48" s="356"/>
      <c r="O48" s="150" t="s">
        <v>1290</v>
      </c>
    </row>
    <row r="49" spans="1:15" s="35" customFormat="1" ht="21.75" customHeight="1">
      <c r="A49" s="31">
        <f t="shared" si="1"/>
        <v>39</v>
      </c>
      <c r="B49" s="122">
        <v>2220255210</v>
      </c>
      <c r="C49" s="123" t="s">
        <v>979</v>
      </c>
      <c r="D49" s="124" t="s">
        <v>1069</v>
      </c>
      <c r="E49" s="438" t="s">
        <v>981</v>
      </c>
      <c r="F49" s="126">
        <v>35828</v>
      </c>
      <c r="G49" s="229" t="s">
        <v>638</v>
      </c>
      <c r="H49" s="230">
        <v>87</v>
      </c>
      <c r="I49" s="230">
        <v>88</v>
      </c>
      <c r="J49" s="32">
        <f t="shared" si="4"/>
        <v>87.5</v>
      </c>
      <c r="K49" s="33" t="str">
        <f t="shared" si="3"/>
        <v>TỐT</v>
      </c>
      <c r="L49" s="401"/>
      <c r="M49" s="357"/>
      <c r="N49" s="356"/>
      <c r="O49" s="150" t="s">
        <v>1320</v>
      </c>
    </row>
    <row r="50" spans="1:15" s="35" customFormat="1" ht="21.75" customHeight="1">
      <c r="A50" s="31">
        <f t="shared" si="1"/>
        <v>40</v>
      </c>
      <c r="B50" s="122">
        <v>2220255211</v>
      </c>
      <c r="C50" s="123" t="s">
        <v>987</v>
      </c>
      <c r="D50" s="124" t="s">
        <v>1108</v>
      </c>
      <c r="E50" s="438" t="s">
        <v>981</v>
      </c>
      <c r="F50" s="126">
        <v>35911</v>
      </c>
      <c r="G50" s="229" t="s">
        <v>638</v>
      </c>
      <c r="H50" s="230">
        <v>83</v>
      </c>
      <c r="I50" s="230">
        <v>88</v>
      </c>
      <c r="J50" s="32">
        <f t="shared" si="4"/>
        <v>85.5</v>
      </c>
      <c r="K50" s="33" t="str">
        <f t="shared" si="3"/>
        <v>TỐT</v>
      </c>
      <c r="L50" s="401"/>
      <c r="M50" s="357"/>
      <c r="N50" s="356"/>
      <c r="O50" s="150" t="s">
        <v>1320</v>
      </c>
    </row>
    <row r="51" spans="1:15" s="35" customFormat="1" ht="21.75" customHeight="1">
      <c r="A51" s="31">
        <f t="shared" si="1"/>
        <v>41</v>
      </c>
      <c r="B51" s="122">
        <v>2220255217</v>
      </c>
      <c r="C51" s="123" t="s">
        <v>1019</v>
      </c>
      <c r="D51" s="124" t="s">
        <v>1001</v>
      </c>
      <c r="E51" s="438" t="s">
        <v>1002</v>
      </c>
      <c r="F51" s="126">
        <v>36022</v>
      </c>
      <c r="G51" s="229" t="s">
        <v>970</v>
      </c>
      <c r="H51" s="230">
        <v>87</v>
      </c>
      <c r="I51" s="230">
        <v>88</v>
      </c>
      <c r="J51" s="32">
        <f t="shared" si="4"/>
        <v>87.5</v>
      </c>
      <c r="K51" s="33" t="str">
        <f t="shared" si="3"/>
        <v>TỐT</v>
      </c>
      <c r="L51" s="401"/>
      <c r="M51" s="357"/>
      <c r="N51" s="356"/>
      <c r="O51" s="150" t="s">
        <v>1391</v>
      </c>
    </row>
    <row r="52" spans="1:15" s="35" customFormat="1" ht="21.75" customHeight="1">
      <c r="A52" s="31">
        <f t="shared" si="1"/>
        <v>42</v>
      </c>
      <c r="B52" s="122">
        <v>2220255220</v>
      </c>
      <c r="C52" s="123" t="s">
        <v>990</v>
      </c>
      <c r="D52" s="124" t="s">
        <v>1058</v>
      </c>
      <c r="E52" s="438" t="s">
        <v>1163</v>
      </c>
      <c r="F52" s="126">
        <v>35887</v>
      </c>
      <c r="G52" s="229" t="s">
        <v>970</v>
      </c>
      <c r="H52" s="230">
        <v>87</v>
      </c>
      <c r="I52" s="230">
        <v>88</v>
      </c>
      <c r="J52" s="32">
        <f t="shared" si="4"/>
        <v>87.5</v>
      </c>
      <c r="K52" s="33" t="str">
        <f t="shared" si="3"/>
        <v>TỐT</v>
      </c>
      <c r="L52" s="401"/>
      <c r="M52" s="357"/>
      <c r="N52" s="356"/>
      <c r="O52" s="150" t="s">
        <v>1391</v>
      </c>
    </row>
    <row r="53" spans="1:15" s="35" customFormat="1" ht="21.75" customHeight="1">
      <c r="A53" s="31">
        <f t="shared" si="1"/>
        <v>43</v>
      </c>
      <c r="B53" s="122">
        <v>2220255221</v>
      </c>
      <c r="C53" s="123" t="s">
        <v>1198</v>
      </c>
      <c r="D53" s="124" t="s">
        <v>1221</v>
      </c>
      <c r="E53" s="438" t="s">
        <v>1133</v>
      </c>
      <c r="F53" s="126">
        <v>36103</v>
      </c>
      <c r="G53" s="229" t="s">
        <v>638</v>
      </c>
      <c r="H53" s="230">
        <v>87</v>
      </c>
      <c r="I53" s="230">
        <v>87</v>
      </c>
      <c r="J53" s="32">
        <f t="shared" si="4"/>
        <v>87</v>
      </c>
      <c r="K53" s="33" t="str">
        <f t="shared" si="3"/>
        <v>TỐT</v>
      </c>
      <c r="L53" s="401"/>
      <c r="M53" s="357"/>
      <c r="N53" s="356"/>
      <c r="O53" s="150" t="s">
        <v>1320</v>
      </c>
    </row>
    <row r="54" spans="1:15" s="35" customFormat="1" ht="21.75" customHeight="1">
      <c r="A54" s="31">
        <f t="shared" si="1"/>
        <v>44</v>
      </c>
      <c r="B54" s="122">
        <v>2220255222</v>
      </c>
      <c r="C54" s="123" t="s">
        <v>987</v>
      </c>
      <c r="D54" s="124" t="s">
        <v>1047</v>
      </c>
      <c r="E54" s="438" t="s">
        <v>1018</v>
      </c>
      <c r="F54" s="126">
        <v>35826</v>
      </c>
      <c r="G54" s="229" t="s">
        <v>970</v>
      </c>
      <c r="H54" s="230">
        <v>77</v>
      </c>
      <c r="I54" s="230">
        <v>88</v>
      </c>
      <c r="J54" s="32">
        <f t="shared" si="4"/>
        <v>82.5</v>
      </c>
      <c r="K54" s="33" t="str">
        <f t="shared" si="3"/>
        <v>TỐT</v>
      </c>
      <c r="L54" s="401"/>
      <c r="M54" s="357"/>
      <c r="N54" s="356"/>
      <c r="O54" s="150" t="s">
        <v>1391</v>
      </c>
    </row>
    <row r="55" spans="1:15" s="35" customFormat="1" ht="21.75" customHeight="1">
      <c r="A55" s="31">
        <f t="shared" si="1"/>
        <v>45</v>
      </c>
      <c r="B55" s="122">
        <v>2220255226</v>
      </c>
      <c r="C55" s="123" t="s">
        <v>997</v>
      </c>
      <c r="D55" s="124" t="s">
        <v>988</v>
      </c>
      <c r="E55" s="438" t="s">
        <v>1237</v>
      </c>
      <c r="F55" s="126">
        <v>35969</v>
      </c>
      <c r="G55" s="229" t="s">
        <v>638</v>
      </c>
      <c r="H55" s="230">
        <v>87</v>
      </c>
      <c r="I55" s="230">
        <v>85</v>
      </c>
      <c r="J55" s="32">
        <f t="shared" si="4"/>
        <v>86</v>
      </c>
      <c r="K55" s="33" t="str">
        <f t="shared" si="3"/>
        <v>TỐT</v>
      </c>
      <c r="L55" s="401"/>
      <c r="M55" s="357"/>
      <c r="N55" s="356"/>
      <c r="O55" s="150" t="s">
        <v>1320</v>
      </c>
    </row>
    <row r="56" spans="1:15" s="35" customFormat="1" ht="21.75" customHeight="1">
      <c r="A56" s="31">
        <f t="shared" si="1"/>
        <v>46</v>
      </c>
      <c r="B56" s="122">
        <v>2220255227</v>
      </c>
      <c r="C56" s="123" t="s">
        <v>979</v>
      </c>
      <c r="D56" s="124" t="s">
        <v>1027</v>
      </c>
      <c r="E56" s="438" t="s">
        <v>1021</v>
      </c>
      <c r="F56" s="126">
        <v>36030</v>
      </c>
      <c r="G56" s="229" t="s">
        <v>638</v>
      </c>
      <c r="H56" s="230">
        <v>85</v>
      </c>
      <c r="I56" s="230">
        <v>87</v>
      </c>
      <c r="J56" s="32">
        <f t="shared" si="4"/>
        <v>86</v>
      </c>
      <c r="K56" s="33" t="str">
        <f t="shared" si="3"/>
        <v>TỐT</v>
      </c>
      <c r="L56" s="401"/>
      <c r="M56" s="357"/>
      <c r="N56" s="356"/>
      <c r="O56" s="150" t="s">
        <v>1320</v>
      </c>
    </row>
    <row r="57" spans="1:15" s="35" customFormat="1" ht="21.75" customHeight="1">
      <c r="A57" s="31">
        <f t="shared" si="1"/>
        <v>47</v>
      </c>
      <c r="B57" s="122">
        <v>2220255228</v>
      </c>
      <c r="C57" s="123" t="s">
        <v>990</v>
      </c>
      <c r="D57" s="124" t="s">
        <v>1022</v>
      </c>
      <c r="E57" s="438" t="s">
        <v>1021</v>
      </c>
      <c r="F57" s="126">
        <v>36159</v>
      </c>
      <c r="G57" s="229" t="s">
        <v>638</v>
      </c>
      <c r="H57" s="230">
        <v>87</v>
      </c>
      <c r="I57" s="230">
        <v>87</v>
      </c>
      <c r="J57" s="32">
        <f t="shared" si="4"/>
        <v>87</v>
      </c>
      <c r="K57" s="33" t="str">
        <f t="shared" si="3"/>
        <v>TỐT</v>
      </c>
      <c r="L57" s="401"/>
      <c r="M57" s="357"/>
      <c r="N57" s="356"/>
      <c r="O57" s="150" t="s">
        <v>1320</v>
      </c>
    </row>
    <row r="58" spans="1:15" s="35" customFormat="1" ht="21.75" customHeight="1">
      <c r="A58" s="31">
        <f t="shared" si="1"/>
        <v>48</v>
      </c>
      <c r="B58" s="342">
        <v>2220255240</v>
      </c>
      <c r="C58" s="123" t="s">
        <v>979</v>
      </c>
      <c r="D58" s="124" t="s">
        <v>1011</v>
      </c>
      <c r="E58" s="438" t="s">
        <v>1177</v>
      </c>
      <c r="F58" s="126">
        <v>35799</v>
      </c>
      <c r="G58" s="229" t="s">
        <v>638</v>
      </c>
      <c r="H58" s="230">
        <v>0</v>
      </c>
      <c r="I58" s="230">
        <v>0</v>
      </c>
      <c r="J58" s="32">
        <f t="shared" si="4"/>
        <v>0</v>
      </c>
      <c r="K58" s="33" t="str">
        <f t="shared" si="3"/>
        <v>KÉM</v>
      </c>
      <c r="L58" s="373" t="s">
        <v>1625</v>
      </c>
      <c r="M58" s="373" t="s">
        <v>1625</v>
      </c>
      <c r="N58" s="356" t="s">
        <v>1306</v>
      </c>
      <c r="O58" s="150" t="s">
        <v>1320</v>
      </c>
    </row>
    <row r="59" spans="1:15" s="35" customFormat="1" ht="21.75" customHeight="1">
      <c r="A59" s="31">
        <f t="shared" si="1"/>
        <v>49</v>
      </c>
      <c r="B59" s="122">
        <v>2220255241</v>
      </c>
      <c r="C59" s="123" t="s">
        <v>987</v>
      </c>
      <c r="D59" s="124" t="s">
        <v>1011</v>
      </c>
      <c r="E59" s="438" t="s">
        <v>1177</v>
      </c>
      <c r="F59" s="126">
        <v>35896</v>
      </c>
      <c r="G59" s="229" t="s">
        <v>970</v>
      </c>
      <c r="H59" s="230">
        <v>87</v>
      </c>
      <c r="I59" s="230">
        <v>88</v>
      </c>
      <c r="J59" s="32">
        <f t="shared" si="4"/>
        <v>87.5</v>
      </c>
      <c r="K59" s="33" t="str">
        <f t="shared" si="3"/>
        <v>TỐT</v>
      </c>
      <c r="L59" s="401"/>
      <c r="M59" s="357"/>
      <c r="N59" s="356"/>
      <c r="O59" s="150" t="s">
        <v>1391</v>
      </c>
    </row>
    <row r="60" spans="1:15" s="35" customFormat="1" ht="21.75" customHeight="1">
      <c r="A60" s="31">
        <f t="shared" si="1"/>
        <v>50</v>
      </c>
      <c r="B60" s="122">
        <v>2220255245</v>
      </c>
      <c r="C60" s="123" t="s">
        <v>993</v>
      </c>
      <c r="D60" s="124" t="s">
        <v>1011</v>
      </c>
      <c r="E60" s="438" t="s">
        <v>1040</v>
      </c>
      <c r="F60" s="126">
        <v>36082</v>
      </c>
      <c r="G60" s="229" t="s">
        <v>638</v>
      </c>
      <c r="H60" s="230">
        <v>87</v>
      </c>
      <c r="I60" s="230">
        <v>87</v>
      </c>
      <c r="J60" s="32">
        <f t="shared" si="4"/>
        <v>87</v>
      </c>
      <c r="K60" s="33" t="str">
        <f t="shared" si="3"/>
        <v>TỐT</v>
      </c>
      <c r="L60" s="401"/>
      <c r="M60" s="357"/>
      <c r="N60" s="356"/>
      <c r="O60" s="150" t="s">
        <v>1320</v>
      </c>
    </row>
    <row r="61" spans="1:15" s="35" customFormat="1" ht="21.75" customHeight="1">
      <c r="A61" s="31">
        <f t="shared" si="1"/>
        <v>51</v>
      </c>
      <c r="B61" s="122">
        <v>2220255246</v>
      </c>
      <c r="C61" s="123" t="s">
        <v>990</v>
      </c>
      <c r="D61" s="124" t="s">
        <v>1011</v>
      </c>
      <c r="E61" s="438" t="s">
        <v>1042</v>
      </c>
      <c r="F61" s="126">
        <v>35895</v>
      </c>
      <c r="G61" s="229" t="s">
        <v>638</v>
      </c>
      <c r="H61" s="230">
        <v>87</v>
      </c>
      <c r="I61" s="230">
        <v>97</v>
      </c>
      <c r="J61" s="32">
        <f t="shared" si="4"/>
        <v>92</v>
      </c>
      <c r="K61" s="33" t="str">
        <f t="shared" si="3"/>
        <v>X SẮC</v>
      </c>
      <c r="L61" s="401"/>
      <c r="M61" s="357"/>
      <c r="N61" s="356"/>
      <c r="O61" s="150" t="s">
        <v>1320</v>
      </c>
    </row>
    <row r="62" spans="1:15" s="35" customFormat="1" ht="21.75" customHeight="1">
      <c r="A62" s="31">
        <f t="shared" si="1"/>
        <v>52</v>
      </c>
      <c r="B62" s="122">
        <v>2220255247</v>
      </c>
      <c r="C62" s="123" t="s">
        <v>990</v>
      </c>
      <c r="D62" s="124" t="s">
        <v>986</v>
      </c>
      <c r="E62" s="438" t="s">
        <v>1244</v>
      </c>
      <c r="F62" s="126">
        <v>36021</v>
      </c>
      <c r="G62" s="229" t="s">
        <v>638</v>
      </c>
      <c r="H62" s="230">
        <v>97</v>
      </c>
      <c r="I62" s="230">
        <v>87</v>
      </c>
      <c r="J62" s="32">
        <f t="shared" si="4"/>
        <v>92</v>
      </c>
      <c r="K62" s="33" t="str">
        <f t="shared" si="3"/>
        <v>X SẮC</v>
      </c>
      <c r="L62" s="401"/>
      <c r="M62" s="357"/>
      <c r="N62" s="356"/>
      <c r="O62" s="150" t="s">
        <v>1320</v>
      </c>
    </row>
    <row r="63" spans="1:15" s="35" customFormat="1" ht="21.75" customHeight="1">
      <c r="A63" s="31">
        <f t="shared" si="1"/>
        <v>53</v>
      </c>
      <c r="B63" s="122">
        <v>2220255249</v>
      </c>
      <c r="C63" s="123" t="s">
        <v>979</v>
      </c>
      <c r="D63" s="124" t="s">
        <v>1376</v>
      </c>
      <c r="E63" s="438" t="s">
        <v>1045</v>
      </c>
      <c r="F63" s="126">
        <v>35940</v>
      </c>
      <c r="G63" s="229" t="s">
        <v>970</v>
      </c>
      <c r="H63" s="230">
        <v>87</v>
      </c>
      <c r="I63" s="230">
        <v>86</v>
      </c>
      <c r="J63" s="32">
        <f t="shared" si="4"/>
        <v>86.5</v>
      </c>
      <c r="K63" s="33" t="str">
        <f t="shared" si="3"/>
        <v>TỐT</v>
      </c>
      <c r="L63" s="401"/>
      <c r="M63" s="357"/>
      <c r="N63" s="356"/>
      <c r="O63" s="150" t="s">
        <v>1391</v>
      </c>
    </row>
    <row r="64" spans="1:15" s="35" customFormat="1" ht="21.75" customHeight="1">
      <c r="A64" s="31">
        <f t="shared" si="1"/>
        <v>54</v>
      </c>
      <c r="B64" s="342">
        <v>2220255256</v>
      </c>
      <c r="C64" s="123" t="s">
        <v>1198</v>
      </c>
      <c r="D64" s="124" t="s">
        <v>1108</v>
      </c>
      <c r="E64" s="438" t="s">
        <v>1059</v>
      </c>
      <c r="F64" s="126">
        <v>35837</v>
      </c>
      <c r="G64" s="229" t="s">
        <v>638</v>
      </c>
      <c r="H64" s="230">
        <v>87</v>
      </c>
      <c r="I64" s="230">
        <v>0</v>
      </c>
      <c r="J64" s="32">
        <f t="shared" si="4"/>
        <v>43.5</v>
      </c>
      <c r="K64" s="33" t="str">
        <f t="shared" si="3"/>
        <v>YẾU</v>
      </c>
      <c r="L64" s="373" t="s">
        <v>1625</v>
      </c>
      <c r="M64" s="373" t="s">
        <v>1625</v>
      </c>
      <c r="N64" s="356" t="s">
        <v>1306</v>
      </c>
      <c r="O64" s="150" t="s">
        <v>1320</v>
      </c>
    </row>
    <row r="65" spans="1:15" s="35" customFormat="1" ht="21.75" customHeight="1">
      <c r="A65" s="31">
        <f t="shared" si="1"/>
        <v>55</v>
      </c>
      <c r="B65" s="342">
        <v>2220255260</v>
      </c>
      <c r="C65" s="123" t="s">
        <v>993</v>
      </c>
      <c r="D65" s="124" t="s">
        <v>1307</v>
      </c>
      <c r="E65" s="438" t="s">
        <v>988</v>
      </c>
      <c r="F65" s="126">
        <v>36143</v>
      </c>
      <c r="G65" s="229" t="s">
        <v>638</v>
      </c>
      <c r="H65" s="230">
        <v>77</v>
      </c>
      <c r="I65" s="230">
        <v>0</v>
      </c>
      <c r="J65" s="32">
        <f t="shared" si="4"/>
        <v>38.5</v>
      </c>
      <c r="K65" s="33" t="str">
        <f t="shared" si="3"/>
        <v>YẾU</v>
      </c>
      <c r="L65" s="401" t="s">
        <v>1653</v>
      </c>
      <c r="M65" s="357" t="s">
        <v>1144</v>
      </c>
      <c r="N65" s="356" t="s">
        <v>1631</v>
      </c>
      <c r="O65" s="150" t="s">
        <v>1320</v>
      </c>
    </row>
    <row r="66" spans="1:15" s="35" customFormat="1" ht="21.75" customHeight="1">
      <c r="A66" s="31">
        <f t="shared" si="1"/>
        <v>56</v>
      </c>
      <c r="B66" s="122">
        <v>2220255265</v>
      </c>
      <c r="C66" s="123" t="s">
        <v>979</v>
      </c>
      <c r="D66" s="124" t="s">
        <v>1177</v>
      </c>
      <c r="E66" s="438" t="s">
        <v>1067</v>
      </c>
      <c r="F66" s="126">
        <v>35956</v>
      </c>
      <c r="G66" s="229" t="s">
        <v>970</v>
      </c>
      <c r="H66" s="230">
        <v>87</v>
      </c>
      <c r="I66" s="230">
        <v>88</v>
      </c>
      <c r="J66" s="32">
        <f t="shared" si="4"/>
        <v>87.5</v>
      </c>
      <c r="K66" s="33" t="str">
        <f t="shared" si="3"/>
        <v>TỐT</v>
      </c>
      <c r="L66" s="401"/>
      <c r="M66" s="357"/>
      <c r="N66" s="356"/>
      <c r="O66" s="150" t="s">
        <v>1391</v>
      </c>
    </row>
    <row r="67" spans="1:15" s="35" customFormat="1" ht="21.75" customHeight="1">
      <c r="A67" s="31">
        <f t="shared" si="1"/>
        <v>57</v>
      </c>
      <c r="B67" s="122">
        <v>2220255266</v>
      </c>
      <c r="C67" s="123" t="s">
        <v>1245</v>
      </c>
      <c r="D67" s="124" t="s">
        <v>1011</v>
      </c>
      <c r="E67" s="438" t="s">
        <v>1067</v>
      </c>
      <c r="F67" s="126">
        <v>35940</v>
      </c>
      <c r="G67" s="229" t="s">
        <v>970</v>
      </c>
      <c r="H67" s="230">
        <v>87</v>
      </c>
      <c r="I67" s="230">
        <v>88</v>
      </c>
      <c r="J67" s="32">
        <f t="shared" si="4"/>
        <v>87.5</v>
      </c>
      <c r="K67" s="33" t="str">
        <f t="shared" si="3"/>
        <v>TỐT</v>
      </c>
      <c r="L67" s="401"/>
      <c r="M67" s="357"/>
      <c r="N67" s="356"/>
      <c r="O67" s="150" t="s">
        <v>1391</v>
      </c>
    </row>
    <row r="68" spans="1:15" s="35" customFormat="1" ht="21.75" customHeight="1">
      <c r="A68" s="31">
        <f t="shared" si="1"/>
        <v>58</v>
      </c>
      <c r="B68" s="122">
        <v>2220255267</v>
      </c>
      <c r="C68" s="123" t="s">
        <v>990</v>
      </c>
      <c r="D68" s="124" t="s">
        <v>1011</v>
      </c>
      <c r="E68" s="438" t="s">
        <v>1067</v>
      </c>
      <c r="F68" s="126">
        <v>35846</v>
      </c>
      <c r="G68" s="229" t="s">
        <v>970</v>
      </c>
      <c r="H68" s="230">
        <v>87</v>
      </c>
      <c r="I68" s="230">
        <v>87</v>
      </c>
      <c r="J68" s="32">
        <f t="shared" si="4"/>
        <v>87</v>
      </c>
      <c r="K68" s="33" t="str">
        <f t="shared" si="3"/>
        <v>TỐT</v>
      </c>
      <c r="L68" s="401"/>
      <c r="M68" s="357"/>
      <c r="N68" s="356"/>
      <c r="O68" s="150" t="s">
        <v>1391</v>
      </c>
    </row>
    <row r="69" spans="1:15" s="35" customFormat="1" ht="21.75" customHeight="1">
      <c r="A69" s="31">
        <f t="shared" si="1"/>
        <v>59</v>
      </c>
      <c r="B69" s="122">
        <v>2220255268</v>
      </c>
      <c r="C69" s="123" t="s">
        <v>987</v>
      </c>
      <c r="D69" s="124" t="s">
        <v>1128</v>
      </c>
      <c r="E69" s="438" t="s">
        <v>1183</v>
      </c>
      <c r="F69" s="126">
        <v>36016</v>
      </c>
      <c r="G69" s="229" t="s">
        <v>638</v>
      </c>
      <c r="H69" s="230">
        <v>77</v>
      </c>
      <c r="I69" s="230">
        <v>87</v>
      </c>
      <c r="J69" s="32">
        <f t="shared" si="4"/>
        <v>82</v>
      </c>
      <c r="K69" s="33" t="str">
        <f t="shared" si="3"/>
        <v>TỐT</v>
      </c>
      <c r="L69" s="401"/>
      <c r="M69" s="357"/>
      <c r="N69" s="356"/>
      <c r="O69" s="150" t="s">
        <v>1320</v>
      </c>
    </row>
    <row r="70" spans="1:15" s="35" customFormat="1" ht="21.75" customHeight="1">
      <c r="A70" s="31">
        <f t="shared" si="1"/>
        <v>60</v>
      </c>
      <c r="B70" s="122">
        <v>2220255269</v>
      </c>
      <c r="C70" s="123" t="s">
        <v>990</v>
      </c>
      <c r="D70" s="124" t="s">
        <v>1128</v>
      </c>
      <c r="E70" s="438" t="s">
        <v>1183</v>
      </c>
      <c r="F70" s="126">
        <v>36115</v>
      </c>
      <c r="G70" s="229" t="s">
        <v>970</v>
      </c>
      <c r="H70" s="230">
        <v>77</v>
      </c>
      <c r="I70" s="230">
        <v>88</v>
      </c>
      <c r="J70" s="32">
        <f t="shared" si="4"/>
        <v>82.5</v>
      </c>
      <c r="K70" s="33" t="str">
        <f t="shared" si="3"/>
        <v>TỐT</v>
      </c>
      <c r="L70" s="401"/>
      <c r="M70" s="357"/>
      <c r="N70" s="356"/>
      <c r="O70" s="150" t="s">
        <v>1391</v>
      </c>
    </row>
    <row r="71" spans="1:15" s="35" customFormat="1" ht="21.75" customHeight="1">
      <c r="A71" s="31">
        <f t="shared" si="1"/>
        <v>61</v>
      </c>
      <c r="B71" s="122">
        <v>2220255273</v>
      </c>
      <c r="C71" s="123" t="s">
        <v>1019</v>
      </c>
      <c r="D71" s="124" t="s">
        <v>1240</v>
      </c>
      <c r="E71" s="438" t="s">
        <v>982</v>
      </c>
      <c r="F71" s="126">
        <v>35992</v>
      </c>
      <c r="G71" s="229" t="s">
        <v>638</v>
      </c>
      <c r="H71" s="230">
        <v>87</v>
      </c>
      <c r="I71" s="230">
        <v>86</v>
      </c>
      <c r="J71" s="32">
        <f t="shared" si="4"/>
        <v>86.5</v>
      </c>
      <c r="K71" s="33" t="str">
        <f t="shared" si="3"/>
        <v>TỐT</v>
      </c>
      <c r="L71" s="401"/>
      <c r="M71" s="357"/>
      <c r="N71" s="356"/>
      <c r="O71" s="150" t="s">
        <v>1320</v>
      </c>
    </row>
    <row r="72" spans="1:15" s="35" customFormat="1" ht="21.75" customHeight="1">
      <c r="A72" s="31">
        <f t="shared" si="1"/>
        <v>62</v>
      </c>
      <c r="B72" s="122">
        <v>2220255278</v>
      </c>
      <c r="C72" s="123" t="s">
        <v>990</v>
      </c>
      <c r="D72" s="124" t="s">
        <v>1043</v>
      </c>
      <c r="E72" s="438" t="s">
        <v>1377</v>
      </c>
      <c r="F72" s="126">
        <v>35798</v>
      </c>
      <c r="G72" s="229" t="s">
        <v>970</v>
      </c>
      <c r="H72" s="230">
        <v>87</v>
      </c>
      <c r="I72" s="230">
        <v>88</v>
      </c>
      <c r="J72" s="32">
        <f t="shared" si="4"/>
        <v>87.5</v>
      </c>
      <c r="K72" s="33" t="str">
        <f t="shared" si="3"/>
        <v>TỐT</v>
      </c>
      <c r="L72" s="401"/>
      <c r="M72" s="357"/>
      <c r="N72" s="356"/>
      <c r="O72" s="150" t="s">
        <v>1391</v>
      </c>
    </row>
    <row r="73" spans="1:15" s="35" customFormat="1" ht="21.75" customHeight="1">
      <c r="A73" s="31">
        <f t="shared" si="1"/>
        <v>63</v>
      </c>
      <c r="B73" s="122">
        <v>2220255279</v>
      </c>
      <c r="C73" s="123" t="s">
        <v>1015</v>
      </c>
      <c r="D73" s="124" t="s">
        <v>1080</v>
      </c>
      <c r="E73" s="438" t="s">
        <v>1068</v>
      </c>
      <c r="F73" s="126">
        <v>35821</v>
      </c>
      <c r="G73" s="229" t="s">
        <v>970</v>
      </c>
      <c r="H73" s="230">
        <v>87</v>
      </c>
      <c r="I73" s="230">
        <v>87</v>
      </c>
      <c r="J73" s="32">
        <f t="shared" si="4"/>
        <v>87</v>
      </c>
      <c r="K73" s="33" t="str">
        <f t="shared" si="3"/>
        <v>TỐT</v>
      </c>
      <c r="L73" s="401"/>
      <c r="M73" s="357"/>
      <c r="N73" s="356"/>
      <c r="O73" s="150" t="s">
        <v>1391</v>
      </c>
    </row>
    <row r="74" spans="1:15" s="35" customFormat="1" ht="21.75" customHeight="1">
      <c r="A74" s="31">
        <f t="shared" si="1"/>
        <v>64</v>
      </c>
      <c r="B74" s="122">
        <v>2220255284</v>
      </c>
      <c r="C74" s="123" t="s">
        <v>987</v>
      </c>
      <c r="D74" s="124" t="s">
        <v>1008</v>
      </c>
      <c r="E74" s="438" t="s">
        <v>1081</v>
      </c>
      <c r="F74" s="126">
        <v>36140</v>
      </c>
      <c r="G74" s="229" t="s">
        <v>638</v>
      </c>
      <c r="H74" s="230">
        <v>87</v>
      </c>
      <c r="I74" s="230">
        <v>87</v>
      </c>
      <c r="J74" s="32">
        <f t="shared" si="4"/>
        <v>87</v>
      </c>
      <c r="K74" s="33" t="str">
        <f t="shared" si="3"/>
        <v>TỐT</v>
      </c>
      <c r="L74" s="401"/>
      <c r="M74" s="357"/>
      <c r="N74" s="356"/>
      <c r="O74" s="150" t="s">
        <v>1320</v>
      </c>
    </row>
    <row r="75" spans="1:15" s="35" customFormat="1" ht="21.75" customHeight="1">
      <c r="A75" s="31">
        <f t="shared" ref="A75:A138" si="5">A74+1</f>
        <v>65</v>
      </c>
      <c r="B75" s="122">
        <v>2220255290</v>
      </c>
      <c r="C75" s="123" t="s">
        <v>990</v>
      </c>
      <c r="D75" s="124" t="s">
        <v>1378</v>
      </c>
      <c r="E75" s="438" t="s">
        <v>1089</v>
      </c>
      <c r="F75" s="126">
        <v>36158</v>
      </c>
      <c r="G75" s="229" t="s">
        <v>970</v>
      </c>
      <c r="H75" s="230">
        <v>87</v>
      </c>
      <c r="I75" s="230">
        <v>87</v>
      </c>
      <c r="J75" s="32">
        <f t="shared" si="4"/>
        <v>87</v>
      </c>
      <c r="K75" s="33" t="str">
        <f t="shared" ref="K75:K106" si="6">IF(J75&gt;=90,"X SẮC",IF(J75&gt;=80,"TỐT",IF(J75&gt;=65,"KHÁ",IF(J75&gt;=50,"T. BÌNH",IF(J75&gt;=35,"YẾU","KÉM")))))</f>
        <v>TỐT</v>
      </c>
      <c r="L75" s="401"/>
      <c r="M75" s="357"/>
      <c r="N75" s="356"/>
      <c r="O75" s="150" t="s">
        <v>1391</v>
      </c>
    </row>
    <row r="76" spans="1:15" s="35" customFormat="1" ht="21.75" customHeight="1">
      <c r="A76" s="31">
        <f t="shared" si="5"/>
        <v>66</v>
      </c>
      <c r="B76" s="122">
        <v>2220255298</v>
      </c>
      <c r="C76" s="123" t="s">
        <v>990</v>
      </c>
      <c r="D76" s="124" t="s">
        <v>981</v>
      </c>
      <c r="E76" s="438" t="s">
        <v>1098</v>
      </c>
      <c r="F76" s="126">
        <v>36103</v>
      </c>
      <c r="G76" s="229" t="s">
        <v>970</v>
      </c>
      <c r="H76" s="230">
        <v>95</v>
      </c>
      <c r="I76" s="230">
        <v>88</v>
      </c>
      <c r="J76" s="32">
        <f t="shared" si="4"/>
        <v>91.5</v>
      </c>
      <c r="K76" s="33" t="str">
        <f t="shared" si="6"/>
        <v>X SẮC</v>
      </c>
      <c r="L76" s="401"/>
      <c r="M76" s="357"/>
      <c r="N76" s="356"/>
      <c r="O76" s="150" t="s">
        <v>1391</v>
      </c>
    </row>
    <row r="77" spans="1:15" s="35" customFormat="1" ht="21.75" customHeight="1">
      <c r="A77" s="31">
        <f t="shared" si="5"/>
        <v>67</v>
      </c>
      <c r="B77" s="122">
        <v>2220255305</v>
      </c>
      <c r="C77" s="123" t="s">
        <v>1379</v>
      </c>
      <c r="D77" s="124" t="s">
        <v>1011</v>
      </c>
      <c r="E77" s="438" t="s">
        <v>1211</v>
      </c>
      <c r="F77" s="126">
        <v>35693</v>
      </c>
      <c r="G77" s="229" t="s">
        <v>970</v>
      </c>
      <c r="H77" s="230">
        <v>87</v>
      </c>
      <c r="I77" s="230">
        <v>88</v>
      </c>
      <c r="J77" s="32">
        <f t="shared" ref="J77:J108" si="7">(H77+I77)/2</f>
        <v>87.5</v>
      </c>
      <c r="K77" s="33" t="str">
        <f t="shared" si="6"/>
        <v>TỐT</v>
      </c>
      <c r="L77" s="401"/>
      <c r="M77" s="357"/>
      <c r="N77" s="356"/>
      <c r="O77" s="150" t="s">
        <v>1391</v>
      </c>
    </row>
    <row r="78" spans="1:15" s="35" customFormat="1" ht="21.75" customHeight="1">
      <c r="A78" s="31">
        <f t="shared" si="5"/>
        <v>68</v>
      </c>
      <c r="B78" s="122">
        <v>2220255306</v>
      </c>
      <c r="C78" s="123" t="s">
        <v>1070</v>
      </c>
      <c r="D78" s="124" t="s">
        <v>1097</v>
      </c>
      <c r="E78" s="438" t="s">
        <v>1230</v>
      </c>
      <c r="F78" s="126">
        <v>36063</v>
      </c>
      <c r="G78" s="229" t="s">
        <v>970</v>
      </c>
      <c r="H78" s="230">
        <v>87</v>
      </c>
      <c r="I78" s="230">
        <v>88</v>
      </c>
      <c r="J78" s="32">
        <f t="shared" si="7"/>
        <v>87.5</v>
      </c>
      <c r="K78" s="33" t="str">
        <f t="shared" si="6"/>
        <v>TỐT</v>
      </c>
      <c r="L78" s="401"/>
      <c r="M78" s="357"/>
      <c r="N78" s="356"/>
      <c r="O78" s="150" t="s">
        <v>1391</v>
      </c>
    </row>
    <row r="79" spans="1:15" s="35" customFormat="1" ht="21.75" customHeight="1">
      <c r="A79" s="31">
        <f t="shared" si="5"/>
        <v>69</v>
      </c>
      <c r="B79" s="122">
        <v>2220255308</v>
      </c>
      <c r="C79" s="123" t="s">
        <v>1118</v>
      </c>
      <c r="D79" s="124" t="s">
        <v>1058</v>
      </c>
      <c r="E79" s="438" t="s">
        <v>1308</v>
      </c>
      <c r="F79" s="126">
        <v>36087</v>
      </c>
      <c r="G79" s="229" t="s">
        <v>638</v>
      </c>
      <c r="H79" s="230">
        <v>87</v>
      </c>
      <c r="I79" s="230">
        <v>87</v>
      </c>
      <c r="J79" s="32">
        <f t="shared" si="7"/>
        <v>87</v>
      </c>
      <c r="K79" s="33" t="str">
        <f t="shared" si="6"/>
        <v>TỐT</v>
      </c>
      <c r="L79" s="401"/>
      <c r="M79" s="357"/>
      <c r="N79" s="356"/>
      <c r="O79" s="150" t="s">
        <v>1320</v>
      </c>
    </row>
    <row r="80" spans="1:15" s="35" customFormat="1" ht="21.75" customHeight="1">
      <c r="A80" s="31">
        <f t="shared" si="5"/>
        <v>70</v>
      </c>
      <c r="B80" s="122">
        <v>2220255309</v>
      </c>
      <c r="C80" s="123" t="s">
        <v>990</v>
      </c>
      <c r="D80" s="124" t="s">
        <v>1047</v>
      </c>
      <c r="E80" s="438" t="s">
        <v>1045</v>
      </c>
      <c r="F80" s="126">
        <v>35826</v>
      </c>
      <c r="G80" s="229" t="s">
        <v>970</v>
      </c>
      <c r="H80" s="230">
        <v>87</v>
      </c>
      <c r="I80" s="230">
        <v>88</v>
      </c>
      <c r="J80" s="32">
        <f t="shared" si="7"/>
        <v>87.5</v>
      </c>
      <c r="K80" s="33" t="str">
        <f t="shared" si="6"/>
        <v>TỐT</v>
      </c>
      <c r="L80" s="401"/>
      <c r="M80" s="357"/>
      <c r="N80" s="356"/>
      <c r="O80" s="150" t="s">
        <v>1391</v>
      </c>
    </row>
    <row r="81" spans="1:15" s="35" customFormat="1" ht="21.75" customHeight="1">
      <c r="A81" s="31">
        <f t="shared" si="5"/>
        <v>71</v>
      </c>
      <c r="B81" s="122">
        <v>2220255311</v>
      </c>
      <c r="C81" s="123" t="s">
        <v>990</v>
      </c>
      <c r="D81" s="124" t="s">
        <v>1380</v>
      </c>
      <c r="E81" s="438" t="s">
        <v>1102</v>
      </c>
      <c r="F81" s="126">
        <v>36142</v>
      </c>
      <c r="G81" s="229" t="s">
        <v>970</v>
      </c>
      <c r="H81" s="230">
        <v>87</v>
      </c>
      <c r="I81" s="230">
        <v>88</v>
      </c>
      <c r="J81" s="32">
        <f t="shared" si="7"/>
        <v>87.5</v>
      </c>
      <c r="K81" s="33" t="str">
        <f t="shared" si="6"/>
        <v>TỐT</v>
      </c>
      <c r="L81" s="401"/>
      <c r="M81" s="357"/>
      <c r="N81" s="356"/>
      <c r="O81" s="150" t="s">
        <v>1391</v>
      </c>
    </row>
    <row r="82" spans="1:15" s="35" customFormat="1" ht="21.75" customHeight="1">
      <c r="A82" s="31">
        <f t="shared" si="5"/>
        <v>72</v>
      </c>
      <c r="B82" s="122">
        <v>2220255312</v>
      </c>
      <c r="C82" s="123" t="s">
        <v>990</v>
      </c>
      <c r="D82" s="124" t="s">
        <v>1047</v>
      </c>
      <c r="E82" s="438" t="s">
        <v>1104</v>
      </c>
      <c r="F82" s="126">
        <v>36139</v>
      </c>
      <c r="G82" s="229" t="s">
        <v>970</v>
      </c>
      <c r="H82" s="230">
        <v>87</v>
      </c>
      <c r="I82" s="230">
        <v>88</v>
      </c>
      <c r="J82" s="32">
        <f t="shared" si="7"/>
        <v>87.5</v>
      </c>
      <c r="K82" s="33" t="str">
        <f t="shared" si="6"/>
        <v>TỐT</v>
      </c>
      <c r="L82" s="401"/>
      <c r="M82" s="357"/>
      <c r="N82" s="356"/>
      <c r="O82" s="150" t="s">
        <v>1391</v>
      </c>
    </row>
    <row r="83" spans="1:15" s="35" customFormat="1" ht="21.75" customHeight="1">
      <c r="A83" s="31">
        <f t="shared" si="5"/>
        <v>73</v>
      </c>
      <c r="B83" s="122">
        <v>2220255315</v>
      </c>
      <c r="C83" s="123" t="s">
        <v>1046</v>
      </c>
      <c r="D83" s="124" t="s">
        <v>1047</v>
      </c>
      <c r="E83" s="438" t="s">
        <v>1104</v>
      </c>
      <c r="F83" s="126">
        <v>35703</v>
      </c>
      <c r="G83" s="229" t="s">
        <v>638</v>
      </c>
      <c r="H83" s="230">
        <v>87</v>
      </c>
      <c r="I83" s="230">
        <v>87</v>
      </c>
      <c r="J83" s="32">
        <f t="shared" si="7"/>
        <v>87</v>
      </c>
      <c r="K83" s="33" t="str">
        <f t="shared" si="6"/>
        <v>TỐT</v>
      </c>
      <c r="L83" s="401"/>
      <c r="M83" s="357"/>
      <c r="N83" s="356"/>
      <c r="O83" s="150" t="s">
        <v>1320</v>
      </c>
    </row>
    <row r="84" spans="1:15" s="35" customFormat="1" ht="21.75" customHeight="1">
      <c r="A84" s="31">
        <f t="shared" si="5"/>
        <v>74</v>
      </c>
      <c r="B84" s="122">
        <v>2220255321</v>
      </c>
      <c r="C84" s="123" t="s">
        <v>1052</v>
      </c>
      <c r="D84" s="124" t="s">
        <v>991</v>
      </c>
      <c r="E84" s="438" t="s">
        <v>1120</v>
      </c>
      <c r="F84" s="126">
        <v>35824</v>
      </c>
      <c r="G84" s="229" t="s">
        <v>970</v>
      </c>
      <c r="H84" s="230">
        <v>87</v>
      </c>
      <c r="I84" s="230">
        <v>88</v>
      </c>
      <c r="J84" s="32">
        <f t="shared" si="7"/>
        <v>87.5</v>
      </c>
      <c r="K84" s="33" t="str">
        <f t="shared" si="6"/>
        <v>TỐT</v>
      </c>
      <c r="L84" s="401"/>
      <c r="M84" s="357"/>
      <c r="N84" s="356"/>
      <c r="O84" s="150" t="s">
        <v>1391</v>
      </c>
    </row>
    <row r="85" spans="1:15" s="35" customFormat="1" ht="21.75" customHeight="1">
      <c r="A85" s="31">
        <f t="shared" si="5"/>
        <v>75</v>
      </c>
      <c r="B85" s="342">
        <v>2220255324</v>
      </c>
      <c r="C85" s="123" t="s">
        <v>987</v>
      </c>
      <c r="D85" s="124" t="s">
        <v>1238</v>
      </c>
      <c r="E85" s="438" t="s">
        <v>989</v>
      </c>
      <c r="F85" s="126">
        <v>35796</v>
      </c>
      <c r="G85" s="229" t="s">
        <v>638</v>
      </c>
      <c r="H85" s="230">
        <v>77</v>
      </c>
      <c r="I85" s="230">
        <v>0</v>
      </c>
      <c r="J85" s="32">
        <f t="shared" si="7"/>
        <v>38.5</v>
      </c>
      <c r="K85" s="33" t="str">
        <f t="shared" si="6"/>
        <v>YẾU</v>
      </c>
      <c r="L85" s="373" t="s">
        <v>1625</v>
      </c>
      <c r="M85" s="373" t="s">
        <v>1625</v>
      </c>
      <c r="N85" s="356" t="s">
        <v>1627</v>
      </c>
      <c r="O85" s="150" t="s">
        <v>1320</v>
      </c>
    </row>
    <row r="86" spans="1:15" s="35" customFormat="1" ht="21.75" customHeight="1">
      <c r="A86" s="31">
        <f t="shared" si="5"/>
        <v>76</v>
      </c>
      <c r="B86" s="122">
        <v>2220255326</v>
      </c>
      <c r="C86" s="123" t="s">
        <v>979</v>
      </c>
      <c r="D86" s="124" t="s">
        <v>1001</v>
      </c>
      <c r="E86" s="438" t="s">
        <v>1096</v>
      </c>
      <c r="F86" s="126">
        <v>36023</v>
      </c>
      <c r="G86" s="229" t="s">
        <v>638</v>
      </c>
      <c r="H86" s="230">
        <v>85</v>
      </c>
      <c r="I86" s="230">
        <v>87</v>
      </c>
      <c r="J86" s="32">
        <f t="shared" si="7"/>
        <v>86</v>
      </c>
      <c r="K86" s="33" t="str">
        <f t="shared" si="6"/>
        <v>TỐT</v>
      </c>
      <c r="L86" s="401"/>
      <c r="M86" s="357"/>
      <c r="N86" s="356"/>
      <c r="O86" s="150" t="s">
        <v>1320</v>
      </c>
    </row>
    <row r="87" spans="1:15" s="35" customFormat="1" ht="21.75" customHeight="1">
      <c r="A87" s="31">
        <f t="shared" si="5"/>
        <v>77</v>
      </c>
      <c r="B87" s="122">
        <v>2220255329</v>
      </c>
      <c r="C87" s="123" t="s">
        <v>990</v>
      </c>
      <c r="D87" s="124" t="s">
        <v>1122</v>
      </c>
      <c r="E87" s="438" t="s">
        <v>1123</v>
      </c>
      <c r="F87" s="126">
        <v>36089</v>
      </c>
      <c r="G87" s="229" t="s">
        <v>970</v>
      </c>
      <c r="H87" s="230">
        <v>87</v>
      </c>
      <c r="I87" s="230">
        <v>88</v>
      </c>
      <c r="J87" s="32">
        <f t="shared" si="7"/>
        <v>87.5</v>
      </c>
      <c r="K87" s="33" t="str">
        <f t="shared" si="6"/>
        <v>TỐT</v>
      </c>
      <c r="L87" s="401"/>
      <c r="M87" s="357"/>
      <c r="N87" s="356"/>
      <c r="O87" s="150" t="s">
        <v>1391</v>
      </c>
    </row>
    <row r="88" spans="1:15" s="35" customFormat="1" ht="21.75" customHeight="1">
      <c r="A88" s="31">
        <f t="shared" si="5"/>
        <v>78</v>
      </c>
      <c r="B88" s="122">
        <v>2220255330</v>
      </c>
      <c r="C88" s="123" t="s">
        <v>1088</v>
      </c>
      <c r="D88" s="124" t="s">
        <v>1080</v>
      </c>
      <c r="E88" s="438" t="s">
        <v>1123</v>
      </c>
      <c r="F88" s="126">
        <v>36092</v>
      </c>
      <c r="G88" s="229" t="s">
        <v>970</v>
      </c>
      <c r="H88" s="230">
        <v>87</v>
      </c>
      <c r="I88" s="230">
        <v>88</v>
      </c>
      <c r="J88" s="32">
        <f t="shared" si="7"/>
        <v>87.5</v>
      </c>
      <c r="K88" s="33" t="str">
        <f t="shared" si="6"/>
        <v>TỐT</v>
      </c>
      <c r="L88" s="401"/>
      <c r="M88" s="357"/>
      <c r="N88" s="356"/>
      <c r="O88" s="150" t="s">
        <v>1391</v>
      </c>
    </row>
    <row r="89" spans="1:15" s="35" customFormat="1" ht="21.75" customHeight="1">
      <c r="A89" s="31">
        <f t="shared" si="5"/>
        <v>79</v>
      </c>
      <c r="B89" s="122">
        <v>2220258091</v>
      </c>
      <c r="C89" s="123" t="s">
        <v>1309</v>
      </c>
      <c r="D89" s="124" t="s">
        <v>1011</v>
      </c>
      <c r="E89" s="438" t="s">
        <v>1025</v>
      </c>
      <c r="F89" s="126">
        <v>36084</v>
      </c>
      <c r="G89" s="229" t="s">
        <v>638</v>
      </c>
      <c r="H89" s="230">
        <v>87</v>
      </c>
      <c r="I89" s="230">
        <v>86</v>
      </c>
      <c r="J89" s="32">
        <f t="shared" si="7"/>
        <v>86.5</v>
      </c>
      <c r="K89" s="33" t="str">
        <f t="shared" si="6"/>
        <v>TỐT</v>
      </c>
      <c r="L89" s="401"/>
      <c r="M89" s="357"/>
      <c r="N89" s="356"/>
      <c r="O89" s="150" t="s">
        <v>1320</v>
      </c>
    </row>
    <row r="90" spans="1:15" s="35" customFormat="1" ht="21.75" customHeight="1">
      <c r="A90" s="31">
        <f t="shared" si="5"/>
        <v>80</v>
      </c>
      <c r="B90" s="122">
        <v>2220258198</v>
      </c>
      <c r="C90" s="123" t="s">
        <v>1092</v>
      </c>
      <c r="D90" s="124" t="s">
        <v>1183</v>
      </c>
      <c r="E90" s="438" t="s">
        <v>988</v>
      </c>
      <c r="F90" s="126">
        <v>35992</v>
      </c>
      <c r="G90" s="229" t="s">
        <v>969</v>
      </c>
      <c r="H90" s="230">
        <v>89</v>
      </c>
      <c r="I90" s="230">
        <v>90</v>
      </c>
      <c r="J90" s="32">
        <f t="shared" si="7"/>
        <v>89.5</v>
      </c>
      <c r="K90" s="33" t="str">
        <f t="shared" si="6"/>
        <v>TỐT</v>
      </c>
      <c r="L90" s="401"/>
      <c r="M90" s="357"/>
      <c r="N90" s="356"/>
      <c r="O90" s="150" t="s">
        <v>1290</v>
      </c>
    </row>
    <row r="91" spans="1:15" s="35" customFormat="1" ht="21.75" customHeight="1">
      <c r="A91" s="31">
        <f t="shared" si="5"/>
        <v>81</v>
      </c>
      <c r="B91" s="122">
        <v>2220258296</v>
      </c>
      <c r="C91" s="123" t="s">
        <v>1019</v>
      </c>
      <c r="D91" s="124" t="s">
        <v>984</v>
      </c>
      <c r="E91" s="438" t="s">
        <v>1132</v>
      </c>
      <c r="F91" s="126">
        <v>35997</v>
      </c>
      <c r="G91" s="229" t="s">
        <v>970</v>
      </c>
      <c r="H91" s="230">
        <v>87</v>
      </c>
      <c r="I91" s="230">
        <v>88</v>
      </c>
      <c r="J91" s="32">
        <f t="shared" si="7"/>
        <v>87.5</v>
      </c>
      <c r="K91" s="33" t="str">
        <f t="shared" si="6"/>
        <v>TỐT</v>
      </c>
      <c r="L91" s="401"/>
      <c r="M91" s="357"/>
      <c r="N91" s="356"/>
      <c r="O91" s="150" t="s">
        <v>1391</v>
      </c>
    </row>
    <row r="92" spans="1:15" s="35" customFormat="1" ht="21.75" customHeight="1">
      <c r="A92" s="31">
        <f t="shared" si="5"/>
        <v>82</v>
      </c>
      <c r="B92" s="122">
        <v>2220258326</v>
      </c>
      <c r="C92" s="123" t="s">
        <v>990</v>
      </c>
      <c r="D92" s="124" t="s">
        <v>1055</v>
      </c>
      <c r="E92" s="438" t="s">
        <v>1068</v>
      </c>
      <c r="F92" s="126">
        <v>36063</v>
      </c>
      <c r="G92" s="229" t="s">
        <v>638</v>
      </c>
      <c r="H92" s="230">
        <v>87</v>
      </c>
      <c r="I92" s="230">
        <v>87</v>
      </c>
      <c r="J92" s="32">
        <f t="shared" si="7"/>
        <v>87</v>
      </c>
      <c r="K92" s="33" t="str">
        <f t="shared" si="6"/>
        <v>TỐT</v>
      </c>
      <c r="L92" s="401"/>
      <c r="M92" s="357"/>
      <c r="N92" s="356"/>
      <c r="O92" s="150" t="s">
        <v>1320</v>
      </c>
    </row>
    <row r="93" spans="1:15" s="35" customFormat="1" ht="21.75" customHeight="1">
      <c r="A93" s="31">
        <f t="shared" si="5"/>
        <v>83</v>
      </c>
      <c r="B93" s="342">
        <v>2220258381</v>
      </c>
      <c r="C93" s="123" t="s">
        <v>987</v>
      </c>
      <c r="D93" s="124" t="s">
        <v>1043</v>
      </c>
      <c r="E93" s="438" t="s">
        <v>1073</v>
      </c>
      <c r="F93" s="126">
        <v>36115</v>
      </c>
      <c r="G93" s="229" t="s">
        <v>638</v>
      </c>
      <c r="H93" s="230">
        <v>87</v>
      </c>
      <c r="I93" s="230">
        <v>0</v>
      </c>
      <c r="J93" s="32">
        <f t="shared" si="7"/>
        <v>43.5</v>
      </c>
      <c r="K93" s="33" t="str">
        <f t="shared" si="6"/>
        <v>YẾU</v>
      </c>
      <c r="L93" s="357" t="s">
        <v>1653</v>
      </c>
      <c r="M93" s="357" t="s">
        <v>1144</v>
      </c>
      <c r="N93" s="356" t="s">
        <v>1631</v>
      </c>
      <c r="O93" s="150" t="s">
        <v>1320</v>
      </c>
    </row>
    <row r="94" spans="1:15" s="35" customFormat="1" ht="21.75" customHeight="1">
      <c r="A94" s="31">
        <f t="shared" si="5"/>
        <v>84</v>
      </c>
      <c r="B94" s="122">
        <v>2220258858</v>
      </c>
      <c r="C94" s="123" t="s">
        <v>1052</v>
      </c>
      <c r="D94" s="124" t="s">
        <v>1048</v>
      </c>
      <c r="E94" s="438" t="s">
        <v>1139</v>
      </c>
      <c r="F94" s="126">
        <v>35604</v>
      </c>
      <c r="G94" s="229" t="s">
        <v>970</v>
      </c>
      <c r="H94" s="230">
        <v>77</v>
      </c>
      <c r="I94" s="230">
        <v>88</v>
      </c>
      <c r="J94" s="32">
        <f t="shared" si="7"/>
        <v>82.5</v>
      </c>
      <c r="K94" s="33" t="str">
        <f t="shared" si="6"/>
        <v>TỐT</v>
      </c>
      <c r="L94" s="401"/>
      <c r="M94" s="357"/>
      <c r="N94" s="356"/>
      <c r="O94" s="150" t="s">
        <v>1391</v>
      </c>
    </row>
    <row r="95" spans="1:15" s="35" customFormat="1" ht="21.75" customHeight="1">
      <c r="A95" s="31">
        <f t="shared" si="5"/>
        <v>85</v>
      </c>
      <c r="B95" s="122">
        <v>2220258910</v>
      </c>
      <c r="C95" s="123" t="s">
        <v>1116</v>
      </c>
      <c r="D95" s="124" t="s">
        <v>988</v>
      </c>
      <c r="E95" s="438" t="s">
        <v>1076</v>
      </c>
      <c r="F95" s="126">
        <v>36107</v>
      </c>
      <c r="G95" s="229" t="s">
        <v>969</v>
      </c>
      <c r="H95" s="230">
        <v>96</v>
      </c>
      <c r="I95" s="230">
        <v>88</v>
      </c>
      <c r="J95" s="32">
        <f t="shared" si="7"/>
        <v>92</v>
      </c>
      <c r="K95" s="33" t="str">
        <f t="shared" si="6"/>
        <v>X SẮC</v>
      </c>
      <c r="L95" s="401"/>
      <c r="M95" s="357"/>
      <c r="N95" s="356"/>
      <c r="O95" s="150" t="s">
        <v>1290</v>
      </c>
    </row>
    <row r="96" spans="1:15" s="35" customFormat="1" ht="21.75" customHeight="1">
      <c r="A96" s="31">
        <f t="shared" si="5"/>
        <v>86</v>
      </c>
      <c r="B96" s="122">
        <v>2220259048</v>
      </c>
      <c r="C96" s="123" t="s">
        <v>1046</v>
      </c>
      <c r="D96" s="124" t="s">
        <v>1038</v>
      </c>
      <c r="E96" s="438" t="s">
        <v>1024</v>
      </c>
      <c r="F96" s="126">
        <v>35861</v>
      </c>
      <c r="G96" s="229" t="s">
        <v>969</v>
      </c>
      <c r="H96" s="230">
        <v>97</v>
      </c>
      <c r="I96" s="230">
        <v>82</v>
      </c>
      <c r="J96" s="32">
        <f t="shared" si="7"/>
        <v>89.5</v>
      </c>
      <c r="K96" s="33" t="str">
        <f t="shared" si="6"/>
        <v>TỐT</v>
      </c>
      <c r="L96" s="401"/>
      <c r="M96" s="357"/>
      <c r="N96" s="356"/>
      <c r="O96" s="150" t="s">
        <v>1290</v>
      </c>
    </row>
    <row r="97" spans="1:15" s="35" customFormat="1" ht="21.75" customHeight="1">
      <c r="A97" s="31">
        <f t="shared" si="5"/>
        <v>87</v>
      </c>
      <c r="B97" s="122">
        <v>2220259232</v>
      </c>
      <c r="C97" s="123" t="s">
        <v>979</v>
      </c>
      <c r="D97" s="124" t="s">
        <v>1103</v>
      </c>
      <c r="E97" s="438" t="s">
        <v>1091</v>
      </c>
      <c r="F97" s="126">
        <v>35804</v>
      </c>
      <c r="G97" s="229" t="s">
        <v>970</v>
      </c>
      <c r="H97" s="230">
        <v>85</v>
      </c>
      <c r="I97" s="230">
        <v>98</v>
      </c>
      <c r="J97" s="32">
        <f t="shared" si="7"/>
        <v>91.5</v>
      </c>
      <c r="K97" s="33" t="str">
        <f t="shared" si="6"/>
        <v>X SẮC</v>
      </c>
      <c r="L97" s="401"/>
      <c r="M97" s="357"/>
      <c r="N97" s="356"/>
      <c r="O97" s="150" t="s">
        <v>1391</v>
      </c>
    </row>
    <row r="98" spans="1:15" s="35" customFormat="1" ht="21.75" customHeight="1">
      <c r="A98" s="31">
        <f t="shared" si="5"/>
        <v>88</v>
      </c>
      <c r="B98" s="342">
        <v>2220259346</v>
      </c>
      <c r="C98" s="123" t="s">
        <v>1019</v>
      </c>
      <c r="D98" s="124" t="s">
        <v>1011</v>
      </c>
      <c r="E98" s="438" t="s">
        <v>1120</v>
      </c>
      <c r="F98" s="126">
        <v>35945</v>
      </c>
      <c r="G98" s="229" t="s">
        <v>969</v>
      </c>
      <c r="H98" s="230">
        <v>91</v>
      </c>
      <c r="I98" s="230"/>
      <c r="J98" s="32">
        <f t="shared" si="7"/>
        <v>45.5</v>
      </c>
      <c r="K98" s="33" t="str">
        <f t="shared" si="6"/>
        <v>YẾU</v>
      </c>
      <c r="L98" s="373" t="s">
        <v>1625</v>
      </c>
      <c r="M98" s="373" t="s">
        <v>1625</v>
      </c>
      <c r="N98" s="356" t="s">
        <v>1626</v>
      </c>
      <c r="O98" s="150" t="s">
        <v>1290</v>
      </c>
    </row>
    <row r="99" spans="1:15" s="35" customFormat="1" ht="21.75" customHeight="1">
      <c r="A99" s="31">
        <f t="shared" si="5"/>
        <v>89</v>
      </c>
      <c r="B99" s="342">
        <v>2220259369</v>
      </c>
      <c r="C99" s="123" t="s">
        <v>990</v>
      </c>
      <c r="D99" s="124" t="s">
        <v>1381</v>
      </c>
      <c r="E99" s="438" t="s">
        <v>1104</v>
      </c>
      <c r="F99" s="126">
        <v>35796</v>
      </c>
      <c r="G99" s="229" t="s">
        <v>970</v>
      </c>
      <c r="H99" s="230">
        <v>87</v>
      </c>
      <c r="I99" s="230">
        <v>0</v>
      </c>
      <c r="J99" s="32">
        <f t="shared" si="7"/>
        <v>43.5</v>
      </c>
      <c r="K99" s="33" t="str">
        <f t="shared" si="6"/>
        <v>YẾU</v>
      </c>
      <c r="L99" s="373" t="s">
        <v>1625</v>
      </c>
      <c r="M99" s="373" t="s">
        <v>1625</v>
      </c>
      <c r="N99" s="356" t="s">
        <v>1375</v>
      </c>
      <c r="O99" s="150" t="s">
        <v>1391</v>
      </c>
    </row>
    <row r="100" spans="1:15" s="35" customFormat="1" ht="21.75" customHeight="1">
      <c r="A100" s="31">
        <f t="shared" si="5"/>
        <v>90</v>
      </c>
      <c r="B100" s="122">
        <v>2220259382</v>
      </c>
      <c r="C100" s="123" t="s">
        <v>987</v>
      </c>
      <c r="D100" s="124" t="s">
        <v>1008</v>
      </c>
      <c r="E100" s="438" t="s">
        <v>1260</v>
      </c>
      <c r="F100" s="126">
        <v>36148</v>
      </c>
      <c r="G100" s="229" t="s">
        <v>969</v>
      </c>
      <c r="H100" s="230">
        <v>89</v>
      </c>
      <c r="I100" s="230">
        <v>85</v>
      </c>
      <c r="J100" s="32">
        <f t="shared" si="7"/>
        <v>87</v>
      </c>
      <c r="K100" s="33" t="str">
        <f t="shared" si="6"/>
        <v>TỐT</v>
      </c>
      <c r="L100" s="401"/>
      <c r="M100" s="357"/>
      <c r="N100" s="356"/>
      <c r="O100" s="150" t="s">
        <v>1290</v>
      </c>
    </row>
    <row r="101" spans="1:15" s="35" customFormat="1" ht="21.75" customHeight="1">
      <c r="A101" s="31">
        <f t="shared" si="5"/>
        <v>91</v>
      </c>
      <c r="B101" s="122">
        <v>2220259469</v>
      </c>
      <c r="C101" s="123" t="s">
        <v>1015</v>
      </c>
      <c r="D101" s="124" t="s">
        <v>986</v>
      </c>
      <c r="E101" s="438" t="s">
        <v>1045</v>
      </c>
      <c r="F101" s="126">
        <v>36127</v>
      </c>
      <c r="G101" s="229" t="s">
        <v>970</v>
      </c>
      <c r="H101" s="230">
        <v>87</v>
      </c>
      <c r="I101" s="230">
        <v>88</v>
      </c>
      <c r="J101" s="32">
        <f t="shared" si="7"/>
        <v>87.5</v>
      </c>
      <c r="K101" s="33" t="str">
        <f t="shared" si="6"/>
        <v>TỐT</v>
      </c>
      <c r="L101" s="401"/>
      <c r="M101" s="357"/>
      <c r="N101" s="356"/>
      <c r="O101" s="150" t="s">
        <v>1391</v>
      </c>
    </row>
    <row r="102" spans="1:15" s="35" customFormat="1" ht="21.75" customHeight="1">
      <c r="A102" s="31">
        <f t="shared" si="5"/>
        <v>92</v>
      </c>
      <c r="B102" s="122">
        <v>2220259504</v>
      </c>
      <c r="C102" s="123" t="s">
        <v>987</v>
      </c>
      <c r="D102" s="124" t="s">
        <v>1006</v>
      </c>
      <c r="E102" s="438" t="s">
        <v>1076</v>
      </c>
      <c r="F102" s="126">
        <v>35941</v>
      </c>
      <c r="G102" s="229" t="s">
        <v>970</v>
      </c>
      <c r="H102" s="230">
        <v>87</v>
      </c>
      <c r="I102" s="230">
        <v>88</v>
      </c>
      <c r="J102" s="32">
        <f t="shared" si="7"/>
        <v>87.5</v>
      </c>
      <c r="K102" s="33" t="str">
        <f t="shared" si="6"/>
        <v>TỐT</v>
      </c>
      <c r="L102" s="401"/>
      <c r="M102" s="357"/>
      <c r="N102" s="356"/>
      <c r="O102" s="150" t="s">
        <v>1391</v>
      </c>
    </row>
    <row r="103" spans="1:15" s="35" customFormat="1" ht="21.75" customHeight="1">
      <c r="A103" s="31">
        <f t="shared" si="5"/>
        <v>93</v>
      </c>
      <c r="B103" s="122">
        <v>2220259557</v>
      </c>
      <c r="C103" s="123" t="s">
        <v>985</v>
      </c>
      <c r="D103" s="124" t="s">
        <v>1011</v>
      </c>
      <c r="E103" s="438" t="s">
        <v>1183</v>
      </c>
      <c r="F103" s="126">
        <v>35921</v>
      </c>
      <c r="G103" s="229" t="s">
        <v>970</v>
      </c>
      <c r="H103" s="230">
        <v>77</v>
      </c>
      <c r="I103" s="230">
        <v>93</v>
      </c>
      <c r="J103" s="32">
        <f t="shared" si="7"/>
        <v>85</v>
      </c>
      <c r="K103" s="33" t="str">
        <f t="shared" si="6"/>
        <v>TỐT</v>
      </c>
      <c r="L103" s="401"/>
      <c r="M103" s="357"/>
      <c r="N103" s="356"/>
      <c r="O103" s="150" t="s">
        <v>1391</v>
      </c>
    </row>
    <row r="104" spans="1:15" s="35" customFormat="1" ht="21.75" customHeight="1">
      <c r="A104" s="31">
        <f t="shared" si="5"/>
        <v>94</v>
      </c>
      <c r="B104" s="122">
        <v>2220259636</v>
      </c>
      <c r="C104" s="123" t="s">
        <v>1118</v>
      </c>
      <c r="D104" s="124" t="s">
        <v>1041</v>
      </c>
      <c r="E104" s="438" t="s">
        <v>1183</v>
      </c>
      <c r="F104" s="126">
        <v>35057</v>
      </c>
      <c r="G104" s="229" t="s">
        <v>638</v>
      </c>
      <c r="H104" s="230">
        <v>77</v>
      </c>
      <c r="I104" s="230">
        <v>87</v>
      </c>
      <c r="J104" s="32">
        <f t="shared" si="7"/>
        <v>82</v>
      </c>
      <c r="K104" s="33" t="str">
        <f t="shared" si="6"/>
        <v>TỐT</v>
      </c>
      <c r="L104" s="401"/>
      <c r="M104" s="357"/>
      <c r="N104" s="356"/>
      <c r="O104" s="150" t="s">
        <v>1320</v>
      </c>
    </row>
    <row r="105" spans="1:15" s="35" customFormat="1" ht="21.75" customHeight="1">
      <c r="A105" s="31">
        <f t="shared" si="5"/>
        <v>95</v>
      </c>
      <c r="B105" s="122">
        <v>2220263369</v>
      </c>
      <c r="C105" s="123" t="s">
        <v>987</v>
      </c>
      <c r="D105" s="124" t="s">
        <v>1286</v>
      </c>
      <c r="E105" s="438" t="s">
        <v>1091</v>
      </c>
      <c r="F105" s="126">
        <v>35928</v>
      </c>
      <c r="G105" s="229" t="s">
        <v>969</v>
      </c>
      <c r="H105" s="230">
        <v>91</v>
      </c>
      <c r="I105" s="230">
        <v>87</v>
      </c>
      <c r="J105" s="32">
        <f t="shared" si="7"/>
        <v>89</v>
      </c>
      <c r="K105" s="33" t="str">
        <f t="shared" si="6"/>
        <v>TỐT</v>
      </c>
      <c r="L105" s="401"/>
      <c r="M105" s="357"/>
      <c r="N105" s="356"/>
      <c r="O105" s="150" t="s">
        <v>1290</v>
      </c>
    </row>
    <row r="106" spans="1:15" s="35" customFormat="1" ht="21.75" customHeight="1">
      <c r="A106" s="31">
        <f t="shared" si="5"/>
        <v>96</v>
      </c>
      <c r="B106" s="122">
        <v>2220263371</v>
      </c>
      <c r="C106" s="123" t="s">
        <v>987</v>
      </c>
      <c r="D106" s="124" t="s">
        <v>986</v>
      </c>
      <c r="E106" s="438" t="s">
        <v>1171</v>
      </c>
      <c r="F106" s="126">
        <v>36046</v>
      </c>
      <c r="G106" s="229" t="s">
        <v>969</v>
      </c>
      <c r="H106" s="230">
        <v>91</v>
      </c>
      <c r="I106" s="230">
        <v>85</v>
      </c>
      <c r="J106" s="32">
        <f t="shared" si="7"/>
        <v>88</v>
      </c>
      <c r="K106" s="33" t="str">
        <f t="shared" si="6"/>
        <v>TỐT</v>
      </c>
      <c r="L106" s="401"/>
      <c r="M106" s="357"/>
      <c r="N106" s="356"/>
      <c r="O106" s="150" t="s">
        <v>1290</v>
      </c>
    </row>
    <row r="107" spans="1:15" s="35" customFormat="1" ht="21.75" customHeight="1">
      <c r="A107" s="31">
        <f t="shared" si="5"/>
        <v>97</v>
      </c>
      <c r="B107" s="122">
        <v>2220263402</v>
      </c>
      <c r="C107" s="123" t="s">
        <v>990</v>
      </c>
      <c r="D107" s="124" t="s">
        <v>1287</v>
      </c>
      <c r="E107" s="438" t="s">
        <v>981</v>
      </c>
      <c r="F107" s="126">
        <v>36112</v>
      </c>
      <c r="G107" s="229" t="s">
        <v>969</v>
      </c>
      <c r="H107" s="230">
        <v>91</v>
      </c>
      <c r="I107" s="230">
        <v>84</v>
      </c>
      <c r="J107" s="32">
        <f t="shared" si="7"/>
        <v>87.5</v>
      </c>
      <c r="K107" s="33" t="str">
        <f t="shared" ref="K107:K138" si="8">IF(J107&gt;=90,"X SẮC",IF(J107&gt;=80,"TỐT",IF(J107&gt;=65,"KHÁ",IF(J107&gt;=50,"T. BÌNH",IF(J107&gt;=35,"YẾU","KÉM")))))</f>
        <v>TỐT</v>
      </c>
      <c r="L107" s="401"/>
      <c r="M107" s="357"/>
      <c r="N107" s="356"/>
      <c r="O107" s="150" t="s">
        <v>1290</v>
      </c>
    </row>
    <row r="108" spans="1:15" s="35" customFormat="1" ht="21.75" customHeight="1">
      <c r="A108" s="31">
        <f t="shared" si="5"/>
        <v>98</v>
      </c>
      <c r="B108" s="122">
        <v>2220265340</v>
      </c>
      <c r="C108" s="123" t="s">
        <v>990</v>
      </c>
      <c r="D108" s="124" t="s">
        <v>1274</v>
      </c>
      <c r="E108" s="438" t="s">
        <v>1068</v>
      </c>
      <c r="F108" s="126">
        <v>35944</v>
      </c>
      <c r="G108" s="229" t="s">
        <v>638</v>
      </c>
      <c r="H108" s="230">
        <v>87</v>
      </c>
      <c r="I108" s="230">
        <v>87</v>
      </c>
      <c r="J108" s="32">
        <f t="shared" si="7"/>
        <v>87</v>
      </c>
      <c r="K108" s="33" t="str">
        <f t="shared" si="8"/>
        <v>TỐT</v>
      </c>
      <c r="L108" s="401"/>
      <c r="M108" s="357"/>
      <c r="N108" s="356"/>
      <c r="O108" s="150" t="s">
        <v>1320</v>
      </c>
    </row>
    <row r="109" spans="1:15" s="35" customFormat="1" ht="21.75" customHeight="1">
      <c r="A109" s="31">
        <f t="shared" si="5"/>
        <v>99</v>
      </c>
      <c r="B109" s="122">
        <v>2220265420</v>
      </c>
      <c r="C109" s="123" t="s">
        <v>1046</v>
      </c>
      <c r="D109" s="124" t="s">
        <v>1194</v>
      </c>
      <c r="E109" s="438" t="s">
        <v>1083</v>
      </c>
      <c r="F109" s="126">
        <v>36099</v>
      </c>
      <c r="G109" s="229" t="s">
        <v>970</v>
      </c>
      <c r="H109" s="230">
        <v>87</v>
      </c>
      <c r="I109" s="230">
        <v>88</v>
      </c>
      <c r="J109" s="32">
        <f t="shared" ref="J109:J126" si="9">(H109+I109)/2</f>
        <v>87.5</v>
      </c>
      <c r="K109" s="33" t="str">
        <f t="shared" si="8"/>
        <v>TỐT</v>
      </c>
      <c r="L109" s="401"/>
      <c r="M109" s="357"/>
      <c r="N109" s="356"/>
      <c r="O109" s="150" t="s">
        <v>1391</v>
      </c>
    </row>
    <row r="110" spans="1:15" s="35" customFormat="1" ht="21.75" customHeight="1">
      <c r="A110" s="31">
        <f t="shared" si="5"/>
        <v>100</v>
      </c>
      <c r="B110" s="122">
        <v>2220265440</v>
      </c>
      <c r="C110" s="123" t="s">
        <v>993</v>
      </c>
      <c r="D110" s="124" t="s">
        <v>1028</v>
      </c>
      <c r="E110" s="438" t="s">
        <v>1100</v>
      </c>
      <c r="F110" s="126">
        <v>35939</v>
      </c>
      <c r="G110" s="229" t="s">
        <v>638</v>
      </c>
      <c r="H110" s="230">
        <v>77</v>
      </c>
      <c r="I110" s="230">
        <v>87</v>
      </c>
      <c r="J110" s="32">
        <f t="shared" si="9"/>
        <v>82</v>
      </c>
      <c r="K110" s="33" t="str">
        <f t="shared" si="8"/>
        <v>TỐT</v>
      </c>
      <c r="L110" s="401"/>
      <c r="M110" s="357"/>
      <c r="N110" s="356"/>
      <c r="O110" s="150" t="s">
        <v>1320</v>
      </c>
    </row>
    <row r="111" spans="1:15" s="35" customFormat="1" ht="21.75" customHeight="1">
      <c r="A111" s="31">
        <f t="shared" si="5"/>
        <v>101</v>
      </c>
      <c r="B111" s="122">
        <v>2220265457</v>
      </c>
      <c r="C111" s="123" t="s">
        <v>979</v>
      </c>
      <c r="D111" s="124" t="s">
        <v>1038</v>
      </c>
      <c r="E111" s="438" t="s">
        <v>1120</v>
      </c>
      <c r="F111" s="126">
        <v>35587</v>
      </c>
      <c r="G111" s="229" t="s">
        <v>638</v>
      </c>
      <c r="H111" s="230">
        <v>87</v>
      </c>
      <c r="I111" s="230">
        <v>86</v>
      </c>
      <c r="J111" s="32">
        <f t="shared" si="9"/>
        <v>86.5</v>
      </c>
      <c r="K111" s="33" t="str">
        <f t="shared" si="8"/>
        <v>TỐT</v>
      </c>
      <c r="L111" s="401"/>
      <c r="M111" s="357"/>
      <c r="N111" s="356"/>
      <c r="O111" s="150" t="s">
        <v>1320</v>
      </c>
    </row>
    <row r="112" spans="1:15" s="35" customFormat="1" ht="21.75" customHeight="1">
      <c r="A112" s="31">
        <f t="shared" si="5"/>
        <v>102</v>
      </c>
      <c r="B112" s="122">
        <v>2220265461</v>
      </c>
      <c r="C112" s="123" t="s">
        <v>990</v>
      </c>
      <c r="D112" s="124" t="s">
        <v>1066</v>
      </c>
      <c r="E112" s="438" t="s">
        <v>1123</v>
      </c>
      <c r="F112" s="126">
        <v>35940</v>
      </c>
      <c r="G112" s="229" t="s">
        <v>970</v>
      </c>
      <c r="H112" s="230">
        <v>77</v>
      </c>
      <c r="I112" s="230">
        <v>88</v>
      </c>
      <c r="J112" s="32">
        <f t="shared" si="9"/>
        <v>82.5</v>
      </c>
      <c r="K112" s="33" t="str">
        <f t="shared" si="8"/>
        <v>TỐT</v>
      </c>
      <c r="L112" s="401"/>
      <c r="M112" s="357"/>
      <c r="N112" s="356"/>
      <c r="O112" s="150" t="s">
        <v>1391</v>
      </c>
    </row>
    <row r="113" spans="1:15" s="35" customFormat="1" ht="21.75" customHeight="1">
      <c r="A113" s="31">
        <f t="shared" si="5"/>
        <v>103</v>
      </c>
      <c r="B113" s="122">
        <v>2220268632</v>
      </c>
      <c r="C113" s="123" t="s">
        <v>990</v>
      </c>
      <c r="D113" s="124" t="s">
        <v>1194</v>
      </c>
      <c r="E113" s="438" t="s">
        <v>1024</v>
      </c>
      <c r="F113" s="126">
        <v>35852</v>
      </c>
      <c r="G113" s="229" t="s">
        <v>969</v>
      </c>
      <c r="H113" s="230">
        <v>87</v>
      </c>
      <c r="I113" s="230">
        <v>90</v>
      </c>
      <c r="J113" s="32">
        <f t="shared" si="9"/>
        <v>88.5</v>
      </c>
      <c r="K113" s="33" t="str">
        <f t="shared" si="8"/>
        <v>TỐT</v>
      </c>
      <c r="L113" s="401"/>
      <c r="M113" s="357"/>
      <c r="N113" s="356"/>
      <c r="O113" s="150" t="s">
        <v>1290</v>
      </c>
    </row>
    <row r="114" spans="1:15" s="35" customFormat="1" ht="21.75" customHeight="1">
      <c r="A114" s="31">
        <f t="shared" si="5"/>
        <v>104</v>
      </c>
      <c r="B114" s="122">
        <v>2220269005</v>
      </c>
      <c r="C114" s="123" t="s">
        <v>1046</v>
      </c>
      <c r="D114" s="124" t="s">
        <v>984</v>
      </c>
      <c r="E114" s="438" t="s">
        <v>1002</v>
      </c>
      <c r="F114" s="126">
        <v>35527</v>
      </c>
      <c r="G114" s="229" t="s">
        <v>970</v>
      </c>
      <c r="H114" s="230">
        <v>95</v>
      </c>
      <c r="I114" s="230">
        <v>97</v>
      </c>
      <c r="J114" s="32">
        <f t="shared" si="9"/>
        <v>96</v>
      </c>
      <c r="K114" s="33" t="str">
        <f t="shared" si="8"/>
        <v>X SẮC</v>
      </c>
      <c r="L114" s="401"/>
      <c r="M114" s="357"/>
      <c r="N114" s="356"/>
      <c r="O114" s="150" t="s">
        <v>1391</v>
      </c>
    </row>
    <row r="115" spans="1:15" s="35" customFormat="1" ht="21.75" customHeight="1">
      <c r="A115" s="31">
        <f t="shared" si="5"/>
        <v>105</v>
      </c>
      <c r="B115" s="342">
        <v>2220316271</v>
      </c>
      <c r="C115" s="123" t="s">
        <v>1053</v>
      </c>
      <c r="D115" s="124" t="s">
        <v>1382</v>
      </c>
      <c r="E115" s="438" t="s">
        <v>1263</v>
      </c>
      <c r="F115" s="126">
        <v>35874</v>
      </c>
      <c r="G115" s="229" t="s">
        <v>970</v>
      </c>
      <c r="H115" s="230">
        <v>87</v>
      </c>
      <c r="I115" s="230">
        <v>0</v>
      </c>
      <c r="J115" s="32">
        <f t="shared" si="9"/>
        <v>43.5</v>
      </c>
      <c r="K115" s="33" t="str">
        <f t="shared" si="8"/>
        <v>YẾU</v>
      </c>
      <c r="L115" s="373" t="s">
        <v>1653</v>
      </c>
      <c r="M115" s="357" t="s">
        <v>1144</v>
      </c>
      <c r="N115" s="356" t="s">
        <v>1632</v>
      </c>
      <c r="O115" s="150" t="s">
        <v>1391</v>
      </c>
    </row>
    <row r="116" spans="1:15" s="35" customFormat="1" ht="21.75" customHeight="1">
      <c r="A116" s="31">
        <f t="shared" si="5"/>
        <v>106</v>
      </c>
      <c r="B116" s="122">
        <v>2220669590</v>
      </c>
      <c r="C116" s="123" t="s">
        <v>990</v>
      </c>
      <c r="D116" s="124" t="s">
        <v>1006</v>
      </c>
      <c r="E116" s="438" t="s">
        <v>1258</v>
      </c>
      <c r="F116" s="126">
        <v>35289</v>
      </c>
      <c r="G116" s="229" t="s">
        <v>969</v>
      </c>
      <c r="H116" s="230">
        <v>90</v>
      </c>
      <c r="I116" s="230">
        <v>88</v>
      </c>
      <c r="J116" s="32">
        <f t="shared" si="9"/>
        <v>89</v>
      </c>
      <c r="K116" s="33" t="str">
        <f t="shared" si="8"/>
        <v>TỐT</v>
      </c>
      <c r="L116" s="401"/>
      <c r="M116" s="357"/>
      <c r="N116" s="356"/>
      <c r="O116" s="150" t="s">
        <v>1290</v>
      </c>
    </row>
    <row r="117" spans="1:15" s="35" customFormat="1" ht="21.75" customHeight="1">
      <c r="A117" s="31">
        <f t="shared" si="5"/>
        <v>107</v>
      </c>
      <c r="B117" s="122">
        <v>2220714096</v>
      </c>
      <c r="C117" s="123" t="s">
        <v>993</v>
      </c>
      <c r="D117" s="124" t="s">
        <v>1014</v>
      </c>
      <c r="E117" s="438" t="s">
        <v>1288</v>
      </c>
      <c r="F117" s="126">
        <v>35827</v>
      </c>
      <c r="G117" s="229" t="s">
        <v>969</v>
      </c>
      <c r="H117" s="230">
        <v>88</v>
      </c>
      <c r="I117" s="230">
        <v>92</v>
      </c>
      <c r="J117" s="32">
        <f t="shared" si="9"/>
        <v>90</v>
      </c>
      <c r="K117" s="33" t="str">
        <f t="shared" si="8"/>
        <v>X SẮC</v>
      </c>
      <c r="L117" s="401"/>
      <c r="M117" s="357"/>
      <c r="N117" s="356"/>
      <c r="O117" s="150" t="s">
        <v>1290</v>
      </c>
    </row>
    <row r="118" spans="1:15" s="35" customFormat="1" ht="21.75" customHeight="1">
      <c r="A118" s="31">
        <f t="shared" si="5"/>
        <v>108</v>
      </c>
      <c r="B118" s="342">
        <v>2220716578</v>
      </c>
      <c r="C118" s="123" t="s">
        <v>987</v>
      </c>
      <c r="D118" s="124" t="s">
        <v>1383</v>
      </c>
      <c r="E118" s="438" t="s">
        <v>981</v>
      </c>
      <c r="F118" s="126">
        <v>35832</v>
      </c>
      <c r="G118" s="229" t="s">
        <v>970</v>
      </c>
      <c r="H118" s="230">
        <v>87</v>
      </c>
      <c r="I118" s="230">
        <v>0</v>
      </c>
      <c r="J118" s="32">
        <f t="shared" si="9"/>
        <v>43.5</v>
      </c>
      <c r="K118" s="33" t="str">
        <f t="shared" si="8"/>
        <v>YẾU</v>
      </c>
      <c r="L118" s="373" t="s">
        <v>1625</v>
      </c>
      <c r="M118" s="373" t="s">
        <v>1625</v>
      </c>
      <c r="N118" s="356" t="s">
        <v>1375</v>
      </c>
      <c r="O118" s="150" t="s">
        <v>1391</v>
      </c>
    </row>
    <row r="119" spans="1:15" s="35" customFormat="1" ht="21.75" customHeight="1">
      <c r="A119" s="31">
        <f t="shared" si="5"/>
        <v>109</v>
      </c>
      <c r="B119" s="122">
        <v>2220716674</v>
      </c>
      <c r="C119" s="123" t="s">
        <v>1046</v>
      </c>
      <c r="D119" s="124" t="s">
        <v>1022</v>
      </c>
      <c r="E119" s="438" t="s">
        <v>1020</v>
      </c>
      <c r="F119" s="126">
        <v>35838</v>
      </c>
      <c r="G119" s="229" t="s">
        <v>970</v>
      </c>
      <c r="H119" s="230">
        <v>87</v>
      </c>
      <c r="I119" s="230">
        <v>88</v>
      </c>
      <c r="J119" s="32">
        <f t="shared" si="9"/>
        <v>87.5</v>
      </c>
      <c r="K119" s="33" t="str">
        <f t="shared" si="8"/>
        <v>TỐT</v>
      </c>
      <c r="L119" s="401"/>
      <c r="M119" s="357"/>
      <c r="N119" s="356"/>
      <c r="O119" s="150" t="s">
        <v>1391</v>
      </c>
    </row>
    <row r="120" spans="1:15" s="35" customFormat="1" ht="21.75" customHeight="1">
      <c r="A120" s="31">
        <f t="shared" si="5"/>
        <v>110</v>
      </c>
      <c r="B120" s="122">
        <v>2220716711</v>
      </c>
      <c r="C120" s="123" t="s">
        <v>990</v>
      </c>
      <c r="D120" s="124" t="s">
        <v>1058</v>
      </c>
      <c r="E120" s="438" t="s">
        <v>1024</v>
      </c>
      <c r="F120" s="126">
        <v>36141</v>
      </c>
      <c r="G120" s="229" t="s">
        <v>638</v>
      </c>
      <c r="H120" s="230">
        <v>87</v>
      </c>
      <c r="I120" s="230">
        <v>92</v>
      </c>
      <c r="J120" s="32">
        <f t="shared" si="9"/>
        <v>89.5</v>
      </c>
      <c r="K120" s="33" t="str">
        <f t="shared" si="8"/>
        <v>TỐT</v>
      </c>
      <c r="L120" s="401"/>
      <c r="M120" s="357"/>
      <c r="N120" s="356"/>
      <c r="O120" s="150" t="s">
        <v>1320</v>
      </c>
    </row>
    <row r="121" spans="1:15" s="35" customFormat="1" ht="21.75" customHeight="1">
      <c r="A121" s="31">
        <f t="shared" si="5"/>
        <v>111</v>
      </c>
      <c r="B121" s="122">
        <v>2220716729</v>
      </c>
      <c r="C121" s="123" t="s">
        <v>979</v>
      </c>
      <c r="D121" s="124" t="s">
        <v>1011</v>
      </c>
      <c r="E121" s="438" t="s">
        <v>1177</v>
      </c>
      <c r="F121" s="126">
        <v>35836</v>
      </c>
      <c r="G121" s="229" t="s">
        <v>638</v>
      </c>
      <c r="H121" s="230">
        <v>87</v>
      </c>
      <c r="I121" s="230">
        <v>87</v>
      </c>
      <c r="J121" s="32">
        <f t="shared" si="9"/>
        <v>87</v>
      </c>
      <c r="K121" s="33" t="str">
        <f t="shared" si="8"/>
        <v>TỐT</v>
      </c>
      <c r="L121" s="401"/>
      <c r="M121" s="357"/>
      <c r="N121" s="356"/>
      <c r="O121" s="150" t="s">
        <v>1320</v>
      </c>
    </row>
    <row r="122" spans="1:15" s="35" customFormat="1" ht="21.75" customHeight="1">
      <c r="A122" s="31">
        <f t="shared" si="5"/>
        <v>112</v>
      </c>
      <c r="B122" s="122">
        <v>2220717012</v>
      </c>
      <c r="C122" s="123" t="s">
        <v>990</v>
      </c>
      <c r="D122" s="124" t="s">
        <v>988</v>
      </c>
      <c r="E122" s="438" t="s">
        <v>1091</v>
      </c>
      <c r="F122" s="126">
        <v>35917</v>
      </c>
      <c r="G122" s="229" t="s">
        <v>970</v>
      </c>
      <c r="H122" s="230">
        <v>95</v>
      </c>
      <c r="I122" s="230">
        <v>98</v>
      </c>
      <c r="J122" s="32">
        <f t="shared" si="9"/>
        <v>96.5</v>
      </c>
      <c r="K122" s="33" t="str">
        <f t="shared" si="8"/>
        <v>X SẮC</v>
      </c>
      <c r="L122" s="401"/>
      <c r="M122" s="357"/>
      <c r="N122" s="356"/>
      <c r="O122" s="150" t="s">
        <v>1391</v>
      </c>
    </row>
    <row r="123" spans="1:15" s="35" customFormat="1" ht="21.75" customHeight="1">
      <c r="A123" s="31">
        <f t="shared" si="5"/>
        <v>113</v>
      </c>
      <c r="B123" s="122">
        <v>2220718110</v>
      </c>
      <c r="C123" s="123" t="s">
        <v>1046</v>
      </c>
      <c r="D123" s="124" t="s">
        <v>986</v>
      </c>
      <c r="E123" s="438" t="s">
        <v>1258</v>
      </c>
      <c r="F123" s="126">
        <v>35979</v>
      </c>
      <c r="G123" s="229" t="s">
        <v>638</v>
      </c>
      <c r="H123" s="230">
        <v>77</v>
      </c>
      <c r="I123" s="230">
        <v>88</v>
      </c>
      <c r="J123" s="32">
        <f t="shared" si="9"/>
        <v>82.5</v>
      </c>
      <c r="K123" s="33" t="str">
        <f t="shared" si="8"/>
        <v>TỐT</v>
      </c>
      <c r="L123" s="401"/>
      <c r="M123" s="357"/>
      <c r="N123" s="356"/>
      <c r="O123" s="150" t="s">
        <v>1320</v>
      </c>
    </row>
    <row r="124" spans="1:15" s="35" customFormat="1" ht="21.75" customHeight="1">
      <c r="A124" s="31">
        <f t="shared" si="5"/>
        <v>114</v>
      </c>
      <c r="B124" s="122">
        <v>2220724262</v>
      </c>
      <c r="C124" s="123" t="s">
        <v>1019</v>
      </c>
      <c r="D124" s="124" t="s">
        <v>1047</v>
      </c>
      <c r="E124" s="438" t="s">
        <v>1045</v>
      </c>
      <c r="F124" s="126">
        <v>35635</v>
      </c>
      <c r="G124" s="229" t="s">
        <v>969</v>
      </c>
      <c r="H124" s="230">
        <v>92</v>
      </c>
      <c r="I124" s="230">
        <v>85</v>
      </c>
      <c r="J124" s="32">
        <f t="shared" si="9"/>
        <v>88.5</v>
      </c>
      <c r="K124" s="33" t="str">
        <f t="shared" si="8"/>
        <v>TỐT</v>
      </c>
      <c r="L124" s="401"/>
      <c r="M124" s="357"/>
      <c r="N124" s="356"/>
      <c r="O124" s="150" t="s">
        <v>1290</v>
      </c>
    </row>
    <row r="125" spans="1:15" s="35" customFormat="1" ht="21.75" customHeight="1">
      <c r="A125" s="31">
        <f t="shared" si="5"/>
        <v>115</v>
      </c>
      <c r="B125" s="122">
        <v>2220727411</v>
      </c>
      <c r="C125" s="123" t="s">
        <v>1019</v>
      </c>
      <c r="D125" s="124" t="s">
        <v>1125</v>
      </c>
      <c r="E125" s="438" t="s">
        <v>1104</v>
      </c>
      <c r="F125" s="126">
        <v>36149</v>
      </c>
      <c r="G125" s="229" t="s">
        <v>638</v>
      </c>
      <c r="H125" s="230">
        <v>87</v>
      </c>
      <c r="I125" s="230">
        <v>86</v>
      </c>
      <c r="J125" s="32">
        <f t="shared" si="9"/>
        <v>86.5</v>
      </c>
      <c r="K125" s="33" t="str">
        <f t="shared" si="8"/>
        <v>TỐT</v>
      </c>
      <c r="L125" s="401"/>
      <c r="M125" s="357"/>
      <c r="N125" s="356"/>
      <c r="O125" s="150" t="s">
        <v>1320</v>
      </c>
    </row>
    <row r="126" spans="1:15" s="35" customFormat="1" ht="21.75" customHeight="1">
      <c r="A126" s="31">
        <f t="shared" si="5"/>
        <v>116</v>
      </c>
      <c r="B126" s="122">
        <v>2220863750</v>
      </c>
      <c r="C126" s="123" t="s">
        <v>1092</v>
      </c>
      <c r="D126" s="124" t="s">
        <v>1038</v>
      </c>
      <c r="E126" s="438" t="s">
        <v>1021</v>
      </c>
      <c r="F126" s="126">
        <v>35698</v>
      </c>
      <c r="G126" s="229" t="s">
        <v>969</v>
      </c>
      <c r="H126" s="230">
        <v>92</v>
      </c>
      <c r="I126" s="230">
        <v>87</v>
      </c>
      <c r="J126" s="32">
        <f t="shared" si="9"/>
        <v>89.5</v>
      </c>
      <c r="K126" s="33" t="str">
        <f t="shared" si="8"/>
        <v>TỐT</v>
      </c>
      <c r="L126" s="401"/>
      <c r="M126" s="357"/>
      <c r="N126" s="356"/>
      <c r="O126" s="150" t="s">
        <v>1290</v>
      </c>
    </row>
    <row r="127" spans="1:15" s="35" customFormat="1" ht="21.75" customHeight="1">
      <c r="A127" s="31">
        <f t="shared" si="5"/>
        <v>117</v>
      </c>
      <c r="B127" s="342">
        <v>2221125578</v>
      </c>
      <c r="C127" s="123" t="s">
        <v>993</v>
      </c>
      <c r="D127" s="124" t="s">
        <v>1030</v>
      </c>
      <c r="E127" s="438" t="s">
        <v>981</v>
      </c>
      <c r="F127" s="126">
        <v>36149</v>
      </c>
      <c r="G127" s="229" t="s">
        <v>970</v>
      </c>
      <c r="H127" s="230">
        <v>0</v>
      </c>
      <c r="I127" s="230">
        <v>75</v>
      </c>
      <c r="J127" s="32">
        <f>I127</f>
        <v>75</v>
      </c>
      <c r="K127" s="33" t="str">
        <f t="shared" si="8"/>
        <v>KHÁ</v>
      </c>
      <c r="L127" s="401" t="s">
        <v>1637</v>
      </c>
      <c r="M127" s="374" t="s">
        <v>1636</v>
      </c>
      <c r="N127" s="356" t="s">
        <v>1635</v>
      </c>
      <c r="O127" s="150" t="s">
        <v>1391</v>
      </c>
    </row>
    <row r="128" spans="1:15" s="35" customFormat="1" ht="21.75" customHeight="1">
      <c r="A128" s="31">
        <f t="shared" si="5"/>
        <v>118</v>
      </c>
      <c r="B128" s="122">
        <v>2221172590</v>
      </c>
      <c r="C128" s="123" t="s">
        <v>990</v>
      </c>
      <c r="D128" s="124" t="s">
        <v>1106</v>
      </c>
      <c r="E128" s="438" t="s">
        <v>1015</v>
      </c>
      <c r="F128" s="126">
        <v>35912</v>
      </c>
      <c r="G128" s="229" t="s">
        <v>969</v>
      </c>
      <c r="H128" s="230">
        <v>91</v>
      </c>
      <c r="I128" s="230">
        <v>87</v>
      </c>
      <c r="J128" s="32">
        <f t="shared" ref="J128:J145" si="10">(H128+I128)/2</f>
        <v>89</v>
      </c>
      <c r="K128" s="33" t="str">
        <f t="shared" si="8"/>
        <v>TỐT</v>
      </c>
      <c r="L128" s="401"/>
      <c r="M128" s="357"/>
      <c r="N128" s="356"/>
      <c r="O128" s="150" t="s">
        <v>1290</v>
      </c>
    </row>
    <row r="129" spans="1:15" s="35" customFormat="1" ht="21.75" customHeight="1">
      <c r="A129" s="31">
        <f t="shared" si="5"/>
        <v>119</v>
      </c>
      <c r="B129" s="122">
        <v>2221218683</v>
      </c>
      <c r="C129" s="123" t="s">
        <v>998</v>
      </c>
      <c r="D129" s="124" t="s">
        <v>1088</v>
      </c>
      <c r="E129" s="438" t="s">
        <v>1246</v>
      </c>
      <c r="F129" s="126">
        <v>36036</v>
      </c>
      <c r="G129" s="229" t="s">
        <v>969</v>
      </c>
      <c r="H129" s="230">
        <v>89</v>
      </c>
      <c r="I129" s="230">
        <v>87</v>
      </c>
      <c r="J129" s="32">
        <f t="shared" si="10"/>
        <v>88</v>
      </c>
      <c r="K129" s="33" t="str">
        <f t="shared" si="8"/>
        <v>TỐT</v>
      </c>
      <c r="L129" s="401"/>
      <c r="M129" s="357"/>
      <c r="N129" s="356"/>
      <c r="O129" s="150" t="s">
        <v>1290</v>
      </c>
    </row>
    <row r="130" spans="1:15" s="35" customFormat="1" ht="21.75" customHeight="1">
      <c r="A130" s="31">
        <f t="shared" si="5"/>
        <v>120</v>
      </c>
      <c r="B130" s="122">
        <v>2221253305</v>
      </c>
      <c r="C130" s="123" t="s">
        <v>990</v>
      </c>
      <c r="D130" s="124" t="s">
        <v>1289</v>
      </c>
      <c r="E130" s="438" t="s">
        <v>1138</v>
      </c>
      <c r="F130" s="126">
        <v>35816</v>
      </c>
      <c r="G130" s="229" t="s">
        <v>969</v>
      </c>
      <c r="H130" s="230">
        <v>89</v>
      </c>
      <c r="I130" s="230">
        <v>87</v>
      </c>
      <c r="J130" s="32">
        <f t="shared" si="10"/>
        <v>88</v>
      </c>
      <c r="K130" s="33" t="str">
        <f t="shared" si="8"/>
        <v>TỐT</v>
      </c>
      <c r="L130" s="401"/>
      <c r="M130" s="357"/>
      <c r="N130" s="356"/>
      <c r="O130" s="150" t="s">
        <v>1290</v>
      </c>
    </row>
    <row r="131" spans="1:15" s="35" customFormat="1" ht="21.75" customHeight="1">
      <c r="A131" s="31">
        <f t="shared" si="5"/>
        <v>121</v>
      </c>
      <c r="B131" s="122">
        <v>2221253342</v>
      </c>
      <c r="C131" s="123" t="s">
        <v>993</v>
      </c>
      <c r="D131" s="124" t="s">
        <v>1088</v>
      </c>
      <c r="E131" s="438" t="s">
        <v>1030</v>
      </c>
      <c r="F131" s="126">
        <v>35650</v>
      </c>
      <c r="G131" s="229" t="s">
        <v>969</v>
      </c>
      <c r="H131" s="230">
        <v>97</v>
      </c>
      <c r="I131" s="230">
        <v>92</v>
      </c>
      <c r="J131" s="32">
        <f t="shared" si="10"/>
        <v>94.5</v>
      </c>
      <c r="K131" s="33" t="str">
        <f t="shared" si="8"/>
        <v>X SẮC</v>
      </c>
      <c r="L131" s="401"/>
      <c r="M131" s="357"/>
      <c r="N131" s="356"/>
      <c r="O131" s="150" t="s">
        <v>1290</v>
      </c>
    </row>
    <row r="132" spans="1:15" s="35" customFormat="1" ht="21.75" customHeight="1">
      <c r="A132" s="31">
        <f t="shared" si="5"/>
        <v>122</v>
      </c>
      <c r="B132" s="122">
        <v>2221255234</v>
      </c>
      <c r="C132" s="123" t="s">
        <v>990</v>
      </c>
      <c r="D132" s="124" t="s">
        <v>988</v>
      </c>
      <c r="E132" s="438" t="s">
        <v>1025</v>
      </c>
      <c r="F132" s="126">
        <v>36011</v>
      </c>
      <c r="G132" s="229" t="s">
        <v>970</v>
      </c>
      <c r="H132" s="230">
        <v>87</v>
      </c>
      <c r="I132" s="230">
        <v>88</v>
      </c>
      <c r="J132" s="32">
        <f t="shared" si="10"/>
        <v>87.5</v>
      </c>
      <c r="K132" s="33" t="str">
        <f t="shared" si="8"/>
        <v>TỐT</v>
      </c>
      <c r="L132" s="401"/>
      <c r="M132" s="357"/>
      <c r="N132" s="356"/>
      <c r="O132" s="150" t="s">
        <v>1391</v>
      </c>
    </row>
    <row r="133" spans="1:15" s="35" customFormat="1" ht="21.75" customHeight="1">
      <c r="A133" s="31">
        <f t="shared" si="5"/>
        <v>123</v>
      </c>
      <c r="B133" s="122">
        <v>2221255239</v>
      </c>
      <c r="C133" s="123" t="s">
        <v>990</v>
      </c>
      <c r="D133" s="124" t="s">
        <v>1088</v>
      </c>
      <c r="E133" s="438" t="s">
        <v>1030</v>
      </c>
      <c r="F133" s="126">
        <v>35850</v>
      </c>
      <c r="G133" s="229" t="s">
        <v>970</v>
      </c>
      <c r="H133" s="230">
        <v>62</v>
      </c>
      <c r="I133" s="230">
        <v>85</v>
      </c>
      <c r="J133" s="32">
        <f t="shared" si="10"/>
        <v>73.5</v>
      </c>
      <c r="K133" s="33" t="str">
        <f t="shared" si="8"/>
        <v>KHÁ</v>
      </c>
      <c r="L133" s="401"/>
      <c r="M133" s="357"/>
      <c r="N133" s="356"/>
      <c r="O133" s="150" t="s">
        <v>1391</v>
      </c>
    </row>
    <row r="134" spans="1:15" s="35" customFormat="1" ht="21.75" customHeight="1">
      <c r="A134" s="31">
        <f t="shared" si="5"/>
        <v>124</v>
      </c>
      <c r="B134" s="342">
        <v>2221255242</v>
      </c>
      <c r="C134" s="123" t="s">
        <v>990</v>
      </c>
      <c r="D134" s="124" t="s">
        <v>1384</v>
      </c>
      <c r="E134" s="438" t="s">
        <v>1036</v>
      </c>
      <c r="F134" s="126">
        <v>36088</v>
      </c>
      <c r="G134" s="229" t="s">
        <v>970</v>
      </c>
      <c r="H134" s="230">
        <v>87</v>
      </c>
      <c r="I134" s="230">
        <v>0</v>
      </c>
      <c r="J134" s="32">
        <f t="shared" si="10"/>
        <v>43.5</v>
      </c>
      <c r="K134" s="33" t="str">
        <f t="shared" si="8"/>
        <v>YẾU</v>
      </c>
      <c r="L134" s="401"/>
      <c r="M134" s="357" t="s">
        <v>1144</v>
      </c>
      <c r="N134" s="356" t="s">
        <v>1385</v>
      </c>
      <c r="O134" s="150" t="s">
        <v>1391</v>
      </c>
    </row>
    <row r="135" spans="1:15" s="35" customFormat="1" ht="21.75" customHeight="1">
      <c r="A135" s="31">
        <f t="shared" si="5"/>
        <v>125</v>
      </c>
      <c r="B135" s="122">
        <v>2221255274</v>
      </c>
      <c r="C135" s="123" t="s">
        <v>1019</v>
      </c>
      <c r="D135" s="124" t="s">
        <v>1386</v>
      </c>
      <c r="E135" s="438" t="s">
        <v>1387</v>
      </c>
      <c r="F135" s="126">
        <v>35828</v>
      </c>
      <c r="G135" s="229" t="s">
        <v>970</v>
      </c>
      <c r="H135" s="230">
        <v>87</v>
      </c>
      <c r="I135" s="230">
        <v>88</v>
      </c>
      <c r="J135" s="32">
        <f t="shared" si="10"/>
        <v>87.5</v>
      </c>
      <c r="K135" s="33" t="str">
        <f t="shared" si="8"/>
        <v>TỐT</v>
      </c>
      <c r="L135" s="401"/>
      <c r="M135" s="357"/>
      <c r="N135" s="356"/>
      <c r="O135" s="150" t="s">
        <v>1391</v>
      </c>
    </row>
    <row r="136" spans="1:15" s="35" customFormat="1" ht="21.75" customHeight="1">
      <c r="A136" s="31">
        <f t="shared" si="5"/>
        <v>126</v>
      </c>
      <c r="B136" s="122">
        <v>2221255276</v>
      </c>
      <c r="C136" s="123" t="s">
        <v>1309</v>
      </c>
      <c r="D136" s="124" t="s">
        <v>1196</v>
      </c>
      <c r="E136" s="438" t="s">
        <v>1261</v>
      </c>
      <c r="F136" s="126">
        <v>35829</v>
      </c>
      <c r="G136" s="229" t="s">
        <v>970</v>
      </c>
      <c r="H136" s="230">
        <v>95</v>
      </c>
      <c r="I136" s="230">
        <v>98</v>
      </c>
      <c r="J136" s="32">
        <f t="shared" si="10"/>
        <v>96.5</v>
      </c>
      <c r="K136" s="33" t="str">
        <f t="shared" si="8"/>
        <v>X SẮC</v>
      </c>
      <c r="L136" s="401"/>
      <c r="M136" s="357"/>
      <c r="N136" s="356"/>
      <c r="O136" s="150" t="s">
        <v>1391</v>
      </c>
    </row>
    <row r="137" spans="1:15" s="35" customFormat="1" ht="21.75" customHeight="1">
      <c r="A137" s="31">
        <f t="shared" si="5"/>
        <v>127</v>
      </c>
      <c r="B137" s="122">
        <v>2221255299</v>
      </c>
      <c r="C137" s="123" t="s">
        <v>990</v>
      </c>
      <c r="D137" s="124" t="s">
        <v>1088</v>
      </c>
      <c r="E137" s="438" t="s">
        <v>1310</v>
      </c>
      <c r="F137" s="126">
        <v>35925</v>
      </c>
      <c r="G137" s="229" t="s">
        <v>638</v>
      </c>
      <c r="H137" s="230">
        <v>87</v>
      </c>
      <c r="I137" s="230">
        <v>87</v>
      </c>
      <c r="J137" s="32">
        <f t="shared" si="10"/>
        <v>87</v>
      </c>
      <c r="K137" s="33" t="str">
        <f t="shared" si="8"/>
        <v>TỐT</v>
      </c>
      <c r="L137" s="401"/>
      <c r="M137" s="357"/>
      <c r="N137" s="356"/>
      <c r="O137" s="150" t="s">
        <v>1320</v>
      </c>
    </row>
    <row r="138" spans="1:15" s="35" customFormat="1" ht="21.75" customHeight="1">
      <c r="A138" s="31">
        <f t="shared" si="5"/>
        <v>128</v>
      </c>
      <c r="B138" s="122">
        <v>2221255319</v>
      </c>
      <c r="C138" s="123" t="s">
        <v>1175</v>
      </c>
      <c r="D138" s="124" t="s">
        <v>1311</v>
      </c>
      <c r="E138" s="438" t="s">
        <v>1113</v>
      </c>
      <c r="F138" s="126">
        <v>35754</v>
      </c>
      <c r="G138" s="229" t="s">
        <v>638</v>
      </c>
      <c r="H138" s="230">
        <v>97</v>
      </c>
      <c r="I138" s="230">
        <v>98</v>
      </c>
      <c r="J138" s="32">
        <f t="shared" si="10"/>
        <v>97.5</v>
      </c>
      <c r="K138" s="33" t="str">
        <f t="shared" si="8"/>
        <v>X SẮC</v>
      </c>
      <c r="L138" s="401"/>
      <c r="M138" s="357"/>
      <c r="N138" s="356"/>
      <c r="O138" s="150" t="s">
        <v>1320</v>
      </c>
    </row>
    <row r="139" spans="1:15" s="35" customFormat="1" ht="21.75" customHeight="1">
      <c r="A139" s="31">
        <f t="shared" ref="A139:A145" si="11">A138+1</f>
        <v>129</v>
      </c>
      <c r="B139" s="342">
        <v>2221255320</v>
      </c>
      <c r="C139" s="123" t="s">
        <v>990</v>
      </c>
      <c r="D139" s="124" t="s">
        <v>1035</v>
      </c>
      <c r="E139" s="438" t="s">
        <v>1312</v>
      </c>
      <c r="F139" s="126">
        <v>35993</v>
      </c>
      <c r="G139" s="229" t="s">
        <v>638</v>
      </c>
      <c r="H139" s="230">
        <v>0</v>
      </c>
      <c r="I139" s="230">
        <v>0</v>
      </c>
      <c r="J139" s="32">
        <f t="shared" si="10"/>
        <v>0</v>
      </c>
      <c r="K139" s="33" t="str">
        <f t="shared" ref="K139:K145" si="12">IF(J139&gt;=90,"X SẮC",IF(J139&gt;=80,"TỐT",IF(J139&gt;=65,"KHÁ",IF(J139&gt;=50,"T. BÌNH",IF(J139&gt;=35,"YẾU","KÉM")))))</f>
        <v>KÉM</v>
      </c>
      <c r="L139" s="373" t="s">
        <v>1625</v>
      </c>
      <c r="M139" s="373" t="s">
        <v>1625</v>
      </c>
      <c r="N139" s="356" t="s">
        <v>1306</v>
      </c>
      <c r="O139" s="150" t="s">
        <v>1320</v>
      </c>
    </row>
    <row r="140" spans="1:15" s="35" customFormat="1" ht="21.75" customHeight="1">
      <c r="A140" s="31">
        <f t="shared" si="11"/>
        <v>130</v>
      </c>
      <c r="B140" s="122">
        <v>2221255328</v>
      </c>
      <c r="C140" s="123" t="s">
        <v>990</v>
      </c>
      <c r="D140" s="124" t="s">
        <v>1313</v>
      </c>
      <c r="E140" s="438" t="s">
        <v>1019</v>
      </c>
      <c r="F140" s="126">
        <v>36091</v>
      </c>
      <c r="G140" s="229" t="s">
        <v>638</v>
      </c>
      <c r="H140" s="230">
        <v>85</v>
      </c>
      <c r="I140" s="230">
        <v>82</v>
      </c>
      <c r="J140" s="32">
        <f t="shared" si="10"/>
        <v>83.5</v>
      </c>
      <c r="K140" s="33" t="str">
        <f t="shared" si="12"/>
        <v>TỐT</v>
      </c>
      <c r="L140" s="401"/>
      <c r="M140" s="357"/>
      <c r="N140" s="356"/>
      <c r="O140" s="150" t="s">
        <v>1320</v>
      </c>
    </row>
    <row r="141" spans="1:15" s="35" customFormat="1" ht="21.75" customHeight="1">
      <c r="A141" s="31">
        <f t="shared" si="11"/>
        <v>131</v>
      </c>
      <c r="B141" s="122">
        <v>2221258307</v>
      </c>
      <c r="C141" s="123" t="s">
        <v>990</v>
      </c>
      <c r="D141" s="124" t="s">
        <v>1388</v>
      </c>
      <c r="E141" s="438" t="s">
        <v>1172</v>
      </c>
      <c r="F141" s="126">
        <v>36040</v>
      </c>
      <c r="G141" s="229" t="s">
        <v>970</v>
      </c>
      <c r="H141" s="230">
        <v>77</v>
      </c>
      <c r="I141" s="230">
        <v>88</v>
      </c>
      <c r="J141" s="32">
        <f t="shared" si="10"/>
        <v>82.5</v>
      </c>
      <c r="K141" s="33" t="str">
        <f t="shared" si="12"/>
        <v>TỐT</v>
      </c>
      <c r="L141" s="401"/>
      <c r="M141" s="357"/>
      <c r="N141" s="356"/>
      <c r="O141" s="150" t="s">
        <v>1391</v>
      </c>
    </row>
    <row r="142" spans="1:15" s="35" customFormat="1" ht="21.75" customHeight="1">
      <c r="A142" s="31">
        <f t="shared" si="11"/>
        <v>132</v>
      </c>
      <c r="B142" s="342">
        <v>2221258812</v>
      </c>
      <c r="C142" s="123" t="s">
        <v>979</v>
      </c>
      <c r="D142" s="124" t="s">
        <v>1050</v>
      </c>
      <c r="E142" s="438" t="s">
        <v>1282</v>
      </c>
      <c r="F142" s="126">
        <v>35959</v>
      </c>
      <c r="G142" s="229" t="s">
        <v>970</v>
      </c>
      <c r="H142" s="230">
        <v>87</v>
      </c>
      <c r="I142" s="230">
        <v>0</v>
      </c>
      <c r="J142" s="32">
        <f t="shared" si="10"/>
        <v>43.5</v>
      </c>
      <c r="K142" s="33" t="str">
        <f t="shared" si="12"/>
        <v>YẾU</v>
      </c>
      <c r="L142" s="373" t="s">
        <v>1625</v>
      </c>
      <c r="M142" s="373" t="s">
        <v>1625</v>
      </c>
      <c r="N142" s="356" t="s">
        <v>1375</v>
      </c>
      <c r="O142" s="150" t="s">
        <v>1391</v>
      </c>
    </row>
    <row r="143" spans="1:15" s="35" customFormat="1" ht="21.75" customHeight="1">
      <c r="A143" s="31">
        <f t="shared" si="11"/>
        <v>133</v>
      </c>
      <c r="B143" s="122">
        <v>2221259454</v>
      </c>
      <c r="C143" s="123" t="s">
        <v>1030</v>
      </c>
      <c r="D143" s="124" t="s">
        <v>1004</v>
      </c>
      <c r="E143" s="438" t="s">
        <v>1314</v>
      </c>
      <c r="F143" s="126">
        <v>35821</v>
      </c>
      <c r="G143" s="229" t="s">
        <v>638</v>
      </c>
      <c r="H143" s="230">
        <v>87</v>
      </c>
      <c r="I143" s="230">
        <v>88</v>
      </c>
      <c r="J143" s="32">
        <f t="shared" si="10"/>
        <v>87.5</v>
      </c>
      <c r="K143" s="33" t="str">
        <f t="shared" si="12"/>
        <v>TỐT</v>
      </c>
      <c r="L143" s="401"/>
      <c r="M143" s="357"/>
      <c r="N143" s="356"/>
      <c r="O143" s="150" t="s">
        <v>1320</v>
      </c>
    </row>
    <row r="144" spans="1:15" s="35" customFormat="1" ht="21.75" customHeight="1">
      <c r="A144" s="31">
        <f t="shared" si="11"/>
        <v>134</v>
      </c>
      <c r="B144" s="342">
        <v>2221259502</v>
      </c>
      <c r="C144" s="123" t="s">
        <v>987</v>
      </c>
      <c r="D144" s="124" t="s">
        <v>1004</v>
      </c>
      <c r="E144" s="438" t="s">
        <v>1389</v>
      </c>
      <c r="F144" s="126">
        <v>34733</v>
      </c>
      <c r="G144" s="229" t="s">
        <v>970</v>
      </c>
      <c r="H144" s="230">
        <v>77</v>
      </c>
      <c r="I144" s="230">
        <v>0</v>
      </c>
      <c r="J144" s="32">
        <f t="shared" si="10"/>
        <v>38.5</v>
      </c>
      <c r="K144" s="33" t="str">
        <f t="shared" si="12"/>
        <v>YẾU</v>
      </c>
      <c r="L144" s="357" t="s">
        <v>1653</v>
      </c>
      <c r="M144" s="357" t="s">
        <v>1144</v>
      </c>
      <c r="N144" s="356" t="s">
        <v>1633</v>
      </c>
      <c r="O144" s="150" t="s">
        <v>1391</v>
      </c>
    </row>
    <row r="145" spans="1:19" s="35" customFormat="1" ht="21.75" customHeight="1">
      <c r="A145" s="31">
        <f t="shared" si="11"/>
        <v>135</v>
      </c>
      <c r="B145" s="342">
        <v>2221863850</v>
      </c>
      <c r="C145" s="123" t="s">
        <v>979</v>
      </c>
      <c r="D145" s="124" t="s">
        <v>1390</v>
      </c>
      <c r="E145" s="438" t="s">
        <v>981</v>
      </c>
      <c r="F145" s="126">
        <v>34815</v>
      </c>
      <c r="G145" s="229" t="s">
        <v>970</v>
      </c>
      <c r="H145" s="230">
        <v>87</v>
      </c>
      <c r="I145" s="230">
        <v>0</v>
      </c>
      <c r="J145" s="32">
        <f t="shared" si="10"/>
        <v>43.5</v>
      </c>
      <c r="K145" s="33" t="str">
        <f t="shared" si="12"/>
        <v>YẾU</v>
      </c>
      <c r="L145" s="373" t="s">
        <v>1625</v>
      </c>
      <c r="M145" s="373" t="s">
        <v>1625</v>
      </c>
      <c r="N145" s="462" t="s">
        <v>1375</v>
      </c>
    </row>
    <row r="146" spans="1:19" s="38" customFormat="1" ht="21.75" customHeight="1">
      <c r="A146" s="375"/>
      <c r="B146" s="375"/>
      <c r="C146" s="375"/>
      <c r="D146" s="375"/>
      <c r="E146" s="375"/>
      <c r="F146" s="375"/>
      <c r="G146" s="471"/>
      <c r="H146" s="375"/>
      <c r="I146" s="375"/>
      <c r="J146" s="375"/>
      <c r="K146" s="375"/>
      <c r="L146" s="375"/>
      <c r="M146" s="375"/>
      <c r="N146" s="450"/>
      <c r="O146" s="155"/>
    </row>
    <row r="147" spans="1:19">
      <c r="A147" s="44"/>
      <c r="B147" s="41"/>
      <c r="C147" s="43"/>
      <c r="D147" s="43"/>
      <c r="E147" s="440"/>
      <c r="F147" s="46"/>
      <c r="J147" s="540" t="s">
        <v>117</v>
      </c>
      <c r="K147" s="541"/>
      <c r="L147" s="542"/>
      <c r="M147" s="352"/>
      <c r="N147" s="360"/>
      <c r="O147" s="47"/>
      <c r="P147" s="47"/>
      <c r="Q147" s="47"/>
      <c r="R147" s="47"/>
      <c r="S147" s="47"/>
    </row>
    <row r="148" spans="1:19">
      <c r="A148" s="44"/>
      <c r="B148" s="41"/>
      <c r="C148" s="43"/>
      <c r="D148" s="43"/>
      <c r="E148" s="421"/>
      <c r="F148" s="41"/>
      <c r="J148" s="151" t="s">
        <v>118</v>
      </c>
      <c r="K148" s="48" t="s">
        <v>99</v>
      </c>
      <c r="L148" s="48" t="s">
        <v>119</v>
      </c>
      <c r="M148" s="352"/>
      <c r="N148" s="360"/>
      <c r="O148" s="47"/>
      <c r="P148" s="47"/>
      <c r="Q148" s="47"/>
      <c r="R148" s="47"/>
      <c r="S148" s="47"/>
    </row>
    <row r="149" spans="1:19" ht="21" customHeight="1">
      <c r="A149" s="516" t="s">
        <v>120</v>
      </c>
      <c r="B149" s="536"/>
      <c r="C149" s="516"/>
      <c r="D149" s="421"/>
      <c r="E149" s="49"/>
      <c r="F149" s="41"/>
      <c r="J149" s="152" t="s">
        <v>83</v>
      </c>
      <c r="K149" s="31">
        <f>COUNTIF($K$11:$K$145,J149)</f>
        <v>13</v>
      </c>
      <c r="L149" s="404">
        <f>K149/$K$155</f>
        <v>9.6296296296296297E-2</v>
      </c>
      <c r="M149" s="352"/>
      <c r="N149" s="353"/>
      <c r="O149" s="26"/>
      <c r="P149" s="26"/>
      <c r="Q149" s="26"/>
      <c r="R149" s="26"/>
      <c r="S149" s="26"/>
    </row>
    <row r="150" spans="1:19" ht="15.75" customHeight="1">
      <c r="A150" s="44"/>
      <c r="B150" s="41"/>
      <c r="C150" s="43"/>
      <c r="D150" s="43"/>
      <c r="E150" s="421"/>
      <c r="F150" s="41"/>
      <c r="J150" s="152" t="s">
        <v>84</v>
      </c>
      <c r="K150" s="31">
        <f t="shared" ref="K150:K154" si="13">COUNTIF($K$11:$K$145,J150)</f>
        <v>95</v>
      </c>
      <c r="L150" s="404">
        <f t="shared" ref="L150:L154" si="14">K150/$K$155</f>
        <v>0.70370370370370372</v>
      </c>
      <c r="M150" s="352"/>
      <c r="N150" s="353"/>
      <c r="O150" s="26"/>
      <c r="P150" s="26"/>
      <c r="Q150" s="26"/>
      <c r="R150" s="26"/>
      <c r="S150" s="26"/>
    </row>
    <row r="151" spans="1:19" ht="15.75" customHeight="1">
      <c r="A151" s="44"/>
      <c r="B151" s="41"/>
      <c r="C151" s="43"/>
      <c r="D151" s="43"/>
      <c r="E151" s="421"/>
      <c r="F151" s="41"/>
      <c r="J151" s="152" t="s">
        <v>85</v>
      </c>
      <c r="K151" s="31">
        <f t="shared" si="13"/>
        <v>4</v>
      </c>
      <c r="L151" s="404">
        <f t="shared" si="14"/>
        <v>2.9629629629629631E-2</v>
      </c>
      <c r="M151" s="352"/>
      <c r="N151" s="353"/>
      <c r="O151" s="26"/>
      <c r="P151" s="26"/>
      <c r="Q151" s="26"/>
      <c r="R151" s="26"/>
      <c r="S151" s="26"/>
    </row>
    <row r="152" spans="1:19" ht="15.75" customHeight="1">
      <c r="A152" s="44"/>
      <c r="B152" s="41"/>
      <c r="C152" s="43"/>
      <c r="D152" s="43"/>
      <c r="E152" s="421"/>
      <c r="F152" s="41"/>
      <c r="J152" s="152" t="s">
        <v>86</v>
      </c>
      <c r="K152" s="31">
        <f t="shared" si="13"/>
        <v>0</v>
      </c>
      <c r="L152" s="404">
        <f t="shared" si="14"/>
        <v>0</v>
      </c>
      <c r="M152" s="352"/>
      <c r="N152" s="353"/>
      <c r="O152" s="26"/>
      <c r="P152" s="26"/>
      <c r="Q152" s="26"/>
      <c r="R152" s="26"/>
      <c r="S152" s="26"/>
    </row>
    <row r="153" spans="1:19" ht="15.75" customHeight="1">
      <c r="A153" s="44"/>
      <c r="B153" s="41"/>
      <c r="C153" s="43"/>
      <c r="D153" s="43"/>
      <c r="E153" s="421"/>
      <c r="F153" s="41"/>
      <c r="J153" s="152" t="s">
        <v>87</v>
      </c>
      <c r="K153" s="31">
        <f t="shared" si="13"/>
        <v>15</v>
      </c>
      <c r="L153" s="404">
        <f t="shared" si="14"/>
        <v>0.1111111111111111</v>
      </c>
      <c r="M153" s="352"/>
      <c r="N153" s="353"/>
      <c r="O153" s="26"/>
      <c r="P153" s="26"/>
      <c r="Q153" s="26"/>
      <c r="R153" s="26"/>
      <c r="S153" s="26"/>
    </row>
    <row r="154" spans="1:19" ht="21" customHeight="1">
      <c r="A154" s="531" t="s">
        <v>127</v>
      </c>
      <c r="B154" s="531"/>
      <c r="C154" s="531"/>
      <c r="D154" s="420"/>
      <c r="E154" s="51"/>
      <c r="F154" s="51"/>
      <c r="J154" s="152" t="s">
        <v>88</v>
      </c>
      <c r="K154" s="31">
        <f t="shared" si="13"/>
        <v>8</v>
      </c>
      <c r="L154" s="404">
        <f t="shared" si="14"/>
        <v>5.9259259259259262E-2</v>
      </c>
      <c r="M154" s="352"/>
      <c r="N154" s="353"/>
      <c r="O154" s="26"/>
      <c r="P154" s="26"/>
      <c r="Q154" s="26"/>
      <c r="R154" s="26"/>
      <c r="S154" s="26"/>
    </row>
    <row r="155" spans="1:19" ht="15.75" customHeight="1">
      <c r="A155" s="44"/>
      <c r="B155" s="41"/>
      <c r="C155" s="43"/>
      <c r="D155" s="43"/>
      <c r="E155" s="421"/>
      <c r="F155" s="41"/>
      <c r="J155" s="485" t="s">
        <v>121</v>
      </c>
      <c r="K155" s="486">
        <f>SUM(K149:K154)</f>
        <v>135</v>
      </c>
      <c r="L155" s="487">
        <f>SUM(L149:L154)</f>
        <v>1.0000000000000002</v>
      </c>
      <c r="M155" s="352"/>
      <c r="N155" s="353"/>
      <c r="O155" s="26"/>
      <c r="P155" s="26"/>
      <c r="Q155" s="26"/>
      <c r="R155" s="26"/>
      <c r="S155" s="26"/>
    </row>
    <row r="156" spans="1:19" s="52" customFormat="1" ht="5.25" customHeight="1">
      <c r="A156" s="417"/>
      <c r="B156" s="42"/>
      <c r="C156" s="30"/>
      <c r="D156" s="30"/>
      <c r="G156" s="440"/>
      <c r="H156" s="53"/>
      <c r="I156" s="53"/>
      <c r="J156" s="53"/>
      <c r="L156" s="405"/>
      <c r="M156" s="361"/>
      <c r="N156" s="53"/>
      <c r="O156" s="54"/>
      <c r="P156" s="54"/>
      <c r="Q156" s="54"/>
      <c r="R156" s="54"/>
      <c r="S156" s="54"/>
    </row>
    <row r="157" spans="1:19" s="56" customFormat="1" ht="6.75" customHeight="1">
      <c r="A157" s="55"/>
      <c r="B157" s="344"/>
      <c r="C157" s="344"/>
      <c r="D157" s="344"/>
      <c r="G157" s="532"/>
      <c r="H157" s="532"/>
      <c r="I157" s="532"/>
      <c r="J157" s="532"/>
      <c r="K157" s="532"/>
      <c r="L157" s="532"/>
      <c r="M157" s="362"/>
      <c r="N157" s="363"/>
    </row>
    <row r="158" spans="1:19" s="8" customFormat="1" ht="15.75">
      <c r="A158" s="513" t="s">
        <v>73</v>
      </c>
      <c r="B158" s="533"/>
      <c r="C158" s="513"/>
      <c r="D158" s="418"/>
      <c r="E158" s="513" t="s">
        <v>122</v>
      </c>
      <c r="F158" s="513"/>
      <c r="G158" s="513"/>
      <c r="H158" s="513"/>
      <c r="I158" s="515" t="s">
        <v>123</v>
      </c>
      <c r="J158" s="515"/>
      <c r="K158" s="515"/>
      <c r="L158" s="515"/>
      <c r="M158" s="364"/>
      <c r="N158" s="365"/>
    </row>
    <row r="159" spans="1:19" s="8" customFormat="1" ht="15.75">
      <c r="A159" s="57"/>
      <c r="B159" s="345"/>
      <c r="C159" s="433"/>
      <c r="D159" s="433"/>
      <c r="E159" s="58"/>
      <c r="F159" s="58"/>
      <c r="G159" s="433"/>
      <c r="H159" s="58"/>
      <c r="I159" s="58"/>
      <c r="J159" s="58"/>
      <c r="K159" s="59"/>
      <c r="L159" s="399"/>
      <c r="M159" s="364"/>
      <c r="N159" s="365"/>
    </row>
    <row r="160" spans="1:19" s="8" customFormat="1" ht="15.75">
      <c r="A160" s="57"/>
      <c r="B160" s="345"/>
      <c r="C160" s="433"/>
      <c r="D160" s="433"/>
      <c r="E160" s="58"/>
      <c r="F160" s="58"/>
      <c r="G160" s="433"/>
      <c r="H160" s="58"/>
      <c r="I160" s="58"/>
      <c r="J160" s="58"/>
      <c r="K160" s="59"/>
      <c r="L160" s="399"/>
      <c r="M160" s="364"/>
      <c r="N160" s="365"/>
    </row>
    <row r="161" spans="1:14" s="8" customFormat="1" ht="15.75">
      <c r="A161" s="423"/>
      <c r="B161" s="30"/>
      <c r="C161" s="30"/>
      <c r="D161" s="30"/>
      <c r="E161" s="153"/>
      <c r="F161" s="153"/>
      <c r="G161" s="30"/>
      <c r="H161" s="153"/>
      <c r="I161" s="153"/>
      <c r="J161" s="153"/>
      <c r="L161" s="399"/>
      <c r="M161" s="364"/>
      <c r="N161" s="365"/>
    </row>
    <row r="162" spans="1:14" s="8" customFormat="1" ht="15.75">
      <c r="A162" s="423"/>
      <c r="B162" s="30"/>
      <c r="C162" s="30"/>
      <c r="D162" s="30"/>
      <c r="E162" s="153"/>
      <c r="F162" s="153"/>
      <c r="G162" s="30"/>
      <c r="H162" s="153"/>
      <c r="I162" s="153"/>
      <c r="J162" s="153"/>
      <c r="L162" s="399"/>
      <c r="M162" s="364"/>
      <c r="N162" s="365"/>
    </row>
    <row r="163" spans="1:14" s="8" customFormat="1" ht="15.75">
      <c r="A163" s="515"/>
      <c r="B163" s="531"/>
      <c r="C163" s="515"/>
      <c r="D163" s="420"/>
      <c r="E163" s="515" t="s">
        <v>107</v>
      </c>
      <c r="F163" s="515"/>
      <c r="G163" s="515"/>
      <c r="H163" s="515"/>
      <c r="I163" s="153"/>
      <c r="J163" s="153"/>
      <c r="L163" s="399"/>
      <c r="M163" s="364"/>
      <c r="N163" s="365"/>
    </row>
  </sheetData>
  <mergeCells count="21">
    <mergeCell ref="A158:C158"/>
    <mergeCell ref="E158:H158"/>
    <mergeCell ref="I158:L158"/>
    <mergeCell ref="A163:C163"/>
    <mergeCell ref="E163:H163"/>
    <mergeCell ref="J147:L147"/>
    <mergeCell ref="A149:C149"/>
    <mergeCell ref="A154:C154"/>
    <mergeCell ref="G157:L157"/>
    <mergeCell ref="A7:L7"/>
    <mergeCell ref="M7:W7"/>
    <mergeCell ref="A8:L8"/>
    <mergeCell ref="M8:W8"/>
    <mergeCell ref="A9:L9"/>
    <mergeCell ref="C10:E10"/>
    <mergeCell ref="A6:L6"/>
    <mergeCell ref="A2:E2"/>
    <mergeCell ref="F2:L2"/>
    <mergeCell ref="A3:E3"/>
    <mergeCell ref="F3:L3"/>
    <mergeCell ref="A5:L5"/>
  </mergeCells>
  <conditionalFormatting sqref="J11:J141 J143">
    <cfRule type="cellIs" dxfId="53" priority="123" stopIfTrue="1" operator="equal">
      <formula>0</formula>
    </cfRule>
  </conditionalFormatting>
  <conditionalFormatting sqref="H141 H11:I140 H143:I143">
    <cfRule type="cellIs" dxfId="52" priority="77" stopIfTrue="1" operator="between">
      <formula>0</formula>
      <formula>49</formula>
    </cfRule>
  </conditionalFormatting>
  <conditionalFormatting sqref="H141 H11:I140 H143:I143">
    <cfRule type="cellIs" dxfId="51" priority="76" operator="equal">
      <formula>0</formula>
    </cfRule>
  </conditionalFormatting>
  <conditionalFormatting sqref="I141">
    <cfRule type="cellIs" dxfId="50" priority="75" stopIfTrue="1" operator="between">
      <formula>0</formula>
      <formula>49</formula>
    </cfRule>
  </conditionalFormatting>
  <conditionalFormatting sqref="I141">
    <cfRule type="cellIs" dxfId="49" priority="74" operator="equal">
      <formula>0</formula>
    </cfRule>
  </conditionalFormatting>
  <conditionalFormatting sqref="I145">
    <cfRule type="cellIs" dxfId="48" priority="72" stopIfTrue="1" operator="between">
      <formula>0</formula>
      <formula>49</formula>
    </cfRule>
  </conditionalFormatting>
  <conditionalFormatting sqref="I145">
    <cfRule type="cellIs" dxfId="47" priority="71" operator="equal">
      <formula>0</formula>
    </cfRule>
  </conditionalFormatting>
  <conditionalFormatting sqref="J145">
    <cfRule type="cellIs" dxfId="46" priority="70" stopIfTrue="1" operator="equal">
      <formula>0</formula>
    </cfRule>
  </conditionalFormatting>
  <conditionalFormatting sqref="H145">
    <cfRule type="cellIs" dxfId="45" priority="66" stopIfTrue="1" operator="between">
      <formula>0</formula>
      <formula>49</formula>
    </cfRule>
  </conditionalFormatting>
  <conditionalFormatting sqref="H145">
    <cfRule type="cellIs" dxfId="44" priority="65" operator="equal">
      <formula>0</formula>
    </cfRule>
  </conditionalFormatting>
  <conditionalFormatting sqref="J144">
    <cfRule type="cellIs" dxfId="43" priority="10" stopIfTrue="1" operator="equal">
      <formula>0</formula>
    </cfRule>
  </conditionalFormatting>
  <conditionalFormatting sqref="H144:I144">
    <cfRule type="cellIs" dxfId="42" priority="9" stopIfTrue="1" operator="between">
      <formula>0</formula>
      <formula>49</formula>
    </cfRule>
  </conditionalFormatting>
  <conditionalFormatting sqref="H144:I144">
    <cfRule type="cellIs" dxfId="41" priority="8" operator="equal">
      <formula>0</formula>
    </cfRule>
  </conditionalFormatting>
  <conditionalFormatting sqref="J142">
    <cfRule type="cellIs" dxfId="40" priority="7" stopIfTrue="1" operator="equal">
      <formula>0</formula>
    </cfRule>
  </conditionalFormatting>
  <conditionalFormatting sqref="H142:I142">
    <cfRule type="cellIs" dxfId="39" priority="6" stopIfTrue="1" operator="between">
      <formula>0</formula>
      <formula>49</formula>
    </cfRule>
  </conditionalFormatting>
  <conditionalFormatting sqref="H142:I142">
    <cfRule type="cellIs" dxfId="38" priority="5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0"/>
  <sheetViews>
    <sheetView zoomScaleNormal="100" workbookViewId="0">
      <pane xSplit="5" ySplit="10" topLeftCell="F24" activePane="bottomRight" state="frozen"/>
      <selection activeCell="E161" sqref="E161:F161"/>
      <selection pane="topRight" activeCell="E161" sqref="E161:F161"/>
      <selection pane="bottomLeft" activeCell="E161" sqref="E161:F161"/>
      <selection pane="bottomRight" activeCell="L25" sqref="L25:L29"/>
    </sheetView>
  </sheetViews>
  <sheetFormatPr defaultRowHeight="16.5"/>
  <cols>
    <col min="1" max="1" width="3.28515625" style="419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1696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1695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22" t="s">
        <v>48</v>
      </c>
      <c r="B10" s="422" t="s">
        <v>9</v>
      </c>
      <c r="C10" s="539" t="s">
        <v>111</v>
      </c>
      <c r="D10" s="539"/>
      <c r="E10" s="539"/>
      <c r="F10" s="27" t="s">
        <v>112</v>
      </c>
      <c r="G10" s="422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8" customFormat="1" ht="24" customHeight="1">
      <c r="A11" s="31">
        <v>1</v>
      </c>
      <c r="B11" s="342">
        <v>2010216705</v>
      </c>
      <c r="C11" s="123" t="s">
        <v>1264</v>
      </c>
      <c r="D11" s="124" t="s">
        <v>1212</v>
      </c>
      <c r="E11" s="443" t="s">
        <v>1104</v>
      </c>
      <c r="F11" s="199">
        <v>35333</v>
      </c>
      <c r="G11" s="474" t="s">
        <v>34</v>
      </c>
      <c r="H11" s="121">
        <v>0</v>
      </c>
      <c r="I11" s="121">
        <v>0</v>
      </c>
      <c r="J11" s="32">
        <f t="shared" ref="J11:J20" si="0">(H11+I11)/2</f>
        <v>0</v>
      </c>
      <c r="K11" s="33" t="str">
        <f t="shared" ref="K11:K20" si="1">IF(J11&gt;=90,"X SẮC",IF(J11&gt;=80,"TỐT",IF(J11&gt;=65,"KHÁ",IF(J11&gt;=50,"T. BÌNH",IF(J11&gt;=35,"YẾU","KÉM")))))</f>
        <v>KÉM</v>
      </c>
      <c r="L11" s="349" t="s">
        <v>1625</v>
      </c>
      <c r="M11" s="376" t="s">
        <v>1144</v>
      </c>
      <c r="N11" s="377" t="s">
        <v>1291</v>
      </c>
      <c r="O11" s="288" t="s">
        <v>1320</v>
      </c>
      <c r="P11" s="25"/>
      <c r="Q11" s="25"/>
      <c r="R11" s="25"/>
      <c r="S11" s="25"/>
      <c r="T11" s="25"/>
      <c r="U11" s="25"/>
      <c r="V11" s="25"/>
      <c r="W11" s="25"/>
    </row>
    <row r="12" spans="1:23" s="38" customFormat="1" ht="24" customHeight="1">
      <c r="A12" s="31">
        <f>A11+1</f>
        <v>2</v>
      </c>
      <c r="B12" s="342">
        <v>2110213068</v>
      </c>
      <c r="C12" s="123" t="s">
        <v>993</v>
      </c>
      <c r="D12" s="124" t="s">
        <v>1305</v>
      </c>
      <c r="E12" s="443" t="s">
        <v>1045</v>
      </c>
      <c r="F12" s="199">
        <v>35585</v>
      </c>
      <c r="G12" s="474" t="s">
        <v>34</v>
      </c>
      <c r="H12" s="121">
        <v>88</v>
      </c>
      <c r="I12" s="121">
        <v>85</v>
      </c>
      <c r="J12" s="32">
        <f t="shared" si="0"/>
        <v>86.5</v>
      </c>
      <c r="K12" s="33" t="str">
        <f t="shared" si="1"/>
        <v>TỐT</v>
      </c>
      <c r="L12" s="349"/>
      <c r="M12" s="376"/>
      <c r="N12" s="377"/>
      <c r="O12" s="288" t="s">
        <v>1320</v>
      </c>
      <c r="P12" s="25"/>
      <c r="Q12" s="25"/>
      <c r="R12" s="25"/>
      <c r="S12" s="25"/>
      <c r="T12" s="25"/>
      <c r="U12" s="25"/>
      <c r="V12" s="25"/>
      <c r="W12" s="25"/>
    </row>
    <row r="13" spans="1:23" s="38" customFormat="1" ht="24" customHeight="1">
      <c r="A13" s="31">
        <f t="shared" ref="A13:A20" si="2">A12+1</f>
        <v>3</v>
      </c>
      <c r="B13" s="342">
        <v>2110213069</v>
      </c>
      <c r="C13" s="123" t="s">
        <v>979</v>
      </c>
      <c r="D13" s="124" t="s">
        <v>986</v>
      </c>
      <c r="E13" s="443" t="s">
        <v>1067</v>
      </c>
      <c r="F13" s="199">
        <v>35498</v>
      </c>
      <c r="G13" s="474" t="s">
        <v>34</v>
      </c>
      <c r="H13" s="121">
        <v>82</v>
      </c>
      <c r="I13" s="121">
        <v>85</v>
      </c>
      <c r="J13" s="32">
        <f t="shared" si="0"/>
        <v>83.5</v>
      </c>
      <c r="K13" s="33" t="str">
        <f t="shared" si="1"/>
        <v>TỐT</v>
      </c>
      <c r="L13" s="349"/>
      <c r="M13" s="376"/>
      <c r="N13" s="377"/>
      <c r="O13" s="288" t="s">
        <v>1320</v>
      </c>
      <c r="P13" s="25"/>
      <c r="Q13" s="25"/>
      <c r="R13" s="25"/>
      <c r="S13" s="25"/>
      <c r="T13" s="25"/>
      <c r="U13" s="25"/>
      <c r="V13" s="25"/>
      <c r="W13" s="25"/>
    </row>
    <row r="14" spans="1:23" s="38" customFormat="1" ht="24" customHeight="1">
      <c r="A14" s="31">
        <f t="shared" si="2"/>
        <v>4</v>
      </c>
      <c r="B14" s="342">
        <v>2110215092</v>
      </c>
      <c r="C14" s="123" t="s">
        <v>979</v>
      </c>
      <c r="D14" s="124" t="s">
        <v>986</v>
      </c>
      <c r="E14" s="443" t="s">
        <v>1045</v>
      </c>
      <c r="F14" s="199">
        <v>35636</v>
      </c>
      <c r="G14" s="474" t="s">
        <v>34</v>
      </c>
      <c r="H14" s="121">
        <v>82</v>
      </c>
      <c r="I14" s="121">
        <v>85</v>
      </c>
      <c r="J14" s="32">
        <f t="shared" si="0"/>
        <v>83.5</v>
      </c>
      <c r="K14" s="33" t="str">
        <f t="shared" si="1"/>
        <v>TỐT</v>
      </c>
      <c r="L14" s="349"/>
      <c r="M14" s="376"/>
      <c r="N14" s="377"/>
      <c r="O14" s="288" t="s">
        <v>1320</v>
      </c>
      <c r="P14" s="25"/>
      <c r="Q14" s="25"/>
      <c r="R14" s="25"/>
      <c r="S14" s="25"/>
      <c r="T14" s="25"/>
      <c r="U14" s="25"/>
      <c r="V14" s="25"/>
      <c r="W14" s="25"/>
    </row>
    <row r="15" spans="1:23" s="38" customFormat="1" ht="24" customHeight="1">
      <c r="A15" s="31">
        <f t="shared" si="2"/>
        <v>5</v>
      </c>
      <c r="B15" s="342">
        <v>2110215095</v>
      </c>
      <c r="C15" s="123" t="s">
        <v>999</v>
      </c>
      <c r="D15" s="124" t="s">
        <v>1020</v>
      </c>
      <c r="E15" s="443" t="s">
        <v>1068</v>
      </c>
      <c r="F15" s="199">
        <v>35410</v>
      </c>
      <c r="G15" s="474" t="s">
        <v>34</v>
      </c>
      <c r="H15" s="121">
        <v>83</v>
      </c>
      <c r="I15" s="121">
        <v>90</v>
      </c>
      <c r="J15" s="32">
        <f t="shared" si="0"/>
        <v>86.5</v>
      </c>
      <c r="K15" s="33" t="str">
        <f t="shared" si="1"/>
        <v>TỐT</v>
      </c>
      <c r="L15" s="349"/>
      <c r="M15" s="376"/>
      <c r="N15" s="377"/>
      <c r="O15" s="288" t="s">
        <v>1320</v>
      </c>
      <c r="P15" s="25"/>
      <c r="Q15" s="25"/>
      <c r="R15" s="25"/>
      <c r="S15" s="25"/>
      <c r="T15" s="25"/>
      <c r="U15" s="25"/>
      <c r="V15" s="25"/>
      <c r="W15" s="25"/>
    </row>
    <row r="16" spans="1:23" s="38" customFormat="1" ht="24" customHeight="1">
      <c r="A16" s="31">
        <f t="shared" si="2"/>
        <v>6</v>
      </c>
      <c r="B16" s="342">
        <v>2110215096</v>
      </c>
      <c r="C16" s="123" t="s">
        <v>979</v>
      </c>
      <c r="D16" s="124" t="s">
        <v>991</v>
      </c>
      <c r="E16" s="443" t="s">
        <v>1091</v>
      </c>
      <c r="F16" s="199">
        <v>35496</v>
      </c>
      <c r="G16" s="474" t="s">
        <v>34</v>
      </c>
      <c r="H16" s="121">
        <v>70</v>
      </c>
      <c r="I16" s="121">
        <v>0</v>
      </c>
      <c r="J16" s="32">
        <f t="shared" si="0"/>
        <v>35</v>
      </c>
      <c r="K16" s="33" t="str">
        <f t="shared" si="1"/>
        <v>YẾU</v>
      </c>
      <c r="L16" s="349" t="s">
        <v>1653</v>
      </c>
      <c r="M16" s="376" t="s">
        <v>1144</v>
      </c>
      <c r="N16" s="377" t="s">
        <v>1291</v>
      </c>
      <c r="O16" s="288" t="s">
        <v>1320</v>
      </c>
      <c r="P16" s="25"/>
      <c r="Q16" s="25"/>
      <c r="R16" s="25"/>
      <c r="S16" s="25"/>
      <c r="T16" s="25"/>
      <c r="U16" s="25"/>
      <c r="V16" s="25"/>
      <c r="W16" s="25"/>
    </row>
    <row r="17" spans="1:23" s="38" customFormat="1" ht="24" customHeight="1">
      <c r="A17" s="31">
        <f t="shared" si="2"/>
        <v>7</v>
      </c>
      <c r="B17" s="342">
        <v>2110215098</v>
      </c>
      <c r="C17" s="123" t="s">
        <v>987</v>
      </c>
      <c r="D17" s="124" t="s">
        <v>1222</v>
      </c>
      <c r="E17" s="443" t="s">
        <v>1102</v>
      </c>
      <c r="F17" s="199">
        <v>34806</v>
      </c>
      <c r="G17" s="474" t="s">
        <v>34</v>
      </c>
      <c r="H17" s="121">
        <v>0</v>
      </c>
      <c r="I17" s="121">
        <v>0</v>
      </c>
      <c r="J17" s="32">
        <f t="shared" si="0"/>
        <v>0</v>
      </c>
      <c r="K17" s="33" t="str">
        <f t="shared" si="1"/>
        <v>KÉM</v>
      </c>
      <c r="L17" s="349" t="s">
        <v>1625</v>
      </c>
      <c r="M17" s="376" t="s">
        <v>1144</v>
      </c>
      <c r="N17" s="377" t="s">
        <v>1291</v>
      </c>
      <c r="O17" s="288" t="s">
        <v>1320</v>
      </c>
      <c r="P17" s="25"/>
      <c r="Q17" s="25"/>
      <c r="R17" s="25"/>
      <c r="S17" s="25"/>
      <c r="T17" s="25"/>
      <c r="U17" s="25"/>
      <c r="V17" s="25"/>
      <c r="W17" s="25"/>
    </row>
    <row r="18" spans="1:23" s="38" customFormat="1" ht="24" customHeight="1">
      <c r="A18" s="31">
        <f t="shared" si="2"/>
        <v>8</v>
      </c>
      <c r="B18" s="342">
        <v>2110218315</v>
      </c>
      <c r="C18" s="123" t="s">
        <v>987</v>
      </c>
      <c r="D18" s="124" t="s">
        <v>1304</v>
      </c>
      <c r="E18" s="443" t="s">
        <v>1221</v>
      </c>
      <c r="F18" s="199">
        <v>35157</v>
      </c>
      <c r="G18" s="474" t="s">
        <v>34</v>
      </c>
      <c r="H18" s="121">
        <v>93</v>
      </c>
      <c r="I18" s="121">
        <v>95</v>
      </c>
      <c r="J18" s="32">
        <f t="shared" si="0"/>
        <v>94</v>
      </c>
      <c r="K18" s="33" t="str">
        <f t="shared" si="1"/>
        <v>X SẮC</v>
      </c>
      <c r="L18" s="349"/>
      <c r="M18" s="376"/>
      <c r="N18" s="377"/>
      <c r="O18" s="288" t="s">
        <v>1320</v>
      </c>
      <c r="P18" s="25"/>
      <c r="Q18" s="25"/>
      <c r="R18" s="25"/>
      <c r="S18" s="25"/>
      <c r="T18" s="25"/>
      <c r="U18" s="25"/>
      <c r="V18" s="25"/>
      <c r="W18" s="25"/>
    </row>
    <row r="19" spans="1:23" s="38" customFormat="1" ht="24" customHeight="1">
      <c r="A19" s="31">
        <f t="shared" si="2"/>
        <v>9</v>
      </c>
      <c r="B19" s="342">
        <v>2110219582</v>
      </c>
      <c r="C19" s="123" t="s">
        <v>979</v>
      </c>
      <c r="D19" s="124" t="s">
        <v>1006</v>
      </c>
      <c r="E19" s="443" t="s">
        <v>1133</v>
      </c>
      <c r="F19" s="199">
        <v>35634</v>
      </c>
      <c r="G19" s="474" t="s">
        <v>34</v>
      </c>
      <c r="H19" s="121">
        <v>88</v>
      </c>
      <c r="I19" s="121">
        <v>85</v>
      </c>
      <c r="J19" s="32">
        <f t="shared" si="0"/>
        <v>86.5</v>
      </c>
      <c r="K19" s="33" t="str">
        <f t="shared" si="1"/>
        <v>TỐT</v>
      </c>
      <c r="L19" s="349"/>
      <c r="M19" s="376"/>
      <c r="N19" s="377"/>
      <c r="O19" s="288" t="s">
        <v>1320</v>
      </c>
      <c r="P19" s="25"/>
      <c r="Q19" s="25"/>
      <c r="R19" s="25"/>
      <c r="S19" s="25"/>
      <c r="T19" s="25"/>
      <c r="U19" s="25"/>
      <c r="V19" s="25"/>
      <c r="W19" s="25"/>
    </row>
    <row r="20" spans="1:23" s="38" customFormat="1" ht="24" customHeight="1">
      <c r="A20" s="31">
        <f t="shared" si="2"/>
        <v>10</v>
      </c>
      <c r="B20" s="342">
        <v>2110219599</v>
      </c>
      <c r="C20" s="123" t="s">
        <v>1046</v>
      </c>
      <c r="D20" s="124" t="s">
        <v>1001</v>
      </c>
      <c r="E20" s="443" t="s">
        <v>1281</v>
      </c>
      <c r="F20" s="199">
        <v>33423</v>
      </c>
      <c r="G20" s="474" t="s">
        <v>34</v>
      </c>
      <c r="H20" s="121">
        <v>82</v>
      </c>
      <c r="I20" s="121">
        <v>85</v>
      </c>
      <c r="J20" s="32">
        <f t="shared" si="0"/>
        <v>83.5</v>
      </c>
      <c r="K20" s="33" t="str">
        <f t="shared" si="1"/>
        <v>TỐT</v>
      </c>
      <c r="L20" s="349"/>
      <c r="M20" s="376"/>
      <c r="N20" s="377"/>
      <c r="O20" s="288" t="s">
        <v>1320</v>
      </c>
      <c r="P20" s="25"/>
      <c r="Q20" s="25"/>
      <c r="R20" s="25"/>
      <c r="S20" s="25"/>
      <c r="T20" s="25"/>
      <c r="U20" s="25"/>
      <c r="V20" s="25"/>
      <c r="W20" s="25"/>
    </row>
    <row r="21" spans="1:23" s="38" customFormat="1" ht="21.75" customHeight="1">
      <c r="A21" s="375"/>
      <c r="B21" s="375"/>
      <c r="C21" s="375"/>
      <c r="D21" s="375"/>
      <c r="E21" s="375"/>
      <c r="F21" s="375"/>
      <c r="G21" s="471"/>
      <c r="H21" s="375"/>
      <c r="I21" s="375"/>
      <c r="J21" s="375"/>
      <c r="K21" s="375"/>
      <c r="L21" s="375"/>
      <c r="M21" s="375"/>
      <c r="N21" s="450"/>
      <c r="O21" s="155"/>
    </row>
    <row r="22" spans="1:23">
      <c r="A22" s="44"/>
      <c r="B22" s="41"/>
      <c r="C22" s="43"/>
      <c r="D22" s="43"/>
      <c r="E22" s="440"/>
      <c r="F22" s="46"/>
      <c r="J22" s="540" t="s">
        <v>117</v>
      </c>
      <c r="K22" s="541"/>
      <c r="L22" s="542"/>
      <c r="M22" s="352"/>
      <c r="N22" s="360"/>
      <c r="O22" s="47"/>
      <c r="P22" s="47"/>
      <c r="Q22" s="47"/>
      <c r="R22" s="47"/>
      <c r="S22" s="47"/>
    </row>
    <row r="23" spans="1:23">
      <c r="A23" s="44"/>
      <c r="B23" s="41"/>
      <c r="C23" s="43"/>
      <c r="D23" s="43"/>
      <c r="E23" s="421"/>
      <c r="F23" s="41"/>
      <c r="J23" s="459" t="s">
        <v>118</v>
      </c>
      <c r="K23" s="48" t="s">
        <v>99</v>
      </c>
      <c r="L23" s="48" t="s">
        <v>119</v>
      </c>
      <c r="M23" s="352"/>
      <c r="N23" s="360"/>
      <c r="O23" s="47"/>
      <c r="P23" s="47"/>
      <c r="Q23" s="47"/>
      <c r="R23" s="47"/>
      <c r="S23" s="47"/>
    </row>
    <row r="24" spans="1:23" ht="21" customHeight="1">
      <c r="A24" s="516" t="s">
        <v>120</v>
      </c>
      <c r="B24" s="536"/>
      <c r="C24" s="516"/>
      <c r="D24" s="421"/>
      <c r="E24" s="49"/>
      <c r="F24" s="41"/>
      <c r="J24" s="459" t="s">
        <v>83</v>
      </c>
      <c r="K24" s="31">
        <f>COUNTIF($K$11:$K$20,J24)</f>
        <v>1</v>
      </c>
      <c r="L24" s="404">
        <f>K24/$K$30</f>
        <v>0.1</v>
      </c>
      <c r="M24" s="352"/>
      <c r="N24" s="353"/>
      <c r="O24" s="26"/>
      <c r="P24" s="26"/>
      <c r="Q24" s="26"/>
      <c r="R24" s="26"/>
      <c r="S24" s="26"/>
    </row>
    <row r="25" spans="1:23" ht="15.75" customHeight="1">
      <c r="A25" s="44"/>
      <c r="B25" s="41"/>
      <c r="C25" s="43"/>
      <c r="D25" s="43"/>
      <c r="E25" s="421"/>
      <c r="F25" s="41"/>
      <c r="J25" s="459" t="s">
        <v>84</v>
      </c>
      <c r="K25" s="31">
        <f t="shared" ref="K25:K29" si="3">COUNTIF($K$11:$K$20,J25)</f>
        <v>6</v>
      </c>
      <c r="L25" s="404">
        <f t="shared" ref="L25:L29" si="4">K25/$K$30</f>
        <v>0.6</v>
      </c>
      <c r="M25" s="352"/>
      <c r="N25" s="353"/>
      <c r="O25" s="26"/>
      <c r="P25" s="26"/>
      <c r="Q25" s="26"/>
      <c r="R25" s="26"/>
      <c r="S25" s="26"/>
    </row>
    <row r="26" spans="1:23" ht="15.75" customHeight="1">
      <c r="A26" s="44"/>
      <c r="B26" s="41"/>
      <c r="C26" s="43"/>
      <c r="D26" s="43"/>
      <c r="E26" s="421"/>
      <c r="F26" s="41"/>
      <c r="J26" s="459" t="s">
        <v>85</v>
      </c>
      <c r="K26" s="31">
        <f t="shared" si="3"/>
        <v>0</v>
      </c>
      <c r="L26" s="404">
        <f t="shared" si="4"/>
        <v>0</v>
      </c>
      <c r="M26" s="352"/>
      <c r="N26" s="353"/>
      <c r="O26" s="26"/>
      <c r="P26" s="26"/>
      <c r="Q26" s="26"/>
      <c r="R26" s="26"/>
      <c r="S26" s="26"/>
    </row>
    <row r="27" spans="1:23" ht="15.75" customHeight="1">
      <c r="A27" s="44"/>
      <c r="B27" s="41"/>
      <c r="C27" s="43"/>
      <c r="D27" s="43"/>
      <c r="E27" s="421"/>
      <c r="F27" s="41"/>
      <c r="J27" s="459" t="s">
        <v>86</v>
      </c>
      <c r="K27" s="31">
        <f t="shared" si="3"/>
        <v>0</v>
      </c>
      <c r="L27" s="404">
        <f t="shared" si="4"/>
        <v>0</v>
      </c>
      <c r="M27" s="352"/>
      <c r="N27" s="353"/>
      <c r="O27" s="26"/>
      <c r="P27" s="26"/>
      <c r="Q27" s="26"/>
      <c r="R27" s="26"/>
      <c r="S27" s="26"/>
    </row>
    <row r="28" spans="1:23" ht="15.75" customHeight="1">
      <c r="A28" s="44"/>
      <c r="B28" s="41"/>
      <c r="C28" s="43"/>
      <c r="D28" s="43"/>
      <c r="E28" s="421"/>
      <c r="F28" s="41"/>
      <c r="J28" s="459" t="s">
        <v>87</v>
      </c>
      <c r="K28" s="31">
        <f t="shared" si="3"/>
        <v>1</v>
      </c>
      <c r="L28" s="404">
        <f t="shared" si="4"/>
        <v>0.1</v>
      </c>
      <c r="M28" s="352"/>
      <c r="N28" s="353"/>
      <c r="O28" s="26"/>
      <c r="P28" s="26"/>
      <c r="Q28" s="26"/>
      <c r="R28" s="26"/>
      <c r="S28" s="26"/>
    </row>
    <row r="29" spans="1:23" ht="21" customHeight="1">
      <c r="A29" s="531" t="s">
        <v>127</v>
      </c>
      <c r="B29" s="531"/>
      <c r="C29" s="531"/>
      <c r="D29" s="420"/>
      <c r="E29" s="51"/>
      <c r="F29" s="51"/>
      <c r="J29" s="459" t="s">
        <v>88</v>
      </c>
      <c r="K29" s="31">
        <f t="shared" si="3"/>
        <v>2</v>
      </c>
      <c r="L29" s="404">
        <f t="shared" si="4"/>
        <v>0.2</v>
      </c>
      <c r="M29" s="352"/>
      <c r="N29" s="353"/>
      <c r="O29" s="26"/>
      <c r="P29" s="26"/>
      <c r="Q29" s="26"/>
      <c r="R29" s="26"/>
      <c r="S29" s="26"/>
    </row>
    <row r="30" spans="1:23" ht="15.75" customHeight="1">
      <c r="A30" s="44"/>
      <c r="B30" s="41"/>
      <c r="C30" s="43"/>
      <c r="D30" s="43"/>
      <c r="E30" s="421"/>
      <c r="F30" s="41"/>
      <c r="J30" s="485" t="s">
        <v>121</v>
      </c>
      <c r="K30" s="486">
        <f>SUM(K24:K29)</f>
        <v>10</v>
      </c>
      <c r="L30" s="487">
        <f>SUM(L24:L29)</f>
        <v>1</v>
      </c>
      <c r="M30" s="352"/>
      <c r="N30" s="353"/>
      <c r="O30" s="26"/>
      <c r="P30" s="26"/>
      <c r="Q30" s="26"/>
      <c r="R30" s="26"/>
      <c r="S30" s="26"/>
    </row>
    <row r="31" spans="1:23" s="52" customFormat="1" ht="5.25" customHeight="1">
      <c r="A31" s="417"/>
      <c r="B31" s="42"/>
      <c r="C31" s="30"/>
      <c r="D31" s="30"/>
      <c r="G31" s="440"/>
      <c r="H31" s="53"/>
      <c r="I31" s="53"/>
      <c r="J31" s="53"/>
      <c r="L31" s="405"/>
      <c r="M31" s="361"/>
      <c r="N31" s="53"/>
      <c r="O31" s="54"/>
      <c r="P31" s="54"/>
      <c r="Q31" s="54"/>
      <c r="R31" s="54"/>
      <c r="S31" s="54"/>
    </row>
    <row r="32" spans="1:23" s="56" customFormat="1" ht="6.75" customHeight="1">
      <c r="A32" s="55"/>
      <c r="B32" s="344"/>
      <c r="C32" s="344"/>
      <c r="D32" s="344"/>
      <c r="G32" s="532"/>
      <c r="H32" s="532"/>
      <c r="I32" s="532"/>
      <c r="J32" s="532"/>
      <c r="K32" s="532"/>
      <c r="L32" s="532"/>
      <c r="M32" s="362"/>
      <c r="N32" s="363"/>
    </row>
    <row r="33" spans="1:23" s="8" customFormat="1" ht="15.75">
      <c r="A33" s="513" t="s">
        <v>73</v>
      </c>
      <c r="B33" s="533"/>
      <c r="C33" s="513"/>
      <c r="D33" s="418"/>
      <c r="E33" s="513" t="s">
        <v>122</v>
      </c>
      <c r="F33" s="513"/>
      <c r="G33" s="513"/>
      <c r="H33" s="513"/>
      <c r="I33" s="515" t="s">
        <v>123</v>
      </c>
      <c r="J33" s="515"/>
      <c r="K33" s="515"/>
      <c r="L33" s="515"/>
      <c r="M33" s="364"/>
      <c r="N33" s="365"/>
    </row>
    <row r="34" spans="1:23" s="8" customFormat="1" ht="15.75">
      <c r="A34" s="57"/>
      <c r="B34" s="345"/>
      <c r="C34" s="433"/>
      <c r="D34" s="433"/>
      <c r="E34" s="58"/>
      <c r="F34" s="58"/>
      <c r="G34" s="433"/>
      <c r="H34" s="58"/>
      <c r="I34" s="58"/>
      <c r="J34" s="58"/>
      <c r="K34" s="59"/>
      <c r="L34" s="399"/>
      <c r="M34" s="364"/>
      <c r="N34" s="365"/>
    </row>
    <row r="35" spans="1:23" s="8" customFormat="1" ht="15.75">
      <c r="A35" s="57"/>
      <c r="B35" s="345"/>
      <c r="C35" s="433"/>
      <c r="D35" s="433"/>
      <c r="E35" s="58"/>
      <c r="F35" s="58"/>
      <c r="G35" s="433"/>
      <c r="H35" s="58"/>
      <c r="I35" s="58"/>
      <c r="J35" s="58"/>
      <c r="K35" s="59"/>
      <c r="L35" s="399"/>
      <c r="M35" s="364"/>
      <c r="N35" s="365"/>
    </row>
    <row r="36" spans="1:23" s="8" customFormat="1" ht="15.75">
      <c r="A36" s="423"/>
      <c r="B36" s="30"/>
      <c r="C36" s="30"/>
      <c r="D36" s="30"/>
      <c r="E36" s="153"/>
      <c r="F36" s="153"/>
      <c r="G36" s="30"/>
      <c r="H36" s="153"/>
      <c r="I36" s="153"/>
      <c r="J36" s="153"/>
      <c r="L36" s="399"/>
      <c r="M36" s="364"/>
      <c r="N36" s="365"/>
    </row>
    <row r="37" spans="1:23" s="8" customFormat="1" ht="15.75">
      <c r="A37" s="423"/>
      <c r="B37" s="30"/>
      <c r="C37" s="30"/>
      <c r="D37" s="30"/>
      <c r="E37" s="153"/>
      <c r="F37" s="153"/>
      <c r="G37" s="30"/>
      <c r="H37" s="153"/>
      <c r="I37" s="153"/>
      <c r="J37" s="153"/>
      <c r="L37" s="399"/>
      <c r="M37" s="364"/>
      <c r="N37" s="365"/>
    </row>
    <row r="38" spans="1:23" s="8" customFormat="1" ht="15.75">
      <c r="A38" s="515"/>
      <c r="B38" s="531"/>
      <c r="C38" s="515"/>
      <c r="D38" s="420"/>
      <c r="E38" s="515" t="s">
        <v>107</v>
      </c>
      <c r="F38" s="515"/>
      <c r="G38" s="515"/>
      <c r="H38" s="515"/>
      <c r="I38" s="153"/>
      <c r="J38" s="153"/>
      <c r="L38" s="399"/>
      <c r="M38" s="364"/>
      <c r="N38" s="365"/>
    </row>
    <row r="39" spans="1:23" s="38" customFormat="1" ht="24" customHeight="1">
      <c r="A39" s="449"/>
      <c r="B39" s="452"/>
      <c r="C39" s="254"/>
      <c r="D39" s="254"/>
      <c r="E39" s="456"/>
      <c r="F39" s="217"/>
      <c r="G39" s="475"/>
      <c r="H39" s="289"/>
      <c r="I39" s="289"/>
      <c r="J39" s="453"/>
      <c r="K39" s="41"/>
      <c r="L39" s="457"/>
      <c r="M39" s="376"/>
      <c r="N39" s="377"/>
      <c r="O39" s="288"/>
      <c r="P39" s="25"/>
      <c r="Q39" s="25"/>
      <c r="R39" s="25"/>
      <c r="S39" s="25"/>
      <c r="T39" s="25"/>
      <c r="U39" s="25"/>
      <c r="V39" s="25"/>
      <c r="W39" s="25"/>
    </row>
    <row r="40" spans="1:23" s="38" customFormat="1" ht="24" customHeight="1">
      <c r="A40" s="341"/>
      <c r="B40" s="341"/>
      <c r="C40" s="434"/>
      <c r="D40" s="434"/>
      <c r="E40" s="444"/>
      <c r="F40" s="341"/>
      <c r="G40" s="434"/>
      <c r="H40" s="341"/>
      <c r="I40" s="341"/>
      <c r="J40" s="341"/>
      <c r="K40" s="341"/>
      <c r="L40" s="410"/>
      <c r="M40" s="376"/>
      <c r="N40" s="377"/>
      <c r="O40" s="288"/>
      <c r="P40" s="25"/>
      <c r="Q40" s="25"/>
      <c r="R40" s="25"/>
      <c r="S40" s="25"/>
      <c r="T40" s="25"/>
      <c r="U40" s="25"/>
      <c r="V40" s="25"/>
      <c r="W40" s="25"/>
    </row>
  </sheetData>
  <mergeCells count="21">
    <mergeCell ref="A9:L9"/>
    <mergeCell ref="C10:E10"/>
    <mergeCell ref="J22:L22"/>
    <mergeCell ref="A38:C38"/>
    <mergeCell ref="E38:H38"/>
    <mergeCell ref="A24:C24"/>
    <mergeCell ref="A29:C29"/>
    <mergeCell ref="G32:L32"/>
    <mergeCell ref="A33:C33"/>
    <mergeCell ref="E33:H33"/>
    <mergeCell ref="I33:L33"/>
    <mergeCell ref="A6:L6"/>
    <mergeCell ref="A7:L7"/>
    <mergeCell ref="M7:W7"/>
    <mergeCell ref="A8:L8"/>
    <mergeCell ref="M8:W8"/>
    <mergeCell ref="A2:E2"/>
    <mergeCell ref="F2:L2"/>
    <mergeCell ref="A3:E3"/>
    <mergeCell ref="F3:L3"/>
    <mergeCell ref="A5:L5"/>
  </mergeCells>
  <conditionalFormatting sqref="H11:I20 H39:I39">
    <cfRule type="cellIs" dxfId="37" priority="59" operator="equal">
      <formula>0</formula>
    </cfRule>
  </conditionalFormatting>
  <conditionalFormatting sqref="H11:I20 H39:I39">
    <cfRule type="cellIs" dxfId="36" priority="61" stopIfTrue="1" operator="between">
      <formula>0</formula>
      <formula>49</formula>
    </cfRule>
  </conditionalFormatting>
  <conditionalFormatting sqref="J11:J20 J39">
    <cfRule type="cellIs" dxfId="35" priority="60" stopIfTrue="1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6"/>
  <sheetViews>
    <sheetView zoomScaleNormal="100" workbookViewId="0">
      <pane xSplit="5" ySplit="10" topLeftCell="F22" activePane="bottomRight" state="frozen"/>
      <selection activeCell="E161" sqref="E161:F161"/>
      <selection pane="topRight" activeCell="E161" sqref="E161:F161"/>
      <selection pane="bottomLeft" activeCell="E161" sqref="E161:F161"/>
      <selection pane="bottomRight" activeCell="K26" sqref="K26"/>
    </sheetView>
  </sheetViews>
  <sheetFormatPr defaultRowHeight="16.5"/>
  <cols>
    <col min="1" max="1" width="3.28515625" style="431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1697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1695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30" t="s">
        <v>48</v>
      </c>
      <c r="B10" s="430" t="s">
        <v>9</v>
      </c>
      <c r="C10" s="539" t="s">
        <v>111</v>
      </c>
      <c r="D10" s="539"/>
      <c r="E10" s="539"/>
      <c r="F10" s="27" t="s">
        <v>112</v>
      </c>
      <c r="G10" s="430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8" customFormat="1" ht="24" customHeight="1">
      <c r="A11" s="31">
        <v>1</v>
      </c>
      <c r="B11" s="342">
        <v>2210214677</v>
      </c>
      <c r="C11" s="123" t="s">
        <v>1264</v>
      </c>
      <c r="D11" s="124" t="s">
        <v>1043</v>
      </c>
      <c r="E11" s="443" t="s">
        <v>1073</v>
      </c>
      <c r="F11" s="199">
        <v>36107</v>
      </c>
      <c r="G11" s="474" t="s">
        <v>971</v>
      </c>
      <c r="H11" s="121">
        <v>87</v>
      </c>
      <c r="I11" s="121">
        <v>82</v>
      </c>
      <c r="J11" s="32">
        <f t="shared" ref="J11:J18" si="0">(H11+I11)/2</f>
        <v>84.5</v>
      </c>
      <c r="K11" s="33" t="str">
        <f t="shared" ref="K11:K18" si="1">IF(J11&gt;=90,"X SẮC",IF(J11&gt;=80,"TỐT",IF(J11&gt;=65,"KHÁ",IF(J11&gt;=50,"T. BÌNH",IF(J11&gt;=35,"YẾU","KÉM")))))</f>
        <v>TỐT</v>
      </c>
      <c r="L11" s="349"/>
      <c r="M11" s="376"/>
      <c r="N11" s="377"/>
      <c r="O11" s="288"/>
      <c r="P11" s="25"/>
      <c r="Q11" s="25"/>
      <c r="R11" s="25"/>
      <c r="S11" s="25"/>
      <c r="T11" s="25"/>
      <c r="U11" s="25"/>
      <c r="V11" s="25"/>
      <c r="W11" s="25"/>
    </row>
    <row r="12" spans="1:23" s="38" customFormat="1" ht="24" customHeight="1">
      <c r="A12" s="31">
        <f>A11+1</f>
        <v>2</v>
      </c>
      <c r="B12" s="342">
        <v>2210214678</v>
      </c>
      <c r="C12" s="123" t="s">
        <v>993</v>
      </c>
      <c r="D12" s="124" t="s">
        <v>1083</v>
      </c>
      <c r="E12" s="443" t="s">
        <v>1104</v>
      </c>
      <c r="F12" s="199">
        <v>35276</v>
      </c>
      <c r="G12" s="474" t="s">
        <v>971</v>
      </c>
      <c r="H12" s="121">
        <v>0</v>
      </c>
      <c r="I12" s="121">
        <v>0</v>
      </c>
      <c r="J12" s="32">
        <f t="shared" si="0"/>
        <v>0</v>
      </c>
      <c r="K12" s="33" t="str">
        <f t="shared" si="1"/>
        <v>KÉM</v>
      </c>
      <c r="L12" s="349" t="s">
        <v>1625</v>
      </c>
      <c r="M12" s="376" t="s">
        <v>1582</v>
      </c>
      <c r="N12" s="377" t="s">
        <v>1646</v>
      </c>
      <c r="O12" s="288" t="s">
        <v>1306</v>
      </c>
      <c r="P12" s="25"/>
      <c r="Q12" s="25"/>
      <c r="R12" s="25"/>
      <c r="S12" s="25"/>
      <c r="T12" s="25"/>
      <c r="U12" s="25"/>
      <c r="V12" s="25"/>
      <c r="W12" s="25"/>
    </row>
    <row r="13" spans="1:23" s="38" customFormat="1" ht="24" customHeight="1">
      <c r="A13" s="31">
        <f t="shared" ref="A13:A18" si="2">A12+1</f>
        <v>3</v>
      </c>
      <c r="B13" s="342">
        <v>2210219582</v>
      </c>
      <c r="C13" s="123" t="s">
        <v>993</v>
      </c>
      <c r="D13" s="124" t="s">
        <v>1011</v>
      </c>
      <c r="E13" s="443" t="s">
        <v>1317</v>
      </c>
      <c r="F13" s="199">
        <v>35521</v>
      </c>
      <c r="G13" s="474" t="s">
        <v>971</v>
      </c>
      <c r="H13" s="121">
        <v>77</v>
      </c>
      <c r="I13" s="121">
        <v>85</v>
      </c>
      <c r="J13" s="32">
        <f t="shared" si="0"/>
        <v>81</v>
      </c>
      <c r="K13" s="33" t="str">
        <f t="shared" si="1"/>
        <v>TỐT</v>
      </c>
      <c r="L13" s="349"/>
      <c r="M13" s="376" t="s">
        <v>1624</v>
      </c>
      <c r="N13" s="377"/>
      <c r="O13" s="288"/>
      <c r="P13" s="25" t="s">
        <v>1624</v>
      </c>
      <c r="Q13" s="25"/>
      <c r="R13" s="25"/>
      <c r="S13" s="25"/>
      <c r="T13" s="25"/>
      <c r="U13" s="25"/>
      <c r="V13" s="25"/>
      <c r="W13" s="25"/>
    </row>
    <row r="14" spans="1:23" s="38" customFormat="1" ht="24" customHeight="1">
      <c r="A14" s="31">
        <f t="shared" si="2"/>
        <v>4</v>
      </c>
      <c r="B14" s="342">
        <v>2210219583</v>
      </c>
      <c r="C14" s="123" t="s">
        <v>1621</v>
      </c>
      <c r="D14" s="124"/>
      <c r="E14" s="443" t="s">
        <v>1177</v>
      </c>
      <c r="F14" s="199">
        <v>35675</v>
      </c>
      <c r="G14" s="474" t="s">
        <v>971</v>
      </c>
      <c r="H14" s="121">
        <v>77</v>
      </c>
      <c r="I14" s="121">
        <v>0</v>
      </c>
      <c r="J14" s="32">
        <f t="shared" si="0"/>
        <v>38.5</v>
      </c>
      <c r="K14" s="33" t="str">
        <f t="shared" si="1"/>
        <v>YẾU</v>
      </c>
      <c r="L14" s="349" t="s">
        <v>1625</v>
      </c>
      <c r="M14" s="376" t="s">
        <v>1582</v>
      </c>
      <c r="N14" s="377" t="s">
        <v>1641</v>
      </c>
      <c r="O14" s="288" t="s">
        <v>1306</v>
      </c>
      <c r="P14" s="25" t="s">
        <v>1624</v>
      </c>
      <c r="Q14" s="25"/>
      <c r="R14" s="25"/>
      <c r="S14" s="25"/>
      <c r="T14" s="25"/>
      <c r="U14" s="25"/>
      <c r="V14" s="25"/>
      <c r="W14" s="25"/>
    </row>
    <row r="15" spans="1:23" s="38" customFormat="1" ht="24" customHeight="1">
      <c r="A15" s="31">
        <f t="shared" si="2"/>
        <v>5</v>
      </c>
      <c r="B15" s="342">
        <v>2210219648</v>
      </c>
      <c r="C15" s="123" t="s">
        <v>1019</v>
      </c>
      <c r="D15" s="124" t="s">
        <v>1649</v>
      </c>
      <c r="E15" s="443" t="s">
        <v>1104</v>
      </c>
      <c r="F15" s="199">
        <v>34029</v>
      </c>
      <c r="G15" s="474" t="s">
        <v>971</v>
      </c>
      <c r="H15" s="121">
        <v>75</v>
      </c>
      <c r="I15" s="121">
        <v>0</v>
      </c>
      <c r="J15" s="32">
        <f t="shared" si="0"/>
        <v>37.5</v>
      </c>
      <c r="K15" s="33" t="str">
        <f t="shared" si="1"/>
        <v>YẾU</v>
      </c>
      <c r="L15" s="349" t="s">
        <v>1648</v>
      </c>
      <c r="M15" s="376" t="s">
        <v>1624</v>
      </c>
      <c r="N15" s="377" t="s">
        <v>1643</v>
      </c>
      <c r="O15" s="288" t="s">
        <v>1306</v>
      </c>
      <c r="P15" s="25" t="s">
        <v>1624</v>
      </c>
      <c r="Q15" s="25"/>
      <c r="R15" s="25"/>
      <c r="S15" s="25"/>
      <c r="T15" s="25"/>
      <c r="U15" s="25"/>
      <c r="V15" s="25"/>
      <c r="W15" s="25"/>
    </row>
    <row r="16" spans="1:23" s="38" customFormat="1" ht="24" customHeight="1">
      <c r="A16" s="31">
        <f t="shared" si="2"/>
        <v>6</v>
      </c>
      <c r="B16" s="342">
        <v>2211214672</v>
      </c>
      <c r="C16" s="123" t="s">
        <v>987</v>
      </c>
      <c r="D16" s="124" t="s">
        <v>1088</v>
      </c>
      <c r="E16" s="443" t="s">
        <v>1005</v>
      </c>
      <c r="F16" s="199">
        <v>35595</v>
      </c>
      <c r="G16" s="474" t="s">
        <v>971</v>
      </c>
      <c r="H16" s="121">
        <v>77</v>
      </c>
      <c r="I16" s="121">
        <v>85</v>
      </c>
      <c r="J16" s="32">
        <f t="shared" si="0"/>
        <v>81</v>
      </c>
      <c r="K16" s="33" t="str">
        <f t="shared" si="1"/>
        <v>TỐT</v>
      </c>
      <c r="L16" s="349"/>
      <c r="M16" s="376"/>
      <c r="N16" s="377"/>
      <c r="O16" s="288"/>
      <c r="P16" s="25"/>
      <c r="Q16" s="25"/>
      <c r="R16" s="25"/>
      <c r="S16" s="25"/>
      <c r="T16" s="25"/>
      <c r="U16" s="25"/>
      <c r="V16" s="25"/>
      <c r="W16" s="25"/>
    </row>
    <row r="17" spans="1:23" s="38" customFormat="1" ht="24" customHeight="1">
      <c r="A17" s="31">
        <f t="shared" si="2"/>
        <v>7</v>
      </c>
      <c r="B17" s="342">
        <v>2211219554</v>
      </c>
      <c r="C17" s="123" t="s">
        <v>1118</v>
      </c>
      <c r="D17" s="124" t="s">
        <v>1088</v>
      </c>
      <c r="E17" s="443" t="s">
        <v>1318</v>
      </c>
      <c r="F17" s="199">
        <v>34798</v>
      </c>
      <c r="G17" s="474" t="s">
        <v>971</v>
      </c>
      <c r="H17" s="121">
        <v>0</v>
      </c>
      <c r="I17" s="121">
        <v>0</v>
      </c>
      <c r="J17" s="32">
        <f t="shared" si="0"/>
        <v>0</v>
      </c>
      <c r="K17" s="33" t="str">
        <f t="shared" si="1"/>
        <v>KÉM</v>
      </c>
      <c r="L17" s="349" t="s">
        <v>1625</v>
      </c>
      <c r="M17" s="376" t="s">
        <v>1582</v>
      </c>
      <c r="N17" s="377" t="s">
        <v>1645</v>
      </c>
      <c r="O17" s="288" t="s">
        <v>1306</v>
      </c>
      <c r="P17" s="25"/>
      <c r="Q17" s="25"/>
      <c r="R17" s="25"/>
      <c r="S17" s="25"/>
      <c r="T17" s="25"/>
      <c r="U17" s="25"/>
      <c r="V17" s="25"/>
      <c r="W17" s="25"/>
    </row>
    <row r="18" spans="1:23" s="38" customFormat="1" ht="24" customHeight="1">
      <c r="A18" s="31">
        <f t="shared" si="2"/>
        <v>8</v>
      </c>
      <c r="B18" s="342">
        <v>2221259631</v>
      </c>
      <c r="C18" s="123" t="s">
        <v>1450</v>
      </c>
      <c r="D18" s="124" t="s">
        <v>1315</v>
      </c>
      <c r="E18" s="443" t="s">
        <v>1316</v>
      </c>
      <c r="F18" s="199">
        <v>35162</v>
      </c>
      <c r="G18" s="474" t="s">
        <v>971</v>
      </c>
      <c r="H18" s="121">
        <v>85</v>
      </c>
      <c r="I18" s="121">
        <v>87</v>
      </c>
      <c r="J18" s="32">
        <f t="shared" si="0"/>
        <v>86</v>
      </c>
      <c r="K18" s="33" t="str">
        <f t="shared" si="1"/>
        <v>TỐT</v>
      </c>
      <c r="L18" s="349"/>
      <c r="M18" s="376" t="s">
        <v>1624</v>
      </c>
      <c r="N18" s="377"/>
      <c r="O18" s="288"/>
      <c r="P18" s="25" t="s">
        <v>1624</v>
      </c>
      <c r="Q18" s="25"/>
      <c r="R18" s="25"/>
      <c r="S18" s="25"/>
      <c r="T18" s="25"/>
      <c r="U18" s="25"/>
      <c r="V18" s="25"/>
      <c r="W18" s="25"/>
    </row>
    <row r="19" spans="1:23" s="38" customFormat="1" ht="21.75" customHeight="1">
      <c r="A19" s="375"/>
      <c r="B19" s="375"/>
      <c r="C19" s="375"/>
      <c r="D19" s="375"/>
      <c r="E19" s="375"/>
      <c r="F19" s="375"/>
      <c r="G19" s="471"/>
      <c r="H19" s="375"/>
      <c r="I19" s="375"/>
      <c r="J19" s="375"/>
      <c r="K19" s="375"/>
      <c r="L19" s="375"/>
      <c r="M19" s="375"/>
      <c r="N19" s="450"/>
      <c r="O19" s="155"/>
    </row>
    <row r="20" spans="1:23">
      <c r="A20" s="44"/>
      <c r="B20" s="41"/>
      <c r="C20" s="43"/>
      <c r="D20" s="43"/>
      <c r="E20" s="440"/>
      <c r="F20" s="46"/>
      <c r="J20" s="540" t="s">
        <v>117</v>
      </c>
      <c r="K20" s="541"/>
      <c r="L20" s="542"/>
      <c r="M20" s="352"/>
      <c r="N20" s="360"/>
      <c r="O20" s="47"/>
      <c r="P20" s="47"/>
      <c r="Q20" s="47"/>
      <c r="R20" s="47"/>
      <c r="S20" s="47"/>
    </row>
    <row r="21" spans="1:23">
      <c r="A21" s="44"/>
      <c r="B21" s="41"/>
      <c r="C21" s="43"/>
      <c r="D21" s="43"/>
      <c r="E21" s="429"/>
      <c r="F21" s="41"/>
      <c r="J21" s="459" t="s">
        <v>118</v>
      </c>
      <c r="K21" s="48" t="s">
        <v>99</v>
      </c>
      <c r="L21" s="48" t="s">
        <v>119</v>
      </c>
      <c r="M21" s="352"/>
      <c r="N21" s="360"/>
      <c r="O21" s="47"/>
      <c r="P21" s="47"/>
      <c r="Q21" s="47"/>
      <c r="R21" s="47"/>
      <c r="S21" s="47"/>
    </row>
    <row r="22" spans="1:23" ht="21" customHeight="1">
      <c r="A22" s="516" t="s">
        <v>120</v>
      </c>
      <c r="B22" s="536"/>
      <c r="C22" s="516"/>
      <c r="D22" s="429"/>
      <c r="E22" s="49"/>
      <c r="F22" s="41"/>
      <c r="J22" s="459" t="s">
        <v>83</v>
      </c>
      <c r="K22" s="31">
        <f>COUNTIF($K$11:$K$18,J22)</f>
        <v>0</v>
      </c>
      <c r="L22" s="404">
        <f>K22/$K$28</f>
        <v>0</v>
      </c>
      <c r="M22" s="352"/>
      <c r="N22" s="353"/>
      <c r="O22" s="26"/>
      <c r="P22" s="26"/>
      <c r="Q22" s="26"/>
      <c r="R22" s="26"/>
      <c r="S22" s="26"/>
    </row>
    <row r="23" spans="1:23" ht="15.75" customHeight="1">
      <c r="A23" s="44"/>
      <c r="B23" s="41"/>
      <c r="C23" s="43"/>
      <c r="D23" s="43"/>
      <c r="E23" s="429"/>
      <c r="F23" s="41"/>
      <c r="J23" s="459" t="s">
        <v>84</v>
      </c>
      <c r="K23" s="31">
        <f t="shared" ref="K23:K27" si="3">COUNTIF($K$11:$K$18,J23)</f>
        <v>4</v>
      </c>
      <c r="L23" s="404">
        <f t="shared" ref="L23:L27" si="4">K23/$K$28</f>
        <v>0.5</v>
      </c>
      <c r="M23" s="352"/>
      <c r="N23" s="353"/>
      <c r="O23" s="26"/>
      <c r="P23" s="26"/>
      <c r="Q23" s="26"/>
      <c r="R23" s="26"/>
      <c r="S23" s="26"/>
    </row>
    <row r="24" spans="1:23" ht="15.75" customHeight="1">
      <c r="A24" s="44"/>
      <c r="B24" s="41"/>
      <c r="C24" s="43"/>
      <c r="D24" s="43"/>
      <c r="E24" s="429"/>
      <c r="F24" s="41"/>
      <c r="J24" s="459" t="s">
        <v>85</v>
      </c>
      <c r="K24" s="31">
        <f t="shared" si="3"/>
        <v>0</v>
      </c>
      <c r="L24" s="404">
        <f t="shared" si="4"/>
        <v>0</v>
      </c>
      <c r="M24" s="352"/>
      <c r="N24" s="353"/>
      <c r="O24" s="26"/>
      <c r="P24" s="26"/>
      <c r="Q24" s="26"/>
      <c r="R24" s="26"/>
      <c r="S24" s="26"/>
    </row>
    <row r="25" spans="1:23" ht="15.75" customHeight="1">
      <c r="A25" s="44"/>
      <c r="B25" s="41"/>
      <c r="C25" s="43"/>
      <c r="D25" s="43"/>
      <c r="E25" s="429"/>
      <c r="F25" s="41"/>
      <c r="J25" s="459" t="s">
        <v>86</v>
      </c>
      <c r="K25" s="31">
        <f t="shared" si="3"/>
        <v>0</v>
      </c>
      <c r="L25" s="404">
        <f t="shared" si="4"/>
        <v>0</v>
      </c>
      <c r="M25" s="352"/>
      <c r="N25" s="353"/>
      <c r="O25" s="26"/>
      <c r="P25" s="26"/>
      <c r="Q25" s="26"/>
      <c r="R25" s="26"/>
      <c r="S25" s="26"/>
    </row>
    <row r="26" spans="1:23" ht="15.75" customHeight="1">
      <c r="A26" s="44"/>
      <c r="B26" s="41"/>
      <c r="C26" s="43"/>
      <c r="D26" s="43"/>
      <c r="E26" s="429"/>
      <c r="F26" s="41"/>
      <c r="J26" s="459" t="s">
        <v>87</v>
      </c>
      <c r="K26" s="31">
        <f t="shared" si="3"/>
        <v>2</v>
      </c>
      <c r="L26" s="404">
        <f t="shared" si="4"/>
        <v>0.25</v>
      </c>
      <c r="M26" s="352"/>
      <c r="N26" s="353"/>
      <c r="O26" s="26"/>
      <c r="P26" s="26"/>
      <c r="Q26" s="26"/>
      <c r="R26" s="26"/>
      <c r="S26" s="26"/>
    </row>
    <row r="27" spans="1:23" ht="21" customHeight="1">
      <c r="A27" s="531" t="s">
        <v>127</v>
      </c>
      <c r="B27" s="531"/>
      <c r="C27" s="531"/>
      <c r="D27" s="426"/>
      <c r="E27" s="51"/>
      <c r="F27" s="51"/>
      <c r="J27" s="459" t="s">
        <v>88</v>
      </c>
      <c r="K27" s="31">
        <f t="shared" si="3"/>
        <v>2</v>
      </c>
      <c r="L27" s="404">
        <f t="shared" si="4"/>
        <v>0.25</v>
      </c>
      <c r="M27" s="352"/>
      <c r="N27" s="353"/>
      <c r="O27" s="26"/>
      <c r="P27" s="26"/>
      <c r="Q27" s="26"/>
      <c r="R27" s="26"/>
      <c r="S27" s="26"/>
    </row>
    <row r="28" spans="1:23" ht="15.75" customHeight="1">
      <c r="A28" s="44"/>
      <c r="B28" s="41"/>
      <c r="C28" s="43"/>
      <c r="D28" s="43"/>
      <c r="E28" s="429"/>
      <c r="F28" s="41"/>
      <c r="J28" s="485" t="s">
        <v>121</v>
      </c>
      <c r="K28" s="486">
        <f>SUM(K22:K27)</f>
        <v>8</v>
      </c>
      <c r="L28" s="487">
        <f>SUM(L22:L27)</f>
        <v>1</v>
      </c>
      <c r="M28" s="352"/>
      <c r="N28" s="353"/>
      <c r="O28" s="26"/>
      <c r="P28" s="26"/>
      <c r="Q28" s="26"/>
      <c r="R28" s="26"/>
      <c r="S28" s="26"/>
    </row>
    <row r="29" spans="1:23" s="52" customFormat="1" ht="5.25" customHeight="1">
      <c r="A29" s="425"/>
      <c r="B29" s="42"/>
      <c r="C29" s="30"/>
      <c r="D29" s="30"/>
      <c r="G29" s="440"/>
      <c r="H29" s="53"/>
      <c r="I29" s="53"/>
      <c r="J29" s="53"/>
      <c r="L29" s="405"/>
      <c r="M29" s="361"/>
      <c r="N29" s="53"/>
      <c r="O29" s="54"/>
      <c r="P29" s="54"/>
      <c r="Q29" s="54"/>
      <c r="R29" s="54"/>
      <c r="S29" s="54"/>
    </row>
    <row r="30" spans="1:23" s="56" customFormat="1" ht="6.75" customHeight="1">
      <c r="A30" s="55"/>
      <c r="B30" s="344"/>
      <c r="C30" s="344"/>
      <c r="D30" s="344"/>
      <c r="G30" s="532"/>
      <c r="H30" s="532"/>
      <c r="I30" s="532"/>
      <c r="J30" s="532"/>
      <c r="K30" s="532"/>
      <c r="L30" s="532"/>
      <c r="M30" s="362"/>
      <c r="N30" s="363"/>
    </row>
    <row r="31" spans="1:23" s="8" customFormat="1" ht="15.75">
      <c r="A31" s="513" t="s">
        <v>73</v>
      </c>
      <c r="B31" s="533"/>
      <c r="C31" s="513"/>
      <c r="D31" s="428"/>
      <c r="E31" s="513" t="s">
        <v>122</v>
      </c>
      <c r="F31" s="513"/>
      <c r="G31" s="513"/>
      <c r="H31" s="513"/>
      <c r="I31" s="515" t="s">
        <v>123</v>
      </c>
      <c r="J31" s="515"/>
      <c r="K31" s="515"/>
      <c r="L31" s="515"/>
      <c r="M31" s="364"/>
      <c r="N31" s="365"/>
    </row>
    <row r="32" spans="1:23" s="8" customFormat="1" ht="15.75">
      <c r="A32" s="57"/>
      <c r="B32" s="345"/>
      <c r="C32" s="433"/>
      <c r="D32" s="433"/>
      <c r="E32" s="58"/>
      <c r="F32" s="58"/>
      <c r="G32" s="433"/>
      <c r="H32" s="58"/>
      <c r="I32" s="58"/>
      <c r="J32" s="58"/>
      <c r="K32" s="59"/>
      <c r="L32" s="399"/>
      <c r="M32" s="364"/>
      <c r="N32" s="365"/>
    </row>
    <row r="33" spans="1:14" s="8" customFormat="1" ht="15.75">
      <c r="A33" s="57"/>
      <c r="B33" s="345"/>
      <c r="C33" s="433"/>
      <c r="D33" s="433"/>
      <c r="E33" s="58"/>
      <c r="F33" s="58"/>
      <c r="G33" s="433"/>
      <c r="H33" s="58"/>
      <c r="I33" s="58"/>
      <c r="J33" s="58"/>
      <c r="K33" s="59"/>
      <c r="L33" s="399"/>
      <c r="M33" s="364"/>
      <c r="N33" s="365"/>
    </row>
    <row r="34" spans="1:14" s="8" customFormat="1" ht="15.75">
      <c r="A34" s="427"/>
      <c r="B34" s="30"/>
      <c r="C34" s="30"/>
      <c r="D34" s="30"/>
      <c r="E34" s="153"/>
      <c r="F34" s="153"/>
      <c r="G34" s="30"/>
      <c r="H34" s="153"/>
      <c r="I34" s="153"/>
      <c r="J34" s="153"/>
      <c r="L34" s="399"/>
      <c r="M34" s="364"/>
      <c r="N34" s="365"/>
    </row>
    <row r="35" spans="1:14" s="8" customFormat="1" ht="15.75">
      <c r="A35" s="427"/>
      <c r="B35" s="30"/>
      <c r="C35" s="30"/>
      <c r="D35" s="30"/>
      <c r="E35" s="153"/>
      <c r="F35" s="153"/>
      <c r="G35" s="30"/>
      <c r="H35" s="153"/>
      <c r="I35" s="153"/>
      <c r="J35" s="153"/>
      <c r="L35" s="399"/>
      <c r="M35" s="364"/>
      <c r="N35" s="365"/>
    </row>
    <row r="36" spans="1:14" s="8" customFormat="1" ht="15.75">
      <c r="A36" s="515"/>
      <c r="B36" s="531"/>
      <c r="C36" s="515"/>
      <c r="D36" s="426"/>
      <c r="E36" s="515" t="s">
        <v>107</v>
      </c>
      <c r="F36" s="515"/>
      <c r="G36" s="515"/>
      <c r="H36" s="515"/>
      <c r="I36" s="153"/>
      <c r="J36" s="153"/>
      <c r="L36" s="399"/>
      <c r="M36" s="364"/>
      <c r="N36" s="365"/>
    </row>
  </sheetData>
  <mergeCells count="21">
    <mergeCell ref="A6:L6"/>
    <mergeCell ref="A2:E2"/>
    <mergeCell ref="F2:L2"/>
    <mergeCell ref="A3:E3"/>
    <mergeCell ref="F3:L3"/>
    <mergeCell ref="A5:L5"/>
    <mergeCell ref="M7:W7"/>
    <mergeCell ref="A8:L8"/>
    <mergeCell ref="M8:W8"/>
    <mergeCell ref="A9:L9"/>
    <mergeCell ref="C10:E10"/>
    <mergeCell ref="J20:L20"/>
    <mergeCell ref="A22:C22"/>
    <mergeCell ref="A27:C27"/>
    <mergeCell ref="G30:L30"/>
    <mergeCell ref="A7:L7"/>
    <mergeCell ref="A31:C31"/>
    <mergeCell ref="E31:H31"/>
    <mergeCell ref="I31:L31"/>
    <mergeCell ref="A36:C36"/>
    <mergeCell ref="E36:H36"/>
  </mergeCells>
  <conditionalFormatting sqref="H11:I18">
    <cfRule type="cellIs" dxfId="34" priority="124" stopIfTrue="1" operator="between">
      <formula>0</formula>
      <formula>49</formula>
    </cfRule>
  </conditionalFormatting>
  <conditionalFormatting sqref="J14:J18">
    <cfRule type="cellIs" dxfId="33" priority="123" stopIfTrue="1" operator="equal">
      <formula>0</formula>
    </cfRule>
  </conditionalFormatting>
  <conditionalFormatting sqref="H11:I18">
    <cfRule type="cellIs" dxfId="32" priority="120" operator="equal">
      <formula>0</formula>
    </cfRule>
  </conditionalFormatting>
  <conditionalFormatting sqref="J11:J13">
    <cfRule type="cellIs" dxfId="31" priority="73" stopIfTrue="1" operator="equal">
      <formula>0</formula>
    </cfRule>
  </conditionalFormatting>
  <conditionalFormatting sqref="H11:I12">
    <cfRule type="cellIs" dxfId="30" priority="69" stopIfTrue="1" operator="between">
      <formula>0</formula>
      <formula>49</formula>
    </cfRule>
  </conditionalFormatting>
  <conditionalFormatting sqref="H11:I12">
    <cfRule type="cellIs" dxfId="29" priority="68" operator="equal">
      <formula>0</formula>
    </cfRule>
  </conditionalFormatting>
  <conditionalFormatting sqref="J11:J12">
    <cfRule type="cellIs" dxfId="28" priority="67" stopIfTrue="1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W78"/>
  <sheetViews>
    <sheetView zoomScaleNormal="100" workbookViewId="0">
      <pane xSplit="5" ySplit="10" topLeftCell="F64" activePane="bottomRight" state="frozen"/>
      <selection activeCell="G30" sqref="G30"/>
      <selection pane="topRight" activeCell="G30" sqref="G30"/>
      <selection pane="bottomLeft" activeCell="G30" sqref="G30"/>
      <selection pane="bottomRight" activeCell="G30" sqref="G30"/>
    </sheetView>
  </sheetViews>
  <sheetFormatPr defaultRowHeight="16.5"/>
  <cols>
    <col min="1" max="1" width="3.28515625" style="431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1699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30" t="s">
        <v>48</v>
      </c>
      <c r="B10" s="430" t="s">
        <v>9</v>
      </c>
      <c r="C10" s="539" t="s">
        <v>111</v>
      </c>
      <c r="D10" s="539"/>
      <c r="E10" s="539"/>
      <c r="F10" s="27" t="s">
        <v>112</v>
      </c>
      <c r="G10" s="430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8" customFormat="1" ht="24" customHeight="1">
      <c r="A11" s="31">
        <v>1</v>
      </c>
      <c r="B11" s="342">
        <v>161325739</v>
      </c>
      <c r="C11" s="123" t="s">
        <v>1221</v>
      </c>
      <c r="D11" s="124" t="s">
        <v>1038</v>
      </c>
      <c r="E11" s="443" t="s">
        <v>1104</v>
      </c>
      <c r="F11" s="199">
        <v>33739</v>
      </c>
      <c r="G11" s="474" t="s">
        <v>1504</v>
      </c>
      <c r="H11" s="121">
        <v>95</v>
      </c>
      <c r="I11" s="121">
        <v>97</v>
      </c>
      <c r="J11" s="32">
        <f t="shared" ref="J11:J29" si="0">(H11+I11)/2</f>
        <v>96</v>
      </c>
      <c r="K11" s="33" t="str">
        <f t="shared" ref="K11:K60" si="1">IF(J11&gt;=90,"X SẮC",IF(J11&gt;=80,"TỐT",IF(J11&gt;=65,"KHÁ",IF(J11&gt;=50,"T. BÌNH",IF(J11&gt;=35,"YẾU","KÉM")))))</f>
        <v>X SẮC</v>
      </c>
      <c r="L11" s="349"/>
      <c r="M11" s="376"/>
      <c r="N11" s="377"/>
      <c r="O11" s="288" t="s">
        <v>1513</v>
      </c>
      <c r="P11" s="25"/>
      <c r="Q11" s="25"/>
      <c r="R11" s="25"/>
      <c r="S11" s="25"/>
      <c r="T11" s="25"/>
      <c r="U11" s="25"/>
      <c r="V11" s="25"/>
      <c r="W11" s="25"/>
    </row>
    <row r="12" spans="1:23" s="38" customFormat="1" ht="24" customHeight="1">
      <c r="A12" s="31">
        <f>A11+1</f>
        <v>2</v>
      </c>
      <c r="B12" s="342">
        <v>161325856</v>
      </c>
      <c r="C12" s="123" t="s">
        <v>990</v>
      </c>
      <c r="D12" s="124" t="s">
        <v>1108</v>
      </c>
      <c r="E12" s="443" t="s">
        <v>1076</v>
      </c>
      <c r="F12" s="199">
        <v>33604</v>
      </c>
      <c r="G12" s="474" t="s">
        <v>1504</v>
      </c>
      <c r="H12" s="121">
        <v>85</v>
      </c>
      <c r="I12" s="121">
        <v>84</v>
      </c>
      <c r="J12" s="32">
        <f t="shared" si="0"/>
        <v>84.5</v>
      </c>
      <c r="K12" s="33" t="str">
        <f t="shared" si="1"/>
        <v>TỐT</v>
      </c>
      <c r="L12" s="349"/>
      <c r="M12" s="376"/>
      <c r="N12" s="377"/>
      <c r="O12" s="288" t="s">
        <v>1513</v>
      </c>
      <c r="P12" s="25"/>
      <c r="Q12" s="25"/>
      <c r="R12" s="25"/>
      <c r="S12" s="25"/>
      <c r="T12" s="25"/>
      <c r="U12" s="25"/>
      <c r="V12" s="25"/>
      <c r="W12" s="25"/>
    </row>
    <row r="13" spans="1:23" s="38" customFormat="1" ht="24" customHeight="1">
      <c r="A13" s="31">
        <f t="shared" ref="A13:A60" si="2">A12+1</f>
        <v>3</v>
      </c>
      <c r="B13" s="342">
        <v>171325903</v>
      </c>
      <c r="C13" s="123" t="s">
        <v>990</v>
      </c>
      <c r="D13" s="124" t="s">
        <v>988</v>
      </c>
      <c r="E13" s="443" t="s">
        <v>1133</v>
      </c>
      <c r="F13" s="199">
        <v>34146</v>
      </c>
      <c r="G13" s="474" t="s">
        <v>1127</v>
      </c>
      <c r="H13" s="121">
        <v>83</v>
      </c>
      <c r="I13" s="121">
        <v>90</v>
      </c>
      <c r="J13" s="32">
        <f t="shared" si="0"/>
        <v>86.5</v>
      </c>
      <c r="K13" s="33" t="str">
        <f t="shared" si="1"/>
        <v>TỐT</v>
      </c>
      <c r="L13" s="349"/>
      <c r="M13" s="376"/>
      <c r="N13" s="377"/>
      <c r="O13" s="288" t="s">
        <v>1160</v>
      </c>
      <c r="P13" s="25"/>
      <c r="Q13" s="25"/>
      <c r="R13" s="25"/>
      <c r="S13" s="25"/>
      <c r="T13" s="25"/>
      <c r="U13" s="25"/>
      <c r="V13" s="25"/>
      <c r="W13" s="25"/>
    </row>
    <row r="14" spans="1:23" s="38" customFormat="1" ht="24" customHeight="1">
      <c r="A14" s="31">
        <f t="shared" si="2"/>
        <v>4</v>
      </c>
      <c r="B14" s="342">
        <v>171326032</v>
      </c>
      <c r="C14" s="123" t="s">
        <v>1030</v>
      </c>
      <c r="D14" s="124" t="s">
        <v>1505</v>
      </c>
      <c r="E14" s="443" t="s">
        <v>1065</v>
      </c>
      <c r="F14" s="199">
        <v>33692</v>
      </c>
      <c r="G14" s="474" t="s">
        <v>1504</v>
      </c>
      <c r="H14" s="121">
        <v>83</v>
      </c>
      <c r="I14" s="121">
        <v>0</v>
      </c>
      <c r="J14" s="32">
        <f t="shared" si="0"/>
        <v>41.5</v>
      </c>
      <c r="K14" s="33" t="str">
        <f t="shared" si="1"/>
        <v>YẾU</v>
      </c>
      <c r="L14" s="349" t="s">
        <v>1654</v>
      </c>
      <c r="M14" s="376"/>
      <c r="N14" s="377"/>
      <c r="O14" s="288"/>
      <c r="P14" s="25"/>
      <c r="Q14" s="25"/>
      <c r="R14" s="25"/>
      <c r="S14" s="25"/>
      <c r="T14" s="25"/>
      <c r="U14" s="25"/>
      <c r="V14" s="25"/>
      <c r="W14" s="25"/>
    </row>
    <row r="15" spans="1:23" s="38" customFormat="1" ht="24" customHeight="1">
      <c r="A15" s="31">
        <f t="shared" si="2"/>
        <v>5</v>
      </c>
      <c r="B15" s="342">
        <v>1810213728</v>
      </c>
      <c r="C15" s="123" t="s">
        <v>993</v>
      </c>
      <c r="D15" s="124" t="s">
        <v>1008</v>
      </c>
      <c r="E15" s="443" t="s">
        <v>1106</v>
      </c>
      <c r="F15" s="199">
        <v>34504</v>
      </c>
      <c r="G15" s="474" t="s">
        <v>1127</v>
      </c>
      <c r="H15" s="121">
        <v>83</v>
      </c>
      <c r="I15" s="121">
        <v>97</v>
      </c>
      <c r="J15" s="32">
        <f t="shared" si="0"/>
        <v>90</v>
      </c>
      <c r="K15" s="33" t="str">
        <f t="shared" si="1"/>
        <v>X SẮC</v>
      </c>
      <c r="L15" s="386" t="s">
        <v>1616</v>
      </c>
      <c r="M15" s="376"/>
      <c r="N15" s="377"/>
      <c r="O15" s="288" t="s">
        <v>1160</v>
      </c>
      <c r="P15" s="25"/>
      <c r="Q15" s="25"/>
      <c r="R15" s="25"/>
      <c r="S15" s="25"/>
      <c r="T15" s="25"/>
      <c r="U15" s="25"/>
      <c r="V15" s="25"/>
      <c r="W15" s="25"/>
    </row>
    <row r="16" spans="1:23" s="38" customFormat="1" ht="24" customHeight="1">
      <c r="A16" s="31">
        <f t="shared" si="2"/>
        <v>6</v>
      </c>
      <c r="B16" s="342">
        <v>1810213730</v>
      </c>
      <c r="C16" s="123" t="s">
        <v>997</v>
      </c>
      <c r="D16" s="124" t="s">
        <v>1038</v>
      </c>
      <c r="E16" s="443" t="s">
        <v>1091</v>
      </c>
      <c r="F16" s="199">
        <v>34374</v>
      </c>
      <c r="G16" s="474" t="s">
        <v>1504</v>
      </c>
      <c r="H16" s="121">
        <v>83</v>
      </c>
      <c r="I16" s="121">
        <v>84</v>
      </c>
      <c r="J16" s="32">
        <f t="shared" si="0"/>
        <v>83.5</v>
      </c>
      <c r="K16" s="33" t="str">
        <f t="shared" si="1"/>
        <v>TỐT</v>
      </c>
      <c r="L16" s="386" t="s">
        <v>1616</v>
      </c>
      <c r="M16" s="376"/>
      <c r="N16" s="377"/>
      <c r="O16" s="288" t="s">
        <v>1513</v>
      </c>
      <c r="P16" s="25"/>
      <c r="Q16" s="25"/>
      <c r="R16" s="25"/>
      <c r="S16" s="25"/>
      <c r="T16" s="25"/>
      <c r="U16" s="25"/>
      <c r="V16" s="25"/>
      <c r="W16" s="25"/>
    </row>
    <row r="17" spans="1:23" s="38" customFormat="1" ht="24" customHeight="1">
      <c r="A17" s="31">
        <f t="shared" si="2"/>
        <v>7</v>
      </c>
      <c r="B17" s="342">
        <v>1810214463</v>
      </c>
      <c r="C17" s="123" t="s">
        <v>979</v>
      </c>
      <c r="D17" s="124" t="s">
        <v>1055</v>
      </c>
      <c r="E17" s="443" t="s">
        <v>1142</v>
      </c>
      <c r="F17" s="199">
        <v>34524</v>
      </c>
      <c r="G17" s="474" t="s">
        <v>1127</v>
      </c>
      <c r="H17" s="121">
        <v>77</v>
      </c>
      <c r="I17" s="121">
        <v>88</v>
      </c>
      <c r="J17" s="32">
        <f t="shared" si="0"/>
        <v>82.5</v>
      </c>
      <c r="K17" s="33" t="str">
        <f t="shared" si="1"/>
        <v>TỐT</v>
      </c>
      <c r="L17" s="349"/>
      <c r="M17" s="376"/>
      <c r="N17" s="377"/>
      <c r="O17" s="288" t="s">
        <v>1160</v>
      </c>
      <c r="P17" s="25"/>
      <c r="Q17" s="25"/>
      <c r="R17" s="25"/>
      <c r="S17" s="25"/>
      <c r="T17" s="25"/>
      <c r="U17" s="25"/>
      <c r="V17" s="25"/>
      <c r="W17" s="25"/>
    </row>
    <row r="18" spans="1:23" s="38" customFormat="1" ht="24" customHeight="1">
      <c r="A18" s="31">
        <f t="shared" si="2"/>
        <v>8</v>
      </c>
      <c r="B18" s="342">
        <v>1810214477</v>
      </c>
      <c r="C18" s="123" t="s">
        <v>979</v>
      </c>
      <c r="D18" s="124" t="s">
        <v>1125</v>
      </c>
      <c r="E18" s="443" t="s">
        <v>1053</v>
      </c>
      <c r="F18" s="199">
        <v>34613</v>
      </c>
      <c r="G18" s="474" t="s">
        <v>1127</v>
      </c>
      <c r="H18" s="121">
        <v>83</v>
      </c>
      <c r="I18" s="121">
        <v>90</v>
      </c>
      <c r="J18" s="32">
        <f t="shared" si="0"/>
        <v>86.5</v>
      </c>
      <c r="K18" s="33" t="str">
        <f t="shared" si="1"/>
        <v>TỐT</v>
      </c>
      <c r="L18" s="349"/>
      <c r="M18" s="376"/>
      <c r="N18" s="377"/>
      <c r="O18" s="288" t="s">
        <v>1160</v>
      </c>
      <c r="P18" s="25"/>
      <c r="Q18" s="25"/>
      <c r="R18" s="25"/>
      <c r="S18" s="25"/>
      <c r="T18" s="25"/>
      <c r="U18" s="25"/>
      <c r="V18" s="25"/>
      <c r="W18" s="25"/>
    </row>
    <row r="19" spans="1:23" s="38" customFormat="1" ht="24" customHeight="1">
      <c r="A19" s="31">
        <f t="shared" si="2"/>
        <v>9</v>
      </c>
      <c r="B19" s="342">
        <v>1810214479</v>
      </c>
      <c r="C19" s="123" t="s">
        <v>990</v>
      </c>
      <c r="D19" s="124" t="s">
        <v>1038</v>
      </c>
      <c r="E19" s="443" t="s">
        <v>989</v>
      </c>
      <c r="F19" s="199">
        <v>34505</v>
      </c>
      <c r="G19" s="474" t="s">
        <v>1504</v>
      </c>
      <c r="H19" s="121">
        <v>84</v>
      </c>
      <c r="I19" s="121">
        <v>84</v>
      </c>
      <c r="J19" s="32">
        <f t="shared" si="0"/>
        <v>84</v>
      </c>
      <c r="K19" s="33" t="str">
        <f t="shared" si="1"/>
        <v>TỐT</v>
      </c>
      <c r="L19" s="386" t="s">
        <v>1616</v>
      </c>
      <c r="M19" s="376"/>
      <c r="N19" s="377"/>
      <c r="O19" s="288" t="s">
        <v>1513</v>
      </c>
      <c r="P19" s="25"/>
      <c r="Q19" s="25"/>
      <c r="R19" s="25"/>
      <c r="S19" s="25"/>
      <c r="T19" s="25"/>
      <c r="U19" s="25"/>
      <c r="V19" s="25"/>
      <c r="W19" s="25"/>
    </row>
    <row r="20" spans="1:23" s="38" customFormat="1" ht="24" customHeight="1">
      <c r="A20" s="31">
        <f t="shared" si="2"/>
        <v>10</v>
      </c>
      <c r="B20" s="342">
        <v>1810215015</v>
      </c>
      <c r="C20" s="123" t="s">
        <v>1030</v>
      </c>
      <c r="D20" s="124" t="s">
        <v>1129</v>
      </c>
      <c r="E20" s="443" t="s">
        <v>981</v>
      </c>
      <c r="F20" s="199">
        <v>34566</v>
      </c>
      <c r="G20" s="474" t="s">
        <v>1127</v>
      </c>
      <c r="H20" s="121">
        <v>77</v>
      </c>
      <c r="I20" s="121">
        <v>90</v>
      </c>
      <c r="J20" s="32">
        <f t="shared" si="0"/>
        <v>83.5</v>
      </c>
      <c r="K20" s="33" t="str">
        <f t="shared" si="1"/>
        <v>TỐT</v>
      </c>
      <c r="L20" s="386" t="s">
        <v>1616</v>
      </c>
      <c r="M20" s="376"/>
      <c r="N20" s="377"/>
      <c r="O20" s="288" t="s">
        <v>1160</v>
      </c>
      <c r="P20" s="25"/>
      <c r="Q20" s="25"/>
      <c r="R20" s="25"/>
      <c r="S20" s="25"/>
      <c r="T20" s="25"/>
      <c r="U20" s="25"/>
      <c r="V20" s="25"/>
      <c r="W20" s="25"/>
    </row>
    <row r="21" spans="1:23" s="38" customFormat="1" ht="24" customHeight="1">
      <c r="A21" s="31">
        <f t="shared" si="2"/>
        <v>11</v>
      </c>
      <c r="B21" s="342">
        <v>1810215455</v>
      </c>
      <c r="C21" s="123" t="s">
        <v>1030</v>
      </c>
      <c r="D21" s="124" t="s">
        <v>1147</v>
      </c>
      <c r="E21" s="443" t="s">
        <v>988</v>
      </c>
      <c r="F21" s="199">
        <v>34582</v>
      </c>
      <c r="G21" s="474" t="s">
        <v>1127</v>
      </c>
      <c r="H21" s="121">
        <v>82</v>
      </c>
      <c r="I21" s="121">
        <v>88</v>
      </c>
      <c r="J21" s="32">
        <f t="shared" si="0"/>
        <v>85</v>
      </c>
      <c r="K21" s="33" t="str">
        <f t="shared" si="1"/>
        <v>TỐT</v>
      </c>
      <c r="L21" s="349"/>
      <c r="M21" s="376"/>
      <c r="N21" s="377"/>
      <c r="O21" s="288" t="s">
        <v>1160</v>
      </c>
      <c r="P21" s="25"/>
      <c r="Q21" s="25"/>
      <c r="R21" s="25"/>
      <c r="S21" s="25"/>
      <c r="T21" s="25"/>
      <c r="U21" s="25"/>
      <c r="V21" s="25"/>
      <c r="W21" s="25"/>
    </row>
    <row r="22" spans="1:23" s="38" customFormat="1" ht="24" customHeight="1">
      <c r="A22" s="31">
        <f t="shared" si="2"/>
        <v>12</v>
      </c>
      <c r="B22" s="342">
        <v>1810215457</v>
      </c>
      <c r="C22" s="123" t="s">
        <v>990</v>
      </c>
      <c r="D22" s="124" t="s">
        <v>1140</v>
      </c>
      <c r="E22" s="443" t="s">
        <v>1045</v>
      </c>
      <c r="F22" s="199">
        <v>34354</v>
      </c>
      <c r="G22" s="474" t="s">
        <v>1127</v>
      </c>
      <c r="H22" s="121">
        <v>77</v>
      </c>
      <c r="I22" s="121">
        <v>88</v>
      </c>
      <c r="J22" s="32">
        <f t="shared" si="0"/>
        <v>82.5</v>
      </c>
      <c r="K22" s="33" t="str">
        <f t="shared" si="1"/>
        <v>TỐT</v>
      </c>
      <c r="L22" s="349"/>
      <c r="M22" s="376"/>
      <c r="N22" s="377"/>
      <c r="O22" s="288" t="s">
        <v>1160</v>
      </c>
      <c r="P22" s="25"/>
      <c r="Q22" s="25"/>
      <c r="R22" s="25"/>
      <c r="S22" s="25"/>
      <c r="T22" s="25"/>
      <c r="U22" s="25"/>
      <c r="V22" s="25"/>
      <c r="W22" s="25"/>
    </row>
    <row r="23" spans="1:23" s="38" customFormat="1" ht="24" customHeight="1">
      <c r="A23" s="31">
        <f t="shared" si="2"/>
        <v>13</v>
      </c>
      <c r="B23" s="342">
        <v>1810215770</v>
      </c>
      <c r="C23" s="123" t="s">
        <v>987</v>
      </c>
      <c r="D23" s="124" t="s">
        <v>1020</v>
      </c>
      <c r="E23" s="443" t="s">
        <v>1104</v>
      </c>
      <c r="F23" s="199">
        <v>34558</v>
      </c>
      <c r="G23" s="474" t="s">
        <v>1504</v>
      </c>
      <c r="H23" s="121">
        <v>84</v>
      </c>
      <c r="I23" s="121">
        <v>84</v>
      </c>
      <c r="J23" s="32">
        <f t="shared" si="0"/>
        <v>84</v>
      </c>
      <c r="K23" s="33" t="str">
        <f t="shared" si="1"/>
        <v>TỐT</v>
      </c>
      <c r="L23" s="349"/>
      <c r="M23" s="376"/>
      <c r="N23" s="377"/>
      <c r="O23" s="288" t="s">
        <v>1513</v>
      </c>
      <c r="P23" s="25"/>
      <c r="Q23" s="25"/>
      <c r="R23" s="25"/>
      <c r="S23" s="25"/>
      <c r="T23" s="25"/>
      <c r="U23" s="25"/>
      <c r="V23" s="25"/>
      <c r="W23" s="25"/>
    </row>
    <row r="24" spans="1:23" s="38" customFormat="1" ht="24" customHeight="1">
      <c r="A24" s="31">
        <f t="shared" si="2"/>
        <v>14</v>
      </c>
      <c r="B24" s="342">
        <v>1810216595</v>
      </c>
      <c r="C24" s="123" t="s">
        <v>990</v>
      </c>
      <c r="D24" s="124" t="s">
        <v>1011</v>
      </c>
      <c r="E24" s="443" t="s">
        <v>985</v>
      </c>
      <c r="F24" s="199">
        <v>34612</v>
      </c>
      <c r="G24" s="474" t="s">
        <v>1127</v>
      </c>
      <c r="H24" s="121">
        <v>77</v>
      </c>
      <c r="I24" s="121">
        <v>88</v>
      </c>
      <c r="J24" s="32">
        <f t="shared" si="0"/>
        <v>82.5</v>
      </c>
      <c r="K24" s="33" t="str">
        <f t="shared" si="1"/>
        <v>TỐT</v>
      </c>
      <c r="L24" s="386" t="s">
        <v>1616</v>
      </c>
      <c r="M24" s="376"/>
      <c r="N24" s="377"/>
      <c r="O24" s="288" t="s">
        <v>1160</v>
      </c>
      <c r="P24" s="25"/>
      <c r="Q24" s="25"/>
      <c r="R24" s="25"/>
      <c r="S24" s="25"/>
      <c r="T24" s="25"/>
      <c r="U24" s="25"/>
      <c r="V24" s="25"/>
      <c r="W24" s="25"/>
    </row>
    <row r="25" spans="1:23" s="38" customFormat="1" ht="24" customHeight="1">
      <c r="A25" s="31">
        <f t="shared" si="2"/>
        <v>15</v>
      </c>
      <c r="B25" s="342">
        <v>1810216644</v>
      </c>
      <c r="C25" s="123" t="s">
        <v>990</v>
      </c>
      <c r="D25" s="124" t="s">
        <v>1091</v>
      </c>
      <c r="E25" s="443" t="s">
        <v>1065</v>
      </c>
      <c r="F25" s="199">
        <v>34177</v>
      </c>
      <c r="G25" s="474" t="s">
        <v>1504</v>
      </c>
      <c r="H25" s="121">
        <v>95</v>
      </c>
      <c r="I25" s="121">
        <v>87</v>
      </c>
      <c r="J25" s="32">
        <f t="shared" si="0"/>
        <v>91</v>
      </c>
      <c r="K25" s="33" t="str">
        <f t="shared" si="1"/>
        <v>X SẮC</v>
      </c>
      <c r="L25" s="349"/>
      <c r="M25" s="376"/>
      <c r="N25" s="377"/>
      <c r="O25" s="288" t="s">
        <v>1513</v>
      </c>
      <c r="P25" s="25"/>
      <c r="Q25" s="25"/>
      <c r="R25" s="25"/>
      <c r="S25" s="25"/>
      <c r="T25" s="25"/>
      <c r="U25" s="25"/>
      <c r="V25" s="25"/>
      <c r="W25" s="25"/>
    </row>
    <row r="26" spans="1:23" s="38" customFormat="1" ht="24" customHeight="1">
      <c r="A26" s="31">
        <f t="shared" si="2"/>
        <v>16</v>
      </c>
      <c r="B26" s="342">
        <v>1811216486</v>
      </c>
      <c r="C26" s="123" t="s">
        <v>1118</v>
      </c>
      <c r="D26" s="124" t="s">
        <v>1435</v>
      </c>
      <c r="E26" s="443" t="s">
        <v>1114</v>
      </c>
      <c r="F26" s="199">
        <v>34555</v>
      </c>
      <c r="G26" s="474" t="s">
        <v>1504</v>
      </c>
      <c r="H26" s="121">
        <v>84</v>
      </c>
      <c r="I26" s="121">
        <v>84</v>
      </c>
      <c r="J26" s="32">
        <f t="shared" si="0"/>
        <v>84</v>
      </c>
      <c r="K26" s="33" t="str">
        <f t="shared" si="1"/>
        <v>TỐT</v>
      </c>
      <c r="L26" s="349"/>
      <c r="M26" s="376"/>
      <c r="N26" s="377"/>
      <c r="O26" s="288" t="s">
        <v>1513</v>
      </c>
      <c r="P26" s="25"/>
      <c r="Q26" s="25"/>
      <c r="R26" s="25"/>
      <c r="S26" s="25"/>
      <c r="T26" s="25"/>
      <c r="U26" s="25"/>
      <c r="V26" s="25"/>
      <c r="W26" s="25"/>
    </row>
    <row r="27" spans="1:23" s="38" customFormat="1" ht="24" customHeight="1">
      <c r="A27" s="31">
        <f t="shared" si="2"/>
        <v>17</v>
      </c>
      <c r="B27" s="342">
        <v>2126251674</v>
      </c>
      <c r="C27" s="123" t="s">
        <v>990</v>
      </c>
      <c r="D27" s="124" t="s">
        <v>1011</v>
      </c>
      <c r="E27" s="443" t="s">
        <v>1130</v>
      </c>
      <c r="F27" s="199">
        <v>34333</v>
      </c>
      <c r="G27" s="474" t="s">
        <v>1127</v>
      </c>
      <c r="H27" s="121">
        <v>77</v>
      </c>
      <c r="I27" s="121">
        <v>90</v>
      </c>
      <c r="J27" s="32">
        <f t="shared" si="0"/>
        <v>83.5</v>
      </c>
      <c r="K27" s="33" t="str">
        <f t="shared" si="1"/>
        <v>TỐT</v>
      </c>
      <c r="L27" s="349"/>
      <c r="M27" s="376"/>
      <c r="N27" s="377"/>
      <c r="O27" s="288" t="s">
        <v>1160</v>
      </c>
      <c r="P27" s="25"/>
      <c r="Q27" s="25"/>
      <c r="R27" s="25"/>
      <c r="S27" s="25"/>
      <c r="T27" s="25"/>
      <c r="U27" s="25"/>
      <c r="V27" s="25"/>
      <c r="W27" s="25"/>
    </row>
    <row r="28" spans="1:23" s="38" customFormat="1" ht="24" customHeight="1">
      <c r="A28" s="31">
        <f t="shared" si="2"/>
        <v>18</v>
      </c>
      <c r="B28" s="342">
        <v>2126251677</v>
      </c>
      <c r="C28" s="123" t="s">
        <v>1019</v>
      </c>
      <c r="D28" s="124" t="s">
        <v>1068</v>
      </c>
      <c r="E28" s="443" t="s">
        <v>1009</v>
      </c>
      <c r="F28" s="199">
        <v>34330</v>
      </c>
      <c r="G28" s="474" t="s">
        <v>1127</v>
      </c>
      <c r="H28" s="121">
        <v>100</v>
      </c>
      <c r="I28" s="121">
        <v>100</v>
      </c>
      <c r="J28" s="32">
        <f t="shared" si="0"/>
        <v>100</v>
      </c>
      <c r="K28" s="33" t="str">
        <f t="shared" si="1"/>
        <v>X SẮC</v>
      </c>
      <c r="L28" s="349"/>
      <c r="M28" s="376"/>
      <c r="N28" s="377"/>
      <c r="O28" s="288" t="s">
        <v>1160</v>
      </c>
      <c r="P28" s="25"/>
      <c r="Q28" s="25"/>
      <c r="R28" s="25"/>
      <c r="S28" s="25"/>
      <c r="T28" s="25"/>
      <c r="U28" s="25"/>
      <c r="V28" s="25"/>
      <c r="W28" s="25"/>
    </row>
    <row r="29" spans="1:23" s="38" customFormat="1" ht="24" customHeight="1">
      <c r="A29" s="31">
        <f t="shared" si="2"/>
        <v>19</v>
      </c>
      <c r="B29" s="342">
        <v>2126251694</v>
      </c>
      <c r="C29" s="123" t="s">
        <v>1010</v>
      </c>
      <c r="D29" s="124" t="s">
        <v>1011</v>
      </c>
      <c r="E29" s="443" t="s">
        <v>1100</v>
      </c>
      <c r="F29" s="199">
        <v>34152</v>
      </c>
      <c r="G29" s="474" t="s">
        <v>1127</v>
      </c>
      <c r="H29" s="121">
        <v>83</v>
      </c>
      <c r="I29" s="121">
        <v>90</v>
      </c>
      <c r="J29" s="32">
        <f t="shared" si="0"/>
        <v>86.5</v>
      </c>
      <c r="K29" s="33" t="str">
        <f t="shared" si="1"/>
        <v>TỐT</v>
      </c>
      <c r="L29" s="349"/>
      <c r="M29" s="376"/>
      <c r="N29" s="377"/>
      <c r="O29" s="288" t="s">
        <v>1160</v>
      </c>
      <c r="P29" s="25"/>
      <c r="Q29" s="25"/>
      <c r="R29" s="25"/>
      <c r="S29" s="25"/>
      <c r="T29" s="25"/>
      <c r="U29" s="25"/>
      <c r="V29" s="25"/>
      <c r="W29" s="25"/>
    </row>
    <row r="30" spans="1:23" s="38" customFormat="1" ht="24" customHeight="1">
      <c r="A30" s="31">
        <f t="shared" si="2"/>
        <v>20</v>
      </c>
      <c r="B30" s="342">
        <v>2126261387</v>
      </c>
      <c r="C30" s="123" t="s">
        <v>1510</v>
      </c>
      <c r="D30" s="124" t="s">
        <v>1511</v>
      </c>
      <c r="E30" s="443" t="s">
        <v>1050</v>
      </c>
      <c r="F30" s="199">
        <v>33311</v>
      </c>
      <c r="G30" s="474" t="s">
        <v>1504</v>
      </c>
      <c r="H30" s="415"/>
      <c r="I30" s="121">
        <v>87</v>
      </c>
      <c r="J30" s="32">
        <f>I30</f>
        <v>87</v>
      </c>
      <c r="K30" s="33" t="str">
        <f t="shared" si="1"/>
        <v>TỐT</v>
      </c>
      <c r="L30" s="349" t="s">
        <v>1658</v>
      </c>
      <c r="M30" s="385" t="s">
        <v>1657</v>
      </c>
      <c r="N30" s="377"/>
      <c r="O30" s="288" t="s">
        <v>1513</v>
      </c>
      <c r="P30" s="25"/>
      <c r="Q30" s="25"/>
      <c r="R30" s="25"/>
      <c r="S30" s="25"/>
      <c r="T30" s="25"/>
      <c r="U30" s="25"/>
      <c r="V30" s="25"/>
      <c r="W30" s="25"/>
    </row>
    <row r="31" spans="1:23" s="38" customFormat="1" ht="24" customHeight="1">
      <c r="A31" s="31">
        <f t="shared" si="2"/>
        <v>21</v>
      </c>
      <c r="B31" s="342">
        <v>2126261401</v>
      </c>
      <c r="C31" s="123" t="s">
        <v>1153</v>
      </c>
      <c r="D31" s="124" t="s">
        <v>1154</v>
      </c>
      <c r="E31" s="443" t="s">
        <v>1098</v>
      </c>
      <c r="F31" s="199">
        <v>33296</v>
      </c>
      <c r="G31" s="474" t="s">
        <v>1127</v>
      </c>
      <c r="H31" s="464"/>
      <c r="I31" s="121">
        <v>88</v>
      </c>
      <c r="J31" s="32">
        <f>I31</f>
        <v>88</v>
      </c>
      <c r="K31" s="33" t="str">
        <f t="shared" si="1"/>
        <v>TỐT</v>
      </c>
      <c r="L31" s="466" t="s">
        <v>1684</v>
      </c>
      <c r="M31" s="376" t="s">
        <v>1160</v>
      </c>
      <c r="N31" s="468" t="s">
        <v>1666</v>
      </c>
      <c r="O31" s="288" t="s">
        <v>1160</v>
      </c>
      <c r="P31" s="289">
        <v>905787486</v>
      </c>
      <c r="Q31" s="25"/>
      <c r="R31" s="25"/>
      <c r="S31" s="25"/>
      <c r="T31" s="25"/>
      <c r="U31" s="25"/>
      <c r="V31" s="25"/>
      <c r="W31" s="25"/>
    </row>
    <row r="32" spans="1:23" s="38" customFormat="1" ht="24" customHeight="1">
      <c r="A32" s="31">
        <f t="shared" si="2"/>
        <v>22</v>
      </c>
      <c r="B32" s="342">
        <v>2126261698</v>
      </c>
      <c r="C32" s="123" t="s">
        <v>1019</v>
      </c>
      <c r="D32" s="124" t="s">
        <v>1128</v>
      </c>
      <c r="E32" s="443" t="s">
        <v>981</v>
      </c>
      <c r="F32" s="199">
        <v>34668</v>
      </c>
      <c r="G32" s="474" t="s">
        <v>1127</v>
      </c>
      <c r="H32" s="121">
        <v>77</v>
      </c>
      <c r="I32" s="121">
        <v>90</v>
      </c>
      <c r="J32" s="32">
        <f t="shared" ref="J32:J60" si="3">(H32+I32)/2</f>
        <v>83.5</v>
      </c>
      <c r="K32" s="33" t="str">
        <f t="shared" si="1"/>
        <v>TỐT</v>
      </c>
      <c r="L32" s="349"/>
      <c r="M32" s="376"/>
      <c r="N32" s="377"/>
      <c r="O32" s="288" t="s">
        <v>1160</v>
      </c>
      <c r="P32" s="25"/>
      <c r="Q32" s="25"/>
      <c r="R32" s="25"/>
      <c r="S32" s="25"/>
      <c r="T32" s="25"/>
      <c r="U32" s="25"/>
      <c r="V32" s="25"/>
      <c r="W32" s="25"/>
    </row>
    <row r="33" spans="1:23" s="38" customFormat="1" ht="24" customHeight="1">
      <c r="A33" s="31">
        <f t="shared" si="2"/>
        <v>23</v>
      </c>
      <c r="B33" s="342">
        <v>2126261700</v>
      </c>
      <c r="C33" s="123" t="s">
        <v>1032</v>
      </c>
      <c r="D33" s="124" t="s">
        <v>1131</v>
      </c>
      <c r="E33" s="443" t="s">
        <v>1132</v>
      </c>
      <c r="F33" s="199">
        <v>33936</v>
      </c>
      <c r="G33" s="474" t="s">
        <v>1127</v>
      </c>
      <c r="H33" s="121">
        <v>83</v>
      </c>
      <c r="I33" s="121">
        <v>95</v>
      </c>
      <c r="J33" s="32">
        <f t="shared" si="3"/>
        <v>89</v>
      </c>
      <c r="K33" s="33" t="str">
        <f t="shared" si="1"/>
        <v>TỐT</v>
      </c>
      <c r="L33" s="349"/>
      <c r="M33" s="376"/>
      <c r="N33" s="377"/>
      <c r="O33" s="288" t="s">
        <v>1160</v>
      </c>
      <c r="P33" s="25"/>
      <c r="Q33" s="25"/>
      <c r="R33" s="25"/>
      <c r="S33" s="25"/>
      <c r="T33" s="25"/>
      <c r="U33" s="25"/>
      <c r="V33" s="25"/>
      <c r="W33" s="25"/>
    </row>
    <row r="34" spans="1:23" s="384" customFormat="1" ht="24" customHeight="1">
      <c r="A34" s="31">
        <f t="shared" si="2"/>
        <v>24</v>
      </c>
      <c r="B34" s="342">
        <v>2126261702</v>
      </c>
      <c r="C34" s="123" t="s">
        <v>1052</v>
      </c>
      <c r="D34" s="124" t="s">
        <v>1134</v>
      </c>
      <c r="E34" s="443" t="s">
        <v>1020</v>
      </c>
      <c r="F34" s="199">
        <v>34164</v>
      </c>
      <c r="G34" s="474" t="s">
        <v>1127</v>
      </c>
      <c r="H34" s="121">
        <v>82</v>
      </c>
      <c r="I34" s="121">
        <v>93</v>
      </c>
      <c r="J34" s="32">
        <f t="shared" si="3"/>
        <v>87.5</v>
      </c>
      <c r="K34" s="33" t="str">
        <f t="shared" si="1"/>
        <v>TỐT</v>
      </c>
      <c r="L34" s="349"/>
      <c r="M34" s="376"/>
      <c r="N34" s="377"/>
      <c r="O34" s="288" t="s">
        <v>1160</v>
      </c>
      <c r="P34" s="25"/>
      <c r="Q34" s="25"/>
      <c r="R34" s="25"/>
      <c r="S34" s="25"/>
      <c r="T34" s="25"/>
      <c r="U34" s="25"/>
      <c r="V34" s="25"/>
      <c r="W34" s="25"/>
    </row>
    <row r="35" spans="1:23" s="38" customFormat="1" ht="24" customHeight="1">
      <c r="A35" s="31">
        <f t="shared" si="2"/>
        <v>25</v>
      </c>
      <c r="B35" s="342">
        <v>2126261705</v>
      </c>
      <c r="C35" s="123" t="s">
        <v>1030</v>
      </c>
      <c r="D35" s="124" t="s">
        <v>1135</v>
      </c>
      <c r="E35" s="443" t="s">
        <v>1136</v>
      </c>
      <c r="F35" s="199">
        <v>34520</v>
      </c>
      <c r="G35" s="474" t="s">
        <v>1127</v>
      </c>
      <c r="H35" s="121">
        <v>83</v>
      </c>
      <c r="I35" s="121">
        <v>90</v>
      </c>
      <c r="J35" s="32">
        <f t="shared" si="3"/>
        <v>86.5</v>
      </c>
      <c r="K35" s="33" t="str">
        <f t="shared" si="1"/>
        <v>TỐT</v>
      </c>
      <c r="L35" s="349"/>
      <c r="M35" s="376"/>
      <c r="N35" s="377"/>
      <c r="O35" s="288" t="s">
        <v>1160</v>
      </c>
      <c r="P35" s="25"/>
      <c r="Q35" s="25"/>
      <c r="R35" s="25"/>
      <c r="S35" s="25"/>
      <c r="T35" s="25"/>
      <c r="U35" s="25"/>
      <c r="V35" s="25"/>
      <c r="W35" s="25"/>
    </row>
    <row r="36" spans="1:23" s="38" customFormat="1" ht="24" customHeight="1">
      <c r="A36" s="31">
        <f t="shared" si="2"/>
        <v>26</v>
      </c>
      <c r="B36" s="342">
        <v>2126261707</v>
      </c>
      <c r="C36" s="123" t="s">
        <v>990</v>
      </c>
      <c r="D36" s="124" t="s">
        <v>1048</v>
      </c>
      <c r="E36" s="443" t="s">
        <v>1139</v>
      </c>
      <c r="F36" s="199">
        <v>34159</v>
      </c>
      <c r="G36" s="474" t="s">
        <v>1127</v>
      </c>
      <c r="H36" s="121">
        <v>83</v>
      </c>
      <c r="I36" s="121">
        <v>90</v>
      </c>
      <c r="J36" s="32">
        <f t="shared" si="3"/>
        <v>86.5</v>
      </c>
      <c r="K36" s="33" t="str">
        <f t="shared" si="1"/>
        <v>TỐT</v>
      </c>
      <c r="L36" s="349"/>
      <c r="M36" s="376"/>
      <c r="N36" s="377"/>
      <c r="O36" s="288" t="s">
        <v>1160</v>
      </c>
      <c r="P36" s="25"/>
      <c r="Q36" s="25"/>
      <c r="R36" s="25"/>
      <c r="S36" s="25"/>
      <c r="T36" s="25"/>
      <c r="U36" s="25"/>
      <c r="V36" s="25"/>
      <c r="W36" s="25"/>
    </row>
    <row r="37" spans="1:23" s="38" customFormat="1" ht="24" customHeight="1">
      <c r="A37" s="31">
        <f t="shared" si="2"/>
        <v>27</v>
      </c>
      <c r="B37" s="342">
        <v>2126261711</v>
      </c>
      <c r="C37" s="123" t="s">
        <v>1110</v>
      </c>
      <c r="D37" s="124" t="s">
        <v>1011</v>
      </c>
      <c r="E37" s="443" t="s">
        <v>1141</v>
      </c>
      <c r="F37" s="199">
        <v>34623</v>
      </c>
      <c r="G37" s="474" t="s">
        <v>1127</v>
      </c>
      <c r="H37" s="121">
        <v>77</v>
      </c>
      <c r="I37" s="121">
        <v>90</v>
      </c>
      <c r="J37" s="32">
        <f t="shared" si="3"/>
        <v>83.5</v>
      </c>
      <c r="K37" s="33" t="str">
        <f t="shared" si="1"/>
        <v>TỐT</v>
      </c>
      <c r="L37" s="349"/>
      <c r="M37" s="376"/>
      <c r="N37" s="377"/>
      <c r="O37" s="288" t="s">
        <v>1160</v>
      </c>
      <c r="P37" s="25"/>
      <c r="Q37" s="25"/>
      <c r="R37" s="25"/>
      <c r="S37" s="25"/>
      <c r="T37" s="25"/>
      <c r="U37" s="25"/>
      <c r="V37" s="25"/>
      <c r="W37" s="25"/>
    </row>
    <row r="38" spans="1:23" s="38" customFormat="1" ht="24" customHeight="1">
      <c r="A38" s="31">
        <f t="shared" si="2"/>
        <v>28</v>
      </c>
      <c r="B38" s="342">
        <v>2126261719</v>
      </c>
      <c r="C38" s="123" t="s">
        <v>979</v>
      </c>
      <c r="D38" s="124" t="s">
        <v>1091</v>
      </c>
      <c r="E38" s="443" t="s">
        <v>988</v>
      </c>
      <c r="F38" s="199">
        <v>34232</v>
      </c>
      <c r="G38" s="474" t="s">
        <v>1127</v>
      </c>
      <c r="H38" s="121">
        <v>77</v>
      </c>
      <c r="I38" s="121">
        <v>95</v>
      </c>
      <c r="J38" s="32">
        <f t="shared" si="3"/>
        <v>86</v>
      </c>
      <c r="K38" s="33" t="str">
        <f t="shared" si="1"/>
        <v>TỐT</v>
      </c>
      <c r="L38" s="349"/>
      <c r="M38" s="376"/>
      <c r="N38" s="377"/>
      <c r="O38" s="288" t="s">
        <v>1160</v>
      </c>
      <c r="P38" s="25"/>
      <c r="Q38" s="25"/>
      <c r="R38" s="25"/>
      <c r="S38" s="25"/>
      <c r="T38" s="25"/>
      <c r="U38" s="25"/>
      <c r="V38" s="25"/>
      <c r="W38" s="25"/>
    </row>
    <row r="39" spans="1:23" s="38" customFormat="1" ht="24" customHeight="1">
      <c r="A39" s="31">
        <f t="shared" si="2"/>
        <v>29</v>
      </c>
      <c r="B39" s="342">
        <v>2126261720</v>
      </c>
      <c r="C39" s="123" t="s">
        <v>987</v>
      </c>
      <c r="D39" s="124" t="s">
        <v>1011</v>
      </c>
      <c r="E39" s="443" t="s">
        <v>988</v>
      </c>
      <c r="F39" s="199">
        <v>34097</v>
      </c>
      <c r="G39" s="474" t="s">
        <v>1127</v>
      </c>
      <c r="H39" s="121">
        <v>75</v>
      </c>
      <c r="I39" s="121">
        <v>90</v>
      </c>
      <c r="J39" s="32">
        <f t="shared" si="3"/>
        <v>82.5</v>
      </c>
      <c r="K39" s="33" t="str">
        <f t="shared" si="1"/>
        <v>TỐT</v>
      </c>
      <c r="L39" s="349"/>
      <c r="M39" s="376"/>
      <c r="N39" s="377"/>
      <c r="O39" s="288" t="s">
        <v>1160</v>
      </c>
      <c r="P39" s="25"/>
      <c r="Q39" s="25"/>
      <c r="R39" s="25"/>
      <c r="S39" s="25"/>
      <c r="T39" s="25"/>
      <c r="U39" s="25"/>
      <c r="V39" s="25"/>
      <c r="W39" s="25"/>
    </row>
    <row r="40" spans="1:23" s="38" customFormat="1" ht="24" customHeight="1">
      <c r="A40" s="31">
        <f t="shared" si="2"/>
        <v>30</v>
      </c>
      <c r="B40" s="342">
        <v>2126261721</v>
      </c>
      <c r="C40" s="123" t="s">
        <v>990</v>
      </c>
      <c r="D40" s="124" t="s">
        <v>1148</v>
      </c>
      <c r="E40" s="443" t="s">
        <v>1065</v>
      </c>
      <c r="F40" s="199">
        <v>34052</v>
      </c>
      <c r="G40" s="474" t="s">
        <v>1127</v>
      </c>
      <c r="H40" s="121">
        <v>93</v>
      </c>
      <c r="I40" s="121">
        <v>100</v>
      </c>
      <c r="J40" s="32">
        <f t="shared" si="3"/>
        <v>96.5</v>
      </c>
      <c r="K40" s="33" t="str">
        <f t="shared" si="1"/>
        <v>X SẮC</v>
      </c>
      <c r="L40" s="349"/>
      <c r="M40" s="376"/>
      <c r="N40" s="377"/>
      <c r="O40" s="288" t="s">
        <v>1160</v>
      </c>
      <c r="P40" s="25"/>
      <c r="Q40" s="25"/>
      <c r="R40" s="25"/>
      <c r="S40" s="25"/>
      <c r="T40" s="25"/>
      <c r="U40" s="25"/>
      <c r="V40" s="25"/>
      <c r="W40" s="25"/>
    </row>
    <row r="41" spans="1:23" s="38" customFormat="1" ht="24" customHeight="1">
      <c r="A41" s="31">
        <f t="shared" si="2"/>
        <v>31</v>
      </c>
      <c r="B41" s="342">
        <v>2126261724</v>
      </c>
      <c r="C41" s="123" t="s">
        <v>1463</v>
      </c>
      <c r="D41" s="124" t="s">
        <v>1430</v>
      </c>
      <c r="E41" s="443" t="s">
        <v>1260</v>
      </c>
      <c r="F41" s="199">
        <v>33664</v>
      </c>
      <c r="G41" s="474" t="s">
        <v>1504</v>
      </c>
      <c r="H41" s="121">
        <v>0</v>
      </c>
      <c r="I41" s="121">
        <v>0</v>
      </c>
      <c r="J41" s="32">
        <f t="shared" si="3"/>
        <v>0</v>
      </c>
      <c r="K41" s="33" t="str">
        <f t="shared" si="1"/>
        <v>KÉM</v>
      </c>
      <c r="L41" s="349" t="s">
        <v>1653</v>
      </c>
      <c r="M41" s="376" t="s">
        <v>1659</v>
      </c>
      <c r="N41" s="377"/>
      <c r="O41" s="288" t="s">
        <v>1513</v>
      </c>
      <c r="P41" s="25"/>
      <c r="Q41" s="25"/>
      <c r="R41" s="25"/>
      <c r="S41" s="25"/>
      <c r="T41" s="25"/>
      <c r="U41" s="25"/>
      <c r="V41" s="25"/>
      <c r="W41" s="25"/>
    </row>
    <row r="42" spans="1:23" s="38" customFormat="1" ht="24" customHeight="1">
      <c r="A42" s="31">
        <f t="shared" si="2"/>
        <v>32</v>
      </c>
      <c r="B42" s="342">
        <v>2126261725</v>
      </c>
      <c r="C42" s="123" t="s">
        <v>997</v>
      </c>
      <c r="D42" s="124" t="s">
        <v>1022</v>
      </c>
      <c r="E42" s="443" t="s">
        <v>1181</v>
      </c>
      <c r="F42" s="199">
        <v>34401</v>
      </c>
      <c r="G42" s="474" t="s">
        <v>1504</v>
      </c>
      <c r="H42" s="121">
        <v>81</v>
      </c>
      <c r="I42" s="121">
        <v>84</v>
      </c>
      <c r="J42" s="32">
        <f t="shared" si="3"/>
        <v>82.5</v>
      </c>
      <c r="K42" s="33" t="str">
        <f t="shared" si="1"/>
        <v>TỐT</v>
      </c>
      <c r="L42" s="349"/>
      <c r="M42" s="376"/>
      <c r="N42" s="377"/>
      <c r="O42" s="288" t="s">
        <v>1513</v>
      </c>
      <c r="P42" s="25"/>
      <c r="Q42" s="25"/>
      <c r="R42" s="25"/>
      <c r="S42" s="25"/>
      <c r="T42" s="25"/>
      <c r="U42" s="25"/>
      <c r="V42" s="25"/>
      <c r="W42" s="25"/>
    </row>
    <row r="43" spans="1:23" s="38" customFormat="1" ht="24" customHeight="1">
      <c r="A43" s="31">
        <f t="shared" si="2"/>
        <v>33</v>
      </c>
      <c r="B43" s="342">
        <v>2126261730</v>
      </c>
      <c r="C43" s="123" t="s">
        <v>990</v>
      </c>
      <c r="D43" s="124" t="s">
        <v>1022</v>
      </c>
      <c r="E43" s="443" t="s">
        <v>1085</v>
      </c>
      <c r="F43" s="199">
        <v>33517</v>
      </c>
      <c r="G43" s="474" t="s">
        <v>1504</v>
      </c>
      <c r="H43" s="121">
        <v>0</v>
      </c>
      <c r="I43" s="121">
        <v>0</v>
      </c>
      <c r="J43" s="32">
        <f t="shared" si="3"/>
        <v>0</v>
      </c>
      <c r="K43" s="33" t="str">
        <f t="shared" si="1"/>
        <v>KÉM</v>
      </c>
      <c r="L43" s="349" t="s">
        <v>1653</v>
      </c>
      <c r="M43" s="376" t="s">
        <v>1660</v>
      </c>
      <c r="N43" s="377"/>
      <c r="O43" s="288" t="s">
        <v>1513</v>
      </c>
      <c r="P43" s="25"/>
      <c r="Q43" s="25"/>
      <c r="R43" s="25"/>
      <c r="S43" s="25"/>
      <c r="T43" s="25"/>
      <c r="U43" s="25"/>
      <c r="V43" s="25"/>
      <c r="W43" s="25"/>
    </row>
    <row r="44" spans="1:23" s="38" customFormat="1" ht="24" customHeight="1">
      <c r="A44" s="31">
        <f t="shared" si="2"/>
        <v>34</v>
      </c>
      <c r="B44" s="342">
        <v>2126261732</v>
      </c>
      <c r="C44" s="123" t="s">
        <v>1052</v>
      </c>
      <c r="D44" s="124" t="s">
        <v>1011</v>
      </c>
      <c r="E44" s="443" t="s">
        <v>1050</v>
      </c>
      <c r="F44" s="199">
        <v>33794</v>
      </c>
      <c r="G44" s="474" t="s">
        <v>1504</v>
      </c>
      <c r="H44" s="121">
        <v>85</v>
      </c>
      <c r="I44" s="121">
        <v>87</v>
      </c>
      <c r="J44" s="32">
        <f t="shared" si="3"/>
        <v>86</v>
      </c>
      <c r="K44" s="33" t="str">
        <f t="shared" si="1"/>
        <v>TỐT</v>
      </c>
      <c r="L44" s="349"/>
      <c r="M44" s="376"/>
      <c r="N44" s="377"/>
      <c r="O44" s="288" t="s">
        <v>1513</v>
      </c>
      <c r="P44" s="25"/>
      <c r="Q44" s="25"/>
      <c r="R44" s="25"/>
      <c r="S44" s="25"/>
      <c r="T44" s="25"/>
      <c r="U44" s="25"/>
      <c r="V44" s="25"/>
      <c r="W44" s="25"/>
    </row>
    <row r="45" spans="1:23" s="38" customFormat="1" ht="24" customHeight="1">
      <c r="A45" s="31">
        <f t="shared" si="2"/>
        <v>35</v>
      </c>
      <c r="B45" s="342">
        <v>2126261733</v>
      </c>
      <c r="C45" s="123" t="s">
        <v>1052</v>
      </c>
      <c r="D45" s="124" t="s">
        <v>1022</v>
      </c>
      <c r="E45" s="443" t="s">
        <v>1091</v>
      </c>
      <c r="F45" s="199">
        <v>33811</v>
      </c>
      <c r="G45" s="474" t="s">
        <v>1504</v>
      </c>
      <c r="H45" s="121">
        <v>84</v>
      </c>
      <c r="I45" s="121">
        <v>87</v>
      </c>
      <c r="J45" s="32">
        <f t="shared" si="3"/>
        <v>85.5</v>
      </c>
      <c r="K45" s="33" t="str">
        <f t="shared" si="1"/>
        <v>TỐT</v>
      </c>
      <c r="L45" s="349"/>
      <c r="M45" s="376"/>
      <c r="N45" s="377"/>
      <c r="O45" s="288" t="s">
        <v>1513</v>
      </c>
      <c r="P45" s="25"/>
      <c r="Q45" s="25"/>
      <c r="R45" s="25"/>
      <c r="S45" s="25"/>
      <c r="T45" s="25"/>
      <c r="U45" s="25"/>
      <c r="V45" s="25"/>
      <c r="W45" s="25"/>
    </row>
    <row r="46" spans="1:23" s="38" customFormat="1" ht="24" customHeight="1">
      <c r="A46" s="31">
        <f t="shared" si="2"/>
        <v>36</v>
      </c>
      <c r="B46" s="342">
        <v>2126261734</v>
      </c>
      <c r="C46" s="123" t="s">
        <v>1019</v>
      </c>
      <c r="D46" s="124" t="s">
        <v>1006</v>
      </c>
      <c r="E46" s="443" t="s">
        <v>1091</v>
      </c>
      <c r="F46" s="199">
        <v>34042</v>
      </c>
      <c r="G46" s="474" t="s">
        <v>1504</v>
      </c>
      <c r="H46" s="121">
        <v>84</v>
      </c>
      <c r="I46" s="121">
        <v>84</v>
      </c>
      <c r="J46" s="32">
        <f t="shared" si="3"/>
        <v>84</v>
      </c>
      <c r="K46" s="33" t="str">
        <f t="shared" si="1"/>
        <v>TỐT</v>
      </c>
      <c r="L46" s="349"/>
      <c r="M46" s="376"/>
      <c r="N46" s="377"/>
      <c r="O46" s="288" t="s">
        <v>1513</v>
      </c>
      <c r="P46" s="25"/>
      <c r="Q46" s="25"/>
      <c r="R46" s="25"/>
      <c r="S46" s="25"/>
      <c r="T46" s="25"/>
      <c r="U46" s="25"/>
      <c r="V46" s="25"/>
      <c r="W46" s="25"/>
    </row>
    <row r="47" spans="1:23" s="38" customFormat="1" ht="24" customHeight="1">
      <c r="A47" s="31">
        <f t="shared" si="2"/>
        <v>37</v>
      </c>
      <c r="B47" s="342">
        <v>2126261735</v>
      </c>
      <c r="C47" s="123" t="s">
        <v>990</v>
      </c>
      <c r="D47" s="124" t="s">
        <v>1458</v>
      </c>
      <c r="E47" s="443" t="s">
        <v>1091</v>
      </c>
      <c r="F47" s="199">
        <v>34198</v>
      </c>
      <c r="G47" s="474" t="s">
        <v>1504</v>
      </c>
      <c r="H47" s="121">
        <v>0</v>
      </c>
      <c r="I47" s="121">
        <v>0</v>
      </c>
      <c r="J47" s="32">
        <f t="shared" si="3"/>
        <v>0</v>
      </c>
      <c r="K47" s="33" t="str">
        <f t="shared" si="1"/>
        <v>KÉM</v>
      </c>
      <c r="L47" s="349" t="s">
        <v>1653</v>
      </c>
      <c r="M47" s="376" t="s">
        <v>1661</v>
      </c>
      <c r="N47" s="377"/>
      <c r="O47" s="288" t="s">
        <v>1513</v>
      </c>
      <c r="P47" s="25"/>
      <c r="Q47" s="25"/>
      <c r="R47" s="25"/>
      <c r="S47" s="25"/>
      <c r="T47" s="25"/>
      <c r="U47" s="25"/>
      <c r="V47" s="25"/>
      <c r="W47" s="25"/>
    </row>
    <row r="48" spans="1:23" s="38" customFormat="1" ht="24" customHeight="1">
      <c r="A48" s="31">
        <f t="shared" si="2"/>
        <v>38</v>
      </c>
      <c r="B48" s="342">
        <v>2126261742</v>
      </c>
      <c r="C48" s="123" t="s">
        <v>987</v>
      </c>
      <c r="D48" s="124" t="s">
        <v>1507</v>
      </c>
      <c r="E48" s="443" t="s">
        <v>1104</v>
      </c>
      <c r="F48" s="199">
        <v>33458</v>
      </c>
      <c r="G48" s="474" t="s">
        <v>1504</v>
      </c>
      <c r="H48" s="121">
        <v>80</v>
      </c>
      <c r="I48" s="121">
        <v>84</v>
      </c>
      <c r="J48" s="32">
        <f t="shared" si="3"/>
        <v>82</v>
      </c>
      <c r="K48" s="33" t="str">
        <f t="shared" si="1"/>
        <v>TỐT</v>
      </c>
      <c r="L48" s="349"/>
      <c r="M48" s="376"/>
      <c r="N48" s="377"/>
      <c r="O48" s="288" t="s">
        <v>1513</v>
      </c>
      <c r="P48" s="25"/>
      <c r="Q48" s="25"/>
      <c r="R48" s="25"/>
      <c r="S48" s="25"/>
      <c r="T48" s="25"/>
      <c r="U48" s="25"/>
      <c r="V48" s="25"/>
      <c r="W48" s="25"/>
    </row>
    <row r="49" spans="1:23" s="38" customFormat="1" ht="24" customHeight="1">
      <c r="A49" s="31">
        <f t="shared" si="2"/>
        <v>39</v>
      </c>
      <c r="B49" s="342">
        <v>2126261744</v>
      </c>
      <c r="C49" s="123" t="s">
        <v>990</v>
      </c>
      <c r="D49" s="124" t="s">
        <v>1149</v>
      </c>
      <c r="E49" s="443" t="s">
        <v>1109</v>
      </c>
      <c r="F49" s="199">
        <v>34335</v>
      </c>
      <c r="G49" s="474" t="s">
        <v>1127</v>
      </c>
      <c r="H49" s="121">
        <v>77</v>
      </c>
      <c r="I49" s="121">
        <v>88</v>
      </c>
      <c r="J49" s="32">
        <f t="shared" si="3"/>
        <v>82.5</v>
      </c>
      <c r="K49" s="33" t="str">
        <f t="shared" si="1"/>
        <v>TỐT</v>
      </c>
      <c r="L49" s="349"/>
      <c r="M49" s="376"/>
      <c r="N49" s="377"/>
      <c r="O49" s="288" t="s">
        <v>1160</v>
      </c>
      <c r="P49" s="25"/>
      <c r="Q49" s="25"/>
      <c r="R49" s="25"/>
      <c r="S49" s="25"/>
      <c r="T49" s="25"/>
      <c r="U49" s="25"/>
      <c r="V49" s="25"/>
      <c r="W49" s="25"/>
    </row>
    <row r="50" spans="1:23" s="38" customFormat="1" ht="24" customHeight="1">
      <c r="A50" s="31">
        <f t="shared" si="2"/>
        <v>40</v>
      </c>
      <c r="B50" s="342">
        <v>2126261746</v>
      </c>
      <c r="C50" s="123" t="s">
        <v>993</v>
      </c>
      <c r="D50" s="124" t="s">
        <v>1022</v>
      </c>
      <c r="E50" s="443" t="s">
        <v>1288</v>
      </c>
      <c r="F50" s="199">
        <v>33044</v>
      </c>
      <c r="G50" s="474" t="s">
        <v>1504</v>
      </c>
      <c r="H50" s="121">
        <v>95</v>
      </c>
      <c r="I50" s="121">
        <v>97</v>
      </c>
      <c r="J50" s="32">
        <f t="shared" si="3"/>
        <v>96</v>
      </c>
      <c r="K50" s="33" t="str">
        <f t="shared" si="1"/>
        <v>X SẮC</v>
      </c>
      <c r="L50" s="349"/>
      <c r="M50" s="376"/>
      <c r="N50" s="377"/>
      <c r="O50" s="288" t="s">
        <v>1513</v>
      </c>
      <c r="P50" s="25"/>
      <c r="Q50" s="25"/>
      <c r="R50" s="25"/>
      <c r="S50" s="25"/>
      <c r="T50" s="25"/>
      <c r="U50" s="25"/>
      <c r="V50" s="25"/>
      <c r="W50" s="25"/>
    </row>
    <row r="51" spans="1:23" s="38" customFormat="1" ht="24" customHeight="1">
      <c r="A51" s="31">
        <f t="shared" si="2"/>
        <v>41</v>
      </c>
      <c r="B51" s="342">
        <v>2126261748</v>
      </c>
      <c r="C51" s="123" t="s">
        <v>990</v>
      </c>
      <c r="D51" s="124" t="s">
        <v>1508</v>
      </c>
      <c r="E51" s="443" t="s">
        <v>1120</v>
      </c>
      <c r="F51" s="199">
        <v>33319</v>
      </c>
      <c r="G51" s="474" t="s">
        <v>1504</v>
      </c>
      <c r="H51" s="121">
        <v>84</v>
      </c>
      <c r="I51" s="121">
        <v>84</v>
      </c>
      <c r="J51" s="32">
        <f t="shared" si="3"/>
        <v>84</v>
      </c>
      <c r="K51" s="33" t="str">
        <f t="shared" si="1"/>
        <v>TỐT</v>
      </c>
      <c r="L51" s="349"/>
      <c r="M51" s="376"/>
      <c r="N51" s="377"/>
      <c r="O51" s="288" t="s">
        <v>1513</v>
      </c>
      <c r="P51" s="25"/>
      <c r="Q51" s="25"/>
      <c r="R51" s="25"/>
      <c r="S51" s="25"/>
      <c r="T51" s="25"/>
      <c r="U51" s="25"/>
      <c r="V51" s="25"/>
      <c r="W51" s="25"/>
    </row>
    <row r="52" spans="1:23" s="38" customFormat="1" ht="24" customHeight="1">
      <c r="A52" s="31">
        <f t="shared" si="2"/>
        <v>42</v>
      </c>
      <c r="B52" s="342">
        <v>2126261751</v>
      </c>
      <c r="C52" s="123" t="s">
        <v>1367</v>
      </c>
      <c r="D52" s="124" t="s">
        <v>1507</v>
      </c>
      <c r="E52" s="443" t="s">
        <v>1096</v>
      </c>
      <c r="F52" s="199">
        <v>33329</v>
      </c>
      <c r="G52" s="474" t="s">
        <v>1504</v>
      </c>
      <c r="H52" s="121">
        <v>83</v>
      </c>
      <c r="I52" s="121">
        <v>84</v>
      </c>
      <c r="J52" s="32">
        <f t="shared" si="3"/>
        <v>83.5</v>
      </c>
      <c r="K52" s="33" t="str">
        <f t="shared" si="1"/>
        <v>TỐT</v>
      </c>
      <c r="L52" s="349"/>
      <c r="M52" s="376"/>
      <c r="N52" s="377"/>
      <c r="O52" s="288" t="s">
        <v>1513</v>
      </c>
      <c r="P52" s="25"/>
      <c r="Q52" s="25"/>
      <c r="R52" s="25"/>
      <c r="S52" s="25"/>
      <c r="T52" s="25"/>
      <c r="U52" s="25"/>
      <c r="V52" s="25"/>
      <c r="W52" s="25"/>
    </row>
    <row r="53" spans="1:23" s="38" customFormat="1" ht="24" customHeight="1">
      <c r="A53" s="31">
        <f t="shared" si="2"/>
        <v>43</v>
      </c>
      <c r="B53" s="342">
        <v>2126261753</v>
      </c>
      <c r="C53" s="123" t="s">
        <v>987</v>
      </c>
      <c r="D53" s="124" t="s">
        <v>1011</v>
      </c>
      <c r="E53" s="443" t="s">
        <v>1126</v>
      </c>
      <c r="F53" s="199">
        <v>33458</v>
      </c>
      <c r="G53" s="474" t="s">
        <v>1504</v>
      </c>
      <c r="H53" s="121">
        <v>83</v>
      </c>
      <c r="I53" s="121">
        <v>84</v>
      </c>
      <c r="J53" s="32">
        <f t="shared" si="3"/>
        <v>83.5</v>
      </c>
      <c r="K53" s="33" t="str">
        <f t="shared" si="1"/>
        <v>TỐT</v>
      </c>
      <c r="L53" s="386" t="s">
        <v>1616</v>
      </c>
      <c r="M53" s="376"/>
      <c r="N53" s="377"/>
      <c r="O53" s="288" t="s">
        <v>1513</v>
      </c>
      <c r="P53" s="25"/>
      <c r="Q53" s="25"/>
      <c r="R53" s="25"/>
      <c r="S53" s="25"/>
      <c r="T53" s="25"/>
      <c r="U53" s="25"/>
      <c r="V53" s="25"/>
      <c r="W53" s="25"/>
    </row>
    <row r="54" spans="1:23" s="38" customFormat="1" ht="24" customHeight="1">
      <c r="A54" s="31">
        <f t="shared" si="2"/>
        <v>44</v>
      </c>
      <c r="B54" s="379">
        <v>2127261494</v>
      </c>
      <c r="C54" s="123" t="s">
        <v>1150</v>
      </c>
      <c r="D54" s="124" t="s">
        <v>1151</v>
      </c>
      <c r="E54" s="445" t="s">
        <v>1152</v>
      </c>
      <c r="F54" s="193">
        <v>33530</v>
      </c>
      <c r="G54" s="476" t="s">
        <v>1127</v>
      </c>
      <c r="H54" s="121">
        <v>77</v>
      </c>
      <c r="I54" s="166">
        <v>85</v>
      </c>
      <c r="J54" s="380">
        <f t="shared" si="3"/>
        <v>81</v>
      </c>
      <c r="K54" s="381" t="str">
        <f t="shared" si="1"/>
        <v>TỐT</v>
      </c>
      <c r="L54" s="411"/>
      <c r="M54" s="382"/>
      <c r="N54" s="383"/>
      <c r="O54" s="168" t="s">
        <v>1160</v>
      </c>
      <c r="P54" s="300"/>
      <c r="Q54" s="300"/>
      <c r="R54" s="300"/>
      <c r="S54" s="300"/>
      <c r="T54" s="300"/>
      <c r="U54" s="300"/>
      <c r="V54" s="300"/>
      <c r="W54" s="300"/>
    </row>
    <row r="55" spans="1:23" s="38" customFormat="1" ht="24" customHeight="1">
      <c r="A55" s="31">
        <f t="shared" si="2"/>
        <v>45</v>
      </c>
      <c r="B55" s="342">
        <v>2127261695</v>
      </c>
      <c r="C55" s="123" t="s">
        <v>999</v>
      </c>
      <c r="D55" s="124" t="s">
        <v>988</v>
      </c>
      <c r="E55" s="443" t="s">
        <v>981</v>
      </c>
      <c r="F55" s="199">
        <v>33826</v>
      </c>
      <c r="G55" s="474" t="s">
        <v>1127</v>
      </c>
      <c r="H55" s="121">
        <v>87</v>
      </c>
      <c r="I55" s="121">
        <v>87</v>
      </c>
      <c r="J55" s="32">
        <f t="shared" si="3"/>
        <v>87</v>
      </c>
      <c r="K55" s="33" t="str">
        <f t="shared" si="1"/>
        <v>TỐT</v>
      </c>
      <c r="L55" s="349"/>
      <c r="M55" s="376"/>
      <c r="N55" s="377"/>
      <c r="O55" s="288" t="s">
        <v>1160</v>
      </c>
      <c r="P55" s="25"/>
      <c r="Q55" s="25"/>
      <c r="R55" s="25"/>
      <c r="S55" s="25"/>
      <c r="T55" s="25"/>
      <c r="U55" s="25"/>
      <c r="V55" s="25"/>
      <c r="W55" s="25"/>
    </row>
    <row r="56" spans="1:23" s="38" customFormat="1" ht="24" customHeight="1">
      <c r="A56" s="31">
        <f t="shared" si="2"/>
        <v>46</v>
      </c>
      <c r="B56" s="342">
        <v>1817217045</v>
      </c>
      <c r="C56" s="123" t="s">
        <v>979</v>
      </c>
      <c r="D56" s="124" t="s">
        <v>1151</v>
      </c>
      <c r="E56" s="443" t="s">
        <v>981</v>
      </c>
      <c r="F56" s="199">
        <v>32560</v>
      </c>
      <c r="G56" s="474" t="s">
        <v>1127</v>
      </c>
      <c r="H56" s="121">
        <v>77</v>
      </c>
      <c r="I56" s="121">
        <v>75</v>
      </c>
      <c r="J56" s="32">
        <f t="shared" si="3"/>
        <v>76</v>
      </c>
      <c r="K56" s="33" t="str">
        <f t="shared" si="1"/>
        <v>KHÁ</v>
      </c>
      <c r="L56" s="484">
        <v>2127261697</v>
      </c>
      <c r="M56" s="376" t="s">
        <v>1687</v>
      </c>
      <c r="N56" s="377"/>
      <c r="O56" s="288" t="s">
        <v>1160</v>
      </c>
      <c r="P56" s="25"/>
      <c r="Q56" s="25"/>
      <c r="R56" s="25"/>
      <c r="S56" s="25"/>
      <c r="T56" s="25"/>
      <c r="U56" s="25"/>
      <c r="V56" s="25"/>
      <c r="W56" s="25"/>
    </row>
    <row r="57" spans="1:23" s="38" customFormat="1" ht="24" customHeight="1">
      <c r="A57" s="31">
        <f t="shared" si="2"/>
        <v>47</v>
      </c>
      <c r="B57" s="342">
        <v>2127261706</v>
      </c>
      <c r="C57" s="123" t="s">
        <v>1030</v>
      </c>
      <c r="D57" s="124" t="s">
        <v>1137</v>
      </c>
      <c r="E57" s="443" t="s">
        <v>1138</v>
      </c>
      <c r="F57" s="199">
        <v>32648</v>
      </c>
      <c r="G57" s="474" t="s">
        <v>1127</v>
      </c>
      <c r="H57" s="121">
        <v>97</v>
      </c>
      <c r="I57" s="121">
        <v>90</v>
      </c>
      <c r="J57" s="32">
        <f t="shared" si="3"/>
        <v>93.5</v>
      </c>
      <c r="K57" s="33" t="str">
        <f t="shared" si="1"/>
        <v>X SẮC</v>
      </c>
      <c r="L57" s="349"/>
      <c r="M57" s="376"/>
      <c r="N57" s="377"/>
      <c r="O57" s="288" t="s">
        <v>1160</v>
      </c>
      <c r="P57" s="25"/>
      <c r="Q57" s="25"/>
      <c r="R57" s="25"/>
      <c r="S57" s="25"/>
      <c r="T57" s="25"/>
      <c r="U57" s="25"/>
      <c r="V57" s="25"/>
      <c r="W57" s="25"/>
    </row>
    <row r="58" spans="1:23" s="38" customFormat="1" ht="24" customHeight="1">
      <c r="A58" s="31">
        <f t="shared" si="2"/>
        <v>48</v>
      </c>
      <c r="B58" s="342">
        <v>2127261717</v>
      </c>
      <c r="C58" s="123" t="s">
        <v>987</v>
      </c>
      <c r="D58" s="124" t="s">
        <v>1033</v>
      </c>
      <c r="E58" s="443" t="s">
        <v>1146</v>
      </c>
      <c r="F58" s="199">
        <v>34026</v>
      </c>
      <c r="G58" s="474" t="s">
        <v>1127</v>
      </c>
      <c r="H58" s="121">
        <v>97</v>
      </c>
      <c r="I58" s="121">
        <v>100</v>
      </c>
      <c r="J58" s="32">
        <f t="shared" si="3"/>
        <v>98.5</v>
      </c>
      <c r="K58" s="33" t="str">
        <f t="shared" si="1"/>
        <v>X SẮC</v>
      </c>
      <c r="L58" s="349"/>
      <c r="M58" s="376"/>
      <c r="N58" s="377"/>
      <c r="O58" s="288" t="s">
        <v>1160</v>
      </c>
      <c r="P58" s="25"/>
      <c r="Q58" s="25"/>
      <c r="R58" s="25"/>
      <c r="S58" s="25"/>
      <c r="T58" s="25"/>
      <c r="U58" s="25"/>
      <c r="V58" s="25"/>
      <c r="W58" s="25"/>
    </row>
    <row r="59" spans="1:23" s="38" customFormat="1" ht="24" customHeight="1">
      <c r="A59" s="31">
        <f t="shared" si="2"/>
        <v>49</v>
      </c>
      <c r="B59" s="342">
        <v>2127261726</v>
      </c>
      <c r="C59" s="123" t="s">
        <v>990</v>
      </c>
      <c r="D59" s="124" t="s">
        <v>1035</v>
      </c>
      <c r="E59" s="443" t="s">
        <v>1286</v>
      </c>
      <c r="F59" s="199">
        <v>33689</v>
      </c>
      <c r="G59" s="474" t="s">
        <v>1504</v>
      </c>
      <c r="H59" s="121">
        <v>74</v>
      </c>
      <c r="I59" s="121">
        <v>80</v>
      </c>
      <c r="J59" s="32">
        <f t="shared" si="3"/>
        <v>77</v>
      </c>
      <c r="K59" s="33" t="str">
        <f t="shared" si="1"/>
        <v>KHÁ</v>
      </c>
      <c r="L59" s="349"/>
      <c r="M59" s="376"/>
      <c r="N59" s="377"/>
      <c r="O59" s="288" t="s">
        <v>1513</v>
      </c>
      <c r="P59" s="25"/>
      <c r="Q59" s="25"/>
      <c r="R59" s="25"/>
      <c r="S59" s="25"/>
      <c r="T59" s="25"/>
      <c r="U59" s="25"/>
      <c r="V59" s="25"/>
      <c r="W59" s="25"/>
    </row>
    <row r="60" spans="1:23" s="38" customFormat="1" ht="24" customHeight="1">
      <c r="A60" s="31">
        <f t="shared" si="2"/>
        <v>50</v>
      </c>
      <c r="B60" s="342">
        <v>2127261752</v>
      </c>
      <c r="C60" s="123" t="s">
        <v>990</v>
      </c>
      <c r="D60" s="124" t="s">
        <v>1137</v>
      </c>
      <c r="E60" s="443" t="s">
        <v>1397</v>
      </c>
      <c r="F60" s="199">
        <v>33393</v>
      </c>
      <c r="G60" s="474" t="s">
        <v>1504</v>
      </c>
      <c r="H60" s="465">
        <v>84</v>
      </c>
      <c r="I60" s="121">
        <v>84</v>
      </c>
      <c r="J60" s="32">
        <f t="shared" si="3"/>
        <v>84</v>
      </c>
      <c r="K60" s="33" t="str">
        <f t="shared" si="1"/>
        <v>TỐT</v>
      </c>
      <c r="L60" s="467"/>
      <c r="M60" s="376"/>
      <c r="N60" s="458"/>
      <c r="O60" s="288" t="s">
        <v>1513</v>
      </c>
      <c r="P60" s="469"/>
      <c r="Q60" s="25"/>
      <c r="R60" s="25"/>
      <c r="S60" s="25"/>
      <c r="T60" s="25"/>
      <c r="U60" s="25"/>
      <c r="V60" s="25"/>
      <c r="W60" s="25"/>
    </row>
    <row r="61" spans="1:23" s="38" customFormat="1" ht="21.75" customHeight="1">
      <c r="A61" s="375"/>
      <c r="B61" s="375"/>
      <c r="C61" s="375"/>
      <c r="D61" s="375"/>
      <c r="E61" s="375"/>
      <c r="F61" s="375"/>
      <c r="G61" s="471"/>
      <c r="H61" s="375"/>
      <c r="I61" s="375"/>
      <c r="J61" s="375"/>
      <c r="K61" s="375"/>
      <c r="L61" s="375"/>
      <c r="M61" s="375"/>
      <c r="N61" s="450"/>
      <c r="O61" s="155"/>
    </row>
    <row r="62" spans="1:23">
      <c r="A62" s="44"/>
      <c r="B62" s="41"/>
      <c r="C62" s="43"/>
      <c r="D62" s="43"/>
      <c r="E62" s="440"/>
      <c r="F62" s="46"/>
      <c r="J62" s="540" t="s">
        <v>117</v>
      </c>
      <c r="K62" s="541"/>
      <c r="L62" s="542"/>
      <c r="M62" s="352"/>
      <c r="N62" s="360"/>
      <c r="O62" s="47"/>
      <c r="P62" s="47"/>
      <c r="Q62" s="47"/>
      <c r="R62" s="47"/>
      <c r="S62" s="47"/>
    </row>
    <row r="63" spans="1:23">
      <c r="A63" s="44"/>
      <c r="B63" s="41"/>
      <c r="C63" s="43"/>
      <c r="D63" s="43"/>
      <c r="E63" s="429"/>
      <c r="F63" s="41"/>
      <c r="J63" s="459" t="s">
        <v>118</v>
      </c>
      <c r="K63" s="48" t="s">
        <v>99</v>
      </c>
      <c r="L63" s="48" t="s">
        <v>119</v>
      </c>
      <c r="M63" s="352"/>
      <c r="N63" s="360"/>
      <c r="O63" s="47"/>
      <c r="P63" s="47"/>
      <c r="Q63" s="47"/>
      <c r="R63" s="47"/>
      <c r="S63" s="47"/>
    </row>
    <row r="64" spans="1:23" ht="21" customHeight="1">
      <c r="A64" s="516" t="s">
        <v>120</v>
      </c>
      <c r="B64" s="536"/>
      <c r="C64" s="516"/>
      <c r="D64" s="429"/>
      <c r="E64" s="49"/>
      <c r="F64" s="41"/>
      <c r="J64" s="459" t="s">
        <v>83</v>
      </c>
      <c r="K64" s="31">
        <f>COUNTIF($K$11:$K$60,J64)</f>
        <v>8</v>
      </c>
      <c r="L64" s="404">
        <f>K64/$K$70</f>
        <v>0.16</v>
      </c>
      <c r="M64" s="352"/>
      <c r="N64" s="353"/>
      <c r="O64" s="26"/>
      <c r="P64" s="26"/>
      <c r="Q64" s="26"/>
      <c r="R64" s="26"/>
      <c r="S64" s="26"/>
    </row>
    <row r="65" spans="1:19" ht="15.75" customHeight="1">
      <c r="A65" s="44"/>
      <c r="B65" s="41"/>
      <c r="C65" s="43"/>
      <c r="D65" s="43"/>
      <c r="E65" s="429"/>
      <c r="F65" s="41"/>
      <c r="J65" s="459" t="s">
        <v>84</v>
      </c>
      <c r="K65" s="31">
        <f t="shared" ref="K65:K69" si="4">COUNTIF($K$11:$K$60,J65)</f>
        <v>36</v>
      </c>
      <c r="L65" s="404">
        <f t="shared" ref="L65:L69" si="5">K65/$K$70</f>
        <v>0.72</v>
      </c>
      <c r="M65" s="352"/>
      <c r="N65" s="353"/>
      <c r="O65" s="26"/>
      <c r="P65" s="26"/>
      <c r="Q65" s="26"/>
      <c r="R65" s="26"/>
      <c r="S65" s="26"/>
    </row>
    <row r="66" spans="1:19" ht="15.75" customHeight="1">
      <c r="A66" s="44"/>
      <c r="B66" s="41"/>
      <c r="C66" s="43"/>
      <c r="D66" s="43"/>
      <c r="E66" s="429"/>
      <c r="F66" s="41"/>
      <c r="J66" s="459" t="s">
        <v>85</v>
      </c>
      <c r="K66" s="31">
        <f t="shared" si="4"/>
        <v>2</v>
      </c>
      <c r="L66" s="404">
        <f t="shared" si="5"/>
        <v>0.04</v>
      </c>
      <c r="M66" s="352"/>
      <c r="N66" s="353"/>
      <c r="O66" s="26"/>
      <c r="P66" s="26"/>
      <c r="Q66" s="26"/>
      <c r="R66" s="26"/>
      <c r="S66" s="26"/>
    </row>
    <row r="67" spans="1:19" ht="15.75" customHeight="1">
      <c r="A67" s="44"/>
      <c r="B67" s="41"/>
      <c r="C67" s="43"/>
      <c r="D67" s="43"/>
      <c r="E67" s="429"/>
      <c r="F67" s="41"/>
      <c r="J67" s="459" t="s">
        <v>86</v>
      </c>
      <c r="K67" s="31">
        <f t="shared" si="4"/>
        <v>0</v>
      </c>
      <c r="L67" s="404">
        <f t="shared" si="5"/>
        <v>0</v>
      </c>
      <c r="M67" s="352"/>
      <c r="N67" s="353"/>
      <c r="O67" s="26"/>
      <c r="P67" s="26"/>
      <c r="Q67" s="26"/>
      <c r="R67" s="26"/>
      <c r="S67" s="26"/>
    </row>
    <row r="68" spans="1:19" ht="15.75" customHeight="1">
      <c r="A68" s="44"/>
      <c r="B68" s="41"/>
      <c r="C68" s="43"/>
      <c r="D68" s="43"/>
      <c r="E68" s="429"/>
      <c r="F68" s="41"/>
      <c r="J68" s="459" t="s">
        <v>87</v>
      </c>
      <c r="K68" s="31">
        <f t="shared" si="4"/>
        <v>1</v>
      </c>
      <c r="L68" s="404">
        <f t="shared" si="5"/>
        <v>0.02</v>
      </c>
      <c r="M68" s="352"/>
      <c r="N68" s="353"/>
      <c r="O68" s="26"/>
      <c r="P68" s="26"/>
      <c r="Q68" s="26"/>
      <c r="R68" s="26"/>
      <c r="S68" s="26"/>
    </row>
    <row r="69" spans="1:19" ht="21" customHeight="1">
      <c r="A69" s="531" t="s">
        <v>127</v>
      </c>
      <c r="B69" s="531"/>
      <c r="C69" s="531"/>
      <c r="D69" s="426"/>
      <c r="E69" s="51"/>
      <c r="F69" s="51"/>
      <c r="J69" s="459" t="s">
        <v>88</v>
      </c>
      <c r="K69" s="31">
        <f t="shared" si="4"/>
        <v>3</v>
      </c>
      <c r="L69" s="404">
        <f t="shared" si="5"/>
        <v>0.06</v>
      </c>
      <c r="M69" s="352"/>
      <c r="N69" s="353"/>
      <c r="O69" s="26"/>
      <c r="P69" s="26"/>
      <c r="Q69" s="26"/>
      <c r="R69" s="26"/>
      <c r="S69" s="26"/>
    </row>
    <row r="70" spans="1:19" ht="15.75" customHeight="1">
      <c r="A70" s="44"/>
      <c r="B70" s="41"/>
      <c r="C70" s="43"/>
      <c r="D70" s="43"/>
      <c r="E70" s="429"/>
      <c r="F70" s="41"/>
      <c r="J70" s="485" t="s">
        <v>121</v>
      </c>
      <c r="K70" s="486">
        <f>SUM(K64:K69)</f>
        <v>50</v>
      </c>
      <c r="L70" s="487">
        <f>SUM(L64:L69)</f>
        <v>1</v>
      </c>
      <c r="M70" s="352"/>
      <c r="N70" s="353"/>
      <c r="O70" s="26"/>
      <c r="P70" s="26"/>
      <c r="Q70" s="26"/>
      <c r="R70" s="26"/>
      <c r="S70" s="26"/>
    </row>
    <row r="71" spans="1:19" s="52" customFormat="1" ht="5.25" customHeight="1">
      <c r="A71" s="425"/>
      <c r="B71" s="42"/>
      <c r="C71" s="30"/>
      <c r="D71" s="30"/>
      <c r="G71" s="440"/>
      <c r="H71" s="53"/>
      <c r="I71" s="53"/>
      <c r="J71" s="53"/>
      <c r="L71" s="405"/>
      <c r="M71" s="361"/>
      <c r="N71" s="53"/>
      <c r="O71" s="54"/>
      <c r="P71" s="54"/>
      <c r="Q71" s="54"/>
      <c r="R71" s="54"/>
      <c r="S71" s="54"/>
    </row>
    <row r="72" spans="1:19" s="56" customFormat="1" ht="6.75" customHeight="1">
      <c r="A72" s="55"/>
      <c r="B72" s="344"/>
      <c r="C72" s="344"/>
      <c r="D72" s="344"/>
      <c r="G72" s="532"/>
      <c r="H72" s="532"/>
      <c r="I72" s="532"/>
      <c r="J72" s="532"/>
      <c r="K72" s="532"/>
      <c r="L72" s="532"/>
      <c r="M72" s="362"/>
      <c r="N72" s="363"/>
    </row>
    <row r="73" spans="1:19" s="8" customFormat="1" ht="15.75">
      <c r="A73" s="513" t="s">
        <v>73</v>
      </c>
      <c r="B73" s="533"/>
      <c r="C73" s="513"/>
      <c r="D73" s="428"/>
      <c r="E73" s="513" t="s">
        <v>122</v>
      </c>
      <c r="F73" s="513"/>
      <c r="G73" s="513"/>
      <c r="H73" s="513"/>
      <c r="I73" s="515" t="s">
        <v>123</v>
      </c>
      <c r="J73" s="515"/>
      <c r="K73" s="515"/>
      <c r="L73" s="515"/>
      <c r="M73" s="364"/>
      <c r="N73" s="365"/>
    </row>
    <row r="74" spans="1:19" s="8" customFormat="1" ht="15.75">
      <c r="A74" s="57"/>
      <c r="B74" s="345"/>
      <c r="C74" s="433"/>
      <c r="D74" s="433"/>
      <c r="E74" s="58"/>
      <c r="F74" s="58"/>
      <c r="G74" s="433"/>
      <c r="H74" s="58"/>
      <c r="I74" s="58"/>
      <c r="J74" s="58"/>
      <c r="K74" s="59"/>
      <c r="L74" s="399"/>
      <c r="M74" s="364"/>
      <c r="N74" s="365"/>
    </row>
    <row r="75" spans="1:19" s="8" customFormat="1" ht="15.75">
      <c r="A75" s="57"/>
      <c r="B75" s="345"/>
      <c r="C75" s="433"/>
      <c r="D75" s="433"/>
      <c r="E75" s="58"/>
      <c r="F75" s="58"/>
      <c r="G75" s="433"/>
      <c r="H75" s="58"/>
      <c r="I75" s="58"/>
      <c r="J75" s="58"/>
      <c r="K75" s="59"/>
      <c r="L75" s="399"/>
      <c r="M75" s="364"/>
      <c r="N75" s="365"/>
    </row>
    <row r="76" spans="1:19" s="8" customFormat="1" ht="15.75">
      <c r="A76" s="427"/>
      <c r="B76" s="30"/>
      <c r="C76" s="30"/>
      <c r="D76" s="30"/>
      <c r="E76" s="153"/>
      <c r="F76" s="153"/>
      <c r="G76" s="30"/>
      <c r="H76" s="153"/>
      <c r="I76" s="153"/>
      <c r="J76" s="153"/>
      <c r="L76" s="399"/>
      <c r="M76" s="364"/>
      <c r="N76" s="365"/>
    </row>
    <row r="77" spans="1:19" s="8" customFormat="1" ht="15.75">
      <c r="A77" s="427"/>
      <c r="B77" s="30"/>
      <c r="C77" s="30"/>
      <c r="D77" s="30"/>
      <c r="E77" s="153"/>
      <c r="F77" s="153"/>
      <c r="G77" s="30"/>
      <c r="H77" s="153"/>
      <c r="I77" s="153"/>
      <c r="J77" s="153"/>
      <c r="L77" s="399"/>
      <c r="M77" s="364"/>
      <c r="N77" s="365"/>
    </row>
    <row r="78" spans="1:19" s="8" customFormat="1" ht="15.75">
      <c r="A78" s="515"/>
      <c r="B78" s="531"/>
      <c r="C78" s="515"/>
      <c r="D78" s="426"/>
      <c r="E78" s="515" t="s">
        <v>107</v>
      </c>
      <c r="F78" s="515"/>
      <c r="G78" s="515"/>
      <c r="H78" s="515"/>
      <c r="I78" s="153"/>
      <c r="J78" s="153"/>
      <c r="L78" s="399"/>
      <c r="M78" s="364"/>
      <c r="N78" s="365"/>
    </row>
  </sheetData>
  <mergeCells count="21">
    <mergeCell ref="A6:L6"/>
    <mergeCell ref="A2:E2"/>
    <mergeCell ref="F2:L2"/>
    <mergeCell ref="A3:E3"/>
    <mergeCell ref="F3:L3"/>
    <mergeCell ref="A5:L5"/>
    <mergeCell ref="J62:L62"/>
    <mergeCell ref="A7:L7"/>
    <mergeCell ref="M7:W7"/>
    <mergeCell ref="A8:L8"/>
    <mergeCell ref="M8:W8"/>
    <mergeCell ref="A9:L9"/>
    <mergeCell ref="C10:E10"/>
    <mergeCell ref="A78:C78"/>
    <mergeCell ref="E78:H78"/>
    <mergeCell ref="A64:C64"/>
    <mergeCell ref="A69:C69"/>
    <mergeCell ref="G72:L72"/>
    <mergeCell ref="A73:C73"/>
    <mergeCell ref="E73:H73"/>
    <mergeCell ref="I73:L73"/>
  </mergeCells>
  <conditionalFormatting sqref="H11:I29 H43:I45 H47:I59 I60 H31:I41 I30">
    <cfRule type="cellIs" dxfId="27" priority="124" stopIfTrue="1" operator="between">
      <formula>0</formula>
      <formula>49</formula>
    </cfRule>
  </conditionalFormatting>
  <conditionalFormatting sqref="J11:J41 J43:J45 J47:J60">
    <cfRule type="cellIs" dxfId="26" priority="123" stopIfTrue="1" operator="equal">
      <formula>0</formula>
    </cfRule>
  </conditionalFormatting>
  <conditionalFormatting sqref="H11:I29 H43:I45 H47:I59 I60 H31:I41 I30">
    <cfRule type="cellIs" dxfId="25" priority="120" operator="equal">
      <formula>0</formula>
    </cfRule>
  </conditionalFormatting>
  <conditionalFormatting sqref="H42:I42">
    <cfRule type="cellIs" dxfId="24" priority="52" stopIfTrue="1" operator="between">
      <formula>0</formula>
      <formula>49</formula>
    </cfRule>
  </conditionalFormatting>
  <conditionalFormatting sqref="J42">
    <cfRule type="cellIs" dxfId="23" priority="51" stopIfTrue="1" operator="equal">
      <formula>0</formula>
    </cfRule>
  </conditionalFormatting>
  <conditionalFormatting sqref="H42:I42">
    <cfRule type="cellIs" dxfId="22" priority="50" operator="equal">
      <formula>0</formula>
    </cfRule>
  </conditionalFormatting>
  <conditionalFormatting sqref="H46:I46">
    <cfRule type="cellIs" dxfId="21" priority="49" stopIfTrue="1" operator="between">
      <formula>0</formula>
      <formula>49</formula>
    </cfRule>
  </conditionalFormatting>
  <conditionalFormatting sqref="J46">
    <cfRule type="cellIs" dxfId="20" priority="48" stopIfTrue="1" operator="equal">
      <formula>0</formula>
    </cfRule>
  </conditionalFormatting>
  <conditionalFormatting sqref="H46:I46">
    <cfRule type="cellIs" dxfId="19" priority="47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8"/>
  <sheetViews>
    <sheetView zoomScaleNormal="100" workbookViewId="0">
      <pane xSplit="5" ySplit="10" topLeftCell="F24" activePane="bottomRight" state="frozen"/>
      <selection activeCell="E161" sqref="E161:F161"/>
      <selection pane="topRight" activeCell="E161" sqref="E161:F161"/>
      <selection pane="bottomLeft" activeCell="E161" sqref="E161:F161"/>
      <selection pane="bottomRight" activeCell="L25" sqref="L25:L29"/>
    </sheetView>
  </sheetViews>
  <sheetFormatPr defaultRowHeight="16.5"/>
  <cols>
    <col min="1" max="1" width="3.28515625" style="431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1698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1498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30" t="s">
        <v>48</v>
      </c>
      <c r="B10" s="430" t="s">
        <v>9</v>
      </c>
      <c r="C10" s="539" t="s">
        <v>111</v>
      </c>
      <c r="D10" s="539"/>
      <c r="E10" s="539"/>
      <c r="F10" s="27" t="s">
        <v>112</v>
      </c>
      <c r="G10" s="430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8" customFormat="1" ht="24" customHeight="1">
      <c r="A11" s="31">
        <v>1</v>
      </c>
      <c r="B11" s="342">
        <v>171326090</v>
      </c>
      <c r="C11" s="123" t="s">
        <v>1052</v>
      </c>
      <c r="D11" s="124" t="s">
        <v>1312</v>
      </c>
      <c r="E11" s="443" t="s">
        <v>1475</v>
      </c>
      <c r="F11" s="199">
        <v>34095</v>
      </c>
      <c r="G11" s="474" t="s">
        <v>47</v>
      </c>
      <c r="H11" s="121">
        <v>90</v>
      </c>
      <c r="I11" s="121">
        <v>89</v>
      </c>
      <c r="J11" s="32">
        <f t="shared" ref="J11:J20" si="0">(H11+I11)/2</f>
        <v>89.5</v>
      </c>
      <c r="K11" s="33" t="str">
        <f t="shared" ref="K11:K20" si="1">IF(J11&gt;=90,"X SẮC",IF(J11&gt;=80,"TỐT",IF(J11&gt;=65,"KHÁ",IF(J11&gt;=50,"T. BÌNH",IF(J11&gt;=35,"YẾU","KÉM")))))</f>
        <v>TỐT</v>
      </c>
      <c r="L11" s="349"/>
      <c r="M11" s="376" t="s">
        <v>1494</v>
      </c>
      <c r="N11" s="377"/>
      <c r="O11" s="288"/>
      <c r="P11" s="25"/>
      <c r="Q11" s="25"/>
      <c r="R11" s="25"/>
      <c r="S11" s="25"/>
      <c r="T11" s="25"/>
      <c r="U11" s="25"/>
      <c r="V11" s="25"/>
      <c r="W11" s="25"/>
    </row>
    <row r="12" spans="1:23" s="38" customFormat="1" ht="24" customHeight="1">
      <c r="A12" s="31">
        <f>A11+1</f>
        <v>2</v>
      </c>
      <c r="B12" s="342">
        <v>1810215483</v>
      </c>
      <c r="C12" s="123" t="s">
        <v>979</v>
      </c>
      <c r="D12" s="124" t="s">
        <v>986</v>
      </c>
      <c r="E12" s="443" t="s">
        <v>1133</v>
      </c>
      <c r="F12" s="199">
        <v>34033</v>
      </c>
      <c r="G12" s="474" t="s">
        <v>47</v>
      </c>
      <c r="H12" s="121">
        <v>75</v>
      </c>
      <c r="I12" s="121">
        <v>90</v>
      </c>
      <c r="J12" s="32">
        <f t="shared" si="0"/>
        <v>82.5</v>
      </c>
      <c r="K12" s="33" t="str">
        <f t="shared" si="1"/>
        <v>TỐT</v>
      </c>
      <c r="L12" s="349"/>
      <c r="M12" s="376" t="s">
        <v>1494</v>
      </c>
      <c r="N12" s="377"/>
      <c r="O12" s="288"/>
      <c r="P12" s="25"/>
      <c r="Q12" s="25"/>
      <c r="R12" s="25"/>
      <c r="S12" s="25"/>
      <c r="T12" s="25"/>
      <c r="U12" s="25"/>
      <c r="V12" s="25"/>
      <c r="W12" s="25"/>
    </row>
    <row r="13" spans="1:23" s="38" customFormat="1" ht="24" customHeight="1">
      <c r="A13" s="31">
        <f t="shared" ref="A13:A20" si="2">A12+1</f>
        <v>3</v>
      </c>
      <c r="B13" s="342">
        <v>1811215469</v>
      </c>
      <c r="C13" s="123" t="s">
        <v>1046</v>
      </c>
      <c r="D13" s="124" t="s">
        <v>1200</v>
      </c>
      <c r="E13" s="443" t="s">
        <v>1474</v>
      </c>
      <c r="F13" s="199">
        <v>34424</v>
      </c>
      <c r="G13" s="474" t="s">
        <v>47</v>
      </c>
      <c r="H13" s="121">
        <v>80</v>
      </c>
      <c r="I13" s="121">
        <v>90</v>
      </c>
      <c r="J13" s="32">
        <f t="shared" si="0"/>
        <v>85</v>
      </c>
      <c r="K13" s="33" t="str">
        <f t="shared" si="1"/>
        <v>TỐT</v>
      </c>
      <c r="L13" s="349">
        <v>2127251683</v>
      </c>
      <c r="M13" s="376" t="s">
        <v>1494</v>
      </c>
      <c r="N13" s="377"/>
      <c r="O13" s="288"/>
      <c r="P13" s="25"/>
      <c r="Q13" s="25"/>
      <c r="R13" s="25"/>
      <c r="S13" s="25"/>
      <c r="T13" s="25"/>
      <c r="U13" s="25"/>
      <c r="V13" s="25"/>
      <c r="W13" s="25"/>
    </row>
    <row r="14" spans="1:23" s="38" customFormat="1" ht="24" customHeight="1">
      <c r="A14" s="31">
        <f t="shared" si="2"/>
        <v>4</v>
      </c>
      <c r="B14" s="342">
        <v>2126251680</v>
      </c>
      <c r="C14" s="123" t="s">
        <v>987</v>
      </c>
      <c r="D14" s="124" t="s">
        <v>1140</v>
      </c>
      <c r="E14" s="443" t="s">
        <v>1106</v>
      </c>
      <c r="F14" s="199">
        <v>31867</v>
      </c>
      <c r="G14" s="474" t="s">
        <v>47</v>
      </c>
      <c r="H14" s="121">
        <v>98</v>
      </c>
      <c r="I14" s="121">
        <v>98</v>
      </c>
      <c r="J14" s="32">
        <f t="shared" si="0"/>
        <v>98</v>
      </c>
      <c r="K14" s="33" t="str">
        <f t="shared" si="1"/>
        <v>X SẮC</v>
      </c>
      <c r="L14" s="349"/>
      <c r="M14" s="376" t="s">
        <v>1494</v>
      </c>
      <c r="N14" s="377"/>
      <c r="O14" s="288"/>
      <c r="P14" s="25"/>
      <c r="Q14" s="25"/>
      <c r="R14" s="25"/>
      <c r="S14" s="25"/>
      <c r="T14" s="25"/>
      <c r="U14" s="25"/>
      <c r="V14" s="25"/>
      <c r="W14" s="25"/>
    </row>
    <row r="15" spans="1:23" s="38" customFormat="1" ht="24" customHeight="1">
      <c r="A15" s="31">
        <f t="shared" si="2"/>
        <v>5</v>
      </c>
      <c r="B15" s="342">
        <v>2126251682</v>
      </c>
      <c r="C15" s="123" t="s">
        <v>1032</v>
      </c>
      <c r="D15" s="124" t="s">
        <v>1011</v>
      </c>
      <c r="E15" s="443" t="s">
        <v>1023</v>
      </c>
      <c r="F15" s="199">
        <v>33930</v>
      </c>
      <c r="G15" s="474" t="s">
        <v>47</v>
      </c>
      <c r="H15" s="121">
        <v>85</v>
      </c>
      <c r="I15" s="121">
        <v>87</v>
      </c>
      <c r="J15" s="32">
        <f t="shared" si="0"/>
        <v>86</v>
      </c>
      <c r="K15" s="33" t="str">
        <f t="shared" si="1"/>
        <v>TỐT</v>
      </c>
      <c r="L15" s="349"/>
      <c r="M15" s="376" t="s">
        <v>1494</v>
      </c>
      <c r="N15" s="377"/>
      <c r="O15" s="288"/>
      <c r="P15" s="25"/>
      <c r="Q15" s="25"/>
      <c r="R15" s="25"/>
      <c r="S15" s="25"/>
      <c r="T15" s="25"/>
      <c r="U15" s="25"/>
      <c r="V15" s="25"/>
      <c r="W15" s="25"/>
    </row>
    <row r="16" spans="1:23" s="38" customFormat="1" ht="24" customHeight="1">
      <c r="A16" s="31">
        <f t="shared" si="2"/>
        <v>6</v>
      </c>
      <c r="B16" s="342">
        <v>2126251686</v>
      </c>
      <c r="C16" s="123" t="s">
        <v>979</v>
      </c>
      <c r="D16" s="124" t="s">
        <v>1011</v>
      </c>
      <c r="E16" s="443" t="s">
        <v>1448</v>
      </c>
      <c r="F16" s="199">
        <v>34397</v>
      </c>
      <c r="G16" s="474" t="s">
        <v>47</v>
      </c>
      <c r="H16" s="121">
        <v>98</v>
      </c>
      <c r="I16" s="121">
        <v>93</v>
      </c>
      <c r="J16" s="32">
        <f t="shared" si="0"/>
        <v>95.5</v>
      </c>
      <c r="K16" s="33" t="str">
        <f t="shared" si="1"/>
        <v>X SẮC</v>
      </c>
      <c r="L16" s="349"/>
      <c r="M16" s="376" t="s">
        <v>1494</v>
      </c>
      <c r="N16" s="377"/>
      <c r="O16" s="288"/>
      <c r="P16" s="25"/>
      <c r="Q16" s="25"/>
      <c r="R16" s="25"/>
      <c r="S16" s="25"/>
      <c r="T16" s="25"/>
      <c r="U16" s="25"/>
      <c r="V16" s="25"/>
      <c r="W16" s="25"/>
    </row>
    <row r="17" spans="1:23" s="38" customFormat="1" ht="24" customHeight="1">
      <c r="A17" s="31">
        <f t="shared" si="2"/>
        <v>7</v>
      </c>
      <c r="B17" s="342">
        <v>2126251692</v>
      </c>
      <c r="C17" s="123" t="s">
        <v>990</v>
      </c>
      <c r="D17" s="124" t="s">
        <v>1476</v>
      </c>
      <c r="E17" s="443" t="s">
        <v>1091</v>
      </c>
      <c r="F17" s="199">
        <v>33461</v>
      </c>
      <c r="G17" s="474" t="s">
        <v>47</v>
      </c>
      <c r="H17" s="121">
        <v>85</v>
      </c>
      <c r="I17" s="121">
        <v>87</v>
      </c>
      <c r="J17" s="32">
        <f t="shared" si="0"/>
        <v>86</v>
      </c>
      <c r="K17" s="33" t="str">
        <f t="shared" si="1"/>
        <v>TỐT</v>
      </c>
      <c r="L17" s="349"/>
      <c r="M17" s="376" t="s">
        <v>1494</v>
      </c>
      <c r="N17" s="377"/>
      <c r="O17" s="288"/>
      <c r="P17" s="25"/>
      <c r="Q17" s="25"/>
      <c r="R17" s="25"/>
      <c r="S17" s="25"/>
      <c r="T17" s="25"/>
      <c r="U17" s="25"/>
      <c r="V17" s="25"/>
      <c r="W17" s="25"/>
    </row>
    <row r="18" spans="1:23" s="38" customFormat="1" ht="24" customHeight="1">
      <c r="A18" s="31">
        <f t="shared" si="2"/>
        <v>8</v>
      </c>
      <c r="B18" s="342">
        <v>2126251693</v>
      </c>
      <c r="C18" s="123" t="s">
        <v>1198</v>
      </c>
      <c r="D18" s="124" t="s">
        <v>1011</v>
      </c>
      <c r="E18" s="443" t="s">
        <v>1098</v>
      </c>
      <c r="F18" s="199">
        <v>33844</v>
      </c>
      <c r="G18" s="474" t="s">
        <v>47</v>
      </c>
      <c r="H18" s="121">
        <v>85</v>
      </c>
      <c r="I18" s="121">
        <v>84</v>
      </c>
      <c r="J18" s="32">
        <f t="shared" si="0"/>
        <v>84.5</v>
      </c>
      <c r="K18" s="33" t="str">
        <f t="shared" si="1"/>
        <v>TỐT</v>
      </c>
      <c r="L18" s="349"/>
      <c r="M18" s="376" t="s">
        <v>1494</v>
      </c>
      <c r="N18" s="377"/>
      <c r="O18" s="288"/>
      <c r="P18" s="25"/>
      <c r="Q18" s="25"/>
      <c r="R18" s="25"/>
      <c r="S18" s="25"/>
      <c r="T18" s="25"/>
      <c r="U18" s="25"/>
      <c r="V18" s="25"/>
      <c r="W18" s="25"/>
    </row>
    <row r="19" spans="1:23" s="38" customFormat="1" ht="24" customHeight="1">
      <c r="A19" s="31">
        <f t="shared" si="2"/>
        <v>9</v>
      </c>
      <c r="B19" s="342">
        <v>2126261737</v>
      </c>
      <c r="C19" s="123" t="s">
        <v>1020</v>
      </c>
      <c r="D19" s="124" t="s">
        <v>1477</v>
      </c>
      <c r="E19" s="443" t="s">
        <v>1478</v>
      </c>
      <c r="F19" s="199">
        <v>34546</v>
      </c>
      <c r="G19" s="474" t="s">
        <v>47</v>
      </c>
      <c r="H19" s="121">
        <v>95</v>
      </c>
      <c r="I19" s="121">
        <v>93</v>
      </c>
      <c r="J19" s="32">
        <f t="shared" si="0"/>
        <v>94</v>
      </c>
      <c r="K19" s="33" t="str">
        <f t="shared" si="1"/>
        <v>X SẮC</v>
      </c>
      <c r="L19" s="349"/>
      <c r="M19" s="376" t="s">
        <v>1494</v>
      </c>
      <c r="N19" s="377"/>
      <c r="O19" s="288"/>
      <c r="P19" s="25"/>
      <c r="Q19" s="25"/>
      <c r="R19" s="25"/>
      <c r="S19" s="25"/>
      <c r="T19" s="25"/>
      <c r="U19" s="25"/>
      <c r="V19" s="25"/>
      <c r="W19" s="25"/>
    </row>
    <row r="20" spans="1:23" s="38" customFormat="1" ht="24" customHeight="1">
      <c r="A20" s="31">
        <f t="shared" si="2"/>
        <v>10</v>
      </c>
      <c r="B20" s="342">
        <v>2127251675</v>
      </c>
      <c r="C20" s="123" t="s">
        <v>1110</v>
      </c>
      <c r="D20" s="124" t="s">
        <v>1186</v>
      </c>
      <c r="E20" s="443" t="s">
        <v>1374</v>
      </c>
      <c r="F20" s="199">
        <v>34259</v>
      </c>
      <c r="G20" s="474" t="s">
        <v>47</v>
      </c>
      <c r="H20" s="121">
        <v>75</v>
      </c>
      <c r="I20" s="121">
        <v>87</v>
      </c>
      <c r="J20" s="32">
        <f t="shared" si="0"/>
        <v>81</v>
      </c>
      <c r="K20" s="33" t="str">
        <f t="shared" si="1"/>
        <v>TỐT</v>
      </c>
      <c r="L20" s="349"/>
      <c r="M20" s="376" t="s">
        <v>1494</v>
      </c>
      <c r="N20" s="377"/>
      <c r="O20" s="288"/>
      <c r="P20" s="25"/>
      <c r="Q20" s="25"/>
      <c r="R20" s="25"/>
      <c r="S20" s="25"/>
      <c r="T20" s="25"/>
      <c r="U20" s="25"/>
      <c r="V20" s="25"/>
      <c r="W20" s="25"/>
    </row>
    <row r="21" spans="1:23" s="38" customFormat="1" ht="21.75" customHeight="1">
      <c r="A21" s="375"/>
      <c r="B21" s="375"/>
      <c r="C21" s="375"/>
      <c r="D21" s="375"/>
      <c r="E21" s="375"/>
      <c r="F21" s="375"/>
      <c r="G21" s="471"/>
      <c r="H21" s="375"/>
      <c r="I21" s="375"/>
      <c r="J21" s="375"/>
      <c r="K21" s="375"/>
      <c r="L21" s="375"/>
      <c r="M21" s="375"/>
      <c r="N21" s="450"/>
      <c r="O21" s="155"/>
    </row>
    <row r="22" spans="1:23">
      <c r="A22" s="44"/>
      <c r="B22" s="41"/>
      <c r="C22" s="43"/>
      <c r="D22" s="43"/>
      <c r="E22" s="440"/>
      <c r="F22" s="46"/>
      <c r="J22" s="540" t="s">
        <v>117</v>
      </c>
      <c r="K22" s="541"/>
      <c r="L22" s="542"/>
      <c r="M22" s="352"/>
      <c r="N22" s="360"/>
      <c r="O22" s="47"/>
      <c r="P22" s="47"/>
      <c r="Q22" s="47"/>
      <c r="R22" s="47"/>
      <c r="S22" s="47"/>
    </row>
    <row r="23" spans="1:23">
      <c r="A23" s="44"/>
      <c r="B23" s="41"/>
      <c r="C23" s="43"/>
      <c r="D23" s="43"/>
      <c r="E23" s="429"/>
      <c r="F23" s="41"/>
      <c r="J23" s="459" t="s">
        <v>118</v>
      </c>
      <c r="K23" s="48" t="s">
        <v>99</v>
      </c>
      <c r="L23" s="48" t="s">
        <v>119</v>
      </c>
      <c r="M23" s="352"/>
      <c r="N23" s="360"/>
      <c r="O23" s="47"/>
      <c r="P23" s="47"/>
      <c r="Q23" s="47"/>
      <c r="R23" s="47"/>
      <c r="S23" s="47"/>
    </row>
    <row r="24" spans="1:23" ht="21" customHeight="1">
      <c r="A24" s="516" t="s">
        <v>120</v>
      </c>
      <c r="B24" s="536"/>
      <c r="C24" s="516"/>
      <c r="D24" s="429"/>
      <c r="E24" s="49"/>
      <c r="F24" s="41"/>
      <c r="J24" s="459" t="s">
        <v>83</v>
      </c>
      <c r="K24" s="31">
        <f>COUNTIF($K$11:$K$20,J24)</f>
        <v>3</v>
      </c>
      <c r="L24" s="404">
        <f>K24/$K$30</f>
        <v>0.3</v>
      </c>
      <c r="M24" s="352"/>
      <c r="N24" s="353"/>
      <c r="O24" s="26"/>
      <c r="P24" s="26"/>
      <c r="Q24" s="26"/>
      <c r="R24" s="26"/>
      <c r="S24" s="26"/>
    </row>
    <row r="25" spans="1:23" ht="15.75" customHeight="1">
      <c r="A25" s="44"/>
      <c r="B25" s="41"/>
      <c r="C25" s="43"/>
      <c r="D25" s="43"/>
      <c r="E25" s="429"/>
      <c r="F25" s="41"/>
      <c r="J25" s="459" t="s">
        <v>84</v>
      </c>
      <c r="K25" s="31">
        <f t="shared" ref="K25:K29" si="3">COUNTIF($K$11:$K$20,J25)</f>
        <v>7</v>
      </c>
      <c r="L25" s="404">
        <f t="shared" ref="L25:L29" si="4">K25/$K$30</f>
        <v>0.7</v>
      </c>
      <c r="M25" s="352"/>
      <c r="N25" s="353"/>
      <c r="O25" s="26"/>
      <c r="P25" s="26"/>
      <c r="Q25" s="26"/>
      <c r="R25" s="26"/>
      <c r="S25" s="26"/>
    </row>
    <row r="26" spans="1:23" ht="15.75" customHeight="1">
      <c r="A26" s="44"/>
      <c r="B26" s="41"/>
      <c r="C26" s="43"/>
      <c r="D26" s="43"/>
      <c r="E26" s="429"/>
      <c r="F26" s="41"/>
      <c r="J26" s="459" t="s">
        <v>85</v>
      </c>
      <c r="K26" s="31">
        <f t="shared" si="3"/>
        <v>0</v>
      </c>
      <c r="L26" s="404">
        <f t="shared" si="4"/>
        <v>0</v>
      </c>
      <c r="M26" s="352"/>
      <c r="N26" s="353"/>
      <c r="O26" s="26"/>
      <c r="P26" s="26"/>
      <c r="Q26" s="26"/>
      <c r="R26" s="26"/>
      <c r="S26" s="26"/>
    </row>
    <row r="27" spans="1:23" ht="15.75" customHeight="1">
      <c r="A27" s="44"/>
      <c r="B27" s="41"/>
      <c r="C27" s="43"/>
      <c r="D27" s="43"/>
      <c r="E27" s="429"/>
      <c r="F27" s="41"/>
      <c r="J27" s="459" t="s">
        <v>86</v>
      </c>
      <c r="K27" s="31">
        <f t="shared" si="3"/>
        <v>0</v>
      </c>
      <c r="L27" s="404">
        <f t="shared" si="4"/>
        <v>0</v>
      </c>
      <c r="M27" s="352"/>
      <c r="N27" s="353"/>
      <c r="O27" s="26"/>
      <c r="P27" s="26"/>
      <c r="Q27" s="26"/>
      <c r="R27" s="26"/>
      <c r="S27" s="26"/>
    </row>
    <row r="28" spans="1:23" ht="15.75" customHeight="1">
      <c r="A28" s="44"/>
      <c r="B28" s="41"/>
      <c r="C28" s="43"/>
      <c r="D28" s="43"/>
      <c r="E28" s="429"/>
      <c r="F28" s="41"/>
      <c r="J28" s="459" t="s">
        <v>87</v>
      </c>
      <c r="K28" s="31">
        <f t="shared" si="3"/>
        <v>0</v>
      </c>
      <c r="L28" s="404">
        <f t="shared" si="4"/>
        <v>0</v>
      </c>
      <c r="M28" s="352"/>
      <c r="N28" s="353"/>
      <c r="O28" s="26"/>
      <c r="P28" s="26"/>
      <c r="Q28" s="26"/>
      <c r="R28" s="26"/>
      <c r="S28" s="26"/>
    </row>
    <row r="29" spans="1:23" ht="21" customHeight="1">
      <c r="A29" s="531" t="s">
        <v>127</v>
      </c>
      <c r="B29" s="531"/>
      <c r="C29" s="531"/>
      <c r="D29" s="426"/>
      <c r="E29" s="51"/>
      <c r="F29" s="51"/>
      <c r="J29" s="459" t="s">
        <v>88</v>
      </c>
      <c r="K29" s="31">
        <f t="shared" si="3"/>
        <v>0</v>
      </c>
      <c r="L29" s="404">
        <f t="shared" si="4"/>
        <v>0</v>
      </c>
      <c r="M29" s="352"/>
      <c r="N29" s="353"/>
      <c r="O29" s="26"/>
      <c r="P29" s="26"/>
      <c r="Q29" s="26"/>
      <c r="R29" s="26"/>
      <c r="S29" s="26"/>
    </row>
    <row r="30" spans="1:23" ht="15.75" customHeight="1">
      <c r="A30" s="44"/>
      <c r="B30" s="41"/>
      <c r="C30" s="43"/>
      <c r="D30" s="43"/>
      <c r="E30" s="429"/>
      <c r="F30" s="41"/>
      <c r="J30" s="485" t="s">
        <v>121</v>
      </c>
      <c r="K30" s="486">
        <f>SUM(K24:K29)</f>
        <v>10</v>
      </c>
      <c r="L30" s="487">
        <f>SUM(L24:L29)</f>
        <v>1</v>
      </c>
      <c r="M30" s="352"/>
      <c r="N30" s="353"/>
      <c r="O30" s="26"/>
      <c r="P30" s="26"/>
      <c r="Q30" s="26"/>
      <c r="R30" s="26"/>
      <c r="S30" s="26"/>
    </row>
    <row r="31" spans="1:23" s="52" customFormat="1" ht="5.25" customHeight="1">
      <c r="A31" s="425"/>
      <c r="B31" s="42"/>
      <c r="C31" s="30"/>
      <c r="D31" s="30"/>
      <c r="G31" s="440"/>
      <c r="H31" s="53"/>
      <c r="I31" s="53"/>
      <c r="J31" s="53"/>
      <c r="L31" s="405"/>
      <c r="M31" s="361"/>
      <c r="N31" s="53"/>
      <c r="O31" s="54"/>
      <c r="P31" s="54"/>
      <c r="Q31" s="54"/>
      <c r="R31" s="54"/>
      <c r="S31" s="54"/>
    </row>
    <row r="32" spans="1:23" s="56" customFormat="1" ht="6.75" customHeight="1">
      <c r="A32" s="55"/>
      <c r="B32" s="344"/>
      <c r="C32" s="344"/>
      <c r="D32" s="344"/>
      <c r="G32" s="532"/>
      <c r="H32" s="532"/>
      <c r="I32" s="532"/>
      <c r="J32" s="532"/>
      <c r="K32" s="532"/>
      <c r="L32" s="532"/>
      <c r="M32" s="362"/>
      <c r="N32" s="363"/>
    </row>
    <row r="33" spans="1:14" s="8" customFormat="1" ht="15.75">
      <c r="A33" s="513" t="s">
        <v>73</v>
      </c>
      <c r="B33" s="533"/>
      <c r="C33" s="513"/>
      <c r="D33" s="428"/>
      <c r="E33" s="513" t="s">
        <v>122</v>
      </c>
      <c r="F33" s="513"/>
      <c r="G33" s="513"/>
      <c r="H33" s="513"/>
      <c r="I33" s="515" t="s">
        <v>123</v>
      </c>
      <c r="J33" s="515"/>
      <c r="K33" s="515"/>
      <c r="L33" s="515"/>
      <c r="M33" s="364"/>
      <c r="N33" s="365"/>
    </row>
    <row r="34" spans="1:14" s="8" customFormat="1" ht="15.75">
      <c r="A34" s="57"/>
      <c r="B34" s="345"/>
      <c r="C34" s="433"/>
      <c r="D34" s="433"/>
      <c r="E34" s="58"/>
      <c r="F34" s="58"/>
      <c r="G34" s="433"/>
      <c r="H34" s="58"/>
      <c r="I34" s="58"/>
      <c r="J34" s="58"/>
      <c r="K34" s="59"/>
      <c r="L34" s="399"/>
      <c r="M34" s="364"/>
      <c r="N34" s="365"/>
    </row>
    <row r="35" spans="1:14" s="8" customFormat="1" ht="15.75">
      <c r="A35" s="57"/>
      <c r="B35" s="345"/>
      <c r="C35" s="433"/>
      <c r="D35" s="433"/>
      <c r="E35" s="58"/>
      <c r="F35" s="58"/>
      <c r="G35" s="433"/>
      <c r="H35" s="58"/>
      <c r="I35" s="58"/>
      <c r="J35" s="58"/>
      <c r="K35" s="59"/>
      <c r="L35" s="399"/>
      <c r="M35" s="364"/>
      <c r="N35" s="365"/>
    </row>
    <row r="36" spans="1:14" s="8" customFormat="1" ht="15.75">
      <c r="A36" s="427"/>
      <c r="B36" s="30"/>
      <c r="C36" s="30"/>
      <c r="D36" s="30"/>
      <c r="E36" s="153"/>
      <c r="F36" s="153"/>
      <c r="G36" s="30"/>
      <c r="H36" s="153"/>
      <c r="I36" s="153"/>
      <c r="J36" s="153"/>
      <c r="L36" s="399"/>
      <c r="M36" s="364"/>
      <c r="N36" s="365"/>
    </row>
    <row r="37" spans="1:14" s="8" customFormat="1" ht="15.75">
      <c r="A37" s="427"/>
      <c r="B37" s="30"/>
      <c r="C37" s="30"/>
      <c r="D37" s="30"/>
      <c r="E37" s="153"/>
      <c r="F37" s="153"/>
      <c r="G37" s="30"/>
      <c r="H37" s="153"/>
      <c r="I37" s="153"/>
      <c r="J37" s="153"/>
      <c r="L37" s="399"/>
      <c r="M37" s="364"/>
      <c r="N37" s="365"/>
    </row>
    <row r="38" spans="1:14" s="8" customFormat="1" ht="15.75">
      <c r="A38" s="515"/>
      <c r="B38" s="531"/>
      <c r="C38" s="515"/>
      <c r="D38" s="426"/>
      <c r="E38" s="515" t="s">
        <v>107</v>
      </c>
      <c r="F38" s="515"/>
      <c r="G38" s="515"/>
      <c r="H38" s="515"/>
      <c r="I38" s="153"/>
      <c r="J38" s="153"/>
      <c r="L38" s="399"/>
      <c r="M38" s="364"/>
      <c r="N38" s="365"/>
    </row>
  </sheetData>
  <mergeCells count="21">
    <mergeCell ref="A6:L6"/>
    <mergeCell ref="A2:E2"/>
    <mergeCell ref="F2:L2"/>
    <mergeCell ref="A3:E3"/>
    <mergeCell ref="F3:L3"/>
    <mergeCell ref="A5:L5"/>
    <mergeCell ref="M7:W7"/>
    <mergeCell ref="A8:L8"/>
    <mergeCell ref="M8:W8"/>
    <mergeCell ref="A9:L9"/>
    <mergeCell ref="C10:E10"/>
    <mergeCell ref="J22:L22"/>
    <mergeCell ref="A24:C24"/>
    <mergeCell ref="A29:C29"/>
    <mergeCell ref="G32:L32"/>
    <mergeCell ref="A7:L7"/>
    <mergeCell ref="A33:C33"/>
    <mergeCell ref="E33:H33"/>
    <mergeCell ref="I33:L33"/>
    <mergeCell ref="A38:C38"/>
    <mergeCell ref="E38:H38"/>
  </mergeCells>
  <conditionalFormatting sqref="H11:I20">
    <cfRule type="cellIs" dxfId="18" priority="46" stopIfTrue="1" operator="between">
      <formula>0</formula>
      <formula>49</formula>
    </cfRule>
  </conditionalFormatting>
  <conditionalFormatting sqref="J11:J20">
    <cfRule type="cellIs" dxfId="17" priority="45" stopIfTrue="1" operator="equal">
      <formula>0</formula>
    </cfRule>
  </conditionalFormatting>
  <conditionalFormatting sqref="H11:I20">
    <cfRule type="cellIs" dxfId="16" priority="44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W74"/>
  <sheetViews>
    <sheetView zoomScaleNormal="100" workbookViewId="0">
      <pane xSplit="5" ySplit="10" topLeftCell="F60" activePane="bottomRight" state="frozen"/>
      <selection activeCell="G30" sqref="G30"/>
      <selection pane="topRight" activeCell="G30" sqref="G30"/>
      <selection pane="bottomLeft" activeCell="G30" sqref="G30"/>
      <selection pane="bottomRight" activeCell="G30" sqref="G30"/>
    </sheetView>
  </sheetViews>
  <sheetFormatPr defaultRowHeight="16.5"/>
  <cols>
    <col min="1" max="1" width="3.28515625" style="431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1700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30" t="s">
        <v>48</v>
      </c>
      <c r="B10" s="430" t="s">
        <v>9</v>
      </c>
      <c r="C10" s="539" t="s">
        <v>111</v>
      </c>
      <c r="D10" s="539"/>
      <c r="E10" s="539"/>
      <c r="F10" s="27" t="s">
        <v>112</v>
      </c>
      <c r="G10" s="430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8" customFormat="1" ht="24" customHeight="1">
      <c r="A11" s="31">
        <v>1</v>
      </c>
      <c r="B11" s="342">
        <v>171325892</v>
      </c>
      <c r="C11" s="123" t="s">
        <v>990</v>
      </c>
      <c r="D11" s="124" t="s">
        <v>1011</v>
      </c>
      <c r="E11" s="443" t="s">
        <v>1009</v>
      </c>
      <c r="F11" s="199">
        <v>34334</v>
      </c>
      <c r="G11" s="474" t="s">
        <v>972</v>
      </c>
      <c r="H11" s="121">
        <v>85</v>
      </c>
      <c r="I11" s="121">
        <v>85</v>
      </c>
      <c r="J11" s="32">
        <f>(H11+I11)/2</f>
        <v>85</v>
      </c>
      <c r="K11" s="33" t="str">
        <f t="shared" ref="K11:K56" si="0">IF(J11&gt;=90,"X SẮC",IF(J11&gt;=80,"TỐT",IF(J11&gt;=65,"KHÁ",IF(J11&gt;=50,"T. BÌNH",IF(J11&gt;=35,"YẾU","KÉM")))))</f>
        <v>TỐT</v>
      </c>
      <c r="L11" s="349"/>
      <c r="M11" s="376"/>
      <c r="N11" s="377"/>
      <c r="O11" s="288" t="s">
        <v>1236</v>
      </c>
      <c r="P11" s="25"/>
      <c r="Q11" s="25"/>
      <c r="R11" s="25"/>
      <c r="S11" s="25"/>
      <c r="T11" s="25"/>
      <c r="U11" s="25"/>
      <c r="V11" s="25"/>
      <c r="W11" s="25"/>
    </row>
    <row r="12" spans="1:23" s="38" customFormat="1" ht="24" customHeight="1">
      <c r="A12" s="31">
        <f>A11+1</f>
        <v>2</v>
      </c>
      <c r="B12" s="342">
        <v>171325922</v>
      </c>
      <c r="C12" s="123" t="s">
        <v>990</v>
      </c>
      <c r="D12" s="124" t="s">
        <v>1011</v>
      </c>
      <c r="E12" s="443" t="s">
        <v>1171</v>
      </c>
      <c r="F12" s="199">
        <v>34218</v>
      </c>
      <c r="G12" s="474" t="s">
        <v>972</v>
      </c>
      <c r="H12" s="121">
        <v>85</v>
      </c>
      <c r="I12" s="121">
        <v>85</v>
      </c>
      <c r="J12" s="32">
        <f>(H12+I12)/2</f>
        <v>85</v>
      </c>
      <c r="K12" s="33" t="str">
        <f t="shared" si="0"/>
        <v>TỐT</v>
      </c>
      <c r="L12" s="349"/>
      <c r="M12" s="376"/>
      <c r="N12" s="377"/>
      <c r="O12" s="288" t="s">
        <v>1236</v>
      </c>
      <c r="P12" s="25"/>
      <c r="Q12" s="25"/>
      <c r="R12" s="25"/>
      <c r="S12" s="25"/>
      <c r="T12" s="25"/>
      <c r="U12" s="25"/>
      <c r="V12" s="25"/>
      <c r="W12" s="25"/>
    </row>
    <row r="13" spans="1:23" s="38" customFormat="1" ht="24" customHeight="1">
      <c r="A13" s="31">
        <f t="shared" ref="A13:A56" si="1">A12+1</f>
        <v>3</v>
      </c>
      <c r="B13" s="342">
        <v>171326165</v>
      </c>
      <c r="C13" s="123" t="s">
        <v>1030</v>
      </c>
      <c r="D13" s="124" t="s">
        <v>1194</v>
      </c>
      <c r="E13" s="443" t="s">
        <v>1104</v>
      </c>
      <c r="F13" s="199">
        <v>33981</v>
      </c>
      <c r="G13" s="474" t="s">
        <v>972</v>
      </c>
      <c r="H13" s="121">
        <v>85</v>
      </c>
      <c r="I13" s="121">
        <v>85</v>
      </c>
      <c r="J13" s="32">
        <f>(H13+I13)/2</f>
        <v>85</v>
      </c>
      <c r="K13" s="33" t="str">
        <f t="shared" si="0"/>
        <v>TỐT</v>
      </c>
      <c r="L13" s="349"/>
      <c r="M13" s="376"/>
      <c r="N13" s="377"/>
      <c r="O13" s="288" t="s">
        <v>1236</v>
      </c>
      <c r="P13" s="25"/>
      <c r="Q13" s="25"/>
      <c r="R13" s="25"/>
      <c r="S13" s="25"/>
      <c r="T13" s="25"/>
      <c r="U13" s="25"/>
      <c r="V13" s="25"/>
      <c r="W13" s="25"/>
    </row>
    <row r="14" spans="1:23" s="38" customFormat="1" ht="24" customHeight="1">
      <c r="A14" s="31">
        <f t="shared" si="1"/>
        <v>4</v>
      </c>
      <c r="B14" s="342">
        <v>171326189</v>
      </c>
      <c r="C14" s="123" t="s">
        <v>1046</v>
      </c>
      <c r="D14" s="124" t="s">
        <v>1177</v>
      </c>
      <c r="E14" s="443" t="s">
        <v>989</v>
      </c>
      <c r="F14" s="199">
        <v>33888</v>
      </c>
      <c r="G14" s="474" t="s">
        <v>972</v>
      </c>
      <c r="H14" s="121"/>
      <c r="I14" s="121">
        <v>70</v>
      </c>
      <c r="J14" s="32">
        <f>I14</f>
        <v>70</v>
      </c>
      <c r="K14" s="33" t="str">
        <f t="shared" si="0"/>
        <v>KHÁ</v>
      </c>
      <c r="L14" s="349" t="s">
        <v>1665</v>
      </c>
      <c r="M14" s="393" t="s">
        <v>1664</v>
      </c>
      <c r="N14" s="287">
        <v>906488628</v>
      </c>
      <c r="O14" s="288" t="s">
        <v>1236</v>
      </c>
      <c r="P14" s="25"/>
      <c r="Q14" s="25"/>
      <c r="R14" s="25"/>
      <c r="S14" s="25"/>
      <c r="T14" s="25"/>
      <c r="U14" s="25"/>
      <c r="V14" s="25"/>
      <c r="W14" s="25"/>
    </row>
    <row r="15" spans="1:23" s="38" customFormat="1" ht="24" customHeight="1">
      <c r="A15" s="31">
        <f t="shared" si="1"/>
        <v>5</v>
      </c>
      <c r="B15" s="342">
        <v>171328788</v>
      </c>
      <c r="C15" s="123" t="s">
        <v>979</v>
      </c>
      <c r="D15" s="124" t="s">
        <v>1057</v>
      </c>
      <c r="E15" s="443" t="s">
        <v>1056</v>
      </c>
      <c r="F15" s="199">
        <v>34171</v>
      </c>
      <c r="G15" s="474" t="s">
        <v>972</v>
      </c>
      <c r="H15" s="121">
        <v>70</v>
      </c>
      <c r="I15" s="121">
        <v>79</v>
      </c>
      <c r="J15" s="32">
        <f t="shared" ref="J15:J56" si="2">(H15+I15)/2</f>
        <v>74.5</v>
      </c>
      <c r="K15" s="33" t="str">
        <f t="shared" si="0"/>
        <v>KHÁ</v>
      </c>
      <c r="L15" s="349"/>
      <c r="M15" s="376"/>
      <c r="N15" s="377"/>
      <c r="O15" s="288" t="s">
        <v>1236</v>
      </c>
      <c r="P15" s="25"/>
      <c r="Q15" s="25"/>
      <c r="R15" s="25"/>
      <c r="S15" s="25"/>
      <c r="T15" s="25"/>
      <c r="U15" s="25"/>
      <c r="V15" s="25"/>
      <c r="W15" s="25"/>
    </row>
    <row r="16" spans="1:23" s="38" customFormat="1" ht="24" customHeight="1">
      <c r="A16" s="31">
        <f t="shared" si="1"/>
        <v>6</v>
      </c>
      <c r="B16" s="342">
        <v>1810213930</v>
      </c>
      <c r="C16" s="123" t="s">
        <v>1030</v>
      </c>
      <c r="D16" s="124" t="s">
        <v>1038</v>
      </c>
      <c r="E16" s="443" t="s">
        <v>1020</v>
      </c>
      <c r="F16" s="199">
        <v>34594</v>
      </c>
      <c r="G16" s="474" t="s">
        <v>972</v>
      </c>
      <c r="H16" s="121">
        <v>78</v>
      </c>
      <c r="I16" s="121">
        <v>80</v>
      </c>
      <c r="J16" s="32">
        <f t="shared" si="2"/>
        <v>79</v>
      </c>
      <c r="K16" s="33" t="str">
        <f t="shared" si="0"/>
        <v>KHÁ</v>
      </c>
      <c r="L16" s="349"/>
      <c r="M16" s="376"/>
      <c r="N16" s="377"/>
      <c r="O16" s="288" t="s">
        <v>1236</v>
      </c>
      <c r="P16" s="25"/>
      <c r="Q16" s="25"/>
      <c r="R16" s="25"/>
      <c r="S16" s="25"/>
      <c r="T16" s="25"/>
      <c r="U16" s="25"/>
      <c r="V16" s="25"/>
      <c r="W16" s="25"/>
    </row>
    <row r="17" spans="1:23" s="252" customFormat="1" ht="24" customHeight="1">
      <c r="A17" s="31">
        <f t="shared" si="1"/>
        <v>7</v>
      </c>
      <c r="B17" s="342">
        <v>1810214476</v>
      </c>
      <c r="C17" s="123" t="s">
        <v>1187</v>
      </c>
      <c r="D17" s="124" t="s">
        <v>1006</v>
      </c>
      <c r="E17" s="443" t="s">
        <v>1091</v>
      </c>
      <c r="F17" s="199">
        <v>34575</v>
      </c>
      <c r="G17" s="474" t="s">
        <v>972</v>
      </c>
      <c r="H17" s="121">
        <v>78</v>
      </c>
      <c r="I17" s="121">
        <v>79</v>
      </c>
      <c r="J17" s="32">
        <f t="shared" si="2"/>
        <v>78.5</v>
      </c>
      <c r="K17" s="33" t="str">
        <f t="shared" si="0"/>
        <v>KHÁ</v>
      </c>
      <c r="L17" s="349"/>
      <c r="M17" s="376"/>
      <c r="N17" s="377"/>
      <c r="O17" s="288" t="s">
        <v>1236</v>
      </c>
      <c r="P17" s="25"/>
      <c r="Q17" s="25"/>
      <c r="R17" s="25"/>
      <c r="S17" s="25"/>
      <c r="T17" s="25"/>
      <c r="U17" s="25"/>
      <c r="V17" s="25"/>
      <c r="W17" s="25"/>
    </row>
    <row r="18" spans="1:23" s="38" customFormat="1" ht="24" customHeight="1">
      <c r="A18" s="31">
        <f t="shared" si="1"/>
        <v>8</v>
      </c>
      <c r="B18" s="342">
        <v>1810215022</v>
      </c>
      <c r="C18" s="123" t="s">
        <v>979</v>
      </c>
      <c r="D18" s="124" t="s">
        <v>1011</v>
      </c>
      <c r="E18" s="443" t="s">
        <v>1024</v>
      </c>
      <c r="F18" s="199">
        <v>34283</v>
      </c>
      <c r="G18" s="474" t="s">
        <v>972</v>
      </c>
      <c r="H18" s="121">
        <v>78</v>
      </c>
      <c r="I18" s="121">
        <v>79</v>
      </c>
      <c r="J18" s="32">
        <f t="shared" si="2"/>
        <v>78.5</v>
      </c>
      <c r="K18" s="33" t="str">
        <f t="shared" si="0"/>
        <v>KHÁ</v>
      </c>
      <c r="L18" s="349"/>
      <c r="M18" s="376"/>
      <c r="N18" s="377"/>
      <c r="O18" s="288" t="s">
        <v>1236</v>
      </c>
      <c r="P18" s="25"/>
      <c r="Q18" s="25"/>
      <c r="R18" s="25"/>
      <c r="S18" s="25"/>
      <c r="T18" s="25"/>
      <c r="U18" s="25"/>
      <c r="V18" s="25"/>
      <c r="W18" s="25"/>
    </row>
    <row r="19" spans="1:23" s="38" customFormat="1" ht="24" customHeight="1">
      <c r="A19" s="31">
        <f t="shared" si="1"/>
        <v>9</v>
      </c>
      <c r="B19" s="342">
        <v>1811215018</v>
      </c>
      <c r="C19" s="123" t="s">
        <v>990</v>
      </c>
      <c r="D19" s="124" t="s">
        <v>1166</v>
      </c>
      <c r="E19" s="443" t="s">
        <v>1167</v>
      </c>
      <c r="F19" s="199">
        <v>34096</v>
      </c>
      <c r="G19" s="474" t="s">
        <v>972</v>
      </c>
      <c r="H19" s="121">
        <v>78</v>
      </c>
      <c r="I19" s="121">
        <v>0</v>
      </c>
      <c r="J19" s="32">
        <f t="shared" si="2"/>
        <v>39</v>
      </c>
      <c r="K19" s="33" t="str">
        <f t="shared" si="0"/>
        <v>YẾU</v>
      </c>
      <c r="L19" s="349" t="s">
        <v>1144</v>
      </c>
      <c r="M19" s="416" t="s">
        <v>1685</v>
      </c>
      <c r="N19" s="377" t="s">
        <v>1662</v>
      </c>
      <c r="O19" s="288" t="s">
        <v>1236</v>
      </c>
      <c r="P19" s="25"/>
      <c r="Q19" s="25"/>
      <c r="R19" s="25"/>
      <c r="S19" s="25"/>
      <c r="T19" s="25"/>
      <c r="U19" s="25"/>
      <c r="V19" s="25"/>
      <c r="W19" s="25"/>
    </row>
    <row r="20" spans="1:23" s="38" customFormat="1" ht="24" customHeight="1">
      <c r="A20" s="31">
        <f t="shared" si="1"/>
        <v>10</v>
      </c>
      <c r="B20" s="342">
        <v>1811215480</v>
      </c>
      <c r="C20" s="123" t="s">
        <v>993</v>
      </c>
      <c r="D20" s="124" t="s">
        <v>1173</v>
      </c>
      <c r="E20" s="443" t="s">
        <v>1174</v>
      </c>
      <c r="F20" s="199">
        <v>34385</v>
      </c>
      <c r="G20" s="474" t="s">
        <v>972</v>
      </c>
      <c r="H20" s="121">
        <v>78</v>
      </c>
      <c r="I20" s="121">
        <v>79</v>
      </c>
      <c r="J20" s="32">
        <f t="shared" si="2"/>
        <v>78.5</v>
      </c>
      <c r="K20" s="33" t="str">
        <f t="shared" si="0"/>
        <v>KHÁ</v>
      </c>
      <c r="L20" s="349"/>
      <c r="M20" s="376"/>
      <c r="N20" s="377"/>
      <c r="O20" s="288" t="s">
        <v>1236</v>
      </c>
      <c r="P20" s="25"/>
      <c r="Q20" s="25"/>
      <c r="R20" s="25"/>
      <c r="S20" s="25"/>
      <c r="T20" s="25"/>
      <c r="U20" s="25"/>
      <c r="V20" s="25"/>
      <c r="W20" s="25"/>
    </row>
    <row r="21" spans="1:23" s="38" customFormat="1" ht="24" customHeight="1">
      <c r="A21" s="31">
        <f t="shared" si="1"/>
        <v>11</v>
      </c>
      <c r="B21" s="342">
        <v>1912211639</v>
      </c>
      <c r="C21" s="123" t="s">
        <v>979</v>
      </c>
      <c r="D21" s="124" t="s">
        <v>1192</v>
      </c>
      <c r="E21" s="443" t="s">
        <v>1104</v>
      </c>
      <c r="F21" s="199">
        <v>34573</v>
      </c>
      <c r="G21" s="474" t="s">
        <v>972</v>
      </c>
      <c r="H21" s="121">
        <v>78</v>
      </c>
      <c r="I21" s="121">
        <v>79</v>
      </c>
      <c r="J21" s="32">
        <f t="shared" si="2"/>
        <v>78.5</v>
      </c>
      <c r="K21" s="33" t="str">
        <f t="shared" si="0"/>
        <v>KHÁ</v>
      </c>
      <c r="L21" s="349"/>
      <c r="M21" s="376"/>
      <c r="N21" s="377"/>
      <c r="O21" s="288" t="s">
        <v>1236</v>
      </c>
      <c r="P21" s="25"/>
      <c r="Q21" s="25"/>
      <c r="R21" s="25"/>
      <c r="S21" s="25"/>
      <c r="T21" s="25"/>
      <c r="U21" s="25"/>
      <c r="V21" s="25"/>
      <c r="W21" s="25"/>
    </row>
    <row r="22" spans="1:23" s="38" customFormat="1" ht="24" customHeight="1">
      <c r="A22" s="31">
        <f t="shared" si="1"/>
        <v>12</v>
      </c>
      <c r="B22" s="342">
        <v>1913211628</v>
      </c>
      <c r="C22" s="123" t="s">
        <v>990</v>
      </c>
      <c r="D22" s="124" t="s">
        <v>1138</v>
      </c>
      <c r="E22" s="443" t="s">
        <v>1176</v>
      </c>
      <c r="F22" s="199">
        <v>34425</v>
      </c>
      <c r="G22" s="474" t="s">
        <v>972</v>
      </c>
      <c r="H22" s="121">
        <v>98</v>
      </c>
      <c r="I22" s="121">
        <v>99</v>
      </c>
      <c r="J22" s="32">
        <f t="shared" si="2"/>
        <v>98.5</v>
      </c>
      <c r="K22" s="33" t="str">
        <f t="shared" si="0"/>
        <v>X SẮC</v>
      </c>
      <c r="L22" s="349"/>
      <c r="M22" s="376"/>
      <c r="N22" s="377"/>
      <c r="O22" s="288" t="s">
        <v>1236</v>
      </c>
      <c r="P22" s="25"/>
      <c r="Q22" s="25"/>
      <c r="R22" s="25"/>
      <c r="S22" s="25"/>
      <c r="T22" s="25"/>
      <c r="U22" s="25"/>
      <c r="V22" s="25"/>
      <c r="W22" s="25"/>
    </row>
    <row r="23" spans="1:23" s="38" customFormat="1" ht="24" customHeight="1">
      <c r="A23" s="31">
        <f t="shared" si="1"/>
        <v>13</v>
      </c>
      <c r="B23" s="342">
        <v>1913211632</v>
      </c>
      <c r="C23" s="123" t="s">
        <v>1204</v>
      </c>
      <c r="D23" s="124" t="s">
        <v>1205</v>
      </c>
      <c r="E23" s="443" t="s">
        <v>1206</v>
      </c>
      <c r="F23" s="199">
        <v>34589</v>
      </c>
      <c r="G23" s="474" t="s">
        <v>972</v>
      </c>
      <c r="H23" s="121">
        <v>78</v>
      </c>
      <c r="I23" s="121">
        <v>79</v>
      </c>
      <c r="J23" s="32">
        <f t="shared" si="2"/>
        <v>78.5</v>
      </c>
      <c r="K23" s="33" t="str">
        <f t="shared" si="0"/>
        <v>KHÁ</v>
      </c>
      <c r="L23" s="349"/>
      <c r="M23" s="376" t="s">
        <v>1236</v>
      </c>
      <c r="N23" s="377"/>
      <c r="O23" s="288"/>
      <c r="P23" s="25"/>
      <c r="Q23" s="25"/>
      <c r="R23" s="25"/>
      <c r="S23" s="25"/>
      <c r="T23" s="25"/>
      <c r="U23" s="25"/>
      <c r="V23" s="25"/>
      <c r="W23" s="25"/>
    </row>
    <row r="24" spans="1:23" s="38" customFormat="1" ht="24" customHeight="1">
      <c r="A24" s="31">
        <f t="shared" si="1"/>
        <v>14</v>
      </c>
      <c r="B24" s="342">
        <v>1913211640</v>
      </c>
      <c r="C24" s="123" t="s">
        <v>990</v>
      </c>
      <c r="D24" s="124" t="s">
        <v>1197</v>
      </c>
      <c r="E24" s="443" t="s">
        <v>1113</v>
      </c>
      <c r="F24" s="199">
        <v>34759</v>
      </c>
      <c r="G24" s="474" t="s">
        <v>972</v>
      </c>
      <c r="H24" s="121">
        <v>88</v>
      </c>
      <c r="I24" s="121">
        <v>95</v>
      </c>
      <c r="J24" s="32">
        <f t="shared" si="2"/>
        <v>91.5</v>
      </c>
      <c r="K24" s="33" t="str">
        <f t="shared" si="0"/>
        <v>X SẮC</v>
      </c>
      <c r="L24" s="349"/>
      <c r="M24" s="376"/>
      <c r="N24" s="377"/>
      <c r="O24" s="288" t="s">
        <v>1236</v>
      </c>
      <c r="P24" s="25"/>
      <c r="Q24" s="25"/>
      <c r="R24" s="25"/>
      <c r="S24" s="25"/>
      <c r="T24" s="25"/>
      <c r="U24" s="25"/>
      <c r="V24" s="25"/>
      <c r="W24" s="25"/>
    </row>
    <row r="25" spans="1:23" s="38" customFormat="1" ht="24" customHeight="1">
      <c r="A25" s="31">
        <f t="shared" si="1"/>
        <v>15</v>
      </c>
      <c r="B25" s="342">
        <v>2226261220</v>
      </c>
      <c r="C25" s="123" t="s">
        <v>1019</v>
      </c>
      <c r="D25" s="124" t="s">
        <v>1105</v>
      </c>
      <c r="E25" s="443" t="s">
        <v>1161</v>
      </c>
      <c r="F25" s="199">
        <v>34263</v>
      </c>
      <c r="G25" s="474" t="s">
        <v>972</v>
      </c>
      <c r="H25" s="121">
        <v>85</v>
      </c>
      <c r="I25" s="121">
        <v>85</v>
      </c>
      <c r="J25" s="32">
        <f t="shared" si="2"/>
        <v>85</v>
      </c>
      <c r="K25" s="33" t="str">
        <f t="shared" si="0"/>
        <v>TỐT</v>
      </c>
      <c r="L25" s="349"/>
      <c r="M25" s="376"/>
      <c r="N25" s="377"/>
      <c r="O25" s="288" t="s">
        <v>1236</v>
      </c>
      <c r="P25" s="25"/>
      <c r="Q25" s="25"/>
      <c r="R25" s="25"/>
      <c r="S25" s="25"/>
      <c r="T25" s="25"/>
      <c r="U25" s="25"/>
      <c r="V25" s="25"/>
      <c r="W25" s="25"/>
    </row>
    <row r="26" spans="1:23" s="38" customFormat="1" ht="24" customHeight="1">
      <c r="A26" s="31">
        <f t="shared" si="1"/>
        <v>16</v>
      </c>
      <c r="B26" s="342">
        <v>2226261221</v>
      </c>
      <c r="C26" s="123" t="s">
        <v>1019</v>
      </c>
      <c r="D26" s="124" t="s">
        <v>1011</v>
      </c>
      <c r="E26" s="443" t="s">
        <v>1162</v>
      </c>
      <c r="F26" s="199">
        <v>34774</v>
      </c>
      <c r="G26" s="474" t="s">
        <v>972</v>
      </c>
      <c r="H26" s="121">
        <v>85</v>
      </c>
      <c r="I26" s="121">
        <v>85</v>
      </c>
      <c r="J26" s="32">
        <f t="shared" si="2"/>
        <v>85</v>
      </c>
      <c r="K26" s="33" t="str">
        <f t="shared" si="0"/>
        <v>TỐT</v>
      </c>
      <c r="L26" s="349"/>
      <c r="M26" s="376"/>
      <c r="N26" s="377"/>
      <c r="O26" s="288" t="s">
        <v>1236</v>
      </c>
      <c r="P26" s="25"/>
      <c r="Q26" s="25"/>
      <c r="R26" s="25"/>
      <c r="S26" s="25"/>
      <c r="T26" s="25"/>
      <c r="U26" s="25"/>
      <c r="V26" s="25"/>
      <c r="W26" s="25"/>
    </row>
    <row r="27" spans="1:23" s="38" customFormat="1" ht="24" customHeight="1">
      <c r="A27" s="31">
        <f t="shared" si="1"/>
        <v>17</v>
      </c>
      <c r="B27" s="342">
        <v>2226261222</v>
      </c>
      <c r="C27" s="123" t="s">
        <v>983</v>
      </c>
      <c r="D27" s="124" t="s">
        <v>1108</v>
      </c>
      <c r="E27" s="443" t="s">
        <v>1163</v>
      </c>
      <c r="F27" s="199">
        <v>34039</v>
      </c>
      <c r="G27" s="474" t="s">
        <v>972</v>
      </c>
      <c r="H27" s="121">
        <v>0</v>
      </c>
      <c r="I27" s="121">
        <v>0</v>
      </c>
      <c r="J27" s="32">
        <f t="shared" si="2"/>
        <v>0</v>
      </c>
      <c r="K27" s="33" t="str">
        <f t="shared" si="0"/>
        <v>KÉM</v>
      </c>
      <c r="L27" s="349" t="s">
        <v>1654</v>
      </c>
      <c r="M27" s="376" t="s">
        <v>1164</v>
      </c>
      <c r="N27" s="377" t="s">
        <v>1165</v>
      </c>
      <c r="O27" s="288" t="s">
        <v>1236</v>
      </c>
      <c r="P27" s="25"/>
      <c r="Q27" s="25"/>
      <c r="R27" s="25"/>
      <c r="S27" s="25"/>
      <c r="T27" s="25"/>
      <c r="U27" s="25"/>
      <c r="V27" s="25"/>
      <c r="W27" s="25"/>
    </row>
    <row r="28" spans="1:23" s="38" customFormat="1" ht="24" customHeight="1">
      <c r="A28" s="31">
        <f t="shared" si="1"/>
        <v>18</v>
      </c>
      <c r="B28" s="342">
        <v>2226261225</v>
      </c>
      <c r="C28" s="123" t="s">
        <v>979</v>
      </c>
      <c r="D28" s="124" t="s">
        <v>1168</v>
      </c>
      <c r="E28" s="443" t="s">
        <v>1018</v>
      </c>
      <c r="F28" s="199">
        <v>32940</v>
      </c>
      <c r="G28" s="474" t="s">
        <v>972</v>
      </c>
      <c r="H28" s="121">
        <v>85</v>
      </c>
      <c r="I28" s="121">
        <v>85</v>
      </c>
      <c r="J28" s="32">
        <f t="shared" si="2"/>
        <v>85</v>
      </c>
      <c r="K28" s="33" t="str">
        <f t="shared" si="0"/>
        <v>TỐT</v>
      </c>
      <c r="L28" s="349"/>
      <c r="M28" s="376"/>
      <c r="N28" s="377"/>
      <c r="O28" s="288" t="s">
        <v>1236</v>
      </c>
      <c r="P28" s="25"/>
      <c r="Q28" s="25"/>
      <c r="R28" s="25"/>
      <c r="S28" s="25"/>
      <c r="T28" s="25"/>
      <c r="U28" s="25"/>
      <c r="V28" s="25"/>
      <c r="W28" s="25"/>
    </row>
    <row r="29" spans="1:23" s="38" customFormat="1" ht="24" customHeight="1">
      <c r="A29" s="31">
        <f t="shared" si="1"/>
        <v>19</v>
      </c>
      <c r="B29" s="342">
        <v>2226261227</v>
      </c>
      <c r="C29" s="123" t="s">
        <v>983</v>
      </c>
      <c r="D29" s="124" t="s">
        <v>1022</v>
      </c>
      <c r="E29" s="443" t="s">
        <v>1021</v>
      </c>
      <c r="F29" s="199">
        <v>33826</v>
      </c>
      <c r="G29" s="474" t="s">
        <v>972</v>
      </c>
      <c r="H29" s="121">
        <v>0</v>
      </c>
      <c r="I29" s="121">
        <v>0</v>
      </c>
      <c r="J29" s="32">
        <f t="shared" si="2"/>
        <v>0</v>
      </c>
      <c r="K29" s="33" t="str">
        <f t="shared" si="0"/>
        <v>KÉM</v>
      </c>
      <c r="L29" s="349" t="s">
        <v>1654</v>
      </c>
      <c r="M29" s="376" t="s">
        <v>1164</v>
      </c>
      <c r="N29" s="377" t="s">
        <v>1165</v>
      </c>
      <c r="O29" s="288" t="s">
        <v>1236</v>
      </c>
      <c r="P29" s="25"/>
      <c r="Q29" s="25"/>
      <c r="R29" s="25"/>
      <c r="S29" s="25"/>
      <c r="T29" s="25"/>
      <c r="U29" s="25"/>
      <c r="V29" s="25"/>
      <c r="W29" s="25"/>
    </row>
    <row r="30" spans="1:23" s="38" customFormat="1" ht="24" customHeight="1">
      <c r="A30" s="31">
        <f t="shared" si="1"/>
        <v>20</v>
      </c>
      <c r="B30" s="342">
        <v>2226261228</v>
      </c>
      <c r="C30" s="123" t="s">
        <v>990</v>
      </c>
      <c r="D30" s="124" t="s">
        <v>1011</v>
      </c>
      <c r="E30" s="443" t="s">
        <v>1021</v>
      </c>
      <c r="F30" s="199">
        <v>33906</v>
      </c>
      <c r="G30" s="474" t="s">
        <v>972</v>
      </c>
      <c r="H30" s="121">
        <v>85</v>
      </c>
      <c r="I30" s="121">
        <v>85</v>
      </c>
      <c r="J30" s="32">
        <f t="shared" si="2"/>
        <v>85</v>
      </c>
      <c r="K30" s="33" t="str">
        <f t="shared" si="0"/>
        <v>TỐT</v>
      </c>
      <c r="L30" s="349"/>
      <c r="M30" s="376"/>
      <c r="N30" s="377"/>
      <c r="O30" s="288" t="s">
        <v>1236</v>
      </c>
      <c r="P30" s="25"/>
      <c r="Q30" s="25"/>
      <c r="R30" s="25"/>
      <c r="S30" s="25"/>
      <c r="T30" s="25"/>
      <c r="U30" s="25"/>
      <c r="V30" s="25"/>
      <c r="W30" s="25"/>
    </row>
    <row r="31" spans="1:23" s="38" customFormat="1" ht="24" customHeight="1">
      <c r="A31" s="31">
        <f t="shared" si="1"/>
        <v>21</v>
      </c>
      <c r="B31" s="342">
        <v>2226261229</v>
      </c>
      <c r="C31" s="123" t="s">
        <v>990</v>
      </c>
      <c r="D31" s="124" t="s">
        <v>1169</v>
      </c>
      <c r="E31" s="443" t="s">
        <v>1170</v>
      </c>
      <c r="F31" s="199">
        <v>34393</v>
      </c>
      <c r="G31" s="474" t="s">
        <v>972</v>
      </c>
      <c r="H31" s="121">
        <v>75</v>
      </c>
      <c r="I31" s="121">
        <v>79</v>
      </c>
      <c r="J31" s="32">
        <f t="shared" si="2"/>
        <v>77</v>
      </c>
      <c r="K31" s="33" t="str">
        <f t="shared" si="0"/>
        <v>KHÁ</v>
      </c>
      <c r="L31" s="349"/>
      <c r="M31" s="481"/>
      <c r="N31" s="377"/>
      <c r="O31" s="288" t="s">
        <v>1236</v>
      </c>
      <c r="P31" s="25"/>
      <c r="Q31" s="25"/>
      <c r="R31" s="25"/>
      <c r="S31" s="25"/>
      <c r="T31" s="25"/>
      <c r="U31" s="25"/>
      <c r="V31" s="25"/>
      <c r="W31" s="25"/>
    </row>
    <row r="32" spans="1:23" s="38" customFormat="1" ht="24" customHeight="1">
      <c r="A32" s="31">
        <f t="shared" si="1"/>
        <v>22</v>
      </c>
      <c r="B32" s="342">
        <v>2226261234</v>
      </c>
      <c r="C32" s="123" t="s">
        <v>990</v>
      </c>
      <c r="D32" s="124" t="s">
        <v>1011</v>
      </c>
      <c r="E32" s="443" t="s">
        <v>1175</v>
      </c>
      <c r="F32" s="199">
        <v>33436</v>
      </c>
      <c r="G32" s="474" t="s">
        <v>972</v>
      </c>
      <c r="H32" s="121">
        <v>85</v>
      </c>
      <c r="I32" s="121">
        <v>80</v>
      </c>
      <c r="J32" s="32">
        <f t="shared" si="2"/>
        <v>82.5</v>
      </c>
      <c r="K32" s="33" t="str">
        <f t="shared" si="0"/>
        <v>TỐT</v>
      </c>
      <c r="L32" s="349"/>
      <c r="M32" s="376"/>
      <c r="N32" s="377"/>
      <c r="O32" s="288" t="s">
        <v>1236</v>
      </c>
      <c r="P32" s="25"/>
      <c r="Q32" s="25"/>
      <c r="R32" s="25"/>
      <c r="S32" s="25"/>
      <c r="T32" s="25"/>
      <c r="U32" s="25"/>
      <c r="V32" s="25"/>
      <c r="W32" s="25"/>
    </row>
    <row r="33" spans="1:23" s="38" customFormat="1" ht="24" customHeight="1">
      <c r="A33" s="31">
        <f t="shared" si="1"/>
        <v>23</v>
      </c>
      <c r="B33" s="342">
        <v>2226261239</v>
      </c>
      <c r="C33" s="123" t="s">
        <v>990</v>
      </c>
      <c r="D33" s="124" t="s">
        <v>1178</v>
      </c>
      <c r="E33" s="443" t="s">
        <v>1179</v>
      </c>
      <c r="F33" s="199">
        <v>33813</v>
      </c>
      <c r="G33" s="474" t="s">
        <v>972</v>
      </c>
      <c r="H33" s="121">
        <v>79</v>
      </c>
      <c r="I33" s="121">
        <v>79</v>
      </c>
      <c r="J33" s="32">
        <f t="shared" si="2"/>
        <v>79</v>
      </c>
      <c r="K33" s="33" t="str">
        <f t="shared" si="0"/>
        <v>KHÁ</v>
      </c>
      <c r="L33" s="349"/>
      <c r="M33" s="376"/>
      <c r="N33" s="377"/>
      <c r="O33" s="288" t="s">
        <v>1236</v>
      </c>
      <c r="P33" s="25"/>
      <c r="Q33" s="25"/>
      <c r="R33" s="25"/>
      <c r="S33" s="25"/>
      <c r="T33" s="25"/>
      <c r="U33" s="25"/>
      <c r="V33" s="25"/>
      <c r="W33" s="25"/>
    </row>
    <row r="34" spans="1:23" s="38" customFormat="1" ht="24" customHeight="1">
      <c r="A34" s="31">
        <f t="shared" si="1"/>
        <v>24</v>
      </c>
      <c r="B34" s="342">
        <v>2226261240</v>
      </c>
      <c r="C34" s="123" t="s">
        <v>1110</v>
      </c>
      <c r="D34" s="124" t="s">
        <v>1180</v>
      </c>
      <c r="E34" s="443" t="s">
        <v>1181</v>
      </c>
      <c r="F34" s="199">
        <v>33485</v>
      </c>
      <c r="G34" s="474" t="s">
        <v>972</v>
      </c>
      <c r="H34" s="121">
        <v>85</v>
      </c>
      <c r="I34" s="121">
        <v>85</v>
      </c>
      <c r="J34" s="32">
        <f t="shared" si="2"/>
        <v>85</v>
      </c>
      <c r="K34" s="33" t="str">
        <f t="shared" si="0"/>
        <v>TỐT</v>
      </c>
      <c r="L34" s="349"/>
      <c r="M34" s="376"/>
      <c r="N34" s="377"/>
      <c r="O34" s="288" t="s">
        <v>1236</v>
      </c>
      <c r="P34" s="25"/>
      <c r="Q34" s="25"/>
      <c r="R34" s="25"/>
      <c r="S34" s="25"/>
      <c r="T34" s="25"/>
      <c r="U34" s="25"/>
      <c r="V34" s="25"/>
      <c r="W34" s="25"/>
    </row>
    <row r="35" spans="1:23" s="38" customFormat="1" ht="24" customHeight="1">
      <c r="A35" s="31">
        <f t="shared" si="1"/>
        <v>25</v>
      </c>
      <c r="B35" s="388">
        <v>2226261241</v>
      </c>
      <c r="C35" s="435" t="s">
        <v>990</v>
      </c>
      <c r="D35" s="436" t="s">
        <v>1182</v>
      </c>
      <c r="E35" s="446" t="s">
        <v>1183</v>
      </c>
      <c r="F35" s="389">
        <v>33836</v>
      </c>
      <c r="G35" s="477" t="s">
        <v>972</v>
      </c>
      <c r="H35" s="387">
        <v>78</v>
      </c>
      <c r="I35" s="387">
        <v>0</v>
      </c>
      <c r="J35" s="32">
        <f t="shared" si="2"/>
        <v>39</v>
      </c>
      <c r="K35" s="33" t="str">
        <f t="shared" si="0"/>
        <v>YẾU</v>
      </c>
      <c r="L35" s="412" t="s">
        <v>1663</v>
      </c>
      <c r="M35" s="480" t="s">
        <v>1686</v>
      </c>
      <c r="N35" s="390" t="s">
        <v>1165</v>
      </c>
      <c r="O35" s="391" t="s">
        <v>1236</v>
      </c>
      <c r="P35" s="392"/>
      <c r="Q35" s="392"/>
      <c r="R35" s="392"/>
      <c r="S35" s="392"/>
      <c r="T35" s="392"/>
      <c r="U35" s="392"/>
      <c r="V35" s="392"/>
      <c r="W35" s="392"/>
    </row>
    <row r="36" spans="1:23" s="38" customFormat="1" ht="24" customHeight="1">
      <c r="A36" s="31">
        <f t="shared" si="1"/>
        <v>26</v>
      </c>
      <c r="B36" s="342">
        <v>2226261242</v>
      </c>
      <c r="C36" s="123" t="s">
        <v>990</v>
      </c>
      <c r="D36" s="124" t="s">
        <v>984</v>
      </c>
      <c r="E36" s="443" t="s">
        <v>1076</v>
      </c>
      <c r="F36" s="199">
        <v>31279</v>
      </c>
      <c r="G36" s="474" t="s">
        <v>972</v>
      </c>
      <c r="H36" s="121">
        <v>0</v>
      </c>
      <c r="I36" s="121">
        <v>0</v>
      </c>
      <c r="J36" s="32">
        <f t="shared" si="2"/>
        <v>0</v>
      </c>
      <c r="K36" s="33" t="str">
        <f t="shared" si="0"/>
        <v>KÉM</v>
      </c>
      <c r="L36" s="349" t="s">
        <v>1654</v>
      </c>
      <c r="M36" s="376" t="s">
        <v>1164</v>
      </c>
      <c r="N36" s="377" t="s">
        <v>1165</v>
      </c>
      <c r="O36" s="288" t="s">
        <v>1236</v>
      </c>
      <c r="P36" s="25"/>
      <c r="Q36" s="25"/>
      <c r="R36" s="25"/>
      <c r="S36" s="25"/>
      <c r="T36" s="25"/>
      <c r="U36" s="25"/>
      <c r="V36" s="25"/>
      <c r="W36" s="25"/>
    </row>
    <row r="37" spans="1:23" s="38" customFormat="1" ht="24" customHeight="1">
      <c r="A37" s="31">
        <f t="shared" si="1"/>
        <v>27</v>
      </c>
      <c r="B37" s="342">
        <v>2226261246</v>
      </c>
      <c r="C37" s="123" t="s">
        <v>1046</v>
      </c>
      <c r="D37" s="124" t="s">
        <v>1184</v>
      </c>
      <c r="E37" s="443" t="s">
        <v>1068</v>
      </c>
      <c r="F37" s="199">
        <v>33393</v>
      </c>
      <c r="G37" s="474" t="s">
        <v>972</v>
      </c>
      <c r="H37" s="121">
        <v>85</v>
      </c>
      <c r="I37" s="121">
        <v>80</v>
      </c>
      <c r="J37" s="32">
        <f t="shared" si="2"/>
        <v>82.5</v>
      </c>
      <c r="K37" s="33" t="str">
        <f t="shared" si="0"/>
        <v>TỐT</v>
      </c>
      <c r="L37" s="349"/>
      <c r="M37" s="376"/>
      <c r="N37" s="377"/>
      <c r="O37" s="288" t="s">
        <v>1236</v>
      </c>
      <c r="P37" s="25"/>
      <c r="Q37" s="25"/>
      <c r="R37" s="25"/>
      <c r="S37" s="25"/>
      <c r="T37" s="25"/>
      <c r="U37" s="25"/>
      <c r="V37" s="25"/>
      <c r="W37" s="25"/>
    </row>
    <row r="38" spans="1:23" s="38" customFormat="1" ht="24" customHeight="1">
      <c r="A38" s="31">
        <f t="shared" si="1"/>
        <v>28</v>
      </c>
      <c r="B38" s="342">
        <v>2226261248</v>
      </c>
      <c r="C38" s="123" t="s">
        <v>1092</v>
      </c>
      <c r="D38" s="124" t="s">
        <v>984</v>
      </c>
      <c r="E38" s="443" t="s">
        <v>1186</v>
      </c>
      <c r="F38" s="199">
        <v>32376</v>
      </c>
      <c r="G38" s="474" t="s">
        <v>972</v>
      </c>
      <c r="H38" s="121">
        <v>85</v>
      </c>
      <c r="I38" s="121">
        <v>85</v>
      </c>
      <c r="J38" s="32">
        <f t="shared" si="2"/>
        <v>85</v>
      </c>
      <c r="K38" s="33" t="str">
        <f t="shared" si="0"/>
        <v>TỐT</v>
      </c>
      <c r="L38" s="349"/>
      <c r="M38" s="376"/>
      <c r="N38" s="377"/>
      <c r="O38" s="288" t="s">
        <v>1236</v>
      </c>
      <c r="P38" s="25"/>
      <c r="Q38" s="25"/>
      <c r="R38" s="25"/>
      <c r="S38" s="25"/>
      <c r="T38" s="25"/>
      <c r="U38" s="25"/>
      <c r="V38" s="25"/>
      <c r="W38" s="25"/>
    </row>
    <row r="39" spans="1:23" s="38" customFormat="1" ht="24" customHeight="1">
      <c r="A39" s="31">
        <f t="shared" si="1"/>
        <v>29</v>
      </c>
      <c r="B39" s="342">
        <v>2226261250</v>
      </c>
      <c r="C39" s="123" t="s">
        <v>979</v>
      </c>
      <c r="D39" s="124" t="s">
        <v>1041</v>
      </c>
      <c r="E39" s="443" t="s">
        <v>1091</v>
      </c>
      <c r="F39" s="199">
        <v>33981</v>
      </c>
      <c r="G39" s="474" t="s">
        <v>972</v>
      </c>
      <c r="H39" s="121">
        <v>78</v>
      </c>
      <c r="I39" s="121">
        <v>85</v>
      </c>
      <c r="J39" s="32">
        <f t="shared" si="2"/>
        <v>81.5</v>
      </c>
      <c r="K39" s="33" t="str">
        <f t="shared" si="0"/>
        <v>TỐT</v>
      </c>
      <c r="L39" s="349"/>
      <c r="M39" s="376"/>
      <c r="N39" s="377"/>
      <c r="O39" s="288" t="s">
        <v>1236</v>
      </c>
      <c r="P39" s="25"/>
      <c r="Q39" s="25"/>
      <c r="R39" s="25"/>
      <c r="S39" s="25"/>
      <c r="T39" s="25"/>
      <c r="U39" s="25"/>
      <c r="V39" s="25"/>
      <c r="W39" s="25"/>
    </row>
    <row r="40" spans="1:23" s="38" customFormat="1" ht="24" customHeight="1">
      <c r="A40" s="31">
        <f t="shared" si="1"/>
        <v>30</v>
      </c>
      <c r="B40" s="342">
        <v>2226261251</v>
      </c>
      <c r="C40" s="123" t="s">
        <v>1092</v>
      </c>
      <c r="D40" s="124" t="s">
        <v>1188</v>
      </c>
      <c r="E40" s="443" t="s">
        <v>1098</v>
      </c>
      <c r="F40" s="199">
        <v>34630</v>
      </c>
      <c r="G40" s="474" t="s">
        <v>972</v>
      </c>
      <c r="H40" s="121">
        <v>85</v>
      </c>
      <c r="I40" s="121">
        <v>85</v>
      </c>
      <c r="J40" s="32">
        <f t="shared" si="2"/>
        <v>85</v>
      </c>
      <c r="K40" s="33" t="str">
        <f t="shared" si="0"/>
        <v>TỐT</v>
      </c>
      <c r="L40" s="349"/>
      <c r="M40" s="376"/>
      <c r="N40" s="377"/>
      <c r="O40" s="288" t="s">
        <v>1236</v>
      </c>
      <c r="P40" s="25"/>
      <c r="Q40" s="25"/>
      <c r="R40" s="25"/>
      <c r="S40" s="25"/>
      <c r="T40" s="25"/>
      <c r="U40" s="25"/>
      <c r="V40" s="25"/>
      <c r="W40" s="25"/>
    </row>
    <row r="41" spans="1:23" s="38" customFormat="1" ht="24" customHeight="1">
      <c r="A41" s="31">
        <f t="shared" si="1"/>
        <v>31</v>
      </c>
      <c r="B41" s="342">
        <v>2226261252</v>
      </c>
      <c r="C41" s="123" t="s">
        <v>990</v>
      </c>
      <c r="D41" s="124" t="s">
        <v>1189</v>
      </c>
      <c r="E41" s="443" t="s">
        <v>1098</v>
      </c>
      <c r="F41" s="199">
        <v>33674</v>
      </c>
      <c r="G41" s="474" t="s">
        <v>972</v>
      </c>
      <c r="H41" s="121">
        <v>78</v>
      </c>
      <c r="I41" s="121">
        <v>79</v>
      </c>
      <c r="J41" s="32">
        <f t="shared" si="2"/>
        <v>78.5</v>
      </c>
      <c r="K41" s="33" t="str">
        <f t="shared" si="0"/>
        <v>KHÁ</v>
      </c>
      <c r="L41" s="349"/>
      <c r="M41" s="376"/>
      <c r="N41" s="377"/>
      <c r="O41" s="288" t="s">
        <v>1236</v>
      </c>
      <c r="P41" s="25"/>
      <c r="Q41" s="25"/>
      <c r="R41" s="25"/>
      <c r="S41" s="25"/>
      <c r="T41" s="25"/>
      <c r="U41" s="25"/>
      <c r="V41" s="25"/>
      <c r="W41" s="25"/>
    </row>
    <row r="42" spans="1:23" s="38" customFormat="1" ht="24" customHeight="1">
      <c r="A42" s="31">
        <f t="shared" si="1"/>
        <v>32</v>
      </c>
      <c r="B42" s="342">
        <v>2226261253</v>
      </c>
      <c r="C42" s="123" t="s">
        <v>990</v>
      </c>
      <c r="D42" s="124" t="s">
        <v>1105</v>
      </c>
      <c r="E42" s="443" t="s">
        <v>1100</v>
      </c>
      <c r="F42" s="199">
        <v>34579</v>
      </c>
      <c r="G42" s="474" t="s">
        <v>972</v>
      </c>
      <c r="H42" s="121">
        <v>85</v>
      </c>
      <c r="I42" s="121">
        <v>85</v>
      </c>
      <c r="J42" s="32">
        <f t="shared" si="2"/>
        <v>85</v>
      </c>
      <c r="K42" s="33" t="str">
        <f t="shared" si="0"/>
        <v>TỐT</v>
      </c>
      <c r="L42" s="349"/>
      <c r="M42" s="376"/>
      <c r="N42" s="377"/>
      <c r="O42" s="288" t="s">
        <v>1236</v>
      </c>
      <c r="P42" s="25"/>
      <c r="Q42" s="25"/>
      <c r="R42" s="25"/>
      <c r="S42" s="25"/>
      <c r="T42" s="25"/>
      <c r="U42" s="25"/>
      <c r="V42" s="25"/>
      <c r="W42" s="25"/>
    </row>
    <row r="43" spans="1:23" s="38" customFormat="1" ht="24" customHeight="1">
      <c r="A43" s="31">
        <f t="shared" si="1"/>
        <v>33</v>
      </c>
      <c r="B43" s="342">
        <v>2226261255</v>
      </c>
      <c r="C43" s="123" t="s">
        <v>1032</v>
      </c>
      <c r="D43" s="124" t="s">
        <v>991</v>
      </c>
      <c r="E43" s="443" t="s">
        <v>1102</v>
      </c>
      <c r="F43" s="199">
        <v>34425</v>
      </c>
      <c r="G43" s="474" t="s">
        <v>972</v>
      </c>
      <c r="H43" s="121">
        <v>85</v>
      </c>
      <c r="I43" s="121">
        <v>85</v>
      </c>
      <c r="J43" s="32">
        <f t="shared" si="2"/>
        <v>85</v>
      </c>
      <c r="K43" s="33" t="str">
        <f t="shared" si="0"/>
        <v>TỐT</v>
      </c>
      <c r="L43" s="349"/>
      <c r="M43" s="376"/>
      <c r="N43" s="377"/>
      <c r="O43" s="288" t="s">
        <v>1236</v>
      </c>
      <c r="P43" s="25"/>
      <c r="Q43" s="25"/>
      <c r="R43" s="25"/>
      <c r="S43" s="25"/>
      <c r="T43" s="25"/>
      <c r="U43" s="25"/>
      <c r="V43" s="25"/>
      <c r="W43" s="25"/>
    </row>
    <row r="44" spans="1:23" s="38" customFormat="1" ht="24" customHeight="1">
      <c r="A44" s="31">
        <f t="shared" si="1"/>
        <v>34</v>
      </c>
      <c r="B44" s="342">
        <v>2226261257</v>
      </c>
      <c r="C44" s="123" t="s">
        <v>979</v>
      </c>
      <c r="D44" s="124" t="s">
        <v>1193</v>
      </c>
      <c r="E44" s="443" t="s">
        <v>1104</v>
      </c>
      <c r="F44" s="199">
        <v>32299</v>
      </c>
      <c r="G44" s="474" t="s">
        <v>972</v>
      </c>
      <c r="H44" s="121">
        <v>85</v>
      </c>
      <c r="I44" s="121">
        <v>85</v>
      </c>
      <c r="J44" s="32">
        <f t="shared" si="2"/>
        <v>85</v>
      </c>
      <c r="K44" s="33" t="str">
        <f t="shared" si="0"/>
        <v>TỐT</v>
      </c>
      <c r="L44" s="349"/>
      <c r="M44" s="376"/>
      <c r="N44" s="377"/>
      <c r="O44" s="288" t="s">
        <v>1236</v>
      </c>
      <c r="P44" s="25"/>
      <c r="Q44" s="25"/>
      <c r="R44" s="25"/>
      <c r="S44" s="25"/>
      <c r="T44" s="25"/>
      <c r="U44" s="25"/>
      <c r="V44" s="25"/>
      <c r="W44" s="25"/>
    </row>
    <row r="45" spans="1:23" s="38" customFormat="1" ht="24" customHeight="1">
      <c r="A45" s="31">
        <f t="shared" si="1"/>
        <v>35</v>
      </c>
      <c r="B45" s="342">
        <v>2226261259</v>
      </c>
      <c r="C45" s="123" t="s">
        <v>990</v>
      </c>
      <c r="D45" s="124" t="s">
        <v>1195</v>
      </c>
      <c r="E45" s="443" t="s">
        <v>1109</v>
      </c>
      <c r="F45" s="199">
        <v>33904</v>
      </c>
      <c r="G45" s="474" t="s">
        <v>972</v>
      </c>
      <c r="H45" s="121">
        <v>0</v>
      </c>
      <c r="I45" s="121">
        <v>0</v>
      </c>
      <c r="J45" s="32">
        <f t="shared" si="2"/>
        <v>0</v>
      </c>
      <c r="K45" s="33" t="str">
        <f t="shared" si="0"/>
        <v>KÉM</v>
      </c>
      <c r="L45" s="349" t="s">
        <v>1654</v>
      </c>
      <c r="M45" s="376" t="s">
        <v>1164</v>
      </c>
      <c r="N45" s="377" t="s">
        <v>1165</v>
      </c>
      <c r="O45" s="288" t="s">
        <v>1236</v>
      </c>
      <c r="P45" s="25"/>
      <c r="Q45" s="25"/>
      <c r="R45" s="25"/>
      <c r="S45" s="25"/>
      <c r="T45" s="25"/>
      <c r="U45" s="25"/>
      <c r="V45" s="25"/>
      <c r="W45" s="25"/>
    </row>
    <row r="46" spans="1:23" s="38" customFormat="1" ht="24" customHeight="1">
      <c r="A46" s="31">
        <f t="shared" si="1"/>
        <v>36</v>
      </c>
      <c r="B46" s="342">
        <v>2226261262</v>
      </c>
      <c r="C46" s="123" t="s">
        <v>1198</v>
      </c>
      <c r="D46" s="124" t="s">
        <v>1199</v>
      </c>
      <c r="E46" s="443" t="s">
        <v>1096</v>
      </c>
      <c r="F46" s="199">
        <v>33825</v>
      </c>
      <c r="G46" s="474" t="s">
        <v>972</v>
      </c>
      <c r="H46" s="121">
        <v>85</v>
      </c>
      <c r="I46" s="121">
        <v>0</v>
      </c>
      <c r="J46" s="32">
        <f t="shared" si="2"/>
        <v>42.5</v>
      </c>
      <c r="K46" s="33" t="str">
        <f t="shared" si="0"/>
        <v>YẾU</v>
      </c>
      <c r="L46" s="349" t="s">
        <v>1654</v>
      </c>
      <c r="M46" s="376" t="s">
        <v>1164</v>
      </c>
      <c r="N46" s="377" t="s">
        <v>1165</v>
      </c>
      <c r="O46" s="288" t="s">
        <v>1236</v>
      </c>
      <c r="P46" s="25"/>
      <c r="Q46" s="25"/>
      <c r="R46" s="25"/>
      <c r="S46" s="25"/>
      <c r="T46" s="25"/>
      <c r="U46" s="25"/>
      <c r="V46" s="25"/>
      <c r="W46" s="25"/>
    </row>
    <row r="47" spans="1:23" s="38" customFormat="1" ht="24" customHeight="1">
      <c r="A47" s="31">
        <f t="shared" si="1"/>
        <v>37</v>
      </c>
      <c r="B47" s="342">
        <v>2226261263</v>
      </c>
      <c r="C47" s="123" t="s">
        <v>987</v>
      </c>
      <c r="D47" s="124" t="s">
        <v>1121</v>
      </c>
      <c r="E47" s="443" t="s">
        <v>1096</v>
      </c>
      <c r="F47" s="199">
        <v>33462</v>
      </c>
      <c r="G47" s="474" t="s">
        <v>972</v>
      </c>
      <c r="H47" s="121">
        <v>85</v>
      </c>
      <c r="I47" s="121">
        <v>80</v>
      </c>
      <c r="J47" s="32">
        <f t="shared" si="2"/>
        <v>82.5</v>
      </c>
      <c r="K47" s="33" t="str">
        <f t="shared" si="0"/>
        <v>TỐT</v>
      </c>
      <c r="L47" s="349"/>
      <c r="M47" s="376"/>
      <c r="N47" s="377"/>
      <c r="O47" s="288" t="s">
        <v>1236</v>
      </c>
      <c r="P47" s="25"/>
      <c r="Q47" s="25"/>
      <c r="R47" s="25"/>
      <c r="S47" s="25"/>
      <c r="T47" s="25"/>
      <c r="U47" s="25"/>
      <c r="V47" s="25"/>
      <c r="W47" s="25"/>
    </row>
    <row r="48" spans="1:23" s="38" customFormat="1" ht="24" customHeight="1">
      <c r="A48" s="31">
        <f t="shared" si="1"/>
        <v>38</v>
      </c>
      <c r="B48" s="342">
        <v>2226261265</v>
      </c>
      <c r="C48" s="123" t="s">
        <v>1201</v>
      </c>
      <c r="D48" s="124" t="s">
        <v>1202</v>
      </c>
      <c r="E48" s="443" t="s">
        <v>1071</v>
      </c>
      <c r="F48" s="199">
        <v>33722</v>
      </c>
      <c r="G48" s="474" t="s">
        <v>972</v>
      </c>
      <c r="H48" s="121">
        <v>85</v>
      </c>
      <c r="I48" s="121">
        <v>85</v>
      </c>
      <c r="J48" s="32">
        <f t="shared" si="2"/>
        <v>85</v>
      </c>
      <c r="K48" s="33" t="str">
        <f t="shared" si="0"/>
        <v>TỐT</v>
      </c>
      <c r="L48" s="349"/>
      <c r="M48" s="376"/>
      <c r="N48" s="377"/>
      <c r="O48" s="288" t="s">
        <v>1236</v>
      </c>
      <c r="P48" s="25"/>
      <c r="Q48" s="25"/>
      <c r="R48" s="25"/>
      <c r="S48" s="25"/>
      <c r="T48" s="25"/>
      <c r="U48" s="25"/>
      <c r="V48" s="25"/>
      <c r="W48" s="25"/>
    </row>
    <row r="49" spans="1:23" s="38" customFormat="1" ht="24" customHeight="1">
      <c r="A49" s="31">
        <f t="shared" si="1"/>
        <v>39</v>
      </c>
      <c r="B49" s="342">
        <v>2226261266</v>
      </c>
      <c r="C49" s="123" t="s">
        <v>990</v>
      </c>
      <c r="D49" s="124" t="s">
        <v>1203</v>
      </c>
      <c r="E49" s="443" t="s">
        <v>1126</v>
      </c>
      <c r="F49" s="199">
        <v>33662</v>
      </c>
      <c r="G49" s="474" t="s">
        <v>972</v>
      </c>
      <c r="H49" s="121">
        <v>85</v>
      </c>
      <c r="I49" s="121">
        <v>85</v>
      </c>
      <c r="J49" s="32">
        <f t="shared" si="2"/>
        <v>85</v>
      </c>
      <c r="K49" s="33" t="str">
        <f t="shared" si="0"/>
        <v>TỐT</v>
      </c>
      <c r="L49" s="349"/>
      <c r="M49" s="376"/>
      <c r="N49" s="377"/>
      <c r="O49" s="288" t="s">
        <v>1236</v>
      </c>
      <c r="P49" s="25"/>
      <c r="Q49" s="25"/>
      <c r="R49" s="25"/>
      <c r="S49" s="25"/>
      <c r="T49" s="25"/>
      <c r="U49" s="25"/>
      <c r="V49" s="25"/>
      <c r="W49" s="25"/>
    </row>
    <row r="50" spans="1:23" s="38" customFormat="1" ht="24" customHeight="1">
      <c r="A50" s="31">
        <f t="shared" si="1"/>
        <v>40</v>
      </c>
      <c r="B50" s="342">
        <v>2226261267</v>
      </c>
      <c r="C50" s="123" t="s">
        <v>990</v>
      </c>
      <c r="D50" s="124" t="s">
        <v>1038</v>
      </c>
      <c r="E50" s="443" t="s">
        <v>1126</v>
      </c>
      <c r="F50" s="199">
        <v>33853</v>
      </c>
      <c r="G50" s="474" t="s">
        <v>972</v>
      </c>
      <c r="H50" s="121">
        <v>78</v>
      </c>
      <c r="I50" s="121">
        <v>79</v>
      </c>
      <c r="J50" s="32">
        <f t="shared" si="2"/>
        <v>78.5</v>
      </c>
      <c r="K50" s="33" t="str">
        <f t="shared" si="0"/>
        <v>KHÁ</v>
      </c>
      <c r="L50" s="349"/>
      <c r="M50" s="376"/>
      <c r="N50" s="377"/>
      <c r="O50" s="288" t="s">
        <v>1236</v>
      </c>
      <c r="P50" s="25"/>
      <c r="Q50" s="25"/>
      <c r="R50" s="25"/>
      <c r="S50" s="25"/>
      <c r="T50" s="25"/>
      <c r="U50" s="25"/>
      <c r="V50" s="25"/>
      <c r="W50" s="25"/>
    </row>
    <row r="51" spans="1:23" s="38" customFormat="1" ht="24" customHeight="1">
      <c r="A51" s="31">
        <f t="shared" si="1"/>
        <v>41</v>
      </c>
      <c r="B51" s="342">
        <v>2227261232</v>
      </c>
      <c r="C51" s="123" t="s">
        <v>1070</v>
      </c>
      <c r="D51" s="124" t="s">
        <v>1088</v>
      </c>
      <c r="E51" s="443" t="s">
        <v>1172</v>
      </c>
      <c r="F51" s="199">
        <v>29510</v>
      </c>
      <c r="G51" s="474" t="s">
        <v>972</v>
      </c>
      <c r="H51" s="121">
        <v>85</v>
      </c>
      <c r="I51" s="121">
        <v>85</v>
      </c>
      <c r="J51" s="32">
        <f t="shared" si="2"/>
        <v>85</v>
      </c>
      <c r="K51" s="33" t="str">
        <f t="shared" si="0"/>
        <v>TỐT</v>
      </c>
      <c r="L51" s="349"/>
      <c r="M51" s="376"/>
      <c r="N51" s="377"/>
      <c r="O51" s="288" t="s">
        <v>1236</v>
      </c>
      <c r="P51" s="25"/>
      <c r="Q51" s="25"/>
      <c r="R51" s="25"/>
      <c r="S51" s="25"/>
      <c r="T51" s="25"/>
      <c r="U51" s="25"/>
      <c r="V51" s="25"/>
      <c r="W51" s="25"/>
    </row>
    <row r="52" spans="1:23" s="38" customFormat="1" ht="24" customHeight="1">
      <c r="A52" s="31">
        <f t="shared" si="1"/>
        <v>42</v>
      </c>
      <c r="B52" s="342">
        <v>2227261237</v>
      </c>
      <c r="C52" s="123" t="s">
        <v>990</v>
      </c>
      <c r="D52" s="124" t="s">
        <v>1177</v>
      </c>
      <c r="E52" s="443" t="s">
        <v>996</v>
      </c>
      <c r="F52" s="199">
        <v>34017</v>
      </c>
      <c r="G52" s="474" t="s">
        <v>972</v>
      </c>
      <c r="H52" s="121">
        <v>85</v>
      </c>
      <c r="I52" s="121">
        <v>0</v>
      </c>
      <c r="J52" s="32">
        <f t="shared" si="2"/>
        <v>42.5</v>
      </c>
      <c r="K52" s="33" t="str">
        <f t="shared" si="0"/>
        <v>YẾU</v>
      </c>
      <c r="L52" s="349" t="s">
        <v>1654</v>
      </c>
      <c r="M52" s="376" t="s">
        <v>1164</v>
      </c>
      <c r="N52" s="377" t="s">
        <v>1165</v>
      </c>
      <c r="O52" s="288" t="s">
        <v>1236</v>
      </c>
      <c r="P52" s="25"/>
      <c r="Q52" s="25"/>
      <c r="R52" s="25"/>
      <c r="S52" s="25"/>
      <c r="T52" s="25"/>
      <c r="U52" s="25"/>
      <c r="V52" s="25"/>
      <c r="W52" s="25"/>
    </row>
    <row r="53" spans="1:23" s="38" customFormat="1" ht="24" customHeight="1">
      <c r="A53" s="31">
        <f t="shared" si="1"/>
        <v>43</v>
      </c>
      <c r="B53" s="342">
        <v>2227261247</v>
      </c>
      <c r="C53" s="123" t="s">
        <v>1046</v>
      </c>
      <c r="D53" s="124" t="s">
        <v>1137</v>
      </c>
      <c r="E53" s="443" t="s">
        <v>1185</v>
      </c>
      <c r="F53" s="199">
        <v>29799</v>
      </c>
      <c r="G53" s="474" t="s">
        <v>972</v>
      </c>
      <c r="H53" s="121">
        <v>85</v>
      </c>
      <c r="I53" s="121">
        <v>85</v>
      </c>
      <c r="J53" s="32">
        <f t="shared" si="2"/>
        <v>85</v>
      </c>
      <c r="K53" s="33" t="str">
        <f t="shared" si="0"/>
        <v>TỐT</v>
      </c>
      <c r="L53" s="349"/>
      <c r="M53" s="376"/>
      <c r="N53" s="377"/>
      <c r="O53" s="288" t="s">
        <v>1236</v>
      </c>
      <c r="P53" s="25"/>
      <c r="Q53" s="25"/>
      <c r="R53" s="25"/>
      <c r="S53" s="25"/>
      <c r="T53" s="25"/>
      <c r="U53" s="25"/>
      <c r="V53" s="25"/>
      <c r="W53" s="25"/>
    </row>
    <row r="54" spans="1:23" s="38" customFormat="1" ht="24" customHeight="1">
      <c r="A54" s="31">
        <f t="shared" si="1"/>
        <v>44</v>
      </c>
      <c r="B54" s="342">
        <v>2227261254</v>
      </c>
      <c r="C54" s="123" t="s">
        <v>999</v>
      </c>
      <c r="D54" s="124" t="s">
        <v>1190</v>
      </c>
      <c r="E54" s="443" t="s">
        <v>1191</v>
      </c>
      <c r="F54" s="199">
        <v>32511</v>
      </c>
      <c r="G54" s="474" t="s">
        <v>972</v>
      </c>
      <c r="H54" s="121">
        <v>85</v>
      </c>
      <c r="I54" s="121">
        <v>80</v>
      </c>
      <c r="J54" s="32">
        <f t="shared" si="2"/>
        <v>82.5</v>
      </c>
      <c r="K54" s="33" t="str">
        <f t="shared" si="0"/>
        <v>TỐT</v>
      </c>
      <c r="L54" s="349"/>
      <c r="M54" s="376"/>
      <c r="N54" s="377"/>
      <c r="O54" s="288" t="s">
        <v>1236</v>
      </c>
      <c r="P54" s="25"/>
      <c r="Q54" s="25"/>
      <c r="R54" s="25"/>
      <c r="S54" s="25"/>
      <c r="T54" s="25"/>
      <c r="U54" s="25"/>
      <c r="V54" s="25"/>
      <c r="W54" s="25"/>
    </row>
    <row r="55" spans="1:23" s="38" customFormat="1" ht="24" customHeight="1">
      <c r="A55" s="31">
        <f t="shared" si="1"/>
        <v>45</v>
      </c>
      <c r="B55" s="342">
        <v>2227261260</v>
      </c>
      <c r="C55" s="123" t="s">
        <v>990</v>
      </c>
      <c r="D55" s="124" t="s">
        <v>1088</v>
      </c>
      <c r="E55" s="443" t="s">
        <v>1196</v>
      </c>
      <c r="F55" s="199">
        <v>33696</v>
      </c>
      <c r="G55" s="474" t="s">
        <v>972</v>
      </c>
      <c r="H55" s="121">
        <v>70</v>
      </c>
      <c r="I55" s="121">
        <v>79</v>
      </c>
      <c r="J55" s="32">
        <f t="shared" si="2"/>
        <v>74.5</v>
      </c>
      <c r="K55" s="33" t="str">
        <f t="shared" si="0"/>
        <v>KHÁ</v>
      </c>
      <c r="L55" s="349"/>
      <c r="M55" s="376"/>
      <c r="N55" s="482"/>
      <c r="O55" s="288" t="s">
        <v>1236</v>
      </c>
      <c r="P55" s="25"/>
      <c r="Q55" s="25"/>
      <c r="R55" s="25"/>
      <c r="S55" s="25"/>
      <c r="T55" s="25"/>
      <c r="U55" s="25"/>
      <c r="V55" s="25"/>
      <c r="W55" s="25"/>
    </row>
    <row r="56" spans="1:23" s="38" customFormat="1" ht="24" customHeight="1">
      <c r="A56" s="31">
        <f t="shared" si="1"/>
        <v>46</v>
      </c>
      <c r="B56" s="342">
        <v>2227261264</v>
      </c>
      <c r="C56" s="123" t="s">
        <v>990</v>
      </c>
      <c r="D56" s="124" t="s">
        <v>1004</v>
      </c>
      <c r="E56" s="443" t="s">
        <v>1200</v>
      </c>
      <c r="F56" s="199">
        <v>33722</v>
      </c>
      <c r="G56" s="474" t="s">
        <v>972</v>
      </c>
      <c r="H56" s="121">
        <v>80</v>
      </c>
      <c r="I56" s="121">
        <v>85</v>
      </c>
      <c r="J56" s="32">
        <f t="shared" si="2"/>
        <v>82.5</v>
      </c>
      <c r="K56" s="33" t="str">
        <f t="shared" si="0"/>
        <v>TỐT</v>
      </c>
      <c r="L56" s="349"/>
      <c r="M56" s="376"/>
      <c r="N56" s="377"/>
      <c r="O56" s="288" t="s">
        <v>1236</v>
      </c>
      <c r="P56" s="25"/>
      <c r="Q56" s="25"/>
      <c r="R56" s="25"/>
      <c r="S56" s="25"/>
      <c r="T56" s="25"/>
      <c r="U56" s="25"/>
      <c r="V56" s="25"/>
      <c r="W56" s="25"/>
    </row>
    <row r="57" spans="1:23" s="38" customFormat="1" ht="21.75" customHeight="1">
      <c r="A57" s="375"/>
      <c r="B57" s="375"/>
      <c r="C57" s="375"/>
      <c r="D57" s="375"/>
      <c r="E57" s="375"/>
      <c r="F57" s="375"/>
      <c r="G57" s="471"/>
      <c r="H57" s="375"/>
      <c r="I57" s="375"/>
      <c r="J57" s="375"/>
      <c r="K57" s="375"/>
      <c r="L57" s="375"/>
      <c r="M57" s="375"/>
      <c r="N57" s="450"/>
      <c r="O57" s="155"/>
    </row>
    <row r="58" spans="1:23">
      <c r="A58" s="44"/>
      <c r="B58" s="41"/>
      <c r="C58" s="43"/>
      <c r="D58" s="43"/>
      <c r="E58" s="440"/>
      <c r="F58" s="46"/>
      <c r="J58" s="540" t="s">
        <v>117</v>
      </c>
      <c r="K58" s="541"/>
      <c r="L58" s="542"/>
      <c r="M58" s="352"/>
      <c r="N58" s="360"/>
      <c r="O58" s="47"/>
      <c r="P58" s="47"/>
      <c r="Q58" s="47"/>
      <c r="R58" s="47"/>
      <c r="S58" s="47"/>
    </row>
    <row r="59" spans="1:23">
      <c r="A59" s="44"/>
      <c r="B59" s="41"/>
      <c r="C59" s="43"/>
      <c r="D59" s="43"/>
      <c r="E59" s="429"/>
      <c r="F59" s="41"/>
      <c r="J59" s="459" t="s">
        <v>118</v>
      </c>
      <c r="K59" s="48" t="s">
        <v>99</v>
      </c>
      <c r="L59" s="48" t="s">
        <v>119</v>
      </c>
      <c r="M59" s="352"/>
      <c r="N59" s="360"/>
      <c r="O59" s="47"/>
      <c r="P59" s="47"/>
      <c r="Q59" s="47"/>
      <c r="R59" s="47"/>
      <c r="S59" s="47"/>
    </row>
    <row r="60" spans="1:23" ht="21" customHeight="1">
      <c r="A60" s="516" t="s">
        <v>120</v>
      </c>
      <c r="B60" s="536"/>
      <c r="C60" s="516"/>
      <c r="D60" s="429"/>
      <c r="E60" s="49"/>
      <c r="F60" s="41"/>
      <c r="J60" s="459" t="s">
        <v>83</v>
      </c>
      <c r="K60" s="31">
        <f>COUNTIF($K$11:$K$56,J60)</f>
        <v>2</v>
      </c>
      <c r="L60" s="404">
        <f>K60/$K$66</f>
        <v>4.3478260869565216E-2</v>
      </c>
      <c r="M60" s="352"/>
      <c r="N60" s="353"/>
      <c r="O60" s="26"/>
      <c r="P60" s="26"/>
      <c r="Q60" s="26"/>
      <c r="R60" s="26"/>
      <c r="S60" s="26"/>
    </row>
    <row r="61" spans="1:23" ht="15.75" customHeight="1">
      <c r="A61" s="44"/>
      <c r="B61" s="41"/>
      <c r="C61" s="43"/>
      <c r="D61" s="43"/>
      <c r="E61" s="429"/>
      <c r="F61" s="41"/>
      <c r="J61" s="459" t="s">
        <v>84</v>
      </c>
      <c r="K61" s="31">
        <f t="shared" ref="K61:K65" si="3">COUNTIF($K$11:$K$56,J61)</f>
        <v>23</v>
      </c>
      <c r="L61" s="404">
        <f t="shared" ref="L61:L65" si="4">K61/$K$66</f>
        <v>0.5</v>
      </c>
      <c r="M61" s="352"/>
      <c r="N61" s="353"/>
      <c r="O61" s="26"/>
      <c r="P61" s="26"/>
      <c r="Q61" s="26"/>
      <c r="R61" s="26"/>
      <c r="S61" s="26"/>
    </row>
    <row r="62" spans="1:23" ht="15.75" customHeight="1">
      <c r="A62" s="44"/>
      <c r="B62" s="41"/>
      <c r="C62" s="43"/>
      <c r="D62" s="43"/>
      <c r="E62" s="429"/>
      <c r="F62" s="41"/>
      <c r="J62" s="459" t="s">
        <v>85</v>
      </c>
      <c r="K62" s="31">
        <f t="shared" si="3"/>
        <v>13</v>
      </c>
      <c r="L62" s="404">
        <f t="shared" si="4"/>
        <v>0.28260869565217389</v>
      </c>
      <c r="M62" s="352"/>
      <c r="N62" s="353"/>
      <c r="O62" s="26"/>
      <c r="P62" s="26"/>
      <c r="Q62" s="26"/>
      <c r="R62" s="26"/>
      <c r="S62" s="26"/>
    </row>
    <row r="63" spans="1:23" ht="15.75" customHeight="1">
      <c r="A63" s="44"/>
      <c r="B63" s="41"/>
      <c r="C63" s="43"/>
      <c r="D63" s="43"/>
      <c r="E63" s="429"/>
      <c r="F63" s="41"/>
      <c r="J63" s="459" t="s">
        <v>86</v>
      </c>
      <c r="K63" s="31">
        <f t="shared" si="3"/>
        <v>0</v>
      </c>
      <c r="L63" s="404">
        <f t="shared" si="4"/>
        <v>0</v>
      </c>
      <c r="M63" s="352"/>
      <c r="N63" s="353"/>
      <c r="O63" s="26"/>
      <c r="P63" s="26"/>
      <c r="Q63" s="26"/>
      <c r="R63" s="26"/>
      <c r="S63" s="26"/>
    </row>
    <row r="64" spans="1:23" ht="15.75" customHeight="1">
      <c r="A64" s="44"/>
      <c r="B64" s="41"/>
      <c r="C64" s="43"/>
      <c r="D64" s="43"/>
      <c r="E64" s="429"/>
      <c r="F64" s="41"/>
      <c r="J64" s="459" t="s">
        <v>87</v>
      </c>
      <c r="K64" s="31">
        <f t="shared" si="3"/>
        <v>4</v>
      </c>
      <c r="L64" s="404">
        <f t="shared" si="4"/>
        <v>8.6956521739130432E-2</v>
      </c>
      <c r="M64" s="352"/>
      <c r="N64" s="353"/>
      <c r="O64" s="26"/>
      <c r="P64" s="26"/>
      <c r="Q64" s="26"/>
      <c r="R64" s="26"/>
      <c r="S64" s="26"/>
    </row>
    <row r="65" spans="1:19" ht="21" customHeight="1">
      <c r="A65" s="531" t="s">
        <v>127</v>
      </c>
      <c r="B65" s="531"/>
      <c r="C65" s="531"/>
      <c r="D65" s="426"/>
      <c r="E65" s="51"/>
      <c r="F65" s="51"/>
      <c r="J65" s="459" t="s">
        <v>88</v>
      </c>
      <c r="K65" s="31">
        <f t="shared" si="3"/>
        <v>4</v>
      </c>
      <c r="L65" s="404">
        <f t="shared" si="4"/>
        <v>8.6956521739130432E-2</v>
      </c>
      <c r="M65" s="352"/>
      <c r="N65" s="353"/>
      <c r="O65" s="26"/>
      <c r="P65" s="26"/>
      <c r="Q65" s="26"/>
      <c r="R65" s="26"/>
      <c r="S65" s="26"/>
    </row>
    <row r="66" spans="1:19" ht="15.75" customHeight="1">
      <c r="A66" s="44"/>
      <c r="B66" s="41"/>
      <c r="C66" s="43"/>
      <c r="D66" s="43"/>
      <c r="E66" s="429"/>
      <c r="F66" s="41"/>
      <c r="J66" s="485" t="s">
        <v>121</v>
      </c>
      <c r="K66" s="486">
        <f>SUM(K60:K65)</f>
        <v>46</v>
      </c>
      <c r="L66" s="487">
        <f>SUM(L60:L65)</f>
        <v>0.99999999999999978</v>
      </c>
      <c r="M66" s="352"/>
      <c r="N66" s="353"/>
      <c r="O66" s="26"/>
      <c r="P66" s="26"/>
      <c r="Q66" s="26"/>
      <c r="R66" s="26"/>
      <c r="S66" s="26"/>
    </row>
    <row r="67" spans="1:19" s="52" customFormat="1" ht="5.25" customHeight="1">
      <c r="A67" s="425"/>
      <c r="B67" s="42"/>
      <c r="C67" s="30"/>
      <c r="D67" s="30"/>
      <c r="G67" s="440"/>
      <c r="H67" s="53"/>
      <c r="I67" s="53"/>
      <c r="J67" s="53"/>
      <c r="L67" s="405"/>
      <c r="M67" s="361"/>
      <c r="N67" s="53"/>
      <c r="O67" s="54"/>
      <c r="P67" s="54"/>
      <c r="Q67" s="54"/>
      <c r="R67" s="54"/>
      <c r="S67" s="54"/>
    </row>
    <row r="68" spans="1:19" s="56" customFormat="1" ht="6.75" customHeight="1">
      <c r="A68" s="55"/>
      <c r="B68" s="344"/>
      <c r="C68" s="344"/>
      <c r="D68" s="344"/>
      <c r="G68" s="532"/>
      <c r="H68" s="532"/>
      <c r="I68" s="532"/>
      <c r="J68" s="532"/>
      <c r="K68" s="532"/>
      <c r="L68" s="532"/>
      <c r="M68" s="362"/>
      <c r="N68" s="363"/>
    </row>
    <row r="69" spans="1:19" s="8" customFormat="1" ht="15.75">
      <c r="A69" s="513" t="s">
        <v>73</v>
      </c>
      <c r="B69" s="533"/>
      <c r="C69" s="513"/>
      <c r="D69" s="428"/>
      <c r="E69" s="513" t="s">
        <v>122</v>
      </c>
      <c r="F69" s="513"/>
      <c r="G69" s="513"/>
      <c r="H69" s="513"/>
      <c r="I69" s="515" t="s">
        <v>123</v>
      </c>
      <c r="J69" s="515"/>
      <c r="K69" s="515"/>
      <c r="L69" s="515"/>
      <c r="M69" s="364"/>
      <c r="N69" s="365"/>
    </row>
    <row r="70" spans="1:19" s="8" customFormat="1" ht="15.75">
      <c r="A70" s="57"/>
      <c r="B70" s="345"/>
      <c r="C70" s="433"/>
      <c r="D70" s="433"/>
      <c r="E70" s="58"/>
      <c r="F70" s="58"/>
      <c r="G70" s="433"/>
      <c r="H70" s="58"/>
      <c r="I70" s="58"/>
      <c r="J70" s="58"/>
      <c r="K70" s="59"/>
      <c r="L70" s="399"/>
      <c r="M70" s="364"/>
      <c r="N70" s="365"/>
    </row>
    <row r="71" spans="1:19" s="8" customFormat="1" ht="15.75">
      <c r="A71" s="57"/>
      <c r="B71" s="345"/>
      <c r="C71" s="433"/>
      <c r="D71" s="433"/>
      <c r="E71" s="58"/>
      <c r="F71" s="58"/>
      <c r="G71" s="433"/>
      <c r="H71" s="58"/>
      <c r="I71" s="58"/>
      <c r="J71" s="58"/>
      <c r="K71" s="59"/>
      <c r="L71" s="399"/>
      <c r="M71" s="364"/>
      <c r="N71" s="365"/>
    </row>
    <row r="72" spans="1:19" s="8" customFormat="1" ht="15.75">
      <c r="A72" s="427"/>
      <c r="B72" s="30"/>
      <c r="C72" s="30"/>
      <c r="D72" s="30"/>
      <c r="E72" s="153"/>
      <c r="F72" s="153"/>
      <c r="G72" s="30"/>
      <c r="H72" s="153"/>
      <c r="I72" s="153"/>
      <c r="J72" s="153"/>
      <c r="L72" s="399"/>
      <c r="M72" s="364"/>
      <c r="N72" s="365"/>
    </row>
    <row r="73" spans="1:19" s="8" customFormat="1" ht="15.75">
      <c r="A73" s="427"/>
      <c r="B73" s="30"/>
      <c r="C73" s="30"/>
      <c r="D73" s="30"/>
      <c r="E73" s="153"/>
      <c r="F73" s="153"/>
      <c r="G73" s="30"/>
      <c r="H73" s="153"/>
      <c r="I73" s="153"/>
      <c r="J73" s="153"/>
      <c r="L73" s="399"/>
      <c r="M73" s="364"/>
      <c r="N73" s="365"/>
    </row>
    <row r="74" spans="1:19" s="8" customFormat="1" ht="15.75">
      <c r="A74" s="515"/>
      <c r="B74" s="531"/>
      <c r="C74" s="515"/>
      <c r="D74" s="426"/>
      <c r="E74" s="515" t="s">
        <v>107</v>
      </c>
      <c r="F74" s="515"/>
      <c r="G74" s="515"/>
      <c r="H74" s="515"/>
      <c r="I74" s="153"/>
      <c r="J74" s="153"/>
      <c r="L74" s="399"/>
      <c r="M74" s="364"/>
      <c r="N74" s="365"/>
    </row>
  </sheetData>
  <mergeCells count="21">
    <mergeCell ref="A6:L6"/>
    <mergeCell ref="A2:E2"/>
    <mergeCell ref="F2:L2"/>
    <mergeCell ref="A3:E3"/>
    <mergeCell ref="F3:L3"/>
    <mergeCell ref="A5:L5"/>
    <mergeCell ref="J58:L58"/>
    <mergeCell ref="A7:L7"/>
    <mergeCell ref="M7:W7"/>
    <mergeCell ref="A8:L8"/>
    <mergeCell ref="M8:W8"/>
    <mergeCell ref="A9:L9"/>
    <mergeCell ref="C10:E10"/>
    <mergeCell ref="A74:C74"/>
    <mergeCell ref="E74:H74"/>
    <mergeCell ref="A60:C60"/>
    <mergeCell ref="A65:C65"/>
    <mergeCell ref="G68:L68"/>
    <mergeCell ref="A69:C69"/>
    <mergeCell ref="E69:H69"/>
    <mergeCell ref="I69:L69"/>
  </mergeCells>
  <conditionalFormatting sqref="H11:I54 H56:I56 I55">
    <cfRule type="cellIs" dxfId="15" priority="43" stopIfTrue="1" operator="between">
      <formula>0</formula>
      <formula>49</formula>
    </cfRule>
  </conditionalFormatting>
  <conditionalFormatting sqref="H11:I54 H56:I56 I55">
    <cfRule type="cellIs" dxfId="14" priority="42" operator="equal">
      <formula>0</formula>
    </cfRule>
  </conditionalFormatting>
  <conditionalFormatting sqref="J11:J56">
    <cfRule type="cellIs" dxfId="13" priority="41" stopIfTrue="1" operator="equal">
      <formula>0</formula>
    </cfRule>
  </conditionalFormatting>
  <conditionalFormatting sqref="H55">
    <cfRule type="cellIs" dxfId="12" priority="34" stopIfTrue="1" operator="between">
      <formula>0</formula>
      <formula>49</formula>
    </cfRule>
  </conditionalFormatting>
  <conditionalFormatting sqref="H55">
    <cfRule type="cellIs" dxfId="11" priority="33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7"/>
  <sheetViews>
    <sheetView zoomScaleNormal="100" workbookViewId="0">
      <pane xSplit="5" ySplit="10" topLeftCell="F23" activePane="bottomRight" state="frozen"/>
      <selection activeCell="E161" sqref="E161:F161"/>
      <selection pane="topRight" activeCell="E161" sqref="E161:F161"/>
      <selection pane="bottomLeft" activeCell="E161" sqref="E161:F161"/>
      <selection pane="bottomRight" activeCell="L24" sqref="L24:L28"/>
    </sheetView>
  </sheetViews>
  <sheetFormatPr defaultRowHeight="16.5"/>
  <cols>
    <col min="1" max="1" width="3.28515625" style="431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1701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30" t="s">
        <v>48</v>
      </c>
      <c r="B10" s="430" t="s">
        <v>9</v>
      </c>
      <c r="C10" s="539" t="s">
        <v>111</v>
      </c>
      <c r="D10" s="539"/>
      <c r="E10" s="539"/>
      <c r="F10" s="27" t="s">
        <v>112</v>
      </c>
      <c r="G10" s="430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8" customFormat="1" ht="24" customHeight="1">
      <c r="A11" s="31">
        <v>1</v>
      </c>
      <c r="B11" s="342">
        <v>2226261476</v>
      </c>
      <c r="C11" s="123" t="s">
        <v>1019</v>
      </c>
      <c r="D11" s="124" t="s">
        <v>1125</v>
      </c>
      <c r="E11" s="443" t="s">
        <v>981</v>
      </c>
      <c r="F11" s="199">
        <v>34063</v>
      </c>
      <c r="G11" s="474" t="s">
        <v>973</v>
      </c>
      <c r="H11" s="121">
        <v>97</v>
      </c>
      <c r="I11" s="121">
        <v>97</v>
      </c>
      <c r="J11" s="32">
        <f t="shared" ref="J11:J19" si="0">(H11+I11)/2</f>
        <v>97</v>
      </c>
      <c r="K11" s="33" t="str">
        <f t="shared" ref="K11:K19" si="1">IF(J11&gt;=90,"X SẮC",IF(J11&gt;=80,"TỐT",IF(J11&gt;=65,"KHÁ",IF(J11&gt;=50,"T. BÌNH",IF(J11&gt;=35,"YẾU","KÉM")))))</f>
        <v>X SẮC</v>
      </c>
      <c r="L11" s="349"/>
      <c r="M11" s="376"/>
      <c r="N11" s="377"/>
      <c r="O11" s="288" t="s">
        <v>1407</v>
      </c>
      <c r="P11" s="25"/>
      <c r="Q11" s="25"/>
      <c r="R11" s="25"/>
      <c r="S11" s="25"/>
      <c r="T11" s="25"/>
      <c r="U11" s="25"/>
      <c r="V11" s="25"/>
      <c r="W11" s="25"/>
    </row>
    <row r="12" spans="1:23" s="38" customFormat="1" ht="24" customHeight="1">
      <c r="A12" s="31">
        <f>A11+1</f>
        <v>2</v>
      </c>
      <c r="B12" s="342">
        <v>2226261478</v>
      </c>
      <c r="C12" s="123" t="s">
        <v>990</v>
      </c>
      <c r="D12" s="124" t="s">
        <v>1404</v>
      </c>
      <c r="E12" s="443" t="s">
        <v>1244</v>
      </c>
      <c r="F12" s="199">
        <v>32374</v>
      </c>
      <c r="G12" s="474" t="s">
        <v>973</v>
      </c>
      <c r="H12" s="121">
        <v>0</v>
      </c>
      <c r="I12" s="121">
        <v>0</v>
      </c>
      <c r="J12" s="32">
        <f t="shared" si="0"/>
        <v>0</v>
      </c>
      <c r="K12" s="33" t="str">
        <f t="shared" si="1"/>
        <v>KÉM</v>
      </c>
      <c r="L12" s="483" t="s">
        <v>1652</v>
      </c>
      <c r="M12" s="376" t="s">
        <v>1144</v>
      </c>
      <c r="N12" s="377" t="s">
        <v>1306</v>
      </c>
      <c r="O12" s="288" t="s">
        <v>1407</v>
      </c>
      <c r="P12" s="25"/>
      <c r="Q12" s="25"/>
      <c r="R12" s="25"/>
      <c r="S12" s="25"/>
      <c r="T12" s="25"/>
      <c r="U12" s="25"/>
      <c r="V12" s="25"/>
      <c r="W12" s="25"/>
    </row>
    <row r="13" spans="1:23" s="38" customFormat="1" ht="24" customHeight="1">
      <c r="A13" s="31">
        <f t="shared" ref="A13:A19" si="2">A12+1</f>
        <v>3</v>
      </c>
      <c r="B13" s="342">
        <v>2226261479</v>
      </c>
      <c r="C13" s="123" t="s">
        <v>979</v>
      </c>
      <c r="D13" s="124" t="s">
        <v>1405</v>
      </c>
      <c r="E13" s="443" t="s">
        <v>1049</v>
      </c>
      <c r="F13" s="199">
        <v>32821</v>
      </c>
      <c r="G13" s="474" t="s">
        <v>973</v>
      </c>
      <c r="H13" s="121">
        <v>98</v>
      </c>
      <c r="I13" s="121">
        <v>97</v>
      </c>
      <c r="J13" s="32">
        <f t="shared" si="0"/>
        <v>97.5</v>
      </c>
      <c r="K13" s="33" t="str">
        <f t="shared" si="1"/>
        <v>X SẮC</v>
      </c>
      <c r="L13" s="457"/>
      <c r="M13" s="376"/>
      <c r="N13" s="377"/>
      <c r="O13" s="288" t="s">
        <v>1407</v>
      </c>
      <c r="P13" s="25"/>
      <c r="Q13" s="25"/>
      <c r="R13" s="25"/>
      <c r="S13" s="25"/>
      <c r="T13" s="25"/>
      <c r="U13" s="25"/>
      <c r="V13" s="25"/>
      <c r="W13" s="25"/>
    </row>
    <row r="14" spans="1:23" s="38" customFormat="1" ht="24" customHeight="1">
      <c r="A14" s="31">
        <f t="shared" si="2"/>
        <v>4</v>
      </c>
      <c r="B14" s="342">
        <v>2226261481</v>
      </c>
      <c r="C14" s="123" t="s">
        <v>979</v>
      </c>
      <c r="D14" s="124" t="s">
        <v>1011</v>
      </c>
      <c r="E14" s="443" t="s">
        <v>1268</v>
      </c>
      <c r="F14" s="199">
        <v>31683</v>
      </c>
      <c r="G14" s="474" t="s">
        <v>973</v>
      </c>
      <c r="H14" s="121">
        <v>0</v>
      </c>
      <c r="I14" s="121">
        <v>0</v>
      </c>
      <c r="J14" s="32">
        <f t="shared" si="0"/>
        <v>0</v>
      </c>
      <c r="K14" s="33" t="str">
        <f t="shared" si="1"/>
        <v>KÉM</v>
      </c>
      <c r="L14" s="483" t="s">
        <v>1652</v>
      </c>
      <c r="M14" s="376" t="s">
        <v>1144</v>
      </c>
      <c r="N14" s="377" t="s">
        <v>1306</v>
      </c>
      <c r="O14" s="288" t="s">
        <v>1407</v>
      </c>
      <c r="P14" s="25"/>
      <c r="Q14" s="25"/>
      <c r="R14" s="25"/>
      <c r="S14" s="25"/>
      <c r="T14" s="25"/>
      <c r="U14" s="25"/>
      <c r="V14" s="25"/>
      <c r="W14" s="25"/>
    </row>
    <row r="15" spans="1:23" s="38" customFormat="1" ht="24" customHeight="1">
      <c r="A15" s="31">
        <f t="shared" si="2"/>
        <v>5</v>
      </c>
      <c r="B15" s="342">
        <v>2226261482</v>
      </c>
      <c r="C15" s="123" t="s">
        <v>987</v>
      </c>
      <c r="D15" s="124" t="s">
        <v>1038</v>
      </c>
      <c r="E15" s="443" t="s">
        <v>1087</v>
      </c>
      <c r="F15" s="199">
        <v>34548</v>
      </c>
      <c r="G15" s="474" t="s">
        <v>973</v>
      </c>
      <c r="H15" s="121">
        <v>88</v>
      </c>
      <c r="I15" s="121">
        <v>97</v>
      </c>
      <c r="J15" s="32">
        <f t="shared" si="0"/>
        <v>92.5</v>
      </c>
      <c r="K15" s="33" t="str">
        <f t="shared" si="1"/>
        <v>X SẮC</v>
      </c>
      <c r="L15" s="349"/>
      <c r="M15" s="376"/>
      <c r="N15" s="377"/>
      <c r="O15" s="288" t="s">
        <v>1407</v>
      </c>
      <c r="P15" s="25"/>
      <c r="Q15" s="25"/>
      <c r="R15" s="25"/>
      <c r="S15" s="25"/>
      <c r="T15" s="25"/>
      <c r="U15" s="25"/>
      <c r="V15" s="25"/>
      <c r="W15" s="25"/>
    </row>
    <row r="16" spans="1:23" s="38" customFormat="1" ht="24" customHeight="1">
      <c r="A16" s="31">
        <f t="shared" si="2"/>
        <v>6</v>
      </c>
      <c r="B16" s="342">
        <v>2226261483</v>
      </c>
      <c r="C16" s="123" t="s">
        <v>979</v>
      </c>
      <c r="D16" s="124" t="s">
        <v>1047</v>
      </c>
      <c r="E16" s="443" t="s">
        <v>1100</v>
      </c>
      <c r="F16" s="199">
        <v>33419</v>
      </c>
      <c r="G16" s="474" t="s">
        <v>973</v>
      </c>
      <c r="H16" s="121">
        <v>86</v>
      </c>
      <c r="I16" s="121">
        <v>91</v>
      </c>
      <c r="J16" s="32">
        <f t="shared" si="0"/>
        <v>88.5</v>
      </c>
      <c r="K16" s="33" t="str">
        <f t="shared" si="1"/>
        <v>TỐT</v>
      </c>
      <c r="L16" s="457"/>
      <c r="M16" s="376"/>
      <c r="N16" s="377"/>
      <c r="O16" s="288" t="s">
        <v>1407</v>
      </c>
      <c r="P16" s="25"/>
      <c r="Q16" s="25"/>
      <c r="R16" s="25"/>
      <c r="S16" s="25"/>
      <c r="T16" s="25"/>
      <c r="U16" s="25"/>
      <c r="V16" s="25"/>
      <c r="W16" s="25"/>
    </row>
    <row r="17" spans="1:23" s="38" customFormat="1" ht="24" customHeight="1">
      <c r="A17" s="31">
        <f t="shared" si="2"/>
        <v>7</v>
      </c>
      <c r="B17" s="342">
        <v>2226261485</v>
      </c>
      <c r="C17" s="123" t="s">
        <v>993</v>
      </c>
      <c r="D17" s="124" t="s">
        <v>1011</v>
      </c>
      <c r="E17" s="443" t="s">
        <v>146</v>
      </c>
      <c r="F17" s="199">
        <v>33849</v>
      </c>
      <c r="G17" s="474" t="s">
        <v>973</v>
      </c>
      <c r="H17" s="121">
        <v>80</v>
      </c>
      <c r="I17" s="121">
        <v>90</v>
      </c>
      <c r="J17" s="32">
        <f t="shared" si="0"/>
        <v>85</v>
      </c>
      <c r="K17" s="33" t="str">
        <f t="shared" si="1"/>
        <v>TỐT</v>
      </c>
      <c r="L17" s="349"/>
      <c r="M17" s="376"/>
      <c r="N17" s="377"/>
      <c r="O17" s="288" t="s">
        <v>1407</v>
      </c>
      <c r="P17" s="25"/>
      <c r="Q17" s="25"/>
      <c r="R17" s="25"/>
      <c r="S17" s="25"/>
      <c r="T17" s="25"/>
      <c r="U17" s="25"/>
      <c r="V17" s="25"/>
      <c r="W17" s="25"/>
    </row>
    <row r="18" spans="1:23" s="38" customFormat="1" ht="24" customHeight="1">
      <c r="A18" s="31">
        <f t="shared" si="2"/>
        <v>8</v>
      </c>
      <c r="B18" s="342">
        <v>2227261477</v>
      </c>
      <c r="C18" s="123" t="s">
        <v>979</v>
      </c>
      <c r="D18" s="124" t="s">
        <v>1403</v>
      </c>
      <c r="E18" s="443" t="s">
        <v>1015</v>
      </c>
      <c r="F18" s="199">
        <v>34240</v>
      </c>
      <c r="G18" s="474" t="s">
        <v>973</v>
      </c>
      <c r="H18" s="121">
        <v>98</v>
      </c>
      <c r="I18" s="121">
        <v>93</v>
      </c>
      <c r="J18" s="32">
        <f t="shared" si="0"/>
        <v>95.5</v>
      </c>
      <c r="K18" s="33" t="str">
        <f t="shared" si="1"/>
        <v>X SẮC</v>
      </c>
      <c r="L18" s="349"/>
      <c r="M18" s="376"/>
      <c r="N18" s="377"/>
      <c r="O18" s="288" t="s">
        <v>1407</v>
      </c>
      <c r="P18" s="25"/>
      <c r="Q18" s="25"/>
      <c r="R18" s="25"/>
      <c r="S18" s="25"/>
      <c r="T18" s="25"/>
      <c r="U18" s="25"/>
      <c r="V18" s="25"/>
      <c r="W18" s="25"/>
    </row>
    <row r="19" spans="1:23" s="38" customFormat="1" ht="24" customHeight="1">
      <c r="A19" s="31">
        <f t="shared" si="2"/>
        <v>9</v>
      </c>
      <c r="B19" s="342">
        <v>2227261480</v>
      </c>
      <c r="C19" s="123" t="s">
        <v>979</v>
      </c>
      <c r="D19" s="124" t="s">
        <v>1406</v>
      </c>
      <c r="E19" s="443" t="s">
        <v>1051</v>
      </c>
      <c r="F19" s="199">
        <v>32509</v>
      </c>
      <c r="G19" s="474" t="s">
        <v>973</v>
      </c>
      <c r="H19" s="121">
        <v>87</v>
      </c>
      <c r="I19" s="121">
        <v>87</v>
      </c>
      <c r="J19" s="32">
        <f t="shared" si="0"/>
        <v>87</v>
      </c>
      <c r="K19" s="33" t="str">
        <f t="shared" si="1"/>
        <v>TỐT</v>
      </c>
      <c r="L19" s="349"/>
      <c r="M19" s="376"/>
      <c r="N19" s="377"/>
      <c r="O19" s="288" t="s">
        <v>1407</v>
      </c>
      <c r="P19" s="25"/>
      <c r="Q19" s="25"/>
      <c r="R19" s="25"/>
      <c r="S19" s="25"/>
      <c r="T19" s="25"/>
      <c r="U19" s="25"/>
      <c r="V19" s="25"/>
      <c r="W19" s="25"/>
    </row>
    <row r="20" spans="1:23" s="38" customFormat="1" ht="21.75" customHeight="1">
      <c r="A20" s="375"/>
      <c r="B20" s="375"/>
      <c r="C20" s="375"/>
      <c r="D20" s="375"/>
      <c r="E20" s="375"/>
      <c r="F20" s="375"/>
      <c r="G20" s="471"/>
      <c r="H20" s="375"/>
      <c r="I20" s="375"/>
      <c r="J20" s="375"/>
      <c r="K20" s="375"/>
      <c r="L20" s="375"/>
      <c r="M20" s="375"/>
      <c r="N20" s="450"/>
      <c r="O20" s="155"/>
    </row>
    <row r="21" spans="1:23">
      <c r="A21" s="44"/>
      <c r="B21" s="41"/>
      <c r="C21" s="43"/>
      <c r="D21" s="43"/>
      <c r="E21" s="440"/>
      <c r="F21" s="46"/>
      <c r="J21" s="540" t="s">
        <v>117</v>
      </c>
      <c r="K21" s="541"/>
      <c r="L21" s="542"/>
      <c r="M21" s="352"/>
      <c r="N21" s="360"/>
      <c r="O21" s="47"/>
      <c r="P21" s="47"/>
      <c r="Q21" s="47"/>
      <c r="R21" s="47"/>
      <c r="S21" s="47"/>
    </row>
    <row r="22" spans="1:23">
      <c r="A22" s="44"/>
      <c r="B22" s="41"/>
      <c r="C22" s="43"/>
      <c r="D22" s="43"/>
      <c r="E22" s="429"/>
      <c r="F22" s="41"/>
      <c r="J22" s="459" t="s">
        <v>118</v>
      </c>
      <c r="K22" s="48" t="s">
        <v>99</v>
      </c>
      <c r="L22" s="48" t="s">
        <v>119</v>
      </c>
      <c r="M22" s="352"/>
      <c r="N22" s="360"/>
      <c r="O22" s="47"/>
      <c r="P22" s="47"/>
      <c r="Q22" s="47"/>
      <c r="R22" s="47"/>
      <c r="S22" s="47"/>
    </row>
    <row r="23" spans="1:23" ht="21" customHeight="1">
      <c r="A23" s="516" t="s">
        <v>120</v>
      </c>
      <c r="B23" s="536"/>
      <c r="C23" s="516"/>
      <c r="D23" s="429"/>
      <c r="E23" s="49"/>
      <c r="F23" s="41"/>
      <c r="J23" s="459" t="s">
        <v>83</v>
      </c>
      <c r="K23" s="31">
        <f>COUNTIF($K$11:$K$19,J23)</f>
        <v>4</v>
      </c>
      <c r="L23" s="404">
        <f>K23/$K$29</f>
        <v>0.44444444444444442</v>
      </c>
      <c r="M23" s="352"/>
      <c r="N23" s="353"/>
      <c r="O23" s="26"/>
      <c r="P23" s="26"/>
      <c r="Q23" s="26"/>
      <c r="R23" s="26"/>
      <c r="S23" s="26"/>
    </row>
    <row r="24" spans="1:23" ht="15.75" customHeight="1">
      <c r="A24" s="44"/>
      <c r="B24" s="41"/>
      <c r="C24" s="43"/>
      <c r="D24" s="43"/>
      <c r="E24" s="429"/>
      <c r="F24" s="41"/>
      <c r="J24" s="459" t="s">
        <v>84</v>
      </c>
      <c r="K24" s="31">
        <f t="shared" ref="K24:K28" si="3">COUNTIF($K$11:$K$19,J24)</f>
        <v>3</v>
      </c>
      <c r="L24" s="404">
        <f t="shared" ref="L24:L28" si="4">K24/$K$29</f>
        <v>0.33333333333333331</v>
      </c>
      <c r="M24" s="352"/>
      <c r="N24" s="353"/>
      <c r="O24" s="26"/>
      <c r="P24" s="26"/>
      <c r="Q24" s="26"/>
      <c r="R24" s="26"/>
      <c r="S24" s="26"/>
    </row>
    <row r="25" spans="1:23" ht="15.75" customHeight="1">
      <c r="A25" s="44"/>
      <c r="B25" s="41"/>
      <c r="C25" s="43"/>
      <c r="D25" s="43"/>
      <c r="E25" s="429"/>
      <c r="F25" s="41"/>
      <c r="J25" s="459" t="s">
        <v>85</v>
      </c>
      <c r="K25" s="31">
        <f t="shared" si="3"/>
        <v>0</v>
      </c>
      <c r="L25" s="404">
        <f t="shared" si="4"/>
        <v>0</v>
      </c>
      <c r="M25" s="352"/>
      <c r="N25" s="353"/>
      <c r="O25" s="26"/>
      <c r="P25" s="26"/>
      <c r="Q25" s="26"/>
      <c r="R25" s="26"/>
      <c r="S25" s="26"/>
    </row>
    <row r="26" spans="1:23" ht="15.75" customHeight="1">
      <c r="A26" s="44"/>
      <c r="B26" s="41"/>
      <c r="C26" s="43"/>
      <c r="D26" s="43"/>
      <c r="E26" s="429"/>
      <c r="F26" s="41"/>
      <c r="J26" s="459" t="s">
        <v>86</v>
      </c>
      <c r="K26" s="31">
        <f t="shared" si="3"/>
        <v>0</v>
      </c>
      <c r="L26" s="404">
        <f t="shared" si="4"/>
        <v>0</v>
      </c>
      <c r="M26" s="352"/>
      <c r="N26" s="353"/>
      <c r="O26" s="26"/>
      <c r="P26" s="26"/>
      <c r="Q26" s="26"/>
      <c r="R26" s="26"/>
      <c r="S26" s="26"/>
    </row>
    <row r="27" spans="1:23" ht="15.75" customHeight="1">
      <c r="A27" s="44"/>
      <c r="B27" s="41"/>
      <c r="C27" s="43"/>
      <c r="D27" s="43"/>
      <c r="E27" s="429"/>
      <c r="F27" s="41"/>
      <c r="J27" s="459" t="s">
        <v>87</v>
      </c>
      <c r="K27" s="31">
        <f t="shared" si="3"/>
        <v>0</v>
      </c>
      <c r="L27" s="404">
        <f t="shared" si="4"/>
        <v>0</v>
      </c>
      <c r="M27" s="352"/>
      <c r="N27" s="353"/>
      <c r="O27" s="26"/>
      <c r="P27" s="26"/>
      <c r="Q27" s="26"/>
      <c r="R27" s="26"/>
      <c r="S27" s="26"/>
    </row>
    <row r="28" spans="1:23" ht="21" customHeight="1">
      <c r="A28" s="531" t="s">
        <v>127</v>
      </c>
      <c r="B28" s="531"/>
      <c r="C28" s="531"/>
      <c r="D28" s="426"/>
      <c r="E28" s="51"/>
      <c r="F28" s="51"/>
      <c r="J28" s="459" t="s">
        <v>88</v>
      </c>
      <c r="K28" s="31">
        <f t="shared" si="3"/>
        <v>2</v>
      </c>
      <c r="L28" s="404">
        <f t="shared" si="4"/>
        <v>0.22222222222222221</v>
      </c>
      <c r="M28" s="352"/>
      <c r="N28" s="353"/>
      <c r="O28" s="26"/>
      <c r="P28" s="26"/>
      <c r="Q28" s="26"/>
      <c r="R28" s="26"/>
      <c r="S28" s="26"/>
    </row>
    <row r="29" spans="1:23" ht="15.75" customHeight="1">
      <c r="A29" s="44"/>
      <c r="B29" s="41"/>
      <c r="C29" s="43"/>
      <c r="D29" s="43"/>
      <c r="E29" s="429"/>
      <c r="F29" s="41"/>
      <c r="J29" s="485" t="s">
        <v>121</v>
      </c>
      <c r="K29" s="486">
        <f>SUM(K23:K28)</f>
        <v>9</v>
      </c>
      <c r="L29" s="487">
        <f>SUM(L23:L28)</f>
        <v>0.99999999999999989</v>
      </c>
      <c r="M29" s="352"/>
      <c r="N29" s="353"/>
      <c r="O29" s="26"/>
      <c r="P29" s="26"/>
      <c r="Q29" s="26"/>
      <c r="R29" s="26"/>
      <c r="S29" s="26"/>
    </row>
    <row r="30" spans="1:23" s="52" customFormat="1" ht="5.25" customHeight="1">
      <c r="A30" s="425"/>
      <c r="B30" s="42"/>
      <c r="C30" s="30"/>
      <c r="D30" s="30"/>
      <c r="G30" s="440"/>
      <c r="H30" s="53"/>
      <c r="I30" s="53"/>
      <c r="J30" s="53"/>
      <c r="L30" s="405"/>
      <c r="M30" s="361"/>
      <c r="N30" s="53"/>
      <c r="O30" s="54"/>
      <c r="P30" s="54"/>
      <c r="Q30" s="54"/>
      <c r="R30" s="54"/>
      <c r="S30" s="54"/>
    </row>
    <row r="31" spans="1:23" s="56" customFormat="1" ht="6.75" customHeight="1">
      <c r="A31" s="55"/>
      <c r="B31" s="344"/>
      <c r="C31" s="344"/>
      <c r="D31" s="344"/>
      <c r="G31" s="532"/>
      <c r="H31" s="532"/>
      <c r="I31" s="532"/>
      <c r="J31" s="532"/>
      <c r="K31" s="532"/>
      <c r="L31" s="532"/>
      <c r="M31" s="362"/>
      <c r="N31" s="363"/>
    </row>
    <row r="32" spans="1:23" s="8" customFormat="1" ht="15.75">
      <c r="A32" s="513" t="s">
        <v>73</v>
      </c>
      <c r="B32" s="533"/>
      <c r="C32" s="513"/>
      <c r="D32" s="428"/>
      <c r="E32" s="513" t="s">
        <v>122</v>
      </c>
      <c r="F32" s="513"/>
      <c r="G32" s="513"/>
      <c r="H32" s="513"/>
      <c r="I32" s="515" t="s">
        <v>123</v>
      </c>
      <c r="J32" s="515"/>
      <c r="K32" s="515"/>
      <c r="L32" s="515"/>
      <c r="M32" s="364"/>
      <c r="N32" s="365"/>
    </row>
    <row r="33" spans="1:14" s="8" customFormat="1" ht="15.75">
      <c r="A33" s="57"/>
      <c r="B33" s="345"/>
      <c r="C33" s="433"/>
      <c r="D33" s="433"/>
      <c r="E33" s="58"/>
      <c r="F33" s="58"/>
      <c r="G33" s="433"/>
      <c r="H33" s="58"/>
      <c r="I33" s="58"/>
      <c r="J33" s="58"/>
      <c r="K33" s="59"/>
      <c r="L33" s="399"/>
      <c r="M33" s="364"/>
      <c r="N33" s="365"/>
    </row>
    <row r="34" spans="1:14" s="8" customFormat="1" ht="15.75">
      <c r="A34" s="57"/>
      <c r="B34" s="345"/>
      <c r="C34" s="433"/>
      <c r="D34" s="433"/>
      <c r="E34" s="58"/>
      <c r="F34" s="58"/>
      <c r="G34" s="433"/>
      <c r="H34" s="58"/>
      <c r="I34" s="58"/>
      <c r="J34" s="58"/>
      <c r="K34" s="59"/>
      <c r="L34" s="399"/>
      <c r="M34" s="364"/>
      <c r="N34" s="365"/>
    </row>
    <row r="35" spans="1:14" s="8" customFormat="1" ht="15.75">
      <c r="A35" s="427"/>
      <c r="B35" s="30"/>
      <c r="C35" s="30"/>
      <c r="D35" s="30"/>
      <c r="E35" s="153"/>
      <c r="F35" s="153"/>
      <c r="G35" s="30"/>
      <c r="H35" s="153"/>
      <c r="I35" s="153"/>
      <c r="J35" s="153"/>
      <c r="L35" s="399"/>
      <c r="M35" s="364"/>
      <c r="N35" s="365"/>
    </row>
    <row r="36" spans="1:14" s="8" customFormat="1" ht="15.75">
      <c r="A36" s="427"/>
      <c r="B36" s="30"/>
      <c r="C36" s="30"/>
      <c r="D36" s="30"/>
      <c r="E36" s="153"/>
      <c r="F36" s="153"/>
      <c r="G36" s="30"/>
      <c r="H36" s="153"/>
      <c r="I36" s="153"/>
      <c r="J36" s="153"/>
      <c r="L36" s="399"/>
      <c r="M36" s="364"/>
      <c r="N36" s="365"/>
    </row>
    <row r="37" spans="1:14" s="8" customFormat="1" ht="15.75">
      <c r="A37" s="515"/>
      <c r="B37" s="531"/>
      <c r="C37" s="515"/>
      <c r="D37" s="426"/>
      <c r="E37" s="515" t="s">
        <v>107</v>
      </c>
      <c r="F37" s="515"/>
      <c r="G37" s="515"/>
      <c r="H37" s="515"/>
      <c r="I37" s="153"/>
      <c r="J37" s="153"/>
      <c r="L37" s="399"/>
      <c r="M37" s="364"/>
      <c r="N37" s="365"/>
    </row>
  </sheetData>
  <mergeCells count="21">
    <mergeCell ref="A6:L6"/>
    <mergeCell ref="A2:E2"/>
    <mergeCell ref="F2:L2"/>
    <mergeCell ref="A3:E3"/>
    <mergeCell ref="F3:L3"/>
    <mergeCell ref="A5:L5"/>
    <mergeCell ref="M7:W7"/>
    <mergeCell ref="A8:L8"/>
    <mergeCell ref="M8:W8"/>
    <mergeCell ref="A9:L9"/>
    <mergeCell ref="C10:E10"/>
    <mergeCell ref="J21:L21"/>
    <mergeCell ref="A23:C23"/>
    <mergeCell ref="A28:C28"/>
    <mergeCell ref="G31:L31"/>
    <mergeCell ref="A7:L7"/>
    <mergeCell ref="A32:C32"/>
    <mergeCell ref="E32:H32"/>
    <mergeCell ref="I32:L32"/>
    <mergeCell ref="A37:C37"/>
    <mergeCell ref="E37:H37"/>
  </mergeCells>
  <conditionalFormatting sqref="J11:J19">
    <cfRule type="cellIs" dxfId="10" priority="38" stopIfTrue="1" operator="equal">
      <formula>0</formula>
    </cfRule>
  </conditionalFormatting>
  <conditionalFormatting sqref="H11:I19">
    <cfRule type="cellIs" dxfId="9" priority="40" stopIfTrue="1" operator="between">
      <formula>0</formula>
      <formula>49</formula>
    </cfRule>
  </conditionalFormatting>
  <conditionalFormatting sqref="H11:I19">
    <cfRule type="cellIs" dxfId="8" priority="39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W41"/>
  <sheetViews>
    <sheetView zoomScaleNormal="100" workbookViewId="0">
      <pane xSplit="5" ySplit="10" topLeftCell="F26" activePane="bottomRight" state="frozen"/>
      <selection activeCell="L65" sqref="L65:L69"/>
      <selection pane="topRight" activeCell="L65" sqref="L65:L69"/>
      <selection pane="bottomLeft" activeCell="L65" sqref="L65:L69"/>
      <selection pane="bottomRight" activeCell="G30" sqref="G30"/>
    </sheetView>
  </sheetViews>
  <sheetFormatPr defaultRowHeight="16.5"/>
  <cols>
    <col min="1" max="1" width="3.28515625" style="419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1702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22" t="s">
        <v>48</v>
      </c>
      <c r="B10" s="422" t="s">
        <v>9</v>
      </c>
      <c r="C10" s="539" t="s">
        <v>111</v>
      </c>
      <c r="D10" s="539"/>
      <c r="E10" s="539"/>
      <c r="F10" s="27" t="s">
        <v>112</v>
      </c>
      <c r="G10" s="422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8" customFormat="1" ht="24" customHeight="1">
      <c r="A11" s="31">
        <v>1</v>
      </c>
      <c r="B11" s="342">
        <v>2226251611</v>
      </c>
      <c r="C11" s="123" t="s">
        <v>1070</v>
      </c>
      <c r="D11" s="124" t="s">
        <v>1105</v>
      </c>
      <c r="E11" s="443" t="s">
        <v>1090</v>
      </c>
      <c r="F11" s="199">
        <v>34934</v>
      </c>
      <c r="G11" s="474" t="s">
        <v>974</v>
      </c>
      <c r="H11" s="394"/>
      <c r="I11" s="121">
        <v>77</v>
      </c>
      <c r="J11" s="32">
        <f t="shared" ref="J11:J20" si="0">I11</f>
        <v>77</v>
      </c>
      <c r="K11" s="33" t="str">
        <f t="shared" ref="K11:K20" si="1">IF(J11&gt;=90,"X SẮC",IF(J11&gt;=80,"TỐT",IF(J11&gt;=65,"KHÁ",IF(J11&gt;=50,"T. BÌNH",IF(J11&gt;=35,"YẾU","KÉM")))))</f>
        <v>KHÁ</v>
      </c>
      <c r="L11" s="467"/>
      <c r="M11" s="376" t="s">
        <v>1348</v>
      </c>
      <c r="N11" s="377"/>
      <c r="O11" s="288"/>
      <c r="P11" s="25"/>
      <c r="Q11" s="25"/>
      <c r="R11" s="25"/>
      <c r="S11" s="25"/>
      <c r="T11" s="25"/>
      <c r="U11" s="25"/>
      <c r="V11" s="25"/>
      <c r="W11" s="25"/>
    </row>
    <row r="12" spans="1:23" s="38" customFormat="1" ht="24" customHeight="1">
      <c r="A12" s="31">
        <f>A11+1</f>
        <v>2</v>
      </c>
      <c r="B12" s="342">
        <v>2226261612</v>
      </c>
      <c r="C12" s="123" t="s">
        <v>1150</v>
      </c>
      <c r="D12" s="124" t="s">
        <v>1321</v>
      </c>
      <c r="E12" s="443" t="s">
        <v>1285</v>
      </c>
      <c r="F12" s="199">
        <v>34167</v>
      </c>
      <c r="G12" s="474" t="s">
        <v>974</v>
      </c>
      <c r="H12" s="394"/>
      <c r="I12" s="121">
        <v>0</v>
      </c>
      <c r="J12" s="32">
        <f t="shared" si="0"/>
        <v>0</v>
      </c>
      <c r="K12" s="33" t="str">
        <f t="shared" si="1"/>
        <v>KÉM</v>
      </c>
      <c r="L12" s="483" t="s">
        <v>1652</v>
      </c>
      <c r="M12" s="376" t="s">
        <v>1348</v>
      </c>
      <c r="N12" s="377"/>
      <c r="O12" s="288"/>
      <c r="P12" s="25"/>
      <c r="Q12" s="25"/>
      <c r="R12" s="25"/>
      <c r="S12" s="25"/>
      <c r="T12" s="25"/>
      <c r="U12" s="25"/>
      <c r="V12" s="25"/>
      <c r="W12" s="25"/>
    </row>
    <row r="13" spans="1:23" s="38" customFormat="1" ht="24" customHeight="1">
      <c r="A13" s="31">
        <f t="shared" ref="A13:A22" si="2">A12+1</f>
        <v>3</v>
      </c>
      <c r="B13" s="342">
        <v>2226261613</v>
      </c>
      <c r="C13" s="123" t="s">
        <v>1030</v>
      </c>
      <c r="D13" s="124" t="s">
        <v>1047</v>
      </c>
      <c r="E13" s="443" t="s">
        <v>981</v>
      </c>
      <c r="F13" s="199">
        <v>34378</v>
      </c>
      <c r="G13" s="474" t="s">
        <v>974</v>
      </c>
      <c r="H13" s="394"/>
      <c r="I13" s="121">
        <v>80</v>
      </c>
      <c r="J13" s="32">
        <f t="shared" si="0"/>
        <v>80</v>
      </c>
      <c r="K13" s="33" t="str">
        <f t="shared" si="1"/>
        <v>TỐT</v>
      </c>
      <c r="L13" s="349"/>
      <c r="M13" s="376" t="s">
        <v>1348</v>
      </c>
      <c r="N13" s="377"/>
      <c r="O13" s="288"/>
      <c r="P13" s="25"/>
      <c r="Q13" s="25"/>
      <c r="R13" s="25"/>
      <c r="S13" s="25"/>
      <c r="T13" s="25"/>
      <c r="U13" s="25"/>
      <c r="V13" s="25"/>
      <c r="W13" s="25"/>
    </row>
    <row r="14" spans="1:23" s="38" customFormat="1" ht="24" customHeight="1">
      <c r="A14" s="31">
        <f t="shared" si="2"/>
        <v>4</v>
      </c>
      <c r="B14" s="342">
        <v>2226261614</v>
      </c>
      <c r="C14" s="123" t="s">
        <v>997</v>
      </c>
      <c r="D14" s="124" t="s">
        <v>1058</v>
      </c>
      <c r="E14" s="443" t="s">
        <v>1021</v>
      </c>
      <c r="F14" s="199">
        <v>33149</v>
      </c>
      <c r="G14" s="474" t="s">
        <v>974</v>
      </c>
      <c r="H14" s="394"/>
      <c r="I14" s="121">
        <v>79</v>
      </c>
      <c r="J14" s="32">
        <f t="shared" si="0"/>
        <v>79</v>
      </c>
      <c r="K14" s="33" t="str">
        <f t="shared" si="1"/>
        <v>KHÁ</v>
      </c>
      <c r="L14" s="467"/>
      <c r="M14" s="376" t="s">
        <v>1348</v>
      </c>
      <c r="N14" s="377"/>
      <c r="O14" s="288"/>
      <c r="P14" s="25"/>
      <c r="Q14" s="25"/>
      <c r="R14" s="25"/>
      <c r="S14" s="25"/>
      <c r="T14" s="25"/>
      <c r="U14" s="25"/>
      <c r="V14" s="25"/>
      <c r="W14" s="25"/>
    </row>
    <row r="15" spans="1:23" s="38" customFormat="1" ht="24" customHeight="1">
      <c r="A15" s="31">
        <f t="shared" si="2"/>
        <v>5</v>
      </c>
      <c r="B15" s="342">
        <v>2226261615</v>
      </c>
      <c r="C15" s="123" t="s">
        <v>999</v>
      </c>
      <c r="D15" s="124" t="s">
        <v>1183</v>
      </c>
      <c r="E15" s="443" t="s">
        <v>1025</v>
      </c>
      <c r="F15" s="199">
        <v>34153</v>
      </c>
      <c r="G15" s="474" t="s">
        <v>974</v>
      </c>
      <c r="H15" s="394"/>
      <c r="I15" s="121">
        <v>0</v>
      </c>
      <c r="J15" s="32">
        <f t="shared" si="0"/>
        <v>0</v>
      </c>
      <c r="K15" s="33" t="str">
        <f t="shared" si="1"/>
        <v>KÉM</v>
      </c>
      <c r="L15" s="483" t="s">
        <v>1652</v>
      </c>
      <c r="M15" s="376" t="s">
        <v>1348</v>
      </c>
      <c r="N15" s="377"/>
      <c r="O15" s="288"/>
      <c r="P15" s="25"/>
      <c r="Q15" s="25"/>
      <c r="R15" s="25"/>
      <c r="S15" s="25"/>
      <c r="T15" s="25"/>
      <c r="U15" s="25"/>
      <c r="V15" s="25"/>
      <c r="W15" s="25"/>
    </row>
    <row r="16" spans="1:23" s="38" customFormat="1" ht="24" customHeight="1">
      <c r="A16" s="31">
        <f t="shared" si="2"/>
        <v>6</v>
      </c>
      <c r="B16" s="342">
        <v>2226261616</v>
      </c>
      <c r="C16" s="123" t="s">
        <v>1046</v>
      </c>
      <c r="D16" s="124" t="s">
        <v>1194</v>
      </c>
      <c r="E16" s="443" t="s">
        <v>1324</v>
      </c>
      <c r="F16" s="199">
        <v>34880</v>
      </c>
      <c r="G16" s="474" t="s">
        <v>974</v>
      </c>
      <c r="H16" s="394"/>
      <c r="I16" s="121">
        <v>90</v>
      </c>
      <c r="J16" s="32">
        <f t="shared" si="0"/>
        <v>90</v>
      </c>
      <c r="K16" s="33" t="str">
        <f t="shared" si="1"/>
        <v>X SẮC</v>
      </c>
      <c r="L16" s="349"/>
      <c r="M16" s="376" t="s">
        <v>1348</v>
      </c>
      <c r="N16" s="377"/>
      <c r="O16" s="288"/>
      <c r="P16" s="25"/>
      <c r="Q16" s="25"/>
      <c r="R16" s="25"/>
      <c r="S16" s="25"/>
      <c r="T16" s="25"/>
      <c r="U16" s="25"/>
      <c r="V16" s="25"/>
      <c r="W16" s="25"/>
    </row>
    <row r="17" spans="1:23" s="38" customFormat="1" ht="24" customHeight="1">
      <c r="A17" s="31">
        <f t="shared" si="2"/>
        <v>7</v>
      </c>
      <c r="B17" s="342">
        <v>2226261618</v>
      </c>
      <c r="C17" s="123" t="s">
        <v>979</v>
      </c>
      <c r="D17" s="124" t="s">
        <v>1325</v>
      </c>
      <c r="E17" s="443" t="s">
        <v>1067</v>
      </c>
      <c r="F17" s="199">
        <v>35043</v>
      </c>
      <c r="G17" s="474" t="s">
        <v>974</v>
      </c>
      <c r="H17" s="394"/>
      <c r="I17" s="121">
        <v>80</v>
      </c>
      <c r="J17" s="32">
        <f t="shared" si="0"/>
        <v>80</v>
      </c>
      <c r="K17" s="33" t="str">
        <f t="shared" si="1"/>
        <v>TỐT</v>
      </c>
      <c r="L17" s="349"/>
      <c r="M17" s="376" t="s">
        <v>1348</v>
      </c>
      <c r="N17" s="377"/>
      <c r="O17" s="288"/>
      <c r="P17" s="25"/>
      <c r="Q17" s="25"/>
      <c r="R17" s="25"/>
      <c r="S17" s="25"/>
      <c r="T17" s="25"/>
      <c r="U17" s="25"/>
      <c r="V17" s="25"/>
      <c r="W17" s="25"/>
    </row>
    <row r="18" spans="1:23" s="38" customFormat="1" ht="24" customHeight="1">
      <c r="A18" s="31">
        <f t="shared" si="2"/>
        <v>8</v>
      </c>
      <c r="B18" s="342">
        <v>2226261619</v>
      </c>
      <c r="C18" s="123" t="s">
        <v>985</v>
      </c>
      <c r="D18" s="124" t="s">
        <v>1022</v>
      </c>
      <c r="E18" s="443" t="s">
        <v>1068</v>
      </c>
      <c r="F18" s="199">
        <v>33845</v>
      </c>
      <c r="G18" s="474" t="s">
        <v>974</v>
      </c>
      <c r="H18" s="394"/>
      <c r="I18" s="121">
        <v>77</v>
      </c>
      <c r="J18" s="32">
        <f t="shared" si="0"/>
        <v>77</v>
      </c>
      <c r="K18" s="33" t="str">
        <f t="shared" si="1"/>
        <v>KHÁ</v>
      </c>
      <c r="L18" s="349"/>
      <c r="M18" s="376" t="s">
        <v>1348</v>
      </c>
      <c r="N18" s="377"/>
      <c r="O18" s="288"/>
      <c r="P18" s="25"/>
      <c r="Q18" s="25"/>
      <c r="R18" s="25"/>
      <c r="S18" s="25"/>
      <c r="T18" s="25"/>
      <c r="U18" s="25"/>
      <c r="V18" s="25"/>
      <c r="W18" s="25"/>
    </row>
    <row r="19" spans="1:23" s="38" customFormat="1" ht="24" customHeight="1">
      <c r="A19" s="31">
        <f t="shared" si="2"/>
        <v>9</v>
      </c>
      <c r="B19" s="342">
        <v>2226261620</v>
      </c>
      <c r="C19" s="123" t="s">
        <v>1016</v>
      </c>
      <c r="D19" s="124" t="s">
        <v>1326</v>
      </c>
      <c r="E19" s="443" t="s">
        <v>1091</v>
      </c>
      <c r="F19" s="199">
        <v>34101</v>
      </c>
      <c r="G19" s="474" t="s">
        <v>974</v>
      </c>
      <c r="H19" s="394"/>
      <c r="I19" s="121">
        <v>79</v>
      </c>
      <c r="J19" s="32">
        <f t="shared" si="0"/>
        <v>79</v>
      </c>
      <c r="K19" s="33" t="str">
        <f t="shared" si="1"/>
        <v>KHÁ</v>
      </c>
      <c r="L19" s="349"/>
      <c r="M19" s="376" t="s">
        <v>1348</v>
      </c>
      <c r="N19" s="377"/>
      <c r="O19" s="288"/>
      <c r="P19" s="25"/>
      <c r="Q19" s="25"/>
      <c r="R19" s="25"/>
      <c r="S19" s="25"/>
      <c r="T19" s="25"/>
      <c r="U19" s="25"/>
      <c r="V19" s="25"/>
      <c r="W19" s="25"/>
    </row>
    <row r="20" spans="1:23" s="38" customFormat="1" ht="24" customHeight="1">
      <c r="A20" s="31">
        <f t="shared" si="2"/>
        <v>10</v>
      </c>
      <c r="B20" s="342">
        <v>2227261617</v>
      </c>
      <c r="C20" s="123" t="s">
        <v>990</v>
      </c>
      <c r="D20" s="124" t="s">
        <v>1138</v>
      </c>
      <c r="E20" s="443" t="s">
        <v>1200</v>
      </c>
      <c r="F20" s="199">
        <v>34627</v>
      </c>
      <c r="G20" s="474" t="s">
        <v>974</v>
      </c>
      <c r="H20" s="394"/>
      <c r="I20" s="121">
        <v>77</v>
      </c>
      <c r="J20" s="32">
        <f t="shared" si="0"/>
        <v>77</v>
      </c>
      <c r="K20" s="33" t="str">
        <f t="shared" si="1"/>
        <v>KHÁ</v>
      </c>
      <c r="L20" s="349"/>
      <c r="M20" s="376" t="s">
        <v>1348</v>
      </c>
      <c r="N20" s="377"/>
      <c r="O20" s="288"/>
      <c r="P20" s="25"/>
      <c r="Q20" s="25"/>
      <c r="R20" s="25"/>
      <c r="S20" s="25"/>
      <c r="T20" s="25"/>
      <c r="U20" s="25"/>
      <c r="V20" s="25"/>
      <c r="W20" s="25"/>
    </row>
    <row r="21" spans="1:23" s="38" customFormat="1" ht="24" customHeight="1">
      <c r="A21" s="31">
        <f t="shared" si="2"/>
        <v>11</v>
      </c>
      <c r="B21" s="342">
        <v>2226251606</v>
      </c>
      <c r="C21" s="123" t="s">
        <v>979</v>
      </c>
      <c r="D21" s="124" t="s">
        <v>1128</v>
      </c>
      <c r="E21" s="443" t="s">
        <v>998</v>
      </c>
      <c r="F21" s="199">
        <v>30229</v>
      </c>
      <c r="G21" s="474" t="s">
        <v>975</v>
      </c>
      <c r="H21" s="394"/>
      <c r="I21" s="121">
        <v>77</v>
      </c>
      <c r="J21" s="32">
        <f t="shared" ref="J21:J22" si="3">I21</f>
        <v>77</v>
      </c>
      <c r="K21" s="33" t="str">
        <f t="shared" ref="K21:K22" si="4">IF(J21&gt;=90,"X SẮC",IF(J21&gt;=80,"TỐT",IF(J21&gt;=65,"KHÁ",IF(J21&gt;=50,"T. BÌNH",IF(J21&gt;=35,"YẾU","KÉM")))))</f>
        <v>KHÁ</v>
      </c>
      <c r="L21" s="349"/>
      <c r="M21" s="376" t="s">
        <v>1348</v>
      </c>
      <c r="N21" s="377"/>
      <c r="O21" s="288"/>
      <c r="P21" s="25"/>
      <c r="Q21" s="25"/>
      <c r="R21" s="25"/>
      <c r="S21" s="25"/>
      <c r="T21" s="25"/>
      <c r="U21" s="25"/>
      <c r="V21" s="25"/>
      <c r="W21" s="25"/>
    </row>
    <row r="22" spans="1:23" s="38" customFormat="1" ht="24" customHeight="1">
      <c r="A22" s="31">
        <f t="shared" si="2"/>
        <v>12</v>
      </c>
      <c r="B22" s="342">
        <v>2226261608</v>
      </c>
      <c r="C22" s="123" t="s">
        <v>1010</v>
      </c>
      <c r="D22" s="124" t="s">
        <v>1305</v>
      </c>
      <c r="E22" s="443" t="s">
        <v>1056</v>
      </c>
      <c r="F22" s="199">
        <v>33985</v>
      </c>
      <c r="G22" s="474" t="s">
        <v>975</v>
      </c>
      <c r="H22" s="394"/>
      <c r="I22" s="121">
        <v>77</v>
      </c>
      <c r="J22" s="32">
        <f t="shared" si="3"/>
        <v>77</v>
      </c>
      <c r="K22" s="33" t="str">
        <f t="shared" si="4"/>
        <v>KHÁ</v>
      </c>
      <c r="L22" s="349"/>
      <c r="M22" s="376" t="s">
        <v>1348</v>
      </c>
      <c r="N22" s="377"/>
      <c r="O22" s="288"/>
      <c r="P22" s="25"/>
      <c r="Q22" s="25"/>
      <c r="R22" s="25"/>
      <c r="S22" s="25"/>
      <c r="T22" s="25"/>
      <c r="U22" s="25"/>
      <c r="V22" s="25"/>
      <c r="W22" s="25"/>
    </row>
    <row r="23" spans="1:23" s="38" customFormat="1" ht="21.75" customHeight="1">
      <c r="A23" s="375"/>
      <c r="B23" s="375"/>
      <c r="C23" s="375"/>
      <c r="D23" s="375"/>
      <c r="E23" s="375"/>
      <c r="F23" s="375"/>
      <c r="G23" s="471"/>
      <c r="H23" s="375"/>
      <c r="I23" s="375"/>
      <c r="J23" s="375"/>
      <c r="K23" s="375"/>
      <c r="L23" s="375"/>
      <c r="M23" s="375"/>
      <c r="N23" s="450"/>
      <c r="O23" s="155"/>
    </row>
    <row r="24" spans="1:23">
      <c r="A24" s="44"/>
      <c r="B24" s="41"/>
      <c r="C24" s="43"/>
      <c r="D24" s="43"/>
      <c r="E24" s="440"/>
      <c r="F24" s="46"/>
      <c r="J24" s="540" t="s">
        <v>117</v>
      </c>
      <c r="K24" s="541"/>
      <c r="L24" s="542"/>
      <c r="M24" s="352"/>
      <c r="N24" s="360"/>
      <c r="O24" s="47"/>
      <c r="P24" s="47"/>
      <c r="Q24" s="47"/>
      <c r="R24" s="47"/>
      <c r="S24" s="47"/>
    </row>
    <row r="25" spans="1:23">
      <c r="A25" s="44"/>
      <c r="B25" s="41"/>
      <c r="C25" s="43"/>
      <c r="D25" s="43"/>
      <c r="E25" s="421"/>
      <c r="F25" s="41"/>
      <c r="J25" s="459" t="s">
        <v>118</v>
      </c>
      <c r="K25" s="48" t="s">
        <v>99</v>
      </c>
      <c r="L25" s="48" t="s">
        <v>119</v>
      </c>
      <c r="M25" s="352"/>
      <c r="N25" s="360"/>
      <c r="O25" s="47"/>
      <c r="P25" s="47"/>
      <c r="Q25" s="47"/>
      <c r="R25" s="47"/>
      <c r="S25" s="47"/>
    </row>
    <row r="26" spans="1:23" ht="21" customHeight="1">
      <c r="A26" s="516" t="s">
        <v>120</v>
      </c>
      <c r="B26" s="536"/>
      <c r="C26" s="516"/>
      <c r="D26" s="421"/>
      <c r="E26" s="49"/>
      <c r="F26" s="41"/>
      <c r="J26" s="459" t="s">
        <v>83</v>
      </c>
      <c r="K26" s="31">
        <f>COUNTIF($K$11:$K$22,J26)</f>
        <v>1</v>
      </c>
      <c r="L26" s="404">
        <f>K26/$K$32</f>
        <v>8.3333333333333329E-2</v>
      </c>
      <c r="M26" s="352"/>
      <c r="N26" s="353"/>
      <c r="O26" s="26"/>
      <c r="P26" s="26"/>
      <c r="Q26" s="26"/>
      <c r="R26" s="26"/>
      <c r="S26" s="26"/>
    </row>
    <row r="27" spans="1:23" ht="15.75" customHeight="1">
      <c r="A27" s="44"/>
      <c r="B27" s="41"/>
      <c r="C27" s="43"/>
      <c r="D27" s="43"/>
      <c r="E27" s="421"/>
      <c r="F27" s="41"/>
      <c r="J27" s="459" t="s">
        <v>84</v>
      </c>
      <c r="K27" s="31">
        <f t="shared" ref="K27:K31" si="5">COUNTIF($K$11:$K$22,J27)</f>
        <v>2</v>
      </c>
      <c r="L27" s="404">
        <f t="shared" ref="L27:L31" si="6">K27/$K$32</f>
        <v>0.16666666666666666</v>
      </c>
      <c r="M27" s="352"/>
      <c r="N27" s="353"/>
      <c r="O27" s="26"/>
      <c r="P27" s="26"/>
      <c r="Q27" s="26"/>
      <c r="R27" s="26"/>
      <c r="S27" s="26"/>
    </row>
    <row r="28" spans="1:23" ht="15.75" customHeight="1">
      <c r="A28" s="44"/>
      <c r="B28" s="41"/>
      <c r="C28" s="43"/>
      <c r="D28" s="43"/>
      <c r="E28" s="421"/>
      <c r="F28" s="41"/>
      <c r="J28" s="459" t="s">
        <v>85</v>
      </c>
      <c r="K28" s="31">
        <f t="shared" si="5"/>
        <v>7</v>
      </c>
      <c r="L28" s="404">
        <f t="shared" si="6"/>
        <v>0.58333333333333337</v>
      </c>
      <c r="M28" s="352"/>
      <c r="N28" s="353"/>
      <c r="O28" s="26"/>
      <c r="P28" s="26"/>
      <c r="Q28" s="26"/>
      <c r="R28" s="26"/>
      <c r="S28" s="26"/>
    </row>
    <row r="29" spans="1:23" ht="15.75" customHeight="1">
      <c r="A29" s="44"/>
      <c r="B29" s="41"/>
      <c r="C29" s="43"/>
      <c r="D29" s="43"/>
      <c r="E29" s="421"/>
      <c r="F29" s="41"/>
      <c r="J29" s="459" t="s">
        <v>86</v>
      </c>
      <c r="K29" s="31">
        <f t="shared" si="5"/>
        <v>0</v>
      </c>
      <c r="L29" s="404">
        <f t="shared" si="6"/>
        <v>0</v>
      </c>
      <c r="M29" s="352"/>
      <c r="N29" s="353"/>
      <c r="O29" s="26"/>
      <c r="P29" s="26"/>
      <c r="Q29" s="26"/>
      <c r="R29" s="26"/>
      <c r="S29" s="26"/>
    </row>
    <row r="30" spans="1:23" ht="15.75" customHeight="1">
      <c r="A30" s="44"/>
      <c r="B30" s="41"/>
      <c r="C30" s="43"/>
      <c r="D30" s="43"/>
      <c r="E30" s="421"/>
      <c r="F30" s="41"/>
      <c r="J30" s="459" t="s">
        <v>87</v>
      </c>
      <c r="K30" s="31">
        <f t="shared" si="5"/>
        <v>0</v>
      </c>
      <c r="L30" s="404">
        <f t="shared" si="6"/>
        <v>0</v>
      </c>
      <c r="M30" s="352"/>
      <c r="N30" s="353"/>
      <c r="O30" s="26"/>
      <c r="P30" s="26"/>
      <c r="Q30" s="26"/>
      <c r="R30" s="26"/>
      <c r="S30" s="26"/>
    </row>
    <row r="31" spans="1:23" ht="21" customHeight="1">
      <c r="A31" s="531" t="s">
        <v>127</v>
      </c>
      <c r="B31" s="531"/>
      <c r="C31" s="531"/>
      <c r="D31" s="420"/>
      <c r="E31" s="51"/>
      <c r="F31" s="51"/>
      <c r="J31" s="459" t="s">
        <v>88</v>
      </c>
      <c r="K31" s="31">
        <f t="shared" si="5"/>
        <v>2</v>
      </c>
      <c r="L31" s="404">
        <f t="shared" si="6"/>
        <v>0.16666666666666666</v>
      </c>
      <c r="M31" s="352"/>
      <c r="N31" s="353"/>
      <c r="O31" s="26"/>
      <c r="P31" s="26"/>
      <c r="Q31" s="26"/>
      <c r="R31" s="26"/>
      <c r="S31" s="26"/>
    </row>
    <row r="32" spans="1:23" ht="15.75" customHeight="1">
      <c r="A32" s="44"/>
      <c r="B32" s="41"/>
      <c r="C32" s="43"/>
      <c r="D32" s="43"/>
      <c r="E32" s="421"/>
      <c r="F32" s="41"/>
      <c r="J32" s="485" t="s">
        <v>121</v>
      </c>
      <c r="K32" s="486">
        <f>SUM(K26:K31)</f>
        <v>12</v>
      </c>
      <c r="L32" s="487">
        <f>SUM(L26:L31)</f>
        <v>1</v>
      </c>
      <c r="M32" s="352"/>
      <c r="N32" s="353"/>
      <c r="O32" s="26"/>
      <c r="P32" s="26"/>
      <c r="Q32" s="26"/>
      <c r="R32" s="26"/>
      <c r="S32" s="26"/>
    </row>
    <row r="33" spans="1:23" s="52" customFormat="1" ht="5.25" customHeight="1">
      <c r="A33" s="417"/>
      <c r="B33" s="42"/>
      <c r="C33" s="30"/>
      <c r="D33" s="30"/>
      <c r="G33" s="440"/>
      <c r="H33" s="53"/>
      <c r="I33" s="53"/>
      <c r="J33" s="53"/>
      <c r="L33" s="405"/>
      <c r="M33" s="361"/>
      <c r="N33" s="53"/>
      <c r="O33" s="54"/>
      <c r="P33" s="54"/>
      <c r="Q33" s="54"/>
      <c r="R33" s="54"/>
      <c r="S33" s="54"/>
    </row>
    <row r="34" spans="1:23" s="56" customFormat="1" ht="6.75" customHeight="1">
      <c r="A34" s="55"/>
      <c r="B34" s="344"/>
      <c r="C34" s="344"/>
      <c r="D34" s="344"/>
      <c r="G34" s="532"/>
      <c r="H34" s="532"/>
      <c r="I34" s="532"/>
      <c r="J34" s="532"/>
      <c r="K34" s="532"/>
      <c r="L34" s="532"/>
      <c r="M34" s="362"/>
      <c r="N34" s="363"/>
    </row>
    <row r="35" spans="1:23" s="8" customFormat="1" ht="15.75">
      <c r="A35" s="513" t="s">
        <v>73</v>
      </c>
      <c r="B35" s="533"/>
      <c r="C35" s="513"/>
      <c r="D35" s="418"/>
      <c r="E35" s="513" t="s">
        <v>122</v>
      </c>
      <c r="F35" s="513"/>
      <c r="G35" s="513"/>
      <c r="H35" s="513"/>
      <c r="I35" s="515" t="s">
        <v>123</v>
      </c>
      <c r="J35" s="515"/>
      <c r="K35" s="515"/>
      <c r="L35" s="515"/>
      <c r="M35" s="364"/>
      <c r="N35" s="365"/>
    </row>
    <row r="36" spans="1:23" s="8" customFormat="1" ht="15.75">
      <c r="A36" s="57"/>
      <c r="B36" s="345"/>
      <c r="C36" s="433"/>
      <c r="D36" s="433"/>
      <c r="E36" s="58"/>
      <c r="F36" s="58"/>
      <c r="G36" s="433"/>
      <c r="H36" s="58"/>
      <c r="I36" s="58"/>
      <c r="J36" s="58"/>
      <c r="K36" s="59"/>
      <c r="L36" s="399"/>
      <c r="M36" s="364"/>
      <c r="N36" s="365"/>
    </row>
    <row r="37" spans="1:23" s="8" customFormat="1" ht="15.75">
      <c r="A37" s="57"/>
      <c r="B37" s="345"/>
      <c r="C37" s="433"/>
      <c r="D37" s="433"/>
      <c r="E37" s="58"/>
      <c r="F37" s="58"/>
      <c r="G37" s="433"/>
      <c r="H37" s="58"/>
      <c r="I37" s="58"/>
      <c r="J37" s="58"/>
      <c r="K37" s="59"/>
      <c r="L37" s="399"/>
      <c r="M37" s="364"/>
      <c r="N37" s="365"/>
    </row>
    <row r="38" spans="1:23" s="8" customFormat="1" ht="15.75">
      <c r="A38" s="423"/>
      <c r="B38" s="30"/>
      <c r="C38" s="30"/>
      <c r="D38" s="30"/>
      <c r="E38" s="153"/>
      <c r="F38" s="153"/>
      <c r="G38" s="30"/>
      <c r="H38" s="153"/>
      <c r="I38" s="153"/>
      <c r="J38" s="153"/>
      <c r="L38" s="399"/>
      <c r="M38" s="364"/>
      <c r="N38" s="365"/>
    </row>
    <row r="39" spans="1:23" s="8" customFormat="1" ht="15.75">
      <c r="A39" s="423"/>
      <c r="B39" s="30"/>
      <c r="C39" s="30"/>
      <c r="D39" s="30"/>
      <c r="E39" s="153"/>
      <c r="F39" s="153"/>
      <c r="G39" s="30"/>
      <c r="H39" s="153"/>
      <c r="I39" s="153"/>
      <c r="J39" s="153"/>
      <c r="L39" s="399"/>
      <c r="M39" s="364"/>
      <c r="N39" s="365"/>
    </row>
    <row r="40" spans="1:23" s="8" customFormat="1" ht="15.75">
      <c r="A40" s="515"/>
      <c r="B40" s="531"/>
      <c r="C40" s="515"/>
      <c r="D40" s="420"/>
      <c r="E40" s="515" t="s">
        <v>107</v>
      </c>
      <c r="F40" s="515"/>
      <c r="G40" s="515"/>
      <c r="H40" s="515"/>
      <c r="I40" s="153"/>
      <c r="J40" s="153"/>
      <c r="L40" s="399"/>
      <c r="M40" s="364"/>
      <c r="N40" s="365"/>
    </row>
    <row r="41" spans="1:23" s="38" customFormat="1" ht="24" customHeight="1">
      <c r="A41" s="288"/>
      <c r="B41" s="288"/>
      <c r="C41" s="437"/>
      <c r="D41" s="437"/>
      <c r="E41" s="447"/>
      <c r="F41" s="288"/>
      <c r="G41" s="478"/>
      <c r="H41" s="288"/>
      <c r="I41" s="288"/>
      <c r="J41" s="288"/>
      <c r="K41" s="288"/>
      <c r="L41" s="413"/>
      <c r="M41" s="288"/>
      <c r="N41" s="288"/>
      <c r="O41" s="288"/>
      <c r="P41" s="25"/>
      <c r="Q41" s="25"/>
      <c r="R41" s="25"/>
      <c r="S41" s="25"/>
      <c r="T41" s="25"/>
      <c r="U41" s="25"/>
      <c r="V41" s="25"/>
      <c r="W41" s="25"/>
    </row>
  </sheetData>
  <mergeCells count="21">
    <mergeCell ref="A35:C35"/>
    <mergeCell ref="E35:H35"/>
    <mergeCell ref="I35:L35"/>
    <mergeCell ref="J24:L24"/>
    <mergeCell ref="A40:C40"/>
    <mergeCell ref="E40:H40"/>
    <mergeCell ref="A9:L9"/>
    <mergeCell ref="C10:E10"/>
    <mergeCell ref="A26:C26"/>
    <mergeCell ref="A31:C31"/>
    <mergeCell ref="G34:L34"/>
    <mergeCell ref="A6:L6"/>
    <mergeCell ref="A7:L7"/>
    <mergeCell ref="M7:W7"/>
    <mergeCell ref="A8:L8"/>
    <mergeCell ref="M8:W8"/>
    <mergeCell ref="A2:E2"/>
    <mergeCell ref="F2:L2"/>
    <mergeCell ref="A3:E3"/>
    <mergeCell ref="F3:L3"/>
    <mergeCell ref="A5:L5"/>
  </mergeCells>
  <conditionalFormatting sqref="I11:I22">
    <cfRule type="cellIs" dxfId="7" priority="37" stopIfTrue="1" operator="between">
      <formula>0</formula>
      <formula>49</formula>
    </cfRule>
  </conditionalFormatting>
  <conditionalFormatting sqref="I11:I22">
    <cfRule type="cellIs" dxfId="6" priority="36" operator="equal">
      <formula>0</formula>
    </cfRule>
  </conditionalFormatting>
  <conditionalFormatting sqref="J11:J22">
    <cfRule type="cellIs" dxfId="5" priority="35" stopIfTrue="1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6"/>
  <sheetViews>
    <sheetView zoomScaleNormal="100" workbookViewId="0">
      <pane xSplit="5" ySplit="10" topLeftCell="F22" activePane="bottomRight" state="frozen"/>
      <selection activeCell="E161" sqref="E161:F161"/>
      <selection pane="topRight" activeCell="E161" sqref="E161:F161"/>
      <selection pane="bottomLeft" activeCell="E161" sqref="E161:F161"/>
      <selection pane="bottomRight" activeCell="J20" sqref="J20:L28"/>
    </sheetView>
  </sheetViews>
  <sheetFormatPr defaultRowHeight="16.5"/>
  <cols>
    <col min="1" max="1" width="3.28515625" style="431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1703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30" t="s">
        <v>48</v>
      </c>
      <c r="B10" s="430" t="s">
        <v>9</v>
      </c>
      <c r="C10" s="539" t="s">
        <v>111</v>
      </c>
      <c r="D10" s="539"/>
      <c r="E10" s="539"/>
      <c r="F10" s="27" t="s">
        <v>112</v>
      </c>
      <c r="G10" s="430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8" customFormat="1" ht="24" customHeight="1">
      <c r="A11" s="31">
        <v>1</v>
      </c>
      <c r="B11" s="342">
        <v>2226261811</v>
      </c>
      <c r="C11" s="123" t="s">
        <v>1110</v>
      </c>
      <c r="D11" s="124" t="s">
        <v>1038</v>
      </c>
      <c r="E11" s="443" t="s">
        <v>1037</v>
      </c>
      <c r="F11" s="199">
        <v>30575</v>
      </c>
      <c r="G11" s="474" t="s">
        <v>976</v>
      </c>
      <c r="H11" s="394"/>
      <c r="I11" s="121">
        <v>90</v>
      </c>
      <c r="J11" s="32">
        <f t="shared" ref="J11:J18" si="0">I11</f>
        <v>90</v>
      </c>
      <c r="K11" s="33" t="str">
        <f t="shared" ref="K11:K18" si="1">IF(J11&gt;=90,"X SẮC",IF(J11&gt;=80,"TỐT",IF(J11&gt;=65,"KHÁ",IF(J11&gt;=50,"T. BÌNH",IF(J11&gt;=35,"YẾU","KÉM")))))</f>
        <v>X SẮC</v>
      </c>
      <c r="L11" s="349"/>
      <c r="M11" s="376" t="s">
        <v>1160</v>
      </c>
      <c r="N11" s="377"/>
      <c r="O11" s="288"/>
      <c r="P11" s="25"/>
      <c r="Q11" s="25"/>
      <c r="R11" s="25"/>
      <c r="S11" s="25"/>
      <c r="T11" s="25"/>
      <c r="U11" s="25"/>
      <c r="V11" s="25"/>
      <c r="W11" s="25"/>
    </row>
    <row r="12" spans="1:23" s="38" customFormat="1" ht="24" customHeight="1">
      <c r="A12" s="31">
        <f>A11+1</f>
        <v>2</v>
      </c>
      <c r="B12" s="342">
        <v>2226261813</v>
      </c>
      <c r="C12" s="123" t="s">
        <v>990</v>
      </c>
      <c r="D12" s="124" t="s">
        <v>1022</v>
      </c>
      <c r="E12" s="443" t="s">
        <v>1155</v>
      </c>
      <c r="F12" s="199">
        <v>34825</v>
      </c>
      <c r="G12" s="474" t="s">
        <v>976</v>
      </c>
      <c r="H12" s="394"/>
      <c r="I12" s="121">
        <v>90</v>
      </c>
      <c r="J12" s="32">
        <f t="shared" si="0"/>
        <v>90</v>
      </c>
      <c r="K12" s="33" t="str">
        <f t="shared" si="1"/>
        <v>X SẮC</v>
      </c>
      <c r="L12" s="349"/>
      <c r="M12" s="376" t="s">
        <v>1160</v>
      </c>
      <c r="N12" s="377"/>
      <c r="O12" s="288"/>
      <c r="P12" s="25"/>
      <c r="Q12" s="25"/>
      <c r="R12" s="25"/>
      <c r="S12" s="25"/>
      <c r="T12" s="25"/>
      <c r="U12" s="25"/>
      <c r="V12" s="25"/>
      <c r="W12" s="25"/>
    </row>
    <row r="13" spans="1:23" s="38" customFormat="1" ht="24" customHeight="1">
      <c r="A13" s="31">
        <f t="shared" ref="A13:A18" si="2">A12+1</f>
        <v>3</v>
      </c>
      <c r="B13" s="342">
        <v>2226261814</v>
      </c>
      <c r="C13" s="123" t="s">
        <v>990</v>
      </c>
      <c r="D13" s="124" t="s">
        <v>1157</v>
      </c>
      <c r="E13" s="443" t="s">
        <v>1065</v>
      </c>
      <c r="F13" s="199">
        <v>34598</v>
      </c>
      <c r="G13" s="474" t="s">
        <v>976</v>
      </c>
      <c r="H13" s="394"/>
      <c r="I13" s="121">
        <v>90</v>
      </c>
      <c r="J13" s="32">
        <f t="shared" si="0"/>
        <v>90</v>
      </c>
      <c r="K13" s="33" t="str">
        <f t="shared" si="1"/>
        <v>X SẮC</v>
      </c>
      <c r="L13" s="349"/>
      <c r="M13" s="376" t="s">
        <v>1160</v>
      </c>
      <c r="N13" s="377"/>
      <c r="O13" s="288"/>
      <c r="P13" s="25"/>
      <c r="Q13" s="25"/>
      <c r="R13" s="25"/>
      <c r="S13" s="25"/>
      <c r="T13" s="25"/>
      <c r="U13" s="25"/>
      <c r="V13" s="25"/>
      <c r="W13" s="25"/>
    </row>
    <row r="14" spans="1:23" s="38" customFormat="1" ht="24" customHeight="1">
      <c r="A14" s="31">
        <f t="shared" si="2"/>
        <v>4</v>
      </c>
      <c r="B14" s="342">
        <v>2226261815</v>
      </c>
      <c r="C14" s="123" t="s">
        <v>1116</v>
      </c>
      <c r="D14" s="124" t="s">
        <v>1011</v>
      </c>
      <c r="E14" s="443" t="s">
        <v>1159</v>
      </c>
      <c r="F14" s="199">
        <v>33022</v>
      </c>
      <c r="G14" s="474" t="s">
        <v>976</v>
      </c>
      <c r="H14" s="394"/>
      <c r="I14" s="121">
        <v>88</v>
      </c>
      <c r="J14" s="32">
        <f t="shared" si="0"/>
        <v>88</v>
      </c>
      <c r="K14" s="33" t="str">
        <f t="shared" si="1"/>
        <v>TỐT</v>
      </c>
      <c r="L14" s="349"/>
      <c r="M14" s="376" t="s">
        <v>1160</v>
      </c>
      <c r="N14" s="377"/>
      <c r="O14" s="288"/>
      <c r="P14" s="25"/>
      <c r="Q14" s="25"/>
      <c r="R14" s="25"/>
      <c r="S14" s="25"/>
      <c r="T14" s="25"/>
      <c r="U14" s="25"/>
      <c r="V14" s="25"/>
      <c r="W14" s="25"/>
    </row>
    <row r="15" spans="1:23" s="38" customFormat="1" ht="24" customHeight="1">
      <c r="A15" s="31">
        <f t="shared" si="2"/>
        <v>5</v>
      </c>
      <c r="B15" s="342">
        <v>2226261816</v>
      </c>
      <c r="C15" s="123" t="s">
        <v>990</v>
      </c>
      <c r="D15" s="124" t="s">
        <v>1043</v>
      </c>
      <c r="E15" s="443" t="s">
        <v>1096</v>
      </c>
      <c r="F15" s="199">
        <v>34792</v>
      </c>
      <c r="G15" s="474" t="s">
        <v>976</v>
      </c>
      <c r="H15" s="394"/>
      <c r="I15" s="121">
        <v>90</v>
      </c>
      <c r="J15" s="32">
        <f t="shared" si="0"/>
        <v>90</v>
      </c>
      <c r="K15" s="33" t="str">
        <f t="shared" si="1"/>
        <v>X SẮC</v>
      </c>
      <c r="L15" s="349"/>
      <c r="M15" s="376" t="s">
        <v>1160</v>
      </c>
      <c r="N15" s="377"/>
      <c r="O15" s="288"/>
      <c r="P15" s="25"/>
      <c r="Q15" s="25"/>
      <c r="R15" s="25"/>
      <c r="S15" s="25"/>
      <c r="T15" s="25"/>
      <c r="U15" s="25"/>
      <c r="V15" s="25"/>
      <c r="W15" s="25"/>
    </row>
    <row r="16" spans="1:23" s="38" customFormat="1" ht="24" customHeight="1">
      <c r="A16" s="31">
        <f t="shared" si="2"/>
        <v>6</v>
      </c>
      <c r="B16" s="342">
        <v>2226261817</v>
      </c>
      <c r="C16" s="123" t="s">
        <v>1032</v>
      </c>
      <c r="D16" s="124" t="s">
        <v>1156</v>
      </c>
      <c r="E16" s="443" t="s">
        <v>1045</v>
      </c>
      <c r="F16" s="199">
        <v>34764</v>
      </c>
      <c r="G16" s="474" t="s">
        <v>976</v>
      </c>
      <c r="H16" s="394"/>
      <c r="I16" s="121">
        <v>88</v>
      </c>
      <c r="J16" s="32">
        <f t="shared" si="0"/>
        <v>88</v>
      </c>
      <c r="K16" s="33" t="str">
        <f t="shared" si="1"/>
        <v>TỐT</v>
      </c>
      <c r="L16" s="349"/>
      <c r="M16" s="376" t="s">
        <v>1160</v>
      </c>
      <c r="N16" s="377"/>
      <c r="O16" s="288"/>
      <c r="P16" s="25"/>
      <c r="Q16" s="25"/>
      <c r="R16" s="25"/>
      <c r="S16" s="25"/>
      <c r="T16" s="25"/>
      <c r="U16" s="25"/>
      <c r="V16" s="25"/>
      <c r="W16" s="25"/>
    </row>
    <row r="17" spans="1:23" s="38" customFormat="1" ht="24" customHeight="1">
      <c r="A17" s="31">
        <f t="shared" si="2"/>
        <v>7</v>
      </c>
      <c r="B17" s="342">
        <v>2226261818</v>
      </c>
      <c r="C17" s="123" t="s">
        <v>993</v>
      </c>
      <c r="D17" s="124" t="s">
        <v>1011</v>
      </c>
      <c r="E17" s="443" t="s">
        <v>1158</v>
      </c>
      <c r="F17" s="199">
        <v>33734</v>
      </c>
      <c r="G17" s="474" t="s">
        <v>976</v>
      </c>
      <c r="H17" s="394"/>
      <c r="I17" s="121">
        <v>90</v>
      </c>
      <c r="J17" s="32">
        <f t="shared" si="0"/>
        <v>90</v>
      </c>
      <c r="K17" s="33" t="str">
        <f t="shared" si="1"/>
        <v>X SẮC</v>
      </c>
      <c r="L17" s="349"/>
      <c r="M17" s="376" t="s">
        <v>1160</v>
      </c>
      <c r="N17" s="377"/>
      <c r="O17" s="288"/>
      <c r="P17" s="25"/>
      <c r="Q17" s="25"/>
      <c r="R17" s="25"/>
      <c r="S17" s="25"/>
      <c r="T17" s="25"/>
      <c r="U17" s="25"/>
      <c r="V17" s="25"/>
      <c r="W17" s="25"/>
    </row>
    <row r="18" spans="1:23" s="38" customFormat="1" ht="24" customHeight="1">
      <c r="A18" s="31">
        <f t="shared" si="2"/>
        <v>8</v>
      </c>
      <c r="B18" s="342">
        <v>2227261812</v>
      </c>
      <c r="C18" s="123" t="s">
        <v>990</v>
      </c>
      <c r="D18" s="124" t="s">
        <v>988</v>
      </c>
      <c r="E18" s="443" t="s">
        <v>1138</v>
      </c>
      <c r="F18" s="199">
        <v>34471</v>
      </c>
      <c r="G18" s="474" t="s">
        <v>976</v>
      </c>
      <c r="H18" s="394"/>
      <c r="I18" s="121">
        <v>100</v>
      </c>
      <c r="J18" s="32">
        <f t="shared" si="0"/>
        <v>100</v>
      </c>
      <c r="K18" s="33" t="str">
        <f t="shared" si="1"/>
        <v>X SẮC</v>
      </c>
      <c r="L18" s="349"/>
      <c r="M18" s="376" t="s">
        <v>1160</v>
      </c>
      <c r="N18" s="377"/>
      <c r="O18" s="288"/>
      <c r="P18" s="25"/>
      <c r="Q18" s="25"/>
      <c r="R18" s="25"/>
      <c r="S18" s="25"/>
      <c r="T18" s="25"/>
      <c r="U18" s="25"/>
      <c r="V18" s="25"/>
      <c r="W18" s="25"/>
    </row>
    <row r="19" spans="1:23" s="38" customFormat="1" ht="21.75" customHeight="1">
      <c r="A19" s="375"/>
      <c r="B19" s="375"/>
      <c r="C19" s="375"/>
      <c r="D19" s="375"/>
      <c r="E19" s="375"/>
      <c r="F19" s="375"/>
      <c r="G19" s="471"/>
      <c r="H19" s="375"/>
      <c r="I19" s="375"/>
      <c r="J19" s="375"/>
      <c r="K19" s="375"/>
      <c r="L19" s="375"/>
      <c r="M19" s="375"/>
      <c r="N19" s="450"/>
      <c r="O19" s="155"/>
    </row>
    <row r="20" spans="1:23">
      <c r="A20" s="44"/>
      <c r="B20" s="41"/>
      <c r="C20" s="43"/>
      <c r="D20" s="43"/>
      <c r="E20" s="440"/>
      <c r="F20" s="46"/>
      <c r="J20" s="540" t="s">
        <v>117</v>
      </c>
      <c r="K20" s="541"/>
      <c r="L20" s="542"/>
      <c r="M20" s="352"/>
      <c r="N20" s="360"/>
      <c r="O20" s="47"/>
      <c r="P20" s="47"/>
      <c r="Q20" s="47"/>
      <c r="R20" s="47"/>
      <c r="S20" s="47"/>
    </row>
    <row r="21" spans="1:23">
      <c r="A21" s="44"/>
      <c r="B21" s="41"/>
      <c r="C21" s="43"/>
      <c r="D21" s="43"/>
      <c r="E21" s="429"/>
      <c r="F21" s="41"/>
      <c r="J21" s="459" t="s">
        <v>118</v>
      </c>
      <c r="K21" s="48" t="s">
        <v>99</v>
      </c>
      <c r="L21" s="48" t="s">
        <v>119</v>
      </c>
      <c r="M21" s="352"/>
      <c r="N21" s="360"/>
      <c r="O21" s="47"/>
      <c r="P21" s="47"/>
      <c r="Q21" s="47"/>
      <c r="R21" s="47"/>
      <c r="S21" s="47"/>
    </row>
    <row r="22" spans="1:23" ht="21" customHeight="1">
      <c r="A22" s="516" t="s">
        <v>120</v>
      </c>
      <c r="B22" s="536"/>
      <c r="C22" s="516"/>
      <c r="D22" s="429"/>
      <c r="E22" s="49"/>
      <c r="F22" s="41"/>
      <c r="J22" s="459" t="s">
        <v>83</v>
      </c>
      <c r="K22" s="31">
        <f>COUNTIF($K$11:$K$18,J22)</f>
        <v>6</v>
      </c>
      <c r="L22" s="404">
        <f>K22/$K$28</f>
        <v>0.75</v>
      </c>
      <c r="M22" s="352"/>
      <c r="N22" s="353"/>
      <c r="O22" s="26"/>
      <c r="P22" s="26"/>
      <c r="Q22" s="26"/>
      <c r="R22" s="26"/>
      <c r="S22" s="26"/>
    </row>
    <row r="23" spans="1:23" ht="15.75" customHeight="1">
      <c r="A23" s="44"/>
      <c r="B23" s="41"/>
      <c r="C23" s="43"/>
      <c r="D23" s="43"/>
      <c r="E23" s="429"/>
      <c r="F23" s="41"/>
      <c r="J23" s="459" t="s">
        <v>84</v>
      </c>
      <c r="K23" s="31">
        <f t="shared" ref="K23:K27" si="3">COUNTIF($K$11:$K$18,J23)</f>
        <v>2</v>
      </c>
      <c r="L23" s="404">
        <f t="shared" ref="L23:L27" si="4">K23/$K$28</f>
        <v>0.25</v>
      </c>
      <c r="M23" s="352"/>
      <c r="N23" s="353"/>
      <c r="O23" s="26"/>
      <c r="P23" s="26"/>
      <c r="Q23" s="26"/>
      <c r="R23" s="26"/>
      <c r="S23" s="26"/>
    </row>
    <row r="24" spans="1:23" ht="15.75" customHeight="1">
      <c r="A24" s="44"/>
      <c r="B24" s="41"/>
      <c r="C24" s="43"/>
      <c r="D24" s="43"/>
      <c r="E24" s="429"/>
      <c r="F24" s="41"/>
      <c r="J24" s="459" t="s">
        <v>85</v>
      </c>
      <c r="K24" s="31">
        <f t="shared" si="3"/>
        <v>0</v>
      </c>
      <c r="L24" s="404">
        <f t="shared" si="4"/>
        <v>0</v>
      </c>
      <c r="M24" s="352"/>
      <c r="N24" s="353"/>
      <c r="O24" s="26"/>
      <c r="P24" s="26"/>
      <c r="Q24" s="26"/>
      <c r="R24" s="26"/>
      <c r="S24" s="26"/>
    </row>
    <row r="25" spans="1:23" ht="15.75" customHeight="1">
      <c r="A25" s="44"/>
      <c r="B25" s="41"/>
      <c r="C25" s="43"/>
      <c r="D25" s="43"/>
      <c r="E25" s="429"/>
      <c r="F25" s="41"/>
      <c r="J25" s="459" t="s">
        <v>86</v>
      </c>
      <c r="K25" s="31">
        <f t="shared" si="3"/>
        <v>0</v>
      </c>
      <c r="L25" s="404">
        <f t="shared" si="4"/>
        <v>0</v>
      </c>
      <c r="M25" s="352"/>
      <c r="N25" s="353"/>
      <c r="O25" s="26"/>
      <c r="P25" s="26"/>
      <c r="Q25" s="26"/>
      <c r="R25" s="26"/>
      <c r="S25" s="26"/>
    </row>
    <row r="26" spans="1:23" ht="15.75" customHeight="1">
      <c r="A26" s="44"/>
      <c r="B26" s="41"/>
      <c r="C26" s="43"/>
      <c r="D26" s="43"/>
      <c r="E26" s="429"/>
      <c r="F26" s="41"/>
      <c r="J26" s="459" t="s">
        <v>87</v>
      </c>
      <c r="K26" s="31">
        <f t="shared" si="3"/>
        <v>0</v>
      </c>
      <c r="L26" s="404">
        <f t="shared" si="4"/>
        <v>0</v>
      </c>
      <c r="M26" s="352"/>
      <c r="N26" s="353"/>
      <c r="O26" s="26"/>
      <c r="P26" s="26"/>
      <c r="Q26" s="26"/>
      <c r="R26" s="26"/>
      <c r="S26" s="26"/>
    </row>
    <row r="27" spans="1:23" ht="21" customHeight="1">
      <c r="A27" s="531" t="s">
        <v>127</v>
      </c>
      <c r="B27" s="531"/>
      <c r="C27" s="531"/>
      <c r="D27" s="426"/>
      <c r="E27" s="51"/>
      <c r="F27" s="51"/>
      <c r="J27" s="459" t="s">
        <v>88</v>
      </c>
      <c r="K27" s="31">
        <f t="shared" si="3"/>
        <v>0</v>
      </c>
      <c r="L27" s="404">
        <f t="shared" si="4"/>
        <v>0</v>
      </c>
      <c r="M27" s="352"/>
      <c r="N27" s="353"/>
      <c r="O27" s="26"/>
      <c r="P27" s="26"/>
      <c r="Q27" s="26"/>
      <c r="R27" s="26"/>
      <c r="S27" s="26"/>
    </row>
    <row r="28" spans="1:23" ht="15.75" customHeight="1">
      <c r="A28" s="44"/>
      <c r="B28" s="41"/>
      <c r="C28" s="43"/>
      <c r="D28" s="43"/>
      <c r="E28" s="429"/>
      <c r="F28" s="41"/>
      <c r="J28" s="485" t="s">
        <v>121</v>
      </c>
      <c r="K28" s="486">
        <f>SUM(K22:K27)</f>
        <v>8</v>
      </c>
      <c r="L28" s="487">
        <f>SUM(L22:L27)</f>
        <v>1</v>
      </c>
      <c r="M28" s="352"/>
      <c r="N28" s="353"/>
      <c r="O28" s="26"/>
      <c r="P28" s="26"/>
      <c r="Q28" s="26"/>
      <c r="R28" s="26"/>
      <c r="S28" s="26"/>
    </row>
    <row r="29" spans="1:23" s="52" customFormat="1" ht="5.25" customHeight="1">
      <c r="A29" s="425"/>
      <c r="B29" s="42"/>
      <c r="C29" s="30"/>
      <c r="D29" s="30"/>
      <c r="G29" s="440"/>
      <c r="H29" s="53"/>
      <c r="I29" s="53"/>
      <c r="J29" s="53"/>
      <c r="L29" s="405"/>
      <c r="M29" s="361"/>
      <c r="N29" s="53"/>
      <c r="O29" s="54"/>
      <c r="P29" s="54"/>
      <c r="Q29" s="54"/>
      <c r="R29" s="54"/>
      <c r="S29" s="54"/>
    </row>
    <row r="30" spans="1:23" s="56" customFormat="1" ht="6.75" customHeight="1">
      <c r="A30" s="55"/>
      <c r="B30" s="344"/>
      <c r="C30" s="344"/>
      <c r="D30" s="344"/>
      <c r="G30" s="532"/>
      <c r="H30" s="532"/>
      <c r="I30" s="532"/>
      <c r="J30" s="532"/>
      <c r="K30" s="532"/>
      <c r="L30" s="532"/>
      <c r="M30" s="362"/>
      <c r="N30" s="363"/>
    </row>
    <row r="31" spans="1:23" s="8" customFormat="1" ht="15.75">
      <c r="A31" s="513" t="s">
        <v>73</v>
      </c>
      <c r="B31" s="533"/>
      <c r="C31" s="513"/>
      <c r="D31" s="428"/>
      <c r="E31" s="513" t="s">
        <v>122</v>
      </c>
      <c r="F31" s="513"/>
      <c r="G31" s="513"/>
      <c r="H31" s="513"/>
      <c r="I31" s="515" t="s">
        <v>123</v>
      </c>
      <c r="J31" s="515"/>
      <c r="K31" s="515"/>
      <c r="L31" s="515"/>
      <c r="M31" s="364"/>
      <c r="N31" s="365"/>
    </row>
    <row r="32" spans="1:23" s="8" customFormat="1" ht="15.75">
      <c r="A32" s="57"/>
      <c r="B32" s="345"/>
      <c r="C32" s="433"/>
      <c r="D32" s="433"/>
      <c r="E32" s="58"/>
      <c r="F32" s="58"/>
      <c r="G32" s="433"/>
      <c r="H32" s="58"/>
      <c r="I32" s="58"/>
      <c r="J32" s="58"/>
      <c r="K32" s="59"/>
      <c r="L32" s="399"/>
      <c r="M32" s="364"/>
      <c r="N32" s="365"/>
    </row>
    <row r="33" spans="1:14" s="8" customFormat="1" ht="15.75">
      <c r="A33" s="57"/>
      <c r="B33" s="345"/>
      <c r="C33" s="433"/>
      <c r="D33" s="433"/>
      <c r="E33" s="58"/>
      <c r="F33" s="58"/>
      <c r="G33" s="433"/>
      <c r="H33" s="58"/>
      <c r="I33" s="58"/>
      <c r="J33" s="58"/>
      <c r="K33" s="59"/>
      <c r="L33" s="399"/>
      <c r="M33" s="364"/>
      <c r="N33" s="365"/>
    </row>
    <row r="34" spans="1:14" s="8" customFormat="1" ht="15.75">
      <c r="A34" s="427"/>
      <c r="B34" s="30"/>
      <c r="C34" s="30"/>
      <c r="D34" s="30"/>
      <c r="E34" s="153"/>
      <c r="F34" s="153"/>
      <c r="G34" s="30"/>
      <c r="H34" s="153"/>
      <c r="I34" s="153"/>
      <c r="J34" s="153"/>
      <c r="L34" s="399"/>
      <c r="M34" s="364"/>
      <c r="N34" s="365"/>
    </row>
    <row r="35" spans="1:14" s="8" customFormat="1" ht="15.75">
      <c r="A35" s="427"/>
      <c r="B35" s="30"/>
      <c r="C35" s="30"/>
      <c r="D35" s="30"/>
      <c r="E35" s="153"/>
      <c r="F35" s="153"/>
      <c r="G35" s="30"/>
      <c r="H35" s="153"/>
      <c r="I35" s="153"/>
      <c r="J35" s="153"/>
      <c r="L35" s="399"/>
      <c r="M35" s="364"/>
      <c r="N35" s="365"/>
    </row>
    <row r="36" spans="1:14" s="8" customFormat="1" ht="15.75">
      <c r="A36" s="515"/>
      <c r="B36" s="531"/>
      <c r="C36" s="515"/>
      <c r="D36" s="426"/>
      <c r="E36" s="515" t="s">
        <v>107</v>
      </c>
      <c r="F36" s="515"/>
      <c r="G36" s="515"/>
      <c r="H36" s="515"/>
      <c r="I36" s="153"/>
      <c r="J36" s="153"/>
      <c r="L36" s="399"/>
      <c r="M36" s="364"/>
      <c r="N36" s="365"/>
    </row>
  </sheetData>
  <mergeCells count="21">
    <mergeCell ref="A6:L6"/>
    <mergeCell ref="A2:E2"/>
    <mergeCell ref="F2:L2"/>
    <mergeCell ref="A3:E3"/>
    <mergeCell ref="F3:L3"/>
    <mergeCell ref="A5:L5"/>
    <mergeCell ref="M7:W7"/>
    <mergeCell ref="A8:L8"/>
    <mergeCell ref="M8:W8"/>
    <mergeCell ref="A9:L9"/>
    <mergeCell ref="C10:E10"/>
    <mergeCell ref="J20:L20"/>
    <mergeCell ref="A22:C22"/>
    <mergeCell ref="A27:C27"/>
    <mergeCell ref="G30:L30"/>
    <mergeCell ref="A7:L7"/>
    <mergeCell ref="A31:C31"/>
    <mergeCell ref="E31:H31"/>
    <mergeCell ref="I31:L31"/>
    <mergeCell ref="A36:C36"/>
    <mergeCell ref="E36:H36"/>
  </mergeCells>
  <conditionalFormatting sqref="I11:I18">
    <cfRule type="cellIs" dxfId="4" priority="124" stopIfTrue="1" operator="between">
      <formula>0</formula>
      <formula>49</formula>
    </cfRule>
  </conditionalFormatting>
  <conditionalFormatting sqref="J11:J18">
    <cfRule type="cellIs" dxfId="3" priority="123" stopIfTrue="1" operator="equal">
      <formula>0</formula>
    </cfRule>
  </conditionalFormatting>
  <conditionalFormatting sqref="I11:I18">
    <cfRule type="cellIs" dxfId="2" priority="120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M48"/>
  <sheetViews>
    <sheetView workbookViewId="0">
      <selection activeCell="F44" sqref="F44"/>
    </sheetView>
  </sheetViews>
  <sheetFormatPr defaultRowHeight="15"/>
  <cols>
    <col min="1" max="1" width="7.7109375" customWidth="1"/>
    <col min="2" max="2" width="11.85546875" customWidth="1"/>
    <col min="3" max="3" width="23.85546875" customWidth="1"/>
    <col min="4" max="4" width="12.7109375" style="6" customWidth="1"/>
    <col min="5" max="8" width="12.7109375" style="1" customWidth="1"/>
    <col min="9" max="10" width="9.140625" style="1" customWidth="1"/>
    <col min="11" max="13" width="11.85546875" style="1" customWidth="1"/>
  </cols>
  <sheetData>
    <row r="1" spans="1:13" ht="23.25" customHeight="1">
      <c r="D1" s="113"/>
      <c r="E1" s="7" t="s">
        <v>76</v>
      </c>
      <c r="M1" s="7"/>
    </row>
    <row r="4" spans="1:13" s="1" customFormat="1" ht="37.5" customHeight="1">
      <c r="A4" s="4" t="s">
        <v>48</v>
      </c>
      <c r="B4" s="4" t="s">
        <v>49</v>
      </c>
      <c r="C4" s="506" t="s">
        <v>50</v>
      </c>
      <c r="D4" s="507"/>
      <c r="E4" s="4" t="s">
        <v>51</v>
      </c>
      <c r="F4" s="4" t="s">
        <v>52</v>
      </c>
      <c r="G4" s="110" t="s">
        <v>977</v>
      </c>
      <c r="H4" s="5" t="s">
        <v>125</v>
      </c>
      <c r="I4" s="4" t="s">
        <v>53</v>
      </c>
      <c r="K4" s="60"/>
      <c r="L4" s="60"/>
      <c r="M4" s="60"/>
    </row>
    <row r="5" spans="1:13" ht="18.75" customHeight="1">
      <c r="A5" s="105">
        <v>1</v>
      </c>
      <c r="B5" s="106" t="s">
        <v>19</v>
      </c>
      <c r="C5" s="107" t="s">
        <v>57</v>
      </c>
      <c r="D5" s="108" t="s">
        <v>45</v>
      </c>
      <c r="E5" s="3">
        <v>37</v>
      </c>
      <c r="F5" s="3">
        <v>34</v>
      </c>
      <c r="G5" s="3">
        <f>E5-F5</f>
        <v>3</v>
      </c>
      <c r="H5" s="3"/>
      <c r="I5" s="3"/>
      <c r="J5" s="1">
        <f>E5+E6+E7+E8</f>
        <v>114</v>
      </c>
      <c r="K5" s="3"/>
      <c r="L5" s="3"/>
      <c r="M5" s="3"/>
    </row>
    <row r="6" spans="1:13" ht="18.75" customHeight="1">
      <c r="A6" s="105">
        <f t="shared" ref="A6:A41" si="0">A5+1</f>
        <v>2</v>
      </c>
      <c r="B6" s="106" t="s">
        <v>20</v>
      </c>
      <c r="C6" s="107" t="s">
        <v>58</v>
      </c>
      <c r="D6" s="108" t="s">
        <v>18</v>
      </c>
      <c r="E6" s="3">
        <v>27</v>
      </c>
      <c r="F6" s="3">
        <v>26</v>
      </c>
      <c r="G6" s="3">
        <f t="shared" ref="G6:G13" si="1">E6-F6</f>
        <v>1</v>
      </c>
      <c r="H6" s="3"/>
      <c r="I6" s="3"/>
      <c r="K6" s="3"/>
      <c r="L6" s="3"/>
      <c r="M6" s="3"/>
    </row>
    <row r="7" spans="1:13" ht="18.75" customHeight="1">
      <c r="A7" s="105">
        <f t="shared" si="0"/>
        <v>3</v>
      </c>
      <c r="B7" s="106" t="s">
        <v>21</v>
      </c>
      <c r="C7" s="107" t="s">
        <v>56</v>
      </c>
      <c r="D7" s="108" t="s">
        <v>35</v>
      </c>
      <c r="E7" s="3">
        <v>26</v>
      </c>
      <c r="F7" s="3">
        <v>26</v>
      </c>
      <c r="G7" s="3">
        <f t="shared" si="1"/>
        <v>0</v>
      </c>
      <c r="H7" s="3"/>
      <c r="I7" s="3"/>
      <c r="K7" s="3"/>
      <c r="L7" s="3"/>
      <c r="M7" s="3"/>
    </row>
    <row r="8" spans="1:13" ht="18.75" customHeight="1">
      <c r="A8" s="105">
        <f t="shared" si="0"/>
        <v>4</v>
      </c>
      <c r="B8" s="106" t="s">
        <v>22</v>
      </c>
      <c r="C8" s="107" t="s">
        <v>55</v>
      </c>
      <c r="D8" s="108" t="s">
        <v>46</v>
      </c>
      <c r="E8" s="3">
        <v>24</v>
      </c>
      <c r="F8" s="3">
        <v>23</v>
      </c>
      <c r="G8" s="3">
        <f t="shared" si="1"/>
        <v>1</v>
      </c>
      <c r="H8" s="3"/>
      <c r="I8" s="3"/>
      <c r="K8" s="3"/>
      <c r="L8" s="3"/>
      <c r="M8" s="3"/>
    </row>
    <row r="9" spans="1:13" ht="18.75" customHeight="1">
      <c r="A9" s="105">
        <f t="shared" si="0"/>
        <v>5</v>
      </c>
      <c r="B9" s="106" t="s">
        <v>23</v>
      </c>
      <c r="C9" s="107" t="s">
        <v>59</v>
      </c>
      <c r="D9" s="108" t="s">
        <v>40</v>
      </c>
      <c r="E9" s="3">
        <v>34</v>
      </c>
      <c r="F9" s="3">
        <v>29</v>
      </c>
      <c r="G9" s="3">
        <f t="shared" si="1"/>
        <v>5</v>
      </c>
      <c r="H9" s="3"/>
      <c r="I9" s="3"/>
      <c r="K9" s="3"/>
      <c r="L9" s="3"/>
      <c r="M9" s="3"/>
    </row>
    <row r="10" spans="1:13" ht="18.75" customHeight="1">
      <c r="A10" s="105">
        <f t="shared" si="0"/>
        <v>6</v>
      </c>
      <c r="B10" s="106" t="s">
        <v>24</v>
      </c>
      <c r="C10" s="107" t="s">
        <v>60</v>
      </c>
      <c r="D10" s="108" t="s">
        <v>41</v>
      </c>
      <c r="E10" s="3">
        <v>27</v>
      </c>
      <c r="F10" s="3">
        <v>27</v>
      </c>
      <c r="G10" s="3">
        <f t="shared" si="1"/>
        <v>0</v>
      </c>
      <c r="H10" s="3"/>
      <c r="I10" s="3"/>
      <c r="J10" s="1">
        <f>E10+E11+E12+E13+E9</f>
        <v>152</v>
      </c>
      <c r="K10" s="3"/>
      <c r="L10" s="3"/>
      <c r="M10" s="3"/>
    </row>
    <row r="11" spans="1:13" ht="18.75" customHeight="1">
      <c r="A11" s="105">
        <f t="shared" si="0"/>
        <v>7</v>
      </c>
      <c r="B11" s="106" t="s">
        <v>13</v>
      </c>
      <c r="C11" s="107" t="s">
        <v>59</v>
      </c>
      <c r="D11" s="108" t="s">
        <v>40</v>
      </c>
      <c r="E11" s="3">
        <v>23</v>
      </c>
      <c r="F11" s="3">
        <v>23</v>
      </c>
      <c r="G11" s="3">
        <f t="shared" si="1"/>
        <v>0</v>
      </c>
      <c r="H11" s="3"/>
      <c r="I11" s="3"/>
      <c r="K11" s="3"/>
      <c r="L11" s="3"/>
      <c r="M11" s="3"/>
    </row>
    <row r="12" spans="1:13" ht="18.75" customHeight="1">
      <c r="A12" s="105">
        <f t="shared" si="0"/>
        <v>8</v>
      </c>
      <c r="B12" s="106" t="s">
        <v>25</v>
      </c>
      <c r="C12" s="107" t="s">
        <v>61</v>
      </c>
      <c r="D12" s="108" t="s">
        <v>39</v>
      </c>
      <c r="E12" s="3">
        <v>38</v>
      </c>
      <c r="F12" s="3">
        <v>37</v>
      </c>
      <c r="G12" s="3">
        <f t="shared" si="1"/>
        <v>1</v>
      </c>
      <c r="H12" s="3"/>
      <c r="I12" s="3"/>
      <c r="K12" s="3"/>
      <c r="L12" s="3"/>
      <c r="M12" s="3"/>
    </row>
    <row r="13" spans="1:13" ht="18.75" customHeight="1">
      <c r="A13" s="105">
        <f t="shared" si="0"/>
        <v>9</v>
      </c>
      <c r="B13" s="106" t="s">
        <v>26</v>
      </c>
      <c r="C13" s="107" t="s">
        <v>36</v>
      </c>
      <c r="D13" s="108" t="s">
        <v>62</v>
      </c>
      <c r="E13" s="3">
        <v>30</v>
      </c>
      <c r="F13" s="3">
        <v>30</v>
      </c>
      <c r="G13" s="3">
        <f t="shared" si="1"/>
        <v>0</v>
      </c>
      <c r="H13" s="3"/>
      <c r="I13" s="3"/>
      <c r="K13" s="3"/>
      <c r="L13" s="3"/>
      <c r="M13" s="3"/>
    </row>
    <row r="14" spans="1:13" ht="18.75" customHeight="1">
      <c r="A14" s="105"/>
      <c r="B14" s="106"/>
      <c r="C14" s="107"/>
      <c r="D14" s="108"/>
      <c r="E14" s="3"/>
      <c r="F14" s="3"/>
      <c r="G14" s="3"/>
      <c r="H14" s="3"/>
      <c r="I14" s="3"/>
      <c r="K14" s="3"/>
      <c r="L14" s="3"/>
      <c r="M14" s="3"/>
    </row>
    <row r="15" spans="1:13" ht="18.75" customHeight="1">
      <c r="A15" s="105">
        <v>10</v>
      </c>
      <c r="B15" s="106" t="s">
        <v>27</v>
      </c>
      <c r="C15" s="107" t="s">
        <v>60</v>
      </c>
      <c r="D15" s="108" t="s">
        <v>41</v>
      </c>
      <c r="E15" s="3">
        <v>48</v>
      </c>
      <c r="F15" s="3">
        <v>40</v>
      </c>
      <c r="G15" s="3">
        <f t="shared" ref="G15:G20" si="2">E15-F15</f>
        <v>8</v>
      </c>
      <c r="H15" s="3"/>
      <c r="I15" s="3"/>
      <c r="J15" s="1">
        <f>E15+E16+E17</f>
        <v>129</v>
      </c>
      <c r="K15" s="3"/>
      <c r="L15" s="3"/>
      <c r="M15" s="3"/>
    </row>
    <row r="16" spans="1:13" ht="18.75" customHeight="1">
      <c r="A16" s="105">
        <f t="shared" si="0"/>
        <v>11</v>
      </c>
      <c r="B16" s="106" t="s">
        <v>28</v>
      </c>
      <c r="C16" s="107" t="s">
        <v>65</v>
      </c>
      <c r="D16" s="108" t="s">
        <v>66</v>
      </c>
      <c r="E16" s="3">
        <v>43</v>
      </c>
      <c r="F16" s="3">
        <v>39</v>
      </c>
      <c r="G16" s="3">
        <f t="shared" si="2"/>
        <v>4</v>
      </c>
      <c r="H16" s="3"/>
      <c r="I16" s="3"/>
      <c r="K16" s="3"/>
      <c r="L16" s="3"/>
      <c r="M16" s="3"/>
    </row>
    <row r="17" spans="1:13" ht="18.75" customHeight="1">
      <c r="A17" s="105">
        <f t="shared" si="0"/>
        <v>12</v>
      </c>
      <c r="B17" s="106" t="s">
        <v>29</v>
      </c>
      <c r="C17" s="107" t="s">
        <v>61</v>
      </c>
      <c r="D17" s="108" t="s">
        <v>39</v>
      </c>
      <c r="E17" s="3">
        <v>38</v>
      </c>
      <c r="F17" s="3">
        <v>37</v>
      </c>
      <c r="G17" s="3">
        <f t="shared" si="2"/>
        <v>1</v>
      </c>
      <c r="H17" s="3"/>
      <c r="I17" s="3"/>
      <c r="K17" s="3"/>
      <c r="L17" s="3"/>
      <c r="M17" s="3"/>
    </row>
    <row r="18" spans="1:13" ht="18.75" customHeight="1">
      <c r="A18" s="105">
        <f t="shared" si="0"/>
        <v>13</v>
      </c>
      <c r="B18" s="106" t="s">
        <v>30</v>
      </c>
      <c r="C18" s="107" t="s">
        <v>63</v>
      </c>
      <c r="D18" s="108" t="s">
        <v>64</v>
      </c>
      <c r="E18" s="3">
        <v>47</v>
      </c>
      <c r="F18" s="3">
        <v>43</v>
      </c>
      <c r="G18" s="3">
        <f t="shared" si="2"/>
        <v>4</v>
      </c>
      <c r="H18" s="3"/>
      <c r="I18" s="3"/>
      <c r="J18" s="1">
        <f>E18+E19+E20+E21</f>
        <v>177</v>
      </c>
      <c r="K18" s="3"/>
      <c r="L18" s="3"/>
      <c r="M18" s="3"/>
    </row>
    <row r="19" spans="1:13" ht="18.75" customHeight="1">
      <c r="A19" s="105">
        <f t="shared" si="0"/>
        <v>14</v>
      </c>
      <c r="B19" s="106" t="s">
        <v>31</v>
      </c>
      <c r="C19" s="107" t="s">
        <v>67</v>
      </c>
      <c r="D19" s="108" t="s">
        <v>44</v>
      </c>
      <c r="E19" s="3">
        <v>41</v>
      </c>
      <c r="F19" s="3">
        <v>34</v>
      </c>
      <c r="G19" s="3">
        <f t="shared" si="2"/>
        <v>7</v>
      </c>
      <c r="H19" s="3"/>
      <c r="I19" s="3"/>
      <c r="K19" s="3"/>
      <c r="L19" s="3"/>
      <c r="M19" s="3"/>
    </row>
    <row r="20" spans="1:13" ht="18.75" customHeight="1">
      <c r="A20" s="105">
        <f t="shared" si="0"/>
        <v>15</v>
      </c>
      <c r="B20" s="106" t="s">
        <v>32</v>
      </c>
      <c r="C20" s="107" t="s">
        <v>68</v>
      </c>
      <c r="D20" s="108" t="s">
        <v>42</v>
      </c>
      <c r="E20" s="3">
        <v>44</v>
      </c>
      <c r="F20" s="3">
        <v>40</v>
      </c>
      <c r="G20" s="3">
        <f t="shared" si="2"/>
        <v>4</v>
      </c>
      <c r="H20" s="3"/>
      <c r="I20" s="3"/>
      <c r="K20" s="3"/>
      <c r="L20" s="3"/>
      <c r="M20" s="3"/>
    </row>
    <row r="21" spans="1:13" ht="18.75" customHeight="1">
      <c r="A21" s="105">
        <f t="shared" si="0"/>
        <v>16</v>
      </c>
      <c r="B21" s="106" t="s">
        <v>33</v>
      </c>
      <c r="C21" s="107" t="s">
        <v>58</v>
      </c>
      <c r="D21" s="108" t="s">
        <v>18</v>
      </c>
      <c r="E21" s="504">
        <v>45</v>
      </c>
      <c r="F21" s="504">
        <v>37</v>
      </c>
      <c r="G21" s="504">
        <f>E21-F21</f>
        <v>8</v>
      </c>
      <c r="H21" s="3"/>
      <c r="I21" s="3"/>
      <c r="K21" s="3"/>
      <c r="L21" s="3"/>
      <c r="M21" s="3"/>
    </row>
    <row r="22" spans="1:13" ht="18.75" customHeight="1">
      <c r="A22" s="105">
        <f t="shared" si="0"/>
        <v>17</v>
      </c>
      <c r="B22" s="106" t="s">
        <v>34</v>
      </c>
      <c r="C22" s="107" t="s">
        <v>58</v>
      </c>
      <c r="D22" s="108" t="s">
        <v>18</v>
      </c>
      <c r="E22" s="505"/>
      <c r="F22" s="505"/>
      <c r="G22" s="505"/>
      <c r="H22" s="3"/>
      <c r="I22" s="3"/>
      <c r="K22" s="3"/>
      <c r="L22" s="3"/>
      <c r="M22" s="3"/>
    </row>
    <row r="23" spans="1:13" ht="18.75" customHeight="1">
      <c r="A23" s="105"/>
      <c r="B23" s="106"/>
      <c r="C23" s="107"/>
      <c r="D23" s="108"/>
      <c r="E23" s="3"/>
      <c r="F23" s="3"/>
      <c r="G23" s="3"/>
      <c r="H23" s="3"/>
      <c r="I23" s="3"/>
      <c r="K23" s="3"/>
      <c r="L23" s="3"/>
      <c r="M23" s="3"/>
    </row>
    <row r="24" spans="1:13" ht="18.75" customHeight="1">
      <c r="A24" s="105">
        <v>18</v>
      </c>
      <c r="B24" s="106" t="s">
        <v>965</v>
      </c>
      <c r="C24" s="107" t="s">
        <v>966</v>
      </c>
      <c r="D24" s="108" t="s">
        <v>40</v>
      </c>
      <c r="E24" s="3">
        <v>35</v>
      </c>
      <c r="F24" s="3">
        <v>34</v>
      </c>
      <c r="G24" s="3">
        <f t="shared" ref="G24:G28" si="3">E24-F24</f>
        <v>1</v>
      </c>
      <c r="H24" s="3"/>
      <c r="I24" s="3"/>
      <c r="J24" s="1">
        <f>E24+E25+E26</f>
        <v>129</v>
      </c>
      <c r="K24" s="3"/>
      <c r="L24" s="3"/>
      <c r="M24" s="3"/>
    </row>
    <row r="25" spans="1:13" ht="18.75" customHeight="1">
      <c r="A25" s="105">
        <f t="shared" si="0"/>
        <v>19</v>
      </c>
      <c r="B25" s="106" t="s">
        <v>967</v>
      </c>
      <c r="C25" s="107" t="s">
        <v>63</v>
      </c>
      <c r="D25" s="108" t="s">
        <v>64</v>
      </c>
      <c r="E25" s="3">
        <v>49</v>
      </c>
      <c r="F25" s="3">
        <v>44</v>
      </c>
      <c r="G25" s="3">
        <f t="shared" si="3"/>
        <v>5</v>
      </c>
      <c r="H25" s="3"/>
      <c r="I25" s="3"/>
      <c r="K25" s="3"/>
      <c r="L25" s="3"/>
      <c r="M25" s="3"/>
    </row>
    <row r="26" spans="1:13" ht="18.75" customHeight="1">
      <c r="A26" s="105">
        <f t="shared" si="0"/>
        <v>20</v>
      </c>
      <c r="B26" s="106" t="s">
        <v>968</v>
      </c>
      <c r="C26" s="107" t="s">
        <v>38</v>
      </c>
      <c r="D26" s="108" t="s">
        <v>37</v>
      </c>
      <c r="E26" s="3">
        <v>45</v>
      </c>
      <c r="F26" s="3">
        <v>35</v>
      </c>
      <c r="G26" s="3">
        <f t="shared" si="3"/>
        <v>10</v>
      </c>
      <c r="H26" s="3"/>
      <c r="I26" s="3"/>
      <c r="K26" s="3"/>
      <c r="L26" s="3"/>
      <c r="M26" s="3"/>
    </row>
    <row r="27" spans="1:13" ht="18.75" customHeight="1">
      <c r="A27" s="105">
        <f t="shared" si="0"/>
        <v>21</v>
      </c>
      <c r="B27" s="106" t="s">
        <v>969</v>
      </c>
      <c r="C27" s="107" t="s">
        <v>59</v>
      </c>
      <c r="D27" s="108" t="s">
        <v>40</v>
      </c>
      <c r="E27" s="3">
        <v>46</v>
      </c>
      <c r="F27" s="3">
        <v>41</v>
      </c>
      <c r="G27" s="3">
        <f t="shared" si="3"/>
        <v>5</v>
      </c>
      <c r="H27" s="3"/>
      <c r="I27" s="3"/>
      <c r="J27" s="1">
        <f>E27+E28+E29</f>
        <v>143</v>
      </c>
      <c r="K27" s="3"/>
      <c r="L27" s="3"/>
      <c r="M27" s="3"/>
    </row>
    <row r="28" spans="1:13" ht="18.75" customHeight="1">
      <c r="A28" s="105">
        <f t="shared" si="0"/>
        <v>22</v>
      </c>
      <c r="B28" s="106" t="s">
        <v>970</v>
      </c>
      <c r="C28" s="107" t="s">
        <v>67</v>
      </c>
      <c r="D28" s="108" t="s">
        <v>44</v>
      </c>
      <c r="E28" s="3">
        <v>50</v>
      </c>
      <c r="F28" s="3">
        <v>36</v>
      </c>
      <c r="G28" s="3">
        <f t="shared" si="3"/>
        <v>14</v>
      </c>
      <c r="H28" s="3"/>
      <c r="I28" s="3"/>
      <c r="K28" s="3"/>
      <c r="L28" s="3"/>
      <c r="M28" s="3"/>
    </row>
    <row r="29" spans="1:13" ht="18.75" customHeight="1">
      <c r="A29" s="105">
        <f t="shared" si="0"/>
        <v>23</v>
      </c>
      <c r="B29" s="106" t="s">
        <v>638</v>
      </c>
      <c r="C29" s="107" t="s">
        <v>58</v>
      </c>
      <c r="D29" s="108" t="s">
        <v>18</v>
      </c>
      <c r="E29" s="504">
        <v>47</v>
      </c>
      <c r="F29" s="504">
        <v>34</v>
      </c>
      <c r="G29" s="504">
        <f>E29-F29</f>
        <v>13</v>
      </c>
      <c r="H29" s="3"/>
      <c r="I29" s="3"/>
      <c r="K29" s="3"/>
      <c r="L29" s="3"/>
      <c r="M29" s="3"/>
    </row>
    <row r="30" spans="1:13" ht="18.75" customHeight="1">
      <c r="A30" s="105">
        <f t="shared" si="0"/>
        <v>24</v>
      </c>
      <c r="B30" s="106" t="s">
        <v>971</v>
      </c>
      <c r="C30" s="107" t="s">
        <v>58</v>
      </c>
      <c r="D30" s="108" t="s">
        <v>18</v>
      </c>
      <c r="E30" s="505"/>
      <c r="F30" s="505"/>
      <c r="G30" s="505"/>
      <c r="H30" s="3"/>
      <c r="I30" s="3"/>
      <c r="K30" s="3"/>
      <c r="L30" s="3"/>
      <c r="M30" s="3"/>
    </row>
    <row r="31" spans="1:13" ht="18.75" customHeight="1">
      <c r="A31" s="105"/>
      <c r="B31" s="106"/>
      <c r="C31" s="107"/>
      <c r="D31" s="108"/>
      <c r="E31" s="3"/>
      <c r="F31" s="3"/>
      <c r="G31" s="3"/>
      <c r="H31" s="3"/>
      <c r="I31" s="3"/>
      <c r="K31" s="3"/>
      <c r="L31" s="3"/>
      <c r="M31" s="3"/>
    </row>
    <row r="32" spans="1:13" ht="18.75" customHeight="1">
      <c r="A32" s="105">
        <v>25</v>
      </c>
      <c r="B32" s="106" t="s">
        <v>69</v>
      </c>
      <c r="C32" s="107" t="s">
        <v>56</v>
      </c>
      <c r="D32" s="108" t="s">
        <v>35</v>
      </c>
      <c r="E32" s="3">
        <v>28</v>
      </c>
      <c r="F32" s="3">
        <v>26</v>
      </c>
      <c r="G32" s="3">
        <f t="shared" ref="G32:G34" si="4">E32-F32</f>
        <v>2</v>
      </c>
      <c r="H32" s="3"/>
      <c r="I32" s="3"/>
      <c r="J32" s="1">
        <f>E32+E33</f>
        <v>56</v>
      </c>
      <c r="K32" s="3"/>
      <c r="L32" s="3"/>
      <c r="M32" s="3"/>
    </row>
    <row r="33" spans="1:13" ht="18.75" customHeight="1">
      <c r="A33" s="105">
        <f t="shared" si="0"/>
        <v>26</v>
      </c>
      <c r="B33" s="106" t="s">
        <v>70</v>
      </c>
      <c r="C33" s="107" t="s">
        <v>57</v>
      </c>
      <c r="D33" s="108" t="s">
        <v>45</v>
      </c>
      <c r="E33" s="3">
        <v>28</v>
      </c>
      <c r="F33" s="3">
        <v>19</v>
      </c>
      <c r="G33" s="3">
        <f t="shared" si="4"/>
        <v>9</v>
      </c>
      <c r="H33" s="3"/>
      <c r="I33" s="3"/>
      <c r="K33" s="3"/>
      <c r="L33" s="3"/>
      <c r="M33" s="3"/>
    </row>
    <row r="34" spans="1:13" ht="18.75" customHeight="1">
      <c r="A34" s="105">
        <f t="shared" si="0"/>
        <v>27</v>
      </c>
      <c r="B34" s="106" t="s">
        <v>71</v>
      </c>
      <c r="C34" s="107" t="s">
        <v>68</v>
      </c>
      <c r="D34" s="108" t="s">
        <v>42</v>
      </c>
      <c r="E34" s="3">
        <v>10</v>
      </c>
      <c r="F34" s="3">
        <v>10</v>
      </c>
      <c r="G34" s="3">
        <f t="shared" si="4"/>
        <v>0</v>
      </c>
      <c r="H34" s="3"/>
      <c r="I34" s="3"/>
      <c r="J34" s="1">
        <f>E34</f>
        <v>10</v>
      </c>
      <c r="K34" s="3"/>
      <c r="L34" s="3"/>
      <c r="M34" s="3"/>
    </row>
    <row r="35" spans="1:13" ht="18.75" customHeight="1">
      <c r="A35" s="105"/>
      <c r="B35" s="106"/>
      <c r="C35" s="107"/>
      <c r="D35" s="108"/>
      <c r="E35" s="3"/>
      <c r="F35" s="3"/>
      <c r="G35" s="3"/>
      <c r="H35" s="3"/>
      <c r="I35" s="3"/>
      <c r="K35" s="3"/>
      <c r="L35" s="3"/>
      <c r="M35" s="3"/>
    </row>
    <row r="36" spans="1:13" ht="18.75" customHeight="1">
      <c r="A36" s="105">
        <v>28</v>
      </c>
      <c r="B36" s="106" t="s">
        <v>972</v>
      </c>
      <c r="C36" s="107" t="s">
        <v>966</v>
      </c>
      <c r="D36" s="108" t="s">
        <v>40</v>
      </c>
      <c r="E36" s="3">
        <v>46</v>
      </c>
      <c r="F36" s="3">
        <v>38</v>
      </c>
      <c r="G36" s="3">
        <f t="shared" ref="G36:G37" si="5">E36-F36</f>
        <v>8</v>
      </c>
      <c r="H36" s="3"/>
      <c r="I36" s="3"/>
      <c r="J36" s="1">
        <f>E36</f>
        <v>46</v>
      </c>
      <c r="K36" s="3"/>
      <c r="L36" s="3"/>
      <c r="M36" s="3"/>
    </row>
    <row r="37" spans="1:13" ht="18.75" customHeight="1">
      <c r="A37" s="105">
        <f t="shared" si="0"/>
        <v>29</v>
      </c>
      <c r="B37" s="106" t="s">
        <v>973</v>
      </c>
      <c r="C37" s="107" t="s">
        <v>36</v>
      </c>
      <c r="D37" s="108" t="s">
        <v>62</v>
      </c>
      <c r="E37" s="3">
        <v>9</v>
      </c>
      <c r="F37" s="3">
        <v>7</v>
      </c>
      <c r="G37" s="3">
        <f t="shared" si="5"/>
        <v>2</v>
      </c>
      <c r="H37" s="3"/>
      <c r="I37" s="3"/>
      <c r="J37" s="1">
        <f>E37</f>
        <v>9</v>
      </c>
      <c r="K37" s="3"/>
      <c r="L37" s="3"/>
      <c r="M37" s="3"/>
    </row>
    <row r="38" spans="1:13" ht="18.75" customHeight="1">
      <c r="A38" s="109"/>
      <c r="D38"/>
      <c r="E38" s="3"/>
      <c r="F38" s="3"/>
      <c r="G38" s="3"/>
      <c r="H38" s="3"/>
      <c r="I38" s="3"/>
      <c r="K38" s="3"/>
      <c r="L38" s="3"/>
      <c r="M38" s="3"/>
    </row>
    <row r="39" spans="1:13" ht="18.75" customHeight="1">
      <c r="A39" s="105">
        <f>A37+1</f>
        <v>30</v>
      </c>
      <c r="B39" s="106" t="s">
        <v>974</v>
      </c>
      <c r="C39" s="107" t="s">
        <v>54</v>
      </c>
      <c r="D39" s="108" t="s">
        <v>43</v>
      </c>
      <c r="E39" s="504">
        <v>12</v>
      </c>
      <c r="F39" s="504">
        <v>10</v>
      </c>
      <c r="G39" s="504">
        <f>E39-F39</f>
        <v>2</v>
      </c>
      <c r="H39" s="3"/>
      <c r="I39" s="3"/>
      <c r="J39" s="1">
        <f>E39</f>
        <v>12</v>
      </c>
      <c r="K39" s="3"/>
      <c r="L39" s="3"/>
      <c r="M39" s="3"/>
    </row>
    <row r="40" spans="1:13" ht="18.75" customHeight="1">
      <c r="A40" s="105">
        <f t="shared" si="0"/>
        <v>31</v>
      </c>
      <c r="B40" s="106" t="s">
        <v>975</v>
      </c>
      <c r="C40" s="107" t="s">
        <v>54</v>
      </c>
      <c r="D40" s="108" t="s">
        <v>43</v>
      </c>
      <c r="E40" s="505"/>
      <c r="F40" s="505"/>
      <c r="G40" s="505"/>
      <c r="H40" s="3"/>
      <c r="I40" s="3"/>
      <c r="K40" s="3"/>
      <c r="L40" s="3"/>
      <c r="M40" s="3"/>
    </row>
    <row r="41" spans="1:13" ht="18.75" customHeight="1">
      <c r="A41" s="105">
        <f t="shared" si="0"/>
        <v>32</v>
      </c>
      <c r="B41" s="106" t="s">
        <v>976</v>
      </c>
      <c r="C41" s="107" t="s">
        <v>56</v>
      </c>
      <c r="D41" s="108" t="s">
        <v>35</v>
      </c>
      <c r="E41" s="3">
        <v>8</v>
      </c>
      <c r="F41" s="3">
        <v>8</v>
      </c>
      <c r="G41" s="3">
        <f t="shared" ref="G41" si="6">E41-F41</f>
        <v>0</v>
      </c>
      <c r="H41" s="3"/>
      <c r="I41" s="3"/>
      <c r="J41" s="1">
        <f>E41</f>
        <v>8</v>
      </c>
      <c r="K41" s="3"/>
      <c r="L41" s="3"/>
      <c r="M41" s="3"/>
    </row>
    <row r="42" spans="1:13">
      <c r="E42" s="1">
        <f>SUM(E5:E41)</f>
        <v>985</v>
      </c>
      <c r="F42" s="1">
        <f>SUM(F5:F41)</f>
        <v>867</v>
      </c>
      <c r="G42" s="1">
        <f>SUM(G5:G41)</f>
        <v>118</v>
      </c>
      <c r="J42" s="1">
        <f>SUM(J5:J41)</f>
        <v>985</v>
      </c>
    </row>
    <row r="43" spans="1:13">
      <c r="F43" s="1" t="s">
        <v>978</v>
      </c>
    </row>
    <row r="44" spans="1:13" s="112" customFormat="1">
      <c r="C44" s="112" t="s">
        <v>72</v>
      </c>
      <c r="D44" s="111"/>
      <c r="G44" s="112" t="s">
        <v>73</v>
      </c>
    </row>
    <row r="45" spans="1:13" s="112" customFormat="1">
      <c r="D45" s="111"/>
    </row>
    <row r="46" spans="1:13" s="112" customFormat="1">
      <c r="D46" s="111"/>
    </row>
    <row r="47" spans="1:13" s="112" customFormat="1">
      <c r="D47" s="111"/>
    </row>
    <row r="48" spans="1:13" s="112" customFormat="1">
      <c r="C48" s="112" t="s">
        <v>74</v>
      </c>
      <c r="D48" s="111"/>
      <c r="G48" s="112" t="s">
        <v>75</v>
      </c>
    </row>
  </sheetData>
  <mergeCells count="10">
    <mergeCell ref="C4:D4"/>
    <mergeCell ref="E21:E22"/>
    <mergeCell ref="F21:F22"/>
    <mergeCell ref="E29:E30"/>
    <mergeCell ref="F29:F30"/>
    <mergeCell ref="E39:E40"/>
    <mergeCell ref="F39:F40"/>
    <mergeCell ref="G39:G40"/>
    <mergeCell ref="G29:G30"/>
    <mergeCell ref="G21:G22"/>
  </mergeCells>
  <pageMargins left="0.70866141732283472" right="0" top="0.15748031496062992" bottom="0.15748031496062992" header="0.31496062992125984" footer="0.31496062992125984"/>
  <pageSetup paperSize="9"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181"/>
  <sheetViews>
    <sheetView workbookViewId="0">
      <selection activeCell="E14" sqref="E14"/>
    </sheetView>
  </sheetViews>
  <sheetFormatPr defaultRowHeight="16.5"/>
  <cols>
    <col min="1" max="1" width="3.28515625" style="118" customWidth="1"/>
    <col min="2" max="2" width="13" style="25" customWidth="1"/>
    <col min="3" max="3" width="8.140625" style="25" customWidth="1"/>
    <col min="4" max="4" width="12.140625" style="25" customWidth="1"/>
    <col min="5" max="5" width="8.42578125" style="25" customWidth="1"/>
    <col min="6" max="6" width="12.85546875" style="25" customWidth="1"/>
    <col min="7" max="7" width="9.7109375" style="25" customWidth="1"/>
    <col min="8" max="8" width="8" style="25" customWidth="1"/>
    <col min="9" max="9" width="7.42578125" style="25" customWidth="1"/>
    <col min="10" max="10" width="9.42578125" style="25" customWidth="1"/>
    <col min="11" max="12" width="8.140625" style="25" customWidth="1"/>
    <col min="13" max="13" width="9.140625" style="156"/>
    <col min="14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9" customHeight="1"/>
    <row r="2" spans="1:23" ht="19.5" customHeight="1">
      <c r="A2" s="534" t="s">
        <v>77</v>
      </c>
      <c r="B2" s="534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29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1496</v>
      </c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0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157"/>
    </row>
    <row r="10" spans="1:23" s="30" customFormat="1" ht="38.25" customHeight="1">
      <c r="A10" s="119" t="s">
        <v>48</v>
      </c>
      <c r="B10" s="119" t="s">
        <v>9</v>
      </c>
      <c r="C10" s="539" t="s">
        <v>111</v>
      </c>
      <c r="D10" s="539"/>
      <c r="E10" s="539"/>
      <c r="F10" s="27" t="s">
        <v>112</v>
      </c>
      <c r="G10" s="119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29" t="s">
        <v>92</v>
      </c>
      <c r="M10" s="158"/>
    </row>
    <row r="11" spans="1:23" s="35" customFormat="1" ht="21.75" customHeight="1">
      <c r="A11" s="31"/>
      <c r="B11" s="122"/>
      <c r="C11" s="123"/>
      <c r="D11" s="124"/>
      <c r="E11" s="139"/>
      <c r="F11" s="126"/>
      <c r="G11" s="140"/>
      <c r="H11" s="141"/>
      <c r="I11" s="141"/>
      <c r="J11" s="32"/>
      <c r="K11" s="33"/>
      <c r="L11" s="34"/>
      <c r="M11" s="159"/>
      <c r="N11" s="142"/>
      <c r="O11" s="150"/>
    </row>
    <row r="12" spans="1:23" s="35" customFormat="1" ht="21.75" customHeight="1">
      <c r="A12" s="31"/>
      <c r="B12" s="122"/>
      <c r="C12" s="123"/>
      <c r="D12" s="124"/>
      <c r="E12" s="139"/>
      <c r="F12" s="126"/>
      <c r="G12" s="140"/>
      <c r="H12" s="141"/>
      <c r="I12" s="141"/>
      <c r="J12" s="32"/>
      <c r="K12" s="33"/>
      <c r="L12" s="34"/>
      <c r="M12" s="159"/>
      <c r="N12" s="142"/>
      <c r="O12" s="150"/>
    </row>
    <row r="13" spans="1:23" s="35" customFormat="1" ht="21.75" customHeight="1">
      <c r="A13" s="31"/>
      <c r="B13" s="122"/>
      <c r="C13" s="123"/>
      <c r="D13" s="124"/>
      <c r="E13" s="139"/>
      <c r="F13" s="126"/>
      <c r="G13" s="140"/>
      <c r="H13" s="141"/>
      <c r="I13" s="141"/>
      <c r="J13" s="32"/>
      <c r="K13" s="33"/>
      <c r="L13" s="34"/>
      <c r="M13" s="159"/>
      <c r="N13" s="142"/>
      <c r="O13" s="150"/>
    </row>
    <row r="14" spans="1:23" s="35" customFormat="1" ht="21.75" customHeight="1">
      <c r="A14" s="31"/>
      <c r="B14" s="122"/>
      <c r="C14" s="123"/>
      <c r="D14" s="124"/>
      <c r="E14" s="139"/>
      <c r="F14" s="126"/>
      <c r="G14" s="140"/>
      <c r="H14" s="141"/>
      <c r="I14" s="141"/>
      <c r="J14" s="32"/>
      <c r="K14" s="33"/>
      <c r="L14" s="34"/>
      <c r="M14" s="159"/>
      <c r="N14" s="142"/>
      <c r="O14" s="150"/>
    </row>
    <row r="15" spans="1:23" s="35" customFormat="1" ht="21.75" customHeight="1">
      <c r="A15" s="31"/>
      <c r="B15" s="122"/>
      <c r="C15" s="123"/>
      <c r="D15" s="124"/>
      <c r="E15" s="139"/>
      <c r="F15" s="126"/>
      <c r="G15" s="140"/>
      <c r="H15" s="141"/>
      <c r="I15" s="141"/>
      <c r="J15" s="32"/>
      <c r="K15" s="33"/>
      <c r="L15" s="34"/>
      <c r="M15" s="159"/>
      <c r="N15" s="142"/>
      <c r="O15" s="150"/>
    </row>
    <row r="16" spans="1:23" s="35" customFormat="1" ht="21.75" customHeight="1">
      <c r="A16" s="31"/>
      <c r="B16" s="122"/>
      <c r="C16" s="123"/>
      <c r="D16" s="124"/>
      <c r="E16" s="139"/>
      <c r="F16" s="126"/>
      <c r="G16" s="140"/>
      <c r="H16" s="141"/>
      <c r="I16" s="141"/>
      <c r="J16" s="32"/>
      <c r="K16" s="33"/>
      <c r="L16" s="34"/>
      <c r="M16" s="159"/>
      <c r="N16" s="142"/>
      <c r="O16" s="150"/>
    </row>
    <row r="17" spans="1:15" s="35" customFormat="1" ht="21.75" customHeight="1">
      <c r="A17" s="31"/>
      <c r="B17" s="122"/>
      <c r="C17" s="123"/>
      <c r="D17" s="124"/>
      <c r="E17" s="139"/>
      <c r="F17" s="126"/>
      <c r="G17" s="140"/>
      <c r="H17" s="141"/>
      <c r="I17" s="141"/>
      <c r="J17" s="32"/>
      <c r="K17" s="33"/>
      <c r="L17" s="34"/>
      <c r="M17" s="159"/>
      <c r="N17" s="142"/>
      <c r="O17" s="150"/>
    </row>
    <row r="18" spans="1:15" s="35" customFormat="1" ht="21.75" customHeight="1">
      <c r="A18" s="31"/>
      <c r="B18" s="122"/>
      <c r="C18" s="123"/>
      <c r="D18" s="124"/>
      <c r="E18" s="139"/>
      <c r="F18" s="126"/>
      <c r="G18" s="140"/>
      <c r="H18" s="141"/>
      <c r="I18" s="141"/>
      <c r="J18" s="32"/>
      <c r="K18" s="33"/>
      <c r="L18" s="34"/>
      <c r="M18" s="159"/>
      <c r="N18" s="142"/>
      <c r="O18" s="150"/>
    </row>
    <row r="19" spans="1:15" s="35" customFormat="1" ht="21.75" customHeight="1">
      <c r="A19" s="31"/>
      <c r="B19" s="122"/>
      <c r="C19" s="123"/>
      <c r="D19" s="124"/>
      <c r="E19" s="139"/>
      <c r="F19" s="126"/>
      <c r="G19" s="140"/>
      <c r="H19" s="141"/>
      <c r="I19" s="141"/>
      <c r="J19" s="32"/>
      <c r="K19" s="33"/>
      <c r="L19" s="34"/>
      <c r="M19" s="159"/>
      <c r="N19" s="142"/>
      <c r="O19" s="150"/>
    </row>
    <row r="20" spans="1:15" s="35" customFormat="1" ht="21.75" customHeight="1">
      <c r="A20" s="31"/>
      <c r="B20" s="122"/>
      <c r="C20" s="123"/>
      <c r="D20" s="124"/>
      <c r="E20" s="139"/>
      <c r="F20" s="126"/>
      <c r="G20" s="140"/>
      <c r="H20" s="141"/>
      <c r="I20" s="141"/>
      <c r="J20" s="32"/>
      <c r="K20" s="33"/>
      <c r="L20" s="34"/>
      <c r="M20" s="159"/>
      <c r="N20" s="142"/>
      <c r="O20" s="150"/>
    </row>
    <row r="21" spans="1:15" s="35" customFormat="1" ht="21.75" customHeight="1">
      <c r="A21" s="31"/>
      <c r="B21" s="122"/>
      <c r="C21" s="123"/>
      <c r="D21" s="124"/>
      <c r="E21" s="139"/>
      <c r="F21" s="126"/>
      <c r="G21" s="140"/>
      <c r="H21" s="141"/>
      <c r="I21" s="141"/>
      <c r="J21" s="32"/>
      <c r="K21" s="33"/>
      <c r="L21" s="34"/>
      <c r="M21" s="159"/>
      <c r="N21" s="142"/>
      <c r="O21" s="150"/>
    </row>
    <row r="22" spans="1:15" s="35" customFormat="1" ht="21.75" customHeight="1">
      <c r="A22" s="31"/>
      <c r="B22" s="122"/>
      <c r="C22" s="123"/>
      <c r="D22" s="124"/>
      <c r="E22" s="139"/>
      <c r="F22" s="126"/>
      <c r="G22" s="140"/>
      <c r="H22" s="141"/>
      <c r="I22" s="141"/>
      <c r="J22" s="32"/>
      <c r="K22" s="33"/>
      <c r="L22" s="34"/>
      <c r="M22" s="159"/>
      <c r="N22" s="142"/>
      <c r="O22" s="150"/>
    </row>
    <row r="23" spans="1:15" s="35" customFormat="1" ht="21.75" customHeight="1">
      <c r="A23" s="31"/>
      <c r="B23" s="122"/>
      <c r="C23" s="123"/>
      <c r="D23" s="124"/>
      <c r="E23" s="139"/>
      <c r="F23" s="126"/>
      <c r="G23" s="140"/>
      <c r="H23" s="141"/>
      <c r="I23" s="141"/>
      <c r="J23" s="32"/>
      <c r="K23" s="33"/>
      <c r="L23" s="34"/>
      <c r="M23" s="159"/>
      <c r="N23" s="142"/>
      <c r="O23" s="150"/>
    </row>
    <row r="24" spans="1:15" s="35" customFormat="1" ht="21.75" customHeight="1">
      <c r="A24" s="31"/>
      <c r="B24" s="122"/>
      <c r="C24" s="123"/>
      <c r="D24" s="124"/>
      <c r="E24" s="139"/>
      <c r="F24" s="126"/>
      <c r="G24" s="140"/>
      <c r="H24" s="141"/>
      <c r="I24" s="141"/>
      <c r="J24" s="32"/>
      <c r="K24" s="33"/>
      <c r="L24" s="34"/>
      <c r="M24" s="159"/>
      <c r="N24" s="142"/>
      <c r="O24" s="150"/>
    </row>
    <row r="25" spans="1:15" s="35" customFormat="1" ht="21.75" customHeight="1">
      <c r="A25" s="31"/>
      <c r="B25" s="122"/>
      <c r="C25" s="123"/>
      <c r="D25" s="124"/>
      <c r="E25" s="139"/>
      <c r="F25" s="126"/>
      <c r="G25" s="140"/>
      <c r="H25" s="141"/>
      <c r="I25" s="141"/>
      <c r="J25" s="32"/>
      <c r="K25" s="33"/>
      <c r="L25" s="34"/>
      <c r="M25" s="159"/>
      <c r="N25" s="142"/>
      <c r="O25" s="150"/>
    </row>
    <row r="26" spans="1:15" s="35" customFormat="1" ht="21.75" customHeight="1">
      <c r="A26" s="31"/>
      <c r="B26" s="122"/>
      <c r="C26" s="123"/>
      <c r="D26" s="124"/>
      <c r="E26" s="139"/>
      <c r="F26" s="126"/>
      <c r="G26" s="140"/>
      <c r="H26" s="141"/>
      <c r="I26" s="141"/>
      <c r="J26" s="32"/>
      <c r="K26" s="33"/>
      <c r="L26" s="34"/>
      <c r="M26" s="159"/>
      <c r="N26" s="142"/>
      <c r="O26" s="150"/>
    </row>
    <row r="27" spans="1:15" s="35" customFormat="1" ht="21.75" customHeight="1">
      <c r="A27" s="31"/>
      <c r="B27" s="122"/>
      <c r="C27" s="123"/>
      <c r="D27" s="124"/>
      <c r="E27" s="139"/>
      <c r="F27" s="126"/>
      <c r="G27" s="140"/>
      <c r="H27" s="141"/>
      <c r="I27" s="141"/>
      <c r="J27" s="32"/>
      <c r="K27" s="33"/>
      <c r="L27" s="34"/>
      <c r="M27" s="159"/>
      <c r="N27" s="142"/>
      <c r="O27" s="150"/>
    </row>
    <row r="28" spans="1:15" s="35" customFormat="1" ht="21.75" customHeight="1">
      <c r="A28" s="31"/>
      <c r="B28" s="122"/>
      <c r="C28" s="123"/>
      <c r="D28" s="124"/>
      <c r="E28" s="139"/>
      <c r="F28" s="126"/>
      <c r="G28" s="140"/>
      <c r="H28" s="141"/>
      <c r="I28" s="141"/>
      <c r="J28" s="32"/>
      <c r="K28" s="33"/>
      <c r="L28" s="34"/>
      <c r="M28" s="159"/>
      <c r="N28" s="142"/>
      <c r="O28" s="150"/>
    </row>
    <row r="29" spans="1:15" s="35" customFormat="1" ht="21.75" customHeight="1">
      <c r="A29" s="31"/>
      <c r="B29" s="122"/>
      <c r="C29" s="123"/>
      <c r="D29" s="124"/>
      <c r="E29" s="139"/>
      <c r="F29" s="126"/>
      <c r="G29" s="140"/>
      <c r="H29" s="141"/>
      <c r="I29" s="141"/>
      <c r="J29" s="32"/>
      <c r="K29" s="33"/>
      <c r="L29" s="34"/>
      <c r="M29" s="159"/>
      <c r="N29" s="142"/>
      <c r="O29" s="150"/>
    </row>
    <row r="30" spans="1:15" s="35" customFormat="1" ht="21.75" customHeight="1">
      <c r="A30" s="31"/>
      <c r="B30" s="122"/>
      <c r="C30" s="123"/>
      <c r="D30" s="124"/>
      <c r="E30" s="139"/>
      <c r="F30" s="126"/>
      <c r="G30" s="140"/>
      <c r="H30" s="141"/>
      <c r="I30" s="141"/>
      <c r="J30" s="32"/>
      <c r="K30" s="33"/>
      <c r="L30" s="34"/>
      <c r="M30" s="159"/>
      <c r="N30" s="142"/>
      <c r="O30" s="150"/>
    </row>
    <row r="31" spans="1:15" s="35" customFormat="1" ht="21.75" customHeight="1">
      <c r="A31" s="31"/>
      <c r="B31" s="122"/>
      <c r="C31" s="123"/>
      <c r="D31" s="124"/>
      <c r="E31" s="139"/>
      <c r="F31" s="126"/>
      <c r="G31" s="140"/>
      <c r="H31" s="141"/>
      <c r="I31" s="141"/>
      <c r="J31" s="32"/>
      <c r="K31" s="33"/>
      <c r="L31" s="34"/>
      <c r="M31" s="159"/>
      <c r="N31" s="142"/>
      <c r="O31" s="150"/>
    </row>
    <row r="32" spans="1:15" s="35" customFormat="1" ht="21.75" customHeight="1">
      <c r="A32" s="31"/>
      <c r="B32" s="122"/>
      <c r="C32" s="123"/>
      <c r="D32" s="124"/>
      <c r="E32" s="139"/>
      <c r="F32" s="126"/>
      <c r="G32" s="140"/>
      <c r="H32" s="141"/>
      <c r="I32" s="141"/>
      <c r="J32" s="32"/>
      <c r="K32" s="33"/>
      <c r="L32" s="34"/>
      <c r="M32" s="159"/>
      <c r="N32" s="142"/>
      <c r="O32" s="150"/>
    </row>
    <row r="33" spans="1:15" s="35" customFormat="1" ht="21.75" customHeight="1">
      <c r="A33" s="31"/>
      <c r="B33" s="122"/>
      <c r="C33" s="123"/>
      <c r="D33" s="124"/>
      <c r="E33" s="139"/>
      <c r="F33" s="126"/>
      <c r="G33" s="140"/>
      <c r="H33" s="141"/>
      <c r="I33" s="141"/>
      <c r="J33" s="32"/>
      <c r="K33" s="33"/>
      <c r="L33" s="34"/>
      <c r="M33" s="159"/>
      <c r="N33" s="142"/>
      <c r="O33" s="150"/>
    </row>
    <row r="34" spans="1:15" s="35" customFormat="1" ht="21.75" customHeight="1">
      <c r="A34" s="31"/>
      <c r="B34" s="122"/>
      <c r="C34" s="123"/>
      <c r="D34" s="124"/>
      <c r="E34" s="139"/>
      <c r="F34" s="126"/>
      <c r="G34" s="140"/>
      <c r="H34" s="141"/>
      <c r="I34" s="141"/>
      <c r="J34" s="32"/>
      <c r="K34" s="33"/>
      <c r="L34" s="34"/>
      <c r="M34" s="159"/>
      <c r="N34" s="142"/>
      <c r="O34" s="150"/>
    </row>
    <row r="35" spans="1:15" s="35" customFormat="1" ht="21.75" customHeight="1">
      <c r="A35" s="31"/>
      <c r="B35" s="122"/>
      <c r="C35" s="123"/>
      <c r="D35" s="124"/>
      <c r="E35" s="139"/>
      <c r="F35" s="126"/>
      <c r="G35" s="140"/>
      <c r="H35" s="141"/>
      <c r="I35" s="141"/>
      <c r="J35" s="32"/>
      <c r="K35" s="33"/>
      <c r="L35" s="34"/>
      <c r="M35" s="159"/>
      <c r="N35" s="142"/>
      <c r="O35" s="150"/>
    </row>
    <row r="36" spans="1:15" s="35" customFormat="1" ht="21.75" customHeight="1">
      <c r="A36" s="31"/>
      <c r="B36" s="122"/>
      <c r="C36" s="123"/>
      <c r="D36" s="124"/>
      <c r="E36" s="139"/>
      <c r="F36" s="126"/>
      <c r="G36" s="140"/>
      <c r="H36" s="141"/>
      <c r="I36" s="141"/>
      <c r="J36" s="32"/>
      <c r="K36" s="33"/>
      <c r="L36" s="34"/>
      <c r="M36" s="159"/>
      <c r="N36" s="142"/>
      <c r="O36" s="150"/>
    </row>
    <row r="37" spans="1:15" s="35" customFormat="1" ht="21.75" customHeight="1">
      <c r="A37" s="31"/>
      <c r="B37" s="122"/>
      <c r="C37" s="123"/>
      <c r="D37" s="124"/>
      <c r="E37" s="139"/>
      <c r="F37" s="126"/>
      <c r="G37" s="140"/>
      <c r="H37" s="141"/>
      <c r="I37" s="141"/>
      <c r="J37" s="32"/>
      <c r="K37" s="33"/>
      <c r="L37" s="34"/>
      <c r="M37" s="159"/>
      <c r="N37" s="142"/>
      <c r="O37" s="150"/>
    </row>
    <row r="38" spans="1:15" s="35" customFormat="1" ht="21.75" customHeight="1">
      <c r="A38" s="31"/>
      <c r="B38" s="122"/>
      <c r="C38" s="123"/>
      <c r="D38" s="124"/>
      <c r="E38" s="139"/>
      <c r="F38" s="126"/>
      <c r="G38" s="140"/>
      <c r="H38" s="141"/>
      <c r="I38" s="141"/>
      <c r="J38" s="32"/>
      <c r="K38" s="33"/>
      <c r="L38" s="34"/>
      <c r="M38" s="159"/>
      <c r="N38" s="142"/>
      <c r="O38" s="150"/>
    </row>
    <row r="39" spans="1:15" s="35" customFormat="1" ht="21.75" customHeight="1">
      <c r="A39" s="31"/>
      <c r="B39" s="122"/>
      <c r="C39" s="123"/>
      <c r="D39" s="124"/>
      <c r="E39" s="139"/>
      <c r="F39" s="126"/>
      <c r="G39" s="140"/>
      <c r="H39" s="141"/>
      <c r="I39" s="141"/>
      <c r="J39" s="32"/>
      <c r="K39" s="33"/>
      <c r="L39" s="34"/>
      <c r="M39" s="159"/>
      <c r="N39" s="142"/>
      <c r="O39" s="150"/>
    </row>
    <row r="40" spans="1:15" s="35" customFormat="1" ht="21.75" customHeight="1">
      <c r="A40" s="31"/>
      <c r="B40" s="122"/>
      <c r="C40" s="123"/>
      <c r="D40" s="124"/>
      <c r="E40" s="139"/>
      <c r="F40" s="126"/>
      <c r="G40" s="140"/>
      <c r="H40" s="141"/>
      <c r="I40" s="141"/>
      <c r="J40" s="32"/>
      <c r="K40" s="33"/>
      <c r="L40" s="34"/>
      <c r="M40" s="159"/>
      <c r="N40" s="142"/>
      <c r="O40" s="150"/>
    </row>
    <row r="41" spans="1:15" s="35" customFormat="1" ht="21.75" customHeight="1">
      <c r="A41" s="31"/>
      <c r="B41" s="122"/>
      <c r="C41" s="123"/>
      <c r="D41" s="124"/>
      <c r="E41" s="139"/>
      <c r="F41" s="126"/>
      <c r="G41" s="140"/>
      <c r="H41" s="141"/>
      <c r="I41" s="141"/>
      <c r="J41" s="32"/>
      <c r="K41" s="33"/>
      <c r="L41" s="34"/>
      <c r="M41" s="159"/>
      <c r="N41" s="142"/>
      <c r="O41" s="150"/>
    </row>
    <row r="42" spans="1:15" s="35" customFormat="1" ht="21.75" customHeight="1">
      <c r="A42" s="31"/>
      <c r="B42" s="122"/>
      <c r="C42" s="123"/>
      <c r="D42" s="124"/>
      <c r="E42" s="139"/>
      <c r="F42" s="126"/>
      <c r="G42" s="140"/>
      <c r="H42" s="141"/>
      <c r="I42" s="141"/>
      <c r="J42" s="32"/>
      <c r="K42" s="33"/>
      <c r="L42" s="34"/>
      <c r="M42" s="159"/>
      <c r="N42" s="142"/>
      <c r="O42" s="150"/>
    </row>
    <row r="43" spans="1:15" s="35" customFormat="1" ht="21.75" customHeight="1">
      <c r="A43" s="31"/>
      <c r="B43" s="122"/>
      <c r="C43" s="123"/>
      <c r="D43" s="124"/>
      <c r="E43" s="139"/>
      <c r="F43" s="126"/>
      <c r="G43" s="140"/>
      <c r="H43" s="141"/>
      <c r="I43" s="141"/>
      <c r="J43" s="32"/>
      <c r="K43" s="33"/>
      <c r="L43" s="34"/>
      <c r="M43" s="159"/>
      <c r="N43" s="142"/>
      <c r="O43" s="150"/>
    </row>
    <row r="44" spans="1:15" s="35" customFormat="1" ht="21.75" customHeight="1">
      <c r="A44" s="31"/>
      <c r="B44" s="122"/>
      <c r="C44" s="123"/>
      <c r="D44" s="124"/>
      <c r="E44" s="139"/>
      <c r="F44" s="126"/>
      <c r="G44" s="140"/>
      <c r="H44" s="141"/>
      <c r="I44" s="141"/>
      <c r="J44" s="32"/>
      <c r="K44" s="33"/>
      <c r="L44" s="34"/>
      <c r="M44" s="159"/>
      <c r="N44" s="142"/>
      <c r="O44" s="150"/>
    </row>
    <row r="45" spans="1:15" s="35" customFormat="1" ht="21.75" customHeight="1">
      <c r="A45" s="31"/>
      <c r="B45" s="122"/>
      <c r="C45" s="123"/>
      <c r="D45" s="124"/>
      <c r="E45" s="139"/>
      <c r="F45" s="126"/>
      <c r="G45" s="140"/>
      <c r="H45" s="141"/>
      <c r="I45" s="141"/>
      <c r="J45" s="32"/>
      <c r="K45" s="33"/>
      <c r="L45" s="34"/>
      <c r="M45" s="159"/>
      <c r="N45" s="142"/>
      <c r="O45" s="150"/>
    </row>
    <row r="46" spans="1:15" s="35" customFormat="1" ht="21.75" customHeight="1">
      <c r="A46" s="31"/>
      <c r="B46" s="122"/>
      <c r="C46" s="123"/>
      <c r="D46" s="124"/>
      <c r="E46" s="139"/>
      <c r="F46" s="126"/>
      <c r="G46" s="140"/>
      <c r="H46" s="141"/>
      <c r="I46" s="141"/>
      <c r="J46" s="32"/>
      <c r="K46" s="33"/>
      <c r="L46" s="34"/>
      <c r="M46" s="159"/>
      <c r="N46" s="142"/>
      <c r="O46" s="150"/>
    </row>
    <row r="47" spans="1:15" s="35" customFormat="1" ht="21.75" customHeight="1">
      <c r="A47" s="31"/>
      <c r="B47" s="122"/>
      <c r="C47" s="123"/>
      <c r="D47" s="124"/>
      <c r="E47" s="139"/>
      <c r="F47" s="126"/>
      <c r="G47" s="140"/>
      <c r="H47" s="141"/>
      <c r="I47" s="141"/>
      <c r="J47" s="32"/>
      <c r="K47" s="33"/>
      <c r="L47" s="34"/>
      <c r="M47" s="159"/>
      <c r="N47" s="142"/>
      <c r="O47" s="150"/>
    </row>
    <row r="48" spans="1:15" s="35" customFormat="1" ht="21.75" customHeight="1">
      <c r="A48" s="31"/>
      <c r="B48" s="122"/>
      <c r="C48" s="123"/>
      <c r="D48" s="124"/>
      <c r="E48" s="139"/>
      <c r="F48" s="126"/>
      <c r="G48" s="140"/>
      <c r="H48" s="141"/>
      <c r="I48" s="141"/>
      <c r="J48" s="32"/>
      <c r="K48" s="33"/>
      <c r="L48" s="34"/>
      <c r="M48" s="159"/>
      <c r="N48" s="142"/>
      <c r="O48" s="150"/>
    </row>
    <row r="49" spans="1:15" s="35" customFormat="1" ht="21.75" customHeight="1">
      <c r="A49" s="31"/>
      <c r="B49" s="122"/>
      <c r="C49" s="123"/>
      <c r="D49" s="124"/>
      <c r="E49" s="139"/>
      <c r="F49" s="126"/>
      <c r="G49" s="140"/>
      <c r="H49" s="141"/>
      <c r="I49" s="141"/>
      <c r="J49" s="32"/>
      <c r="K49" s="33"/>
      <c r="L49" s="34"/>
      <c r="M49" s="159"/>
      <c r="N49" s="142"/>
      <c r="O49" s="150"/>
    </row>
    <row r="50" spans="1:15" s="35" customFormat="1" ht="21.75" customHeight="1">
      <c r="A50" s="31"/>
      <c r="B50" s="122"/>
      <c r="C50" s="123"/>
      <c r="D50" s="124"/>
      <c r="E50" s="139"/>
      <c r="F50" s="126"/>
      <c r="G50" s="140"/>
      <c r="H50" s="141"/>
      <c r="I50" s="141"/>
      <c r="J50" s="32"/>
      <c r="K50" s="33"/>
      <c r="L50" s="34"/>
      <c r="M50" s="159"/>
      <c r="N50" s="142"/>
      <c r="O50" s="150"/>
    </row>
    <row r="51" spans="1:15" s="35" customFormat="1" ht="21.75" customHeight="1">
      <c r="A51" s="31"/>
      <c r="B51" s="122"/>
      <c r="C51" s="123"/>
      <c r="D51" s="124"/>
      <c r="E51" s="139"/>
      <c r="F51" s="126"/>
      <c r="G51" s="140"/>
      <c r="H51" s="141"/>
      <c r="I51" s="141"/>
      <c r="J51" s="32"/>
      <c r="K51" s="33"/>
      <c r="L51" s="34"/>
      <c r="M51" s="159"/>
      <c r="N51" s="142"/>
      <c r="O51" s="150"/>
    </row>
    <row r="52" spans="1:15" s="35" customFormat="1" ht="21.75" customHeight="1">
      <c r="A52" s="31"/>
      <c r="B52" s="122"/>
      <c r="C52" s="123"/>
      <c r="D52" s="124"/>
      <c r="E52" s="139"/>
      <c r="F52" s="126"/>
      <c r="G52" s="140"/>
      <c r="H52" s="141"/>
      <c r="I52" s="141"/>
      <c r="J52" s="32"/>
      <c r="K52" s="33"/>
      <c r="L52" s="34"/>
      <c r="M52" s="159"/>
      <c r="N52" s="142"/>
      <c r="O52" s="150"/>
    </row>
    <row r="53" spans="1:15" s="35" customFormat="1" ht="21.75" customHeight="1">
      <c r="A53" s="31"/>
      <c r="B53" s="122"/>
      <c r="C53" s="123"/>
      <c r="D53" s="124"/>
      <c r="E53" s="139"/>
      <c r="F53" s="126"/>
      <c r="G53" s="140"/>
      <c r="H53" s="141"/>
      <c r="I53" s="141"/>
      <c r="J53" s="32"/>
      <c r="K53" s="33"/>
      <c r="L53" s="34"/>
      <c r="M53" s="159"/>
      <c r="N53" s="142"/>
      <c r="O53" s="150"/>
    </row>
    <row r="54" spans="1:15" s="35" customFormat="1" ht="21.75" customHeight="1">
      <c r="A54" s="31"/>
      <c r="B54" s="122"/>
      <c r="C54" s="123"/>
      <c r="D54" s="124"/>
      <c r="E54" s="139"/>
      <c r="F54" s="126"/>
      <c r="G54" s="140"/>
      <c r="H54" s="141"/>
      <c r="I54" s="141"/>
      <c r="J54" s="32"/>
      <c r="K54" s="33"/>
      <c r="L54" s="34"/>
      <c r="M54" s="159"/>
      <c r="N54" s="142"/>
      <c r="O54" s="150"/>
    </row>
    <row r="55" spans="1:15" s="35" customFormat="1" ht="21.75" customHeight="1">
      <c r="A55" s="31"/>
      <c r="B55" s="122"/>
      <c r="C55" s="123"/>
      <c r="D55" s="124"/>
      <c r="E55" s="139"/>
      <c r="F55" s="126"/>
      <c r="G55" s="140"/>
      <c r="H55" s="141"/>
      <c r="I55" s="141"/>
      <c r="J55" s="32"/>
      <c r="K55" s="33"/>
      <c r="L55" s="34"/>
      <c r="M55" s="159"/>
      <c r="N55" s="142"/>
      <c r="O55" s="150"/>
    </row>
    <row r="56" spans="1:15" s="35" customFormat="1" ht="21.75" customHeight="1">
      <c r="A56" s="31"/>
      <c r="B56" s="122"/>
      <c r="C56" s="123"/>
      <c r="D56" s="124"/>
      <c r="E56" s="139"/>
      <c r="F56" s="126"/>
      <c r="G56" s="140"/>
      <c r="H56" s="141"/>
      <c r="I56" s="141"/>
      <c r="J56" s="32"/>
      <c r="K56" s="33"/>
      <c r="L56" s="34"/>
      <c r="M56" s="159"/>
      <c r="N56" s="142"/>
      <c r="O56" s="150"/>
    </row>
    <row r="57" spans="1:15" s="35" customFormat="1" ht="21.75" customHeight="1">
      <c r="A57" s="31"/>
      <c r="B57" s="122"/>
      <c r="C57" s="123"/>
      <c r="D57" s="124"/>
      <c r="E57" s="139"/>
      <c r="F57" s="126"/>
      <c r="G57" s="140"/>
      <c r="H57" s="141"/>
      <c r="I57" s="141"/>
      <c r="J57" s="32"/>
      <c r="K57" s="33"/>
      <c r="L57" s="34"/>
      <c r="M57" s="159"/>
      <c r="N57" s="142"/>
      <c r="O57" s="150"/>
    </row>
    <row r="58" spans="1:15" s="35" customFormat="1" ht="21.75" customHeight="1">
      <c r="A58" s="31"/>
      <c r="B58" s="122"/>
      <c r="C58" s="123"/>
      <c r="D58" s="124"/>
      <c r="E58" s="139"/>
      <c r="F58" s="126"/>
      <c r="G58" s="140"/>
      <c r="H58" s="141"/>
      <c r="I58" s="141"/>
      <c r="J58" s="32"/>
      <c r="K58" s="33"/>
      <c r="L58" s="34"/>
      <c r="M58" s="159"/>
      <c r="N58" s="142"/>
      <c r="O58" s="150"/>
    </row>
    <row r="59" spans="1:15" s="35" customFormat="1" ht="21.75" customHeight="1">
      <c r="A59" s="31"/>
      <c r="B59" s="122"/>
      <c r="C59" s="123"/>
      <c r="D59" s="124"/>
      <c r="E59" s="139"/>
      <c r="F59" s="126"/>
      <c r="G59" s="140"/>
      <c r="H59" s="141"/>
      <c r="I59" s="141"/>
      <c r="J59" s="32"/>
      <c r="K59" s="33"/>
      <c r="L59" s="34"/>
      <c r="M59" s="159"/>
      <c r="N59" s="142"/>
      <c r="O59" s="150"/>
    </row>
    <row r="60" spans="1:15" s="35" customFormat="1" ht="21.75" customHeight="1">
      <c r="A60" s="31"/>
      <c r="B60" s="122"/>
      <c r="C60" s="123"/>
      <c r="D60" s="124"/>
      <c r="E60" s="139"/>
      <c r="F60" s="126"/>
      <c r="G60" s="140"/>
      <c r="H60" s="141"/>
      <c r="I60" s="141"/>
      <c r="J60" s="32"/>
      <c r="K60" s="33"/>
      <c r="L60" s="34"/>
      <c r="M60" s="159"/>
      <c r="N60" s="142"/>
      <c r="O60" s="150"/>
    </row>
    <row r="61" spans="1:15" s="35" customFormat="1" ht="21.75" customHeight="1">
      <c r="A61" s="31"/>
      <c r="B61" s="122"/>
      <c r="C61" s="123"/>
      <c r="D61" s="124"/>
      <c r="E61" s="139"/>
      <c r="F61" s="126"/>
      <c r="G61" s="140"/>
      <c r="H61" s="141"/>
      <c r="I61" s="141"/>
      <c r="J61" s="32"/>
      <c r="K61" s="33"/>
      <c r="L61" s="34"/>
      <c r="M61" s="159"/>
      <c r="N61" s="142"/>
      <c r="O61" s="150"/>
    </row>
    <row r="62" spans="1:15" s="35" customFormat="1" ht="21.75" customHeight="1">
      <c r="A62" s="31"/>
      <c r="B62" s="122"/>
      <c r="C62" s="123"/>
      <c r="D62" s="124"/>
      <c r="E62" s="139"/>
      <c r="F62" s="126"/>
      <c r="G62" s="140"/>
      <c r="H62" s="141"/>
      <c r="I62" s="141"/>
      <c r="J62" s="32"/>
      <c r="K62" s="33"/>
      <c r="L62" s="34"/>
      <c r="M62" s="159"/>
      <c r="N62" s="142"/>
      <c r="O62" s="150"/>
    </row>
    <row r="63" spans="1:15" s="35" customFormat="1" ht="21.75" customHeight="1">
      <c r="A63" s="31"/>
      <c r="B63" s="122"/>
      <c r="C63" s="123"/>
      <c r="D63" s="124"/>
      <c r="E63" s="139"/>
      <c r="F63" s="126"/>
      <c r="G63" s="140"/>
      <c r="H63" s="141"/>
      <c r="I63" s="141"/>
      <c r="J63" s="32"/>
      <c r="K63" s="33"/>
      <c r="L63" s="34"/>
      <c r="M63" s="159"/>
      <c r="N63" s="142"/>
      <c r="O63" s="150"/>
    </row>
    <row r="64" spans="1:15" s="35" customFormat="1" ht="21.75" customHeight="1">
      <c r="A64" s="31"/>
      <c r="B64" s="122"/>
      <c r="C64" s="123"/>
      <c r="D64" s="124"/>
      <c r="E64" s="139"/>
      <c r="F64" s="126"/>
      <c r="G64" s="140"/>
      <c r="H64" s="141"/>
      <c r="I64" s="141"/>
      <c r="J64" s="32"/>
      <c r="K64" s="33"/>
      <c r="L64" s="34"/>
      <c r="M64" s="159"/>
      <c r="N64" s="142"/>
      <c r="O64" s="150"/>
    </row>
    <row r="65" spans="1:15" s="35" customFormat="1" ht="21.75" customHeight="1">
      <c r="A65" s="31"/>
      <c r="B65" s="122"/>
      <c r="C65" s="123"/>
      <c r="D65" s="124"/>
      <c r="E65" s="139"/>
      <c r="F65" s="126"/>
      <c r="G65" s="140"/>
      <c r="H65" s="141"/>
      <c r="I65" s="141"/>
      <c r="J65" s="32"/>
      <c r="K65" s="33"/>
      <c r="L65" s="34"/>
      <c r="M65" s="159"/>
      <c r="N65" s="142"/>
      <c r="O65" s="150"/>
    </row>
    <row r="66" spans="1:15" s="35" customFormat="1" ht="21.75" customHeight="1">
      <c r="A66" s="31"/>
      <c r="B66" s="122"/>
      <c r="C66" s="123"/>
      <c r="D66" s="124"/>
      <c r="E66" s="139"/>
      <c r="F66" s="126"/>
      <c r="G66" s="140"/>
      <c r="H66" s="141"/>
      <c r="I66" s="141"/>
      <c r="J66" s="32"/>
      <c r="K66" s="33"/>
      <c r="L66" s="34"/>
      <c r="M66" s="159"/>
      <c r="N66" s="142"/>
      <c r="O66" s="150"/>
    </row>
    <row r="67" spans="1:15" s="35" customFormat="1" ht="21.75" customHeight="1">
      <c r="A67" s="31"/>
      <c r="B67" s="122"/>
      <c r="C67" s="123"/>
      <c r="D67" s="124"/>
      <c r="E67" s="139"/>
      <c r="F67" s="126"/>
      <c r="G67" s="140"/>
      <c r="H67" s="141"/>
      <c r="I67" s="141"/>
      <c r="J67" s="32"/>
      <c r="K67" s="33"/>
      <c r="L67" s="34"/>
      <c r="M67" s="159"/>
      <c r="N67" s="142"/>
      <c r="O67" s="150"/>
    </row>
    <row r="68" spans="1:15" s="35" customFormat="1" ht="21.75" customHeight="1">
      <c r="A68" s="31"/>
      <c r="B68" s="122"/>
      <c r="C68" s="123"/>
      <c r="D68" s="124"/>
      <c r="E68" s="139"/>
      <c r="F68" s="126"/>
      <c r="G68" s="140"/>
      <c r="H68" s="141"/>
      <c r="I68" s="141"/>
      <c r="J68" s="32"/>
      <c r="K68" s="33"/>
      <c r="L68" s="34"/>
      <c r="M68" s="159"/>
      <c r="N68" s="142"/>
      <c r="O68" s="150"/>
    </row>
    <row r="69" spans="1:15" s="35" customFormat="1" ht="21.75" customHeight="1">
      <c r="A69" s="31"/>
      <c r="B69" s="122"/>
      <c r="C69" s="123"/>
      <c r="D69" s="124"/>
      <c r="E69" s="139"/>
      <c r="F69" s="126"/>
      <c r="G69" s="140"/>
      <c r="H69" s="141"/>
      <c r="I69" s="141"/>
      <c r="J69" s="32"/>
      <c r="K69" s="33"/>
      <c r="L69" s="34"/>
      <c r="M69" s="159"/>
      <c r="N69" s="142"/>
      <c r="O69" s="150"/>
    </row>
    <row r="70" spans="1:15" s="35" customFormat="1" ht="21.75" customHeight="1">
      <c r="A70" s="31"/>
      <c r="B70" s="122"/>
      <c r="C70" s="123"/>
      <c r="D70" s="124"/>
      <c r="E70" s="139"/>
      <c r="F70" s="126"/>
      <c r="G70" s="140"/>
      <c r="H70" s="141"/>
      <c r="I70" s="141"/>
      <c r="J70" s="32"/>
      <c r="K70" s="33"/>
      <c r="L70" s="34"/>
      <c r="M70" s="159"/>
      <c r="N70" s="142"/>
      <c r="O70" s="150"/>
    </row>
    <row r="71" spans="1:15" s="35" customFormat="1" ht="21.75" customHeight="1">
      <c r="A71" s="31"/>
      <c r="B71" s="122"/>
      <c r="C71" s="123"/>
      <c r="D71" s="124"/>
      <c r="E71" s="139"/>
      <c r="F71" s="126"/>
      <c r="G71" s="140"/>
      <c r="H71" s="141"/>
      <c r="I71" s="141"/>
      <c r="J71" s="32"/>
      <c r="K71" s="33"/>
      <c r="L71" s="34"/>
      <c r="M71" s="159"/>
      <c r="N71" s="142"/>
      <c r="O71" s="150"/>
    </row>
    <row r="72" spans="1:15" s="35" customFormat="1" ht="21.75" customHeight="1">
      <c r="A72" s="31"/>
      <c r="B72" s="122"/>
      <c r="C72" s="123"/>
      <c r="D72" s="124"/>
      <c r="E72" s="139"/>
      <c r="F72" s="126"/>
      <c r="G72" s="140"/>
      <c r="H72" s="141"/>
      <c r="I72" s="141"/>
      <c r="J72" s="32"/>
      <c r="K72" s="33"/>
      <c r="L72" s="34"/>
      <c r="M72" s="159"/>
      <c r="N72" s="142"/>
      <c r="O72" s="150"/>
    </row>
    <row r="73" spans="1:15" s="35" customFormat="1" ht="21.75" customHeight="1">
      <c r="A73" s="31"/>
      <c r="B73" s="122"/>
      <c r="C73" s="123"/>
      <c r="D73" s="124"/>
      <c r="E73" s="139"/>
      <c r="F73" s="126"/>
      <c r="G73" s="140"/>
      <c r="H73" s="141"/>
      <c r="I73" s="141"/>
      <c r="J73" s="32"/>
      <c r="K73" s="33"/>
      <c r="L73" s="34"/>
      <c r="M73" s="159"/>
      <c r="N73" s="142"/>
      <c r="O73" s="150"/>
    </row>
    <row r="74" spans="1:15" s="35" customFormat="1" ht="21.75" customHeight="1">
      <c r="A74" s="31"/>
      <c r="B74" s="122"/>
      <c r="C74" s="123"/>
      <c r="D74" s="124"/>
      <c r="E74" s="139"/>
      <c r="F74" s="126"/>
      <c r="G74" s="140"/>
      <c r="H74" s="141"/>
      <c r="I74" s="141"/>
      <c r="J74" s="32"/>
      <c r="K74" s="33"/>
      <c r="L74" s="34"/>
      <c r="M74" s="159"/>
      <c r="N74" s="142"/>
      <c r="O74" s="150"/>
    </row>
    <row r="75" spans="1:15" s="35" customFormat="1" ht="21.75" customHeight="1">
      <c r="A75" s="31"/>
      <c r="B75" s="122"/>
      <c r="C75" s="123"/>
      <c r="D75" s="124"/>
      <c r="E75" s="139"/>
      <c r="F75" s="126"/>
      <c r="G75" s="140"/>
      <c r="H75" s="141"/>
      <c r="I75" s="141"/>
      <c r="J75" s="32"/>
      <c r="K75" s="33"/>
      <c r="L75" s="34"/>
      <c r="M75" s="159"/>
      <c r="N75" s="142"/>
      <c r="O75" s="150"/>
    </row>
    <row r="76" spans="1:15" s="35" customFormat="1" ht="21.75" customHeight="1">
      <c r="A76" s="31"/>
      <c r="B76" s="122"/>
      <c r="C76" s="123"/>
      <c r="D76" s="124"/>
      <c r="E76" s="139"/>
      <c r="F76" s="126"/>
      <c r="G76" s="140"/>
      <c r="H76" s="141"/>
      <c r="I76" s="141"/>
      <c r="J76" s="32"/>
      <c r="K76" s="33"/>
      <c r="L76" s="34"/>
      <c r="M76" s="159"/>
      <c r="N76" s="142"/>
      <c r="O76" s="150"/>
    </row>
    <row r="77" spans="1:15" s="35" customFormat="1" ht="21.75" customHeight="1">
      <c r="A77" s="31"/>
      <c r="B77" s="122"/>
      <c r="C77" s="123"/>
      <c r="D77" s="124"/>
      <c r="E77" s="139"/>
      <c r="F77" s="126"/>
      <c r="G77" s="140"/>
      <c r="H77" s="141"/>
      <c r="I77" s="141"/>
      <c r="J77" s="32"/>
      <c r="K77" s="33"/>
      <c r="L77" s="34"/>
      <c r="M77" s="159"/>
      <c r="N77" s="142"/>
      <c r="O77" s="150"/>
    </row>
    <row r="78" spans="1:15" s="35" customFormat="1" ht="21.75" customHeight="1">
      <c r="A78" s="31"/>
      <c r="B78" s="122"/>
      <c r="C78" s="123"/>
      <c r="D78" s="124"/>
      <c r="E78" s="139"/>
      <c r="F78" s="126"/>
      <c r="G78" s="140"/>
      <c r="H78" s="141"/>
      <c r="I78" s="141"/>
      <c r="J78" s="32"/>
      <c r="K78" s="33"/>
      <c r="L78" s="34"/>
      <c r="M78" s="159"/>
      <c r="N78" s="142"/>
      <c r="O78" s="150"/>
    </row>
    <row r="79" spans="1:15" s="35" customFormat="1" ht="21.75" customHeight="1">
      <c r="A79" s="31"/>
      <c r="B79" s="122"/>
      <c r="C79" s="123"/>
      <c r="D79" s="124"/>
      <c r="E79" s="139"/>
      <c r="F79" s="126"/>
      <c r="G79" s="140"/>
      <c r="H79" s="141"/>
      <c r="I79" s="141"/>
      <c r="J79" s="32"/>
      <c r="K79" s="33"/>
      <c r="L79" s="34"/>
      <c r="M79" s="159"/>
      <c r="N79" s="142"/>
      <c r="O79" s="150"/>
    </row>
    <row r="80" spans="1:15" s="35" customFormat="1" ht="21.75" customHeight="1">
      <c r="A80" s="31"/>
      <c r="B80" s="122"/>
      <c r="C80" s="123"/>
      <c r="D80" s="124"/>
      <c r="E80" s="139"/>
      <c r="F80" s="126"/>
      <c r="G80" s="140"/>
      <c r="H80" s="141"/>
      <c r="I80" s="141"/>
      <c r="J80" s="32"/>
      <c r="K80" s="33"/>
      <c r="L80" s="34"/>
      <c r="M80" s="159"/>
      <c r="N80" s="142"/>
      <c r="O80" s="150"/>
    </row>
    <row r="81" spans="1:15" s="35" customFormat="1" ht="21.75" customHeight="1">
      <c r="A81" s="31"/>
      <c r="B81" s="122"/>
      <c r="C81" s="123"/>
      <c r="D81" s="124"/>
      <c r="E81" s="139"/>
      <c r="F81" s="126"/>
      <c r="G81" s="140"/>
      <c r="H81" s="141"/>
      <c r="I81" s="141"/>
      <c r="J81" s="32"/>
      <c r="K81" s="33"/>
      <c r="L81" s="34"/>
      <c r="M81" s="159"/>
      <c r="N81" s="142"/>
      <c r="O81" s="150"/>
    </row>
    <row r="82" spans="1:15" s="35" customFormat="1" ht="21.75" customHeight="1">
      <c r="A82" s="31"/>
      <c r="B82" s="122"/>
      <c r="C82" s="123"/>
      <c r="D82" s="124"/>
      <c r="E82" s="139"/>
      <c r="F82" s="126"/>
      <c r="G82" s="140"/>
      <c r="H82" s="141"/>
      <c r="I82" s="141"/>
      <c r="J82" s="32"/>
      <c r="K82" s="33"/>
      <c r="L82" s="34"/>
      <c r="M82" s="159"/>
      <c r="N82" s="142"/>
      <c r="O82" s="150"/>
    </row>
    <row r="83" spans="1:15" s="35" customFormat="1" ht="21.75" customHeight="1">
      <c r="A83" s="31"/>
      <c r="B83" s="122"/>
      <c r="C83" s="123"/>
      <c r="D83" s="124"/>
      <c r="E83" s="139"/>
      <c r="F83" s="126"/>
      <c r="G83" s="140"/>
      <c r="H83" s="141"/>
      <c r="I83" s="141"/>
      <c r="J83" s="32"/>
      <c r="K83" s="33"/>
      <c r="L83" s="34"/>
      <c r="M83" s="159"/>
      <c r="N83" s="142"/>
      <c r="O83" s="150"/>
    </row>
    <row r="84" spans="1:15" s="35" customFormat="1" ht="21.75" customHeight="1">
      <c r="A84" s="31"/>
      <c r="B84" s="122"/>
      <c r="C84" s="123"/>
      <c r="D84" s="124"/>
      <c r="E84" s="139"/>
      <c r="F84" s="126"/>
      <c r="G84" s="140"/>
      <c r="H84" s="141"/>
      <c r="I84" s="141"/>
      <c r="J84" s="32"/>
      <c r="K84" s="33"/>
      <c r="L84" s="34"/>
      <c r="M84" s="159"/>
      <c r="N84" s="142"/>
      <c r="O84" s="150"/>
    </row>
    <row r="85" spans="1:15" s="35" customFormat="1" ht="21.75" customHeight="1">
      <c r="A85" s="31"/>
      <c r="B85" s="122"/>
      <c r="C85" s="123"/>
      <c r="D85" s="124"/>
      <c r="E85" s="139"/>
      <c r="F85" s="126"/>
      <c r="G85" s="140"/>
      <c r="H85" s="141"/>
      <c r="I85" s="141"/>
      <c r="J85" s="32"/>
      <c r="K85" s="33"/>
      <c r="L85" s="34"/>
      <c r="M85" s="159"/>
      <c r="N85" s="142"/>
      <c r="O85" s="150"/>
    </row>
    <row r="86" spans="1:15" s="35" customFormat="1" ht="21.75" customHeight="1">
      <c r="A86" s="31"/>
      <c r="B86" s="122"/>
      <c r="C86" s="123"/>
      <c r="D86" s="124"/>
      <c r="E86" s="139"/>
      <c r="F86" s="126"/>
      <c r="G86" s="140"/>
      <c r="H86" s="141"/>
      <c r="I86" s="141"/>
      <c r="J86" s="32"/>
      <c r="K86" s="33"/>
      <c r="L86" s="34"/>
      <c r="M86" s="159"/>
      <c r="N86" s="142"/>
      <c r="O86" s="150"/>
    </row>
    <row r="87" spans="1:15" s="35" customFormat="1" ht="21.75" customHeight="1">
      <c r="A87" s="31"/>
      <c r="B87" s="122"/>
      <c r="C87" s="123"/>
      <c r="D87" s="124"/>
      <c r="E87" s="139"/>
      <c r="F87" s="126"/>
      <c r="G87" s="140"/>
      <c r="H87" s="141"/>
      <c r="I87" s="141"/>
      <c r="J87" s="32"/>
      <c r="K87" s="33"/>
      <c r="L87" s="34"/>
      <c r="M87" s="159"/>
      <c r="N87" s="142"/>
      <c r="O87" s="150"/>
    </row>
    <row r="88" spans="1:15" s="35" customFormat="1" ht="21.75" customHeight="1">
      <c r="A88" s="31"/>
      <c r="B88" s="122"/>
      <c r="C88" s="123"/>
      <c r="D88" s="124"/>
      <c r="E88" s="139"/>
      <c r="F88" s="126"/>
      <c r="G88" s="140"/>
      <c r="H88" s="141"/>
      <c r="I88" s="141"/>
      <c r="J88" s="32"/>
      <c r="K88" s="33"/>
      <c r="L88" s="34"/>
      <c r="M88" s="159"/>
      <c r="N88" s="142"/>
      <c r="O88" s="150"/>
    </row>
    <row r="89" spans="1:15" s="35" customFormat="1" ht="21.75" customHeight="1">
      <c r="A89" s="31"/>
      <c r="B89" s="122"/>
      <c r="C89" s="123"/>
      <c r="D89" s="124"/>
      <c r="E89" s="139"/>
      <c r="F89" s="126"/>
      <c r="G89" s="140"/>
      <c r="H89" s="141"/>
      <c r="I89" s="141"/>
      <c r="J89" s="32"/>
      <c r="K89" s="33"/>
      <c r="L89" s="34"/>
      <c r="M89" s="159"/>
      <c r="N89" s="142"/>
      <c r="O89" s="150"/>
    </row>
    <row r="90" spans="1:15" s="35" customFormat="1" ht="21.75" customHeight="1">
      <c r="A90" s="31"/>
      <c r="B90" s="122"/>
      <c r="C90" s="123"/>
      <c r="D90" s="124"/>
      <c r="E90" s="139"/>
      <c r="F90" s="126"/>
      <c r="G90" s="140"/>
      <c r="H90" s="141"/>
      <c r="I90" s="141"/>
      <c r="J90" s="32"/>
      <c r="K90" s="33"/>
      <c r="L90" s="34"/>
      <c r="M90" s="159"/>
      <c r="N90" s="142"/>
      <c r="O90" s="150"/>
    </row>
    <row r="91" spans="1:15" s="35" customFormat="1" ht="21.75" customHeight="1">
      <c r="A91" s="31"/>
      <c r="B91" s="122"/>
      <c r="C91" s="123"/>
      <c r="D91" s="124"/>
      <c r="E91" s="139"/>
      <c r="F91" s="126"/>
      <c r="G91" s="140"/>
      <c r="H91" s="141"/>
      <c r="I91" s="141"/>
      <c r="J91" s="32"/>
      <c r="K91" s="33"/>
      <c r="L91" s="34"/>
      <c r="M91" s="159"/>
      <c r="N91" s="142"/>
      <c r="O91" s="150"/>
    </row>
    <row r="92" spans="1:15" s="35" customFormat="1" ht="21.75" customHeight="1">
      <c r="A92" s="31"/>
      <c r="B92" s="122"/>
      <c r="C92" s="123"/>
      <c r="D92" s="124"/>
      <c r="E92" s="139"/>
      <c r="F92" s="126"/>
      <c r="G92" s="140"/>
      <c r="H92" s="141"/>
      <c r="I92" s="141"/>
      <c r="J92" s="32"/>
      <c r="K92" s="33"/>
      <c r="L92" s="34"/>
      <c r="M92" s="159"/>
      <c r="N92" s="142"/>
      <c r="O92" s="150"/>
    </row>
    <row r="93" spans="1:15" s="35" customFormat="1" ht="21.75" customHeight="1">
      <c r="A93" s="31"/>
      <c r="B93" s="122"/>
      <c r="C93" s="123"/>
      <c r="D93" s="124"/>
      <c r="E93" s="139"/>
      <c r="F93" s="126"/>
      <c r="G93" s="140"/>
      <c r="H93" s="141"/>
      <c r="I93" s="141"/>
      <c r="J93" s="32"/>
      <c r="K93" s="33"/>
      <c r="L93" s="34"/>
      <c r="M93" s="159"/>
      <c r="N93" s="142"/>
      <c r="O93" s="150"/>
    </row>
    <row r="94" spans="1:15" s="35" customFormat="1" ht="21.75" customHeight="1">
      <c r="A94" s="31"/>
      <c r="B94" s="122"/>
      <c r="C94" s="123"/>
      <c r="D94" s="124"/>
      <c r="E94" s="139"/>
      <c r="F94" s="126"/>
      <c r="G94" s="140"/>
      <c r="H94" s="141"/>
      <c r="I94" s="141"/>
      <c r="J94" s="32"/>
      <c r="K94" s="33"/>
      <c r="L94" s="34"/>
      <c r="M94" s="159"/>
      <c r="N94" s="142"/>
      <c r="O94" s="150"/>
    </row>
    <row r="95" spans="1:15" s="35" customFormat="1" ht="21.75" customHeight="1">
      <c r="A95" s="31"/>
      <c r="B95" s="122"/>
      <c r="C95" s="123"/>
      <c r="D95" s="124"/>
      <c r="E95" s="139"/>
      <c r="F95" s="126"/>
      <c r="G95" s="140"/>
      <c r="H95" s="141"/>
      <c r="I95" s="141"/>
      <c r="J95" s="32"/>
      <c r="K95" s="33"/>
      <c r="L95" s="34"/>
      <c r="M95" s="159"/>
      <c r="N95" s="142"/>
      <c r="O95" s="150"/>
    </row>
    <row r="96" spans="1:15" s="35" customFormat="1" ht="21.75" customHeight="1">
      <c r="A96" s="31"/>
      <c r="B96" s="122"/>
      <c r="C96" s="123"/>
      <c r="D96" s="124"/>
      <c r="E96" s="139"/>
      <c r="F96" s="126"/>
      <c r="G96" s="140"/>
      <c r="H96" s="141"/>
      <c r="I96" s="141"/>
      <c r="J96" s="32"/>
      <c r="K96" s="33"/>
      <c r="L96" s="34"/>
      <c r="M96" s="159"/>
      <c r="N96" s="142"/>
      <c r="O96" s="150"/>
    </row>
    <row r="97" spans="1:15" s="35" customFormat="1" ht="21.75" customHeight="1">
      <c r="A97" s="31"/>
      <c r="B97" s="122"/>
      <c r="C97" s="123"/>
      <c r="D97" s="124"/>
      <c r="E97" s="139"/>
      <c r="F97" s="126"/>
      <c r="G97" s="140"/>
      <c r="H97" s="141"/>
      <c r="I97" s="141"/>
      <c r="J97" s="32"/>
      <c r="K97" s="33"/>
      <c r="L97" s="34"/>
      <c r="M97" s="159"/>
      <c r="N97" s="142"/>
      <c r="O97" s="150"/>
    </row>
    <row r="98" spans="1:15" s="35" customFormat="1" ht="21.75" customHeight="1">
      <c r="A98" s="31"/>
      <c r="B98" s="122"/>
      <c r="C98" s="123"/>
      <c r="D98" s="124"/>
      <c r="E98" s="139"/>
      <c r="F98" s="126"/>
      <c r="G98" s="140"/>
      <c r="H98" s="141"/>
      <c r="I98" s="141"/>
      <c r="J98" s="32"/>
      <c r="K98" s="33"/>
      <c r="L98" s="34"/>
      <c r="M98" s="159"/>
      <c r="N98" s="142"/>
      <c r="O98" s="150"/>
    </row>
    <row r="99" spans="1:15" s="35" customFormat="1" ht="21.75" customHeight="1">
      <c r="A99" s="31"/>
      <c r="B99" s="122"/>
      <c r="C99" s="123"/>
      <c r="D99" s="124"/>
      <c r="E99" s="139"/>
      <c r="F99" s="126"/>
      <c r="G99" s="140"/>
      <c r="H99" s="141"/>
      <c r="I99" s="141"/>
      <c r="J99" s="32"/>
      <c r="K99" s="33"/>
      <c r="L99" s="34"/>
      <c r="M99" s="159"/>
      <c r="N99" s="142"/>
      <c r="O99" s="150"/>
    </row>
    <row r="100" spans="1:15" s="35" customFormat="1" ht="21.75" customHeight="1">
      <c r="A100" s="31"/>
      <c r="B100" s="122"/>
      <c r="C100" s="123"/>
      <c r="D100" s="124"/>
      <c r="E100" s="139"/>
      <c r="F100" s="126"/>
      <c r="G100" s="140"/>
      <c r="H100" s="141"/>
      <c r="I100" s="141"/>
      <c r="J100" s="32"/>
      <c r="K100" s="33"/>
      <c r="L100" s="34"/>
      <c r="M100" s="159"/>
      <c r="N100" s="142"/>
      <c r="O100" s="150"/>
    </row>
    <row r="101" spans="1:15" s="35" customFormat="1" ht="21.75" customHeight="1">
      <c r="A101" s="31"/>
      <c r="B101" s="122"/>
      <c r="C101" s="123"/>
      <c r="D101" s="124"/>
      <c r="E101" s="139"/>
      <c r="F101" s="126"/>
      <c r="G101" s="140"/>
      <c r="H101" s="141"/>
      <c r="I101" s="141"/>
      <c r="J101" s="32"/>
      <c r="K101" s="33"/>
      <c r="L101" s="34"/>
      <c r="M101" s="159"/>
      <c r="N101" s="142"/>
      <c r="O101" s="150"/>
    </row>
    <row r="102" spans="1:15" s="35" customFormat="1" ht="21.75" customHeight="1">
      <c r="A102" s="31"/>
      <c r="B102" s="122"/>
      <c r="C102" s="123"/>
      <c r="D102" s="124"/>
      <c r="E102" s="139"/>
      <c r="F102" s="126"/>
      <c r="G102" s="140"/>
      <c r="H102" s="141"/>
      <c r="I102" s="141"/>
      <c r="J102" s="32"/>
      <c r="K102" s="33"/>
      <c r="L102" s="34"/>
      <c r="M102" s="159"/>
      <c r="N102" s="142"/>
      <c r="O102" s="150"/>
    </row>
    <row r="103" spans="1:15" s="35" customFormat="1" ht="21.75" customHeight="1">
      <c r="A103" s="31"/>
      <c r="B103" s="122"/>
      <c r="C103" s="123"/>
      <c r="D103" s="124"/>
      <c r="E103" s="139"/>
      <c r="F103" s="126"/>
      <c r="G103" s="140"/>
      <c r="H103" s="141"/>
      <c r="I103" s="141"/>
      <c r="J103" s="32"/>
      <c r="K103" s="33"/>
      <c r="L103" s="34"/>
      <c r="M103" s="159"/>
      <c r="N103" s="142"/>
      <c r="O103" s="150"/>
    </row>
    <row r="104" spans="1:15" s="35" customFormat="1" ht="21.75" customHeight="1">
      <c r="A104" s="31"/>
      <c r="B104" s="122"/>
      <c r="C104" s="123"/>
      <c r="D104" s="124"/>
      <c r="E104" s="139"/>
      <c r="F104" s="126"/>
      <c r="G104" s="140"/>
      <c r="H104" s="141"/>
      <c r="I104" s="141"/>
      <c r="J104" s="32"/>
      <c r="K104" s="33"/>
      <c r="L104" s="34"/>
      <c r="M104" s="159"/>
      <c r="N104" s="142"/>
      <c r="O104" s="150"/>
    </row>
    <row r="105" spans="1:15" s="35" customFormat="1" ht="21.75" customHeight="1">
      <c r="A105" s="31"/>
      <c r="B105" s="122"/>
      <c r="C105" s="123"/>
      <c r="D105" s="124"/>
      <c r="E105" s="139"/>
      <c r="F105" s="126"/>
      <c r="G105" s="140"/>
      <c r="H105" s="141"/>
      <c r="I105" s="141"/>
      <c r="J105" s="32"/>
      <c r="K105" s="33"/>
      <c r="L105" s="34"/>
      <c r="M105" s="159"/>
      <c r="N105" s="142"/>
      <c r="O105" s="150"/>
    </row>
    <row r="106" spans="1:15" s="35" customFormat="1" ht="21.75" customHeight="1">
      <c r="A106" s="31"/>
      <c r="B106" s="122"/>
      <c r="C106" s="123"/>
      <c r="D106" s="124"/>
      <c r="E106" s="139"/>
      <c r="F106" s="126"/>
      <c r="G106" s="140"/>
      <c r="H106" s="141"/>
      <c r="I106" s="141"/>
      <c r="J106" s="32"/>
      <c r="K106" s="33"/>
      <c r="L106" s="34"/>
      <c r="M106" s="159"/>
      <c r="N106" s="142"/>
      <c r="O106" s="150"/>
    </row>
    <row r="107" spans="1:15" s="35" customFormat="1" ht="21.75" customHeight="1">
      <c r="A107" s="31"/>
      <c r="B107" s="122"/>
      <c r="C107" s="123"/>
      <c r="D107" s="124"/>
      <c r="E107" s="139"/>
      <c r="F107" s="126"/>
      <c r="G107" s="140"/>
      <c r="H107" s="141"/>
      <c r="I107" s="141"/>
      <c r="J107" s="32"/>
      <c r="K107" s="33"/>
      <c r="L107" s="34"/>
      <c r="M107" s="159"/>
      <c r="N107" s="142"/>
      <c r="O107" s="150"/>
    </row>
    <row r="108" spans="1:15" s="35" customFormat="1" ht="21.75" customHeight="1">
      <c r="A108" s="31"/>
      <c r="B108" s="122"/>
      <c r="C108" s="123"/>
      <c r="D108" s="124"/>
      <c r="E108" s="139"/>
      <c r="F108" s="126"/>
      <c r="G108" s="140"/>
      <c r="H108" s="141"/>
      <c r="I108" s="141"/>
      <c r="J108" s="32"/>
      <c r="K108" s="33"/>
      <c r="L108" s="34"/>
      <c r="M108" s="159"/>
      <c r="N108" s="142"/>
      <c r="O108" s="150"/>
    </row>
    <row r="109" spans="1:15" s="35" customFormat="1" ht="21.75" customHeight="1">
      <c r="A109" s="31"/>
      <c r="B109" s="122"/>
      <c r="C109" s="123"/>
      <c r="D109" s="124"/>
      <c r="E109" s="139"/>
      <c r="F109" s="126"/>
      <c r="G109" s="140"/>
      <c r="H109" s="141"/>
      <c r="I109" s="141"/>
      <c r="J109" s="32"/>
      <c r="K109" s="33"/>
      <c r="L109" s="34"/>
      <c r="M109" s="159"/>
      <c r="N109" s="142"/>
      <c r="O109" s="150"/>
    </row>
    <row r="110" spans="1:15" s="35" customFormat="1" ht="21.75" customHeight="1">
      <c r="A110" s="31"/>
      <c r="B110" s="122"/>
      <c r="C110" s="123"/>
      <c r="D110" s="124"/>
      <c r="E110" s="139"/>
      <c r="F110" s="126"/>
      <c r="G110" s="140"/>
      <c r="H110" s="141"/>
      <c r="I110" s="141"/>
      <c r="J110" s="32"/>
      <c r="K110" s="33"/>
      <c r="L110" s="34"/>
      <c r="M110" s="159"/>
      <c r="N110" s="142"/>
      <c r="O110" s="150"/>
    </row>
    <row r="111" spans="1:15" s="35" customFormat="1" ht="21.75" customHeight="1">
      <c r="A111" s="31"/>
      <c r="B111" s="122"/>
      <c r="C111" s="123"/>
      <c r="D111" s="124"/>
      <c r="E111" s="139"/>
      <c r="F111" s="126"/>
      <c r="G111" s="140"/>
      <c r="H111" s="141"/>
      <c r="I111" s="141"/>
      <c r="J111" s="32"/>
      <c r="K111" s="33"/>
      <c r="L111" s="34"/>
      <c r="M111" s="159"/>
      <c r="N111" s="142"/>
      <c r="O111" s="150"/>
    </row>
    <row r="112" spans="1:15" s="35" customFormat="1" ht="21.75" customHeight="1">
      <c r="A112" s="31"/>
      <c r="B112" s="122"/>
      <c r="C112" s="123"/>
      <c r="D112" s="124"/>
      <c r="E112" s="139"/>
      <c r="F112" s="126"/>
      <c r="G112" s="140"/>
      <c r="H112" s="141"/>
      <c r="I112" s="141"/>
      <c r="J112" s="32"/>
      <c r="K112" s="33"/>
      <c r="L112" s="34"/>
      <c r="M112" s="159"/>
      <c r="N112" s="142"/>
      <c r="O112" s="150"/>
    </row>
    <row r="113" spans="1:15" s="35" customFormat="1" ht="21.75" customHeight="1">
      <c r="A113" s="31"/>
      <c r="B113" s="122"/>
      <c r="C113" s="123"/>
      <c r="D113" s="124"/>
      <c r="E113" s="139"/>
      <c r="F113" s="126"/>
      <c r="G113" s="140"/>
      <c r="H113" s="141"/>
      <c r="I113" s="141"/>
      <c r="J113" s="32"/>
      <c r="K113" s="33"/>
      <c r="L113" s="34"/>
      <c r="M113" s="159"/>
      <c r="N113" s="142"/>
      <c r="O113" s="150"/>
    </row>
    <row r="114" spans="1:15" s="35" customFormat="1" ht="21.75" customHeight="1">
      <c r="A114" s="31"/>
      <c r="B114" s="122"/>
      <c r="C114" s="123"/>
      <c r="D114" s="124"/>
      <c r="E114" s="139"/>
      <c r="F114" s="126"/>
      <c r="G114" s="140"/>
      <c r="H114" s="141"/>
      <c r="I114" s="141"/>
      <c r="J114" s="32"/>
      <c r="K114" s="33"/>
      <c r="L114" s="34"/>
      <c r="M114" s="159"/>
      <c r="N114" s="142"/>
      <c r="O114" s="150"/>
    </row>
    <row r="115" spans="1:15" s="35" customFormat="1" ht="21.75" customHeight="1">
      <c r="A115" s="31"/>
      <c r="B115" s="122"/>
      <c r="C115" s="123"/>
      <c r="D115" s="124"/>
      <c r="E115" s="139"/>
      <c r="F115" s="126"/>
      <c r="G115" s="140"/>
      <c r="H115" s="141"/>
      <c r="I115" s="141"/>
      <c r="J115" s="32"/>
      <c r="K115" s="33"/>
      <c r="L115" s="34"/>
      <c r="M115" s="159"/>
      <c r="N115" s="142"/>
      <c r="O115" s="150"/>
    </row>
    <row r="116" spans="1:15" s="35" customFormat="1" ht="21.75" customHeight="1">
      <c r="A116" s="31"/>
      <c r="B116" s="122"/>
      <c r="C116" s="123"/>
      <c r="D116" s="124"/>
      <c r="E116" s="139"/>
      <c r="F116" s="126"/>
      <c r="G116" s="140"/>
      <c r="H116" s="141"/>
      <c r="I116" s="141"/>
      <c r="J116" s="32"/>
      <c r="K116" s="33"/>
      <c r="L116" s="34"/>
      <c r="M116" s="159"/>
      <c r="N116" s="142"/>
      <c r="O116" s="150"/>
    </row>
    <row r="117" spans="1:15" s="35" customFormat="1" ht="21.75" customHeight="1">
      <c r="A117" s="31"/>
      <c r="B117" s="122"/>
      <c r="C117" s="123"/>
      <c r="D117" s="124"/>
      <c r="E117" s="139"/>
      <c r="F117" s="126"/>
      <c r="G117" s="140"/>
      <c r="H117" s="141"/>
      <c r="I117" s="141"/>
      <c r="J117" s="32"/>
      <c r="K117" s="33"/>
      <c r="L117" s="34"/>
      <c r="M117" s="159"/>
      <c r="N117" s="142"/>
      <c r="O117" s="150"/>
    </row>
    <row r="118" spans="1:15" s="35" customFormat="1" ht="21.75" customHeight="1">
      <c r="A118" s="31"/>
      <c r="B118" s="122"/>
      <c r="C118" s="123"/>
      <c r="D118" s="124"/>
      <c r="E118" s="139"/>
      <c r="F118" s="126"/>
      <c r="G118" s="140"/>
      <c r="H118" s="141"/>
      <c r="I118" s="141"/>
      <c r="J118" s="32"/>
      <c r="K118" s="33"/>
      <c r="L118" s="34"/>
      <c r="M118" s="159"/>
      <c r="N118" s="142"/>
      <c r="O118" s="150"/>
    </row>
    <row r="119" spans="1:15" s="35" customFormat="1" ht="21.75" customHeight="1">
      <c r="A119" s="31"/>
      <c r="B119" s="122"/>
      <c r="C119" s="123"/>
      <c r="D119" s="124"/>
      <c r="E119" s="139"/>
      <c r="F119" s="126"/>
      <c r="G119" s="140"/>
      <c r="H119" s="141"/>
      <c r="I119" s="141"/>
      <c r="J119" s="32"/>
      <c r="K119" s="33"/>
      <c r="L119" s="34"/>
      <c r="M119" s="159"/>
      <c r="N119" s="142"/>
      <c r="O119" s="150"/>
    </row>
    <row r="120" spans="1:15" s="35" customFormat="1" ht="21.75" customHeight="1">
      <c r="A120" s="31"/>
      <c r="B120" s="122"/>
      <c r="C120" s="123"/>
      <c r="D120" s="124"/>
      <c r="E120" s="139"/>
      <c r="F120" s="126"/>
      <c r="G120" s="140"/>
      <c r="H120" s="141"/>
      <c r="I120" s="141"/>
      <c r="J120" s="32"/>
      <c r="K120" s="33"/>
      <c r="L120" s="34"/>
      <c r="M120" s="159"/>
      <c r="N120" s="142"/>
      <c r="O120" s="150"/>
    </row>
    <row r="121" spans="1:15" s="35" customFormat="1" ht="21.75" customHeight="1">
      <c r="A121" s="31"/>
      <c r="B121" s="122"/>
      <c r="C121" s="123"/>
      <c r="D121" s="124"/>
      <c r="E121" s="139"/>
      <c r="F121" s="126"/>
      <c r="G121" s="140"/>
      <c r="H121" s="141"/>
      <c r="I121" s="141"/>
      <c r="J121" s="32"/>
      <c r="K121" s="33"/>
      <c r="L121" s="34"/>
      <c r="M121" s="159"/>
      <c r="N121" s="142"/>
      <c r="O121" s="150"/>
    </row>
    <row r="122" spans="1:15" s="35" customFormat="1" ht="21.75" customHeight="1">
      <c r="A122" s="31"/>
      <c r="B122" s="122"/>
      <c r="C122" s="123"/>
      <c r="D122" s="124"/>
      <c r="E122" s="139"/>
      <c r="F122" s="126"/>
      <c r="G122" s="140"/>
      <c r="H122" s="141"/>
      <c r="I122" s="141"/>
      <c r="J122" s="32"/>
      <c r="K122" s="33"/>
      <c r="L122" s="34"/>
      <c r="M122" s="159"/>
      <c r="N122" s="142"/>
      <c r="O122" s="150"/>
    </row>
    <row r="123" spans="1:15" s="35" customFormat="1" ht="21.75" customHeight="1">
      <c r="A123" s="31"/>
      <c r="B123" s="122"/>
      <c r="C123" s="123"/>
      <c r="D123" s="124"/>
      <c r="E123" s="139"/>
      <c r="F123" s="126"/>
      <c r="G123" s="140"/>
      <c r="H123" s="141"/>
      <c r="I123" s="141"/>
      <c r="J123" s="32"/>
      <c r="K123" s="33"/>
      <c r="L123" s="34"/>
      <c r="M123" s="159"/>
      <c r="N123" s="142"/>
      <c r="O123" s="150"/>
    </row>
    <row r="124" spans="1:15" s="35" customFormat="1" ht="21.75" customHeight="1">
      <c r="A124" s="31"/>
      <c r="B124" s="122"/>
      <c r="C124" s="123"/>
      <c r="D124" s="124"/>
      <c r="E124" s="139"/>
      <c r="F124" s="126"/>
      <c r="G124" s="140"/>
      <c r="H124" s="141"/>
      <c r="I124" s="141"/>
      <c r="J124" s="32"/>
      <c r="K124" s="33"/>
      <c r="L124" s="34"/>
      <c r="M124" s="159"/>
      <c r="N124" s="142"/>
      <c r="O124" s="150"/>
    </row>
    <row r="125" spans="1:15" s="35" customFormat="1" ht="21.75" customHeight="1">
      <c r="A125" s="31"/>
      <c r="B125" s="122"/>
      <c r="C125" s="123"/>
      <c r="D125" s="124"/>
      <c r="E125" s="139"/>
      <c r="F125" s="126"/>
      <c r="G125" s="140"/>
      <c r="H125" s="141"/>
      <c r="I125" s="141"/>
      <c r="J125" s="32"/>
      <c r="K125" s="33"/>
      <c r="L125" s="34"/>
      <c r="M125" s="159"/>
      <c r="N125" s="142"/>
      <c r="O125" s="150"/>
    </row>
    <row r="126" spans="1:15" s="35" customFormat="1" ht="21.75" customHeight="1">
      <c r="A126" s="31"/>
      <c r="B126" s="122"/>
      <c r="C126" s="123"/>
      <c r="D126" s="124"/>
      <c r="E126" s="139"/>
      <c r="F126" s="126"/>
      <c r="G126" s="140"/>
      <c r="H126" s="141"/>
      <c r="I126" s="141"/>
      <c r="J126" s="32"/>
      <c r="K126" s="33"/>
      <c r="L126" s="34"/>
      <c r="M126" s="159"/>
      <c r="N126" s="142"/>
      <c r="O126" s="150"/>
    </row>
    <row r="127" spans="1:15" s="35" customFormat="1" ht="21.75" customHeight="1">
      <c r="A127" s="31"/>
      <c r="B127" s="122"/>
      <c r="C127" s="123"/>
      <c r="D127" s="124"/>
      <c r="E127" s="139"/>
      <c r="F127" s="126"/>
      <c r="G127" s="140"/>
      <c r="H127" s="141"/>
      <c r="I127" s="141"/>
      <c r="J127" s="32"/>
      <c r="K127" s="33"/>
      <c r="L127" s="34"/>
      <c r="M127" s="159"/>
      <c r="N127" s="142"/>
      <c r="O127" s="150"/>
    </row>
    <row r="128" spans="1:15" s="35" customFormat="1" ht="21.75" customHeight="1">
      <c r="A128" s="31"/>
      <c r="B128" s="122"/>
      <c r="C128" s="123"/>
      <c r="D128" s="124"/>
      <c r="E128" s="139"/>
      <c r="F128" s="126"/>
      <c r="G128" s="140"/>
      <c r="H128" s="141"/>
      <c r="I128" s="141"/>
      <c r="J128" s="32"/>
      <c r="K128" s="33"/>
      <c r="L128" s="34"/>
      <c r="M128" s="159"/>
      <c r="N128" s="142"/>
      <c r="O128" s="150"/>
    </row>
    <row r="129" spans="1:15" s="35" customFormat="1" ht="21.75" customHeight="1">
      <c r="A129" s="31"/>
      <c r="B129" s="122"/>
      <c r="C129" s="123"/>
      <c r="D129" s="124"/>
      <c r="E129" s="139"/>
      <c r="F129" s="126"/>
      <c r="G129" s="140"/>
      <c r="H129" s="141"/>
      <c r="I129" s="141"/>
      <c r="J129" s="32"/>
      <c r="K129" s="33"/>
      <c r="L129" s="34"/>
      <c r="M129" s="159"/>
      <c r="N129" s="142"/>
      <c r="O129" s="150"/>
    </row>
    <row r="130" spans="1:15" s="35" customFormat="1" ht="21.75" customHeight="1">
      <c r="A130" s="31"/>
      <c r="B130" s="122"/>
      <c r="C130" s="123"/>
      <c r="D130" s="124"/>
      <c r="E130" s="139"/>
      <c r="F130" s="126"/>
      <c r="G130" s="140"/>
      <c r="H130" s="141"/>
      <c r="I130" s="141"/>
      <c r="J130" s="32"/>
      <c r="K130" s="33"/>
      <c r="L130" s="34"/>
      <c r="M130" s="159"/>
      <c r="N130" s="142"/>
      <c r="O130" s="150"/>
    </row>
    <row r="131" spans="1:15" s="35" customFormat="1" ht="21.75" customHeight="1">
      <c r="A131" s="31"/>
      <c r="B131" s="122"/>
      <c r="C131" s="123"/>
      <c r="D131" s="124"/>
      <c r="E131" s="139"/>
      <c r="F131" s="126"/>
      <c r="G131" s="140"/>
      <c r="H131" s="141"/>
      <c r="I131" s="141"/>
      <c r="J131" s="32"/>
      <c r="K131" s="33"/>
      <c r="L131" s="34"/>
      <c r="M131" s="159"/>
      <c r="N131" s="142"/>
      <c r="O131" s="150"/>
    </row>
    <row r="132" spans="1:15" s="35" customFormat="1" ht="21.75" customHeight="1">
      <c r="A132" s="31"/>
      <c r="B132" s="122"/>
      <c r="C132" s="123"/>
      <c r="D132" s="124"/>
      <c r="E132" s="139"/>
      <c r="F132" s="126"/>
      <c r="G132" s="140"/>
      <c r="H132" s="141"/>
      <c r="I132" s="141"/>
      <c r="J132" s="32"/>
      <c r="K132" s="33"/>
      <c r="L132" s="34"/>
      <c r="M132" s="159"/>
      <c r="N132" s="142"/>
      <c r="O132" s="150"/>
    </row>
    <row r="133" spans="1:15" s="35" customFormat="1" ht="21.75" customHeight="1">
      <c r="A133" s="31"/>
      <c r="B133" s="122"/>
      <c r="C133" s="123"/>
      <c r="D133" s="124"/>
      <c r="E133" s="139"/>
      <c r="F133" s="126"/>
      <c r="G133" s="140"/>
      <c r="H133" s="141"/>
      <c r="I133" s="141"/>
      <c r="J133" s="32"/>
      <c r="K133" s="33"/>
      <c r="L133" s="34"/>
      <c r="M133" s="159"/>
      <c r="N133" s="142"/>
      <c r="O133" s="150"/>
    </row>
    <row r="134" spans="1:15" s="35" customFormat="1" ht="21.75" customHeight="1">
      <c r="A134" s="31"/>
      <c r="B134" s="122"/>
      <c r="C134" s="123"/>
      <c r="D134" s="124"/>
      <c r="E134" s="139"/>
      <c r="F134" s="126"/>
      <c r="G134" s="140"/>
      <c r="H134" s="141"/>
      <c r="I134" s="141"/>
      <c r="J134" s="32"/>
      <c r="K134" s="33"/>
      <c r="L134" s="34"/>
      <c r="M134" s="159"/>
      <c r="N134" s="142"/>
      <c r="O134" s="150"/>
    </row>
    <row r="135" spans="1:15" s="35" customFormat="1" ht="21.75" customHeight="1">
      <c r="A135" s="31"/>
      <c r="B135" s="122"/>
      <c r="C135" s="123"/>
      <c r="D135" s="124"/>
      <c r="E135" s="139"/>
      <c r="F135" s="126"/>
      <c r="G135" s="140"/>
      <c r="H135" s="141"/>
      <c r="I135" s="141"/>
      <c r="J135" s="32"/>
      <c r="K135" s="33"/>
      <c r="L135" s="34"/>
      <c r="M135" s="159"/>
      <c r="N135" s="142"/>
      <c r="O135" s="150"/>
    </row>
    <row r="136" spans="1:15" s="35" customFormat="1" ht="21.75" customHeight="1">
      <c r="A136" s="31"/>
      <c r="B136" s="122"/>
      <c r="C136" s="123"/>
      <c r="D136" s="124"/>
      <c r="E136" s="139"/>
      <c r="F136" s="126"/>
      <c r="G136" s="140"/>
      <c r="H136" s="141"/>
      <c r="I136" s="141"/>
      <c r="J136" s="32"/>
      <c r="K136" s="33"/>
      <c r="L136" s="34"/>
      <c r="M136" s="159"/>
      <c r="N136" s="142"/>
      <c r="O136" s="150"/>
    </row>
    <row r="137" spans="1:15" s="35" customFormat="1" ht="21.75" customHeight="1">
      <c r="A137" s="31"/>
      <c r="B137" s="122"/>
      <c r="C137" s="123"/>
      <c r="D137" s="124"/>
      <c r="E137" s="139"/>
      <c r="F137" s="126"/>
      <c r="G137" s="140"/>
      <c r="H137" s="141"/>
      <c r="I137" s="141"/>
      <c r="J137" s="32"/>
      <c r="K137" s="33"/>
      <c r="L137" s="34"/>
      <c r="M137" s="159"/>
      <c r="N137" s="142"/>
      <c r="O137" s="150"/>
    </row>
    <row r="138" spans="1:15" s="35" customFormat="1" ht="21.75" customHeight="1">
      <c r="A138" s="31"/>
      <c r="B138" s="122"/>
      <c r="C138" s="123"/>
      <c r="D138" s="124"/>
      <c r="E138" s="139"/>
      <c r="F138" s="126"/>
      <c r="G138" s="140"/>
      <c r="H138" s="141"/>
      <c r="I138" s="141"/>
      <c r="J138" s="32"/>
      <c r="K138" s="33"/>
      <c r="L138" s="34"/>
      <c r="M138" s="159"/>
      <c r="N138" s="142"/>
      <c r="O138" s="150"/>
    </row>
    <row r="139" spans="1:15" s="35" customFormat="1" ht="21.75" customHeight="1">
      <c r="A139" s="31"/>
      <c r="B139" s="122"/>
      <c r="C139" s="123"/>
      <c r="D139" s="124"/>
      <c r="E139" s="139"/>
      <c r="F139" s="126"/>
      <c r="G139" s="140"/>
      <c r="H139" s="141"/>
      <c r="I139" s="141"/>
      <c r="J139" s="32"/>
      <c r="K139" s="33"/>
      <c r="L139" s="34"/>
      <c r="M139" s="159"/>
      <c r="N139" s="142"/>
      <c r="O139" s="150"/>
    </row>
    <row r="140" spans="1:15" s="35" customFormat="1" ht="21.75" customHeight="1">
      <c r="A140" s="31"/>
      <c r="B140" s="122"/>
      <c r="C140" s="123"/>
      <c r="D140" s="124"/>
      <c r="E140" s="139"/>
      <c r="F140" s="126"/>
      <c r="G140" s="140"/>
      <c r="H140" s="141"/>
      <c r="I140" s="141"/>
      <c r="J140" s="32"/>
      <c r="K140" s="33"/>
      <c r="L140" s="34"/>
      <c r="M140" s="159"/>
      <c r="N140" s="142"/>
      <c r="O140" s="150"/>
    </row>
    <row r="141" spans="1:15" s="35" customFormat="1" ht="21.75" customHeight="1">
      <c r="A141" s="31"/>
      <c r="B141" s="122"/>
      <c r="C141" s="123"/>
      <c r="D141" s="124"/>
      <c r="E141" s="139"/>
      <c r="F141" s="126"/>
      <c r="G141" s="140"/>
      <c r="H141" s="141"/>
      <c r="I141" s="141"/>
      <c r="J141" s="32"/>
      <c r="K141" s="33"/>
      <c r="L141" s="34"/>
      <c r="M141" s="159"/>
      <c r="N141" s="142"/>
      <c r="O141" s="150"/>
    </row>
    <row r="142" spans="1:15" s="35" customFormat="1" ht="21.75" customHeight="1">
      <c r="A142" s="31"/>
      <c r="B142" s="122"/>
      <c r="C142" s="123"/>
      <c r="D142" s="124"/>
      <c r="E142" s="139"/>
      <c r="F142" s="126"/>
      <c r="G142" s="140"/>
      <c r="H142" s="141"/>
      <c r="I142" s="141"/>
      <c r="J142" s="32"/>
      <c r="K142" s="33"/>
      <c r="L142" s="34"/>
      <c r="M142" s="159"/>
      <c r="N142" s="142"/>
      <c r="O142" s="150"/>
    </row>
    <row r="143" spans="1:15" s="35" customFormat="1" ht="21.75" customHeight="1">
      <c r="A143" s="31"/>
      <c r="B143" s="122"/>
      <c r="C143" s="123"/>
      <c r="D143" s="124"/>
      <c r="E143" s="139"/>
      <c r="F143" s="126"/>
      <c r="G143" s="140"/>
      <c r="H143" s="141"/>
      <c r="I143" s="141"/>
      <c r="J143" s="32"/>
      <c r="K143" s="33"/>
      <c r="L143" s="34"/>
      <c r="M143" s="159"/>
      <c r="N143" s="142"/>
      <c r="O143" s="150"/>
    </row>
    <row r="144" spans="1:15" s="35" customFormat="1" ht="21.75" customHeight="1">
      <c r="A144" s="31"/>
      <c r="B144" s="122"/>
      <c r="C144" s="123"/>
      <c r="D144" s="124"/>
      <c r="E144" s="139"/>
      <c r="F144" s="126"/>
      <c r="G144" s="140"/>
      <c r="H144" s="141"/>
      <c r="I144" s="141"/>
      <c r="J144" s="32"/>
      <c r="K144" s="33"/>
      <c r="L144" s="34"/>
      <c r="M144" s="159"/>
      <c r="N144" s="142"/>
      <c r="O144" s="150"/>
    </row>
    <row r="145" spans="1:15" s="35" customFormat="1" ht="21.75" customHeight="1">
      <c r="A145" s="31"/>
      <c r="B145" s="122"/>
      <c r="C145" s="123"/>
      <c r="D145" s="124"/>
      <c r="E145" s="139"/>
      <c r="F145" s="126"/>
      <c r="G145" s="140"/>
      <c r="H145" s="141"/>
      <c r="I145" s="141"/>
      <c r="J145" s="32"/>
      <c r="K145" s="33"/>
      <c r="L145" s="34"/>
      <c r="M145" s="159"/>
      <c r="N145" s="142"/>
      <c r="O145" s="150"/>
    </row>
    <row r="146" spans="1:15" s="35" customFormat="1" ht="21.75" customHeight="1">
      <c r="A146" s="31"/>
      <c r="B146" s="122"/>
      <c r="C146" s="123"/>
      <c r="D146" s="124"/>
      <c r="E146" s="139"/>
      <c r="F146" s="126"/>
      <c r="G146" s="140"/>
      <c r="H146" s="141"/>
      <c r="I146" s="141"/>
      <c r="J146" s="32"/>
      <c r="K146" s="33"/>
      <c r="L146" s="34"/>
      <c r="M146" s="159"/>
      <c r="N146" s="142"/>
      <c r="O146" s="150"/>
    </row>
    <row r="147" spans="1:15" s="35" customFormat="1" ht="21.75" customHeight="1">
      <c r="A147" s="31"/>
      <c r="B147" s="122"/>
      <c r="C147" s="123"/>
      <c r="D147" s="124"/>
      <c r="E147" s="139"/>
      <c r="F147" s="126"/>
      <c r="G147" s="140"/>
      <c r="H147" s="141"/>
      <c r="I147" s="141"/>
      <c r="J147" s="32"/>
      <c r="K147" s="33"/>
      <c r="L147" s="34"/>
      <c r="M147" s="159"/>
      <c r="N147" s="142"/>
      <c r="O147" s="150"/>
    </row>
    <row r="148" spans="1:15" s="35" customFormat="1" ht="21.75" customHeight="1">
      <c r="A148" s="31"/>
      <c r="B148" s="122"/>
      <c r="C148" s="123"/>
      <c r="D148" s="124"/>
      <c r="E148" s="139"/>
      <c r="F148" s="126"/>
      <c r="G148" s="140"/>
      <c r="H148" s="141"/>
      <c r="I148" s="141"/>
      <c r="J148" s="32"/>
      <c r="K148" s="33"/>
      <c r="L148" s="34"/>
      <c r="M148" s="159"/>
      <c r="N148" s="142"/>
      <c r="O148" s="150"/>
    </row>
    <row r="149" spans="1:15" s="35" customFormat="1" ht="21.75" customHeight="1">
      <c r="A149" s="31"/>
      <c r="B149" s="122"/>
      <c r="C149" s="123"/>
      <c r="D149" s="124"/>
      <c r="E149" s="139"/>
      <c r="F149" s="126"/>
      <c r="G149" s="140"/>
      <c r="H149" s="141"/>
      <c r="I149" s="141"/>
      <c r="J149" s="32"/>
      <c r="K149" s="33"/>
      <c r="L149" s="34"/>
      <c r="M149" s="159"/>
      <c r="N149" s="142"/>
      <c r="O149" s="150"/>
    </row>
    <row r="150" spans="1:15" s="35" customFormat="1" ht="21.75" customHeight="1">
      <c r="A150" s="31"/>
      <c r="B150" s="122"/>
      <c r="C150" s="123"/>
      <c r="D150" s="124"/>
      <c r="E150" s="139"/>
      <c r="F150" s="126"/>
      <c r="G150" s="140"/>
      <c r="H150" s="141"/>
      <c r="I150" s="141"/>
      <c r="J150" s="32"/>
      <c r="K150" s="33"/>
      <c r="L150" s="34"/>
      <c r="M150" s="159"/>
      <c r="N150" s="142"/>
      <c r="O150" s="150"/>
    </row>
    <row r="151" spans="1:15" s="35" customFormat="1" ht="21.75" customHeight="1">
      <c r="A151" s="31"/>
      <c r="B151" s="122"/>
      <c r="C151" s="123"/>
      <c r="D151" s="124"/>
      <c r="E151" s="139"/>
      <c r="F151" s="126"/>
      <c r="G151" s="140"/>
      <c r="H151" s="141"/>
      <c r="I151" s="141"/>
      <c r="J151" s="32"/>
      <c r="K151" s="33"/>
      <c r="L151" s="34"/>
      <c r="M151" s="159"/>
      <c r="N151" s="142"/>
      <c r="O151" s="150"/>
    </row>
    <row r="152" spans="1:15" s="35" customFormat="1" ht="21.75" customHeight="1">
      <c r="A152" s="31"/>
      <c r="B152" s="122"/>
      <c r="C152" s="123"/>
      <c r="D152" s="124"/>
      <c r="E152" s="139"/>
      <c r="F152" s="126"/>
      <c r="G152" s="140"/>
      <c r="H152" s="141"/>
      <c r="I152" s="141"/>
      <c r="J152" s="32"/>
      <c r="K152" s="33"/>
      <c r="L152" s="34"/>
      <c r="M152" s="159"/>
      <c r="N152" s="142"/>
      <c r="O152" s="150"/>
    </row>
    <row r="153" spans="1:15" s="35" customFormat="1" ht="21.75" customHeight="1">
      <c r="A153" s="31"/>
      <c r="B153" s="122"/>
      <c r="C153" s="123"/>
      <c r="D153" s="124"/>
      <c r="E153" s="139"/>
      <c r="F153" s="126"/>
      <c r="G153" s="140"/>
      <c r="H153" s="141"/>
      <c r="I153" s="141"/>
      <c r="J153" s="32"/>
      <c r="K153" s="33"/>
      <c r="L153" s="34"/>
      <c r="M153" s="159"/>
      <c r="N153" s="142"/>
      <c r="O153" s="150"/>
    </row>
    <row r="154" spans="1:15" s="35" customFormat="1" ht="21.75" customHeight="1">
      <c r="A154" s="31"/>
      <c r="B154" s="122"/>
      <c r="C154" s="123"/>
      <c r="D154" s="124"/>
      <c r="E154" s="139"/>
      <c r="F154" s="126"/>
      <c r="G154" s="140"/>
      <c r="H154" s="141"/>
      <c r="I154" s="141"/>
      <c r="J154" s="32"/>
      <c r="K154" s="33"/>
      <c r="L154" s="34"/>
      <c r="M154" s="159"/>
      <c r="N154" s="142"/>
      <c r="O154" s="150"/>
    </row>
    <row r="155" spans="1:15" s="35" customFormat="1" ht="21.75" customHeight="1">
      <c r="A155" s="31"/>
      <c r="B155" s="122"/>
      <c r="C155" s="123"/>
      <c r="D155" s="124"/>
      <c r="E155" s="139"/>
      <c r="F155" s="126"/>
      <c r="G155" s="140"/>
      <c r="H155" s="141"/>
      <c r="I155" s="141"/>
      <c r="J155" s="32"/>
      <c r="K155" s="33"/>
      <c r="L155" s="34"/>
      <c r="M155" s="159"/>
      <c r="N155" s="142"/>
      <c r="O155" s="150"/>
    </row>
    <row r="156" spans="1:15" s="35" customFormat="1" ht="21.75" customHeight="1">
      <c r="A156" s="31"/>
      <c r="B156" s="122"/>
      <c r="C156" s="123"/>
      <c r="D156" s="124"/>
      <c r="E156" s="139"/>
      <c r="F156" s="126"/>
      <c r="G156" s="140"/>
      <c r="H156" s="141"/>
      <c r="I156" s="141"/>
      <c r="J156" s="32"/>
      <c r="K156" s="33"/>
      <c r="L156" s="34"/>
      <c r="M156" s="159"/>
      <c r="N156" s="142"/>
      <c r="O156" s="150"/>
    </row>
    <row r="157" spans="1:15" s="35" customFormat="1" ht="21.75" customHeight="1">
      <c r="A157" s="31"/>
      <c r="B157" s="122"/>
      <c r="C157" s="123"/>
      <c r="D157" s="124"/>
      <c r="E157" s="139"/>
      <c r="F157" s="126"/>
      <c r="G157" s="140"/>
      <c r="H157" s="141"/>
      <c r="I157" s="141"/>
      <c r="J157" s="32"/>
      <c r="K157" s="33"/>
      <c r="L157" s="34"/>
      <c r="M157" s="159"/>
      <c r="N157" s="142"/>
      <c r="O157" s="150"/>
    </row>
    <row r="158" spans="1:15" s="35" customFormat="1" ht="21.75" customHeight="1">
      <c r="A158" s="31"/>
      <c r="B158" s="122"/>
      <c r="C158" s="123"/>
      <c r="D158" s="124"/>
      <c r="E158" s="139"/>
      <c r="F158" s="126"/>
      <c r="G158" s="140"/>
      <c r="H158" s="141"/>
      <c r="I158" s="141"/>
      <c r="J158" s="32"/>
      <c r="K158" s="33"/>
      <c r="L158" s="34"/>
      <c r="M158" s="159"/>
      <c r="N158" s="142"/>
      <c r="O158" s="150"/>
    </row>
    <row r="159" spans="1:15" s="35" customFormat="1" ht="21.75" customHeight="1">
      <c r="A159" s="31"/>
      <c r="B159" s="122"/>
      <c r="C159" s="123"/>
      <c r="D159" s="124"/>
      <c r="E159" s="139"/>
      <c r="F159" s="126"/>
      <c r="G159" s="140"/>
      <c r="H159" s="141"/>
      <c r="I159" s="141"/>
      <c r="J159" s="32"/>
      <c r="K159" s="33"/>
      <c r="L159" s="34"/>
      <c r="M159" s="159"/>
      <c r="N159" s="142"/>
      <c r="O159" s="150"/>
    </row>
    <row r="160" spans="1:15" s="35" customFormat="1" ht="21.75" customHeight="1">
      <c r="A160" s="31"/>
      <c r="B160" s="122"/>
      <c r="C160" s="123"/>
      <c r="D160" s="124"/>
      <c r="E160" s="139"/>
      <c r="F160" s="126"/>
      <c r="G160" s="140"/>
      <c r="H160" s="141"/>
      <c r="I160" s="141"/>
      <c r="J160" s="32"/>
      <c r="K160" s="33"/>
      <c r="L160" s="34"/>
      <c r="M160" s="159"/>
      <c r="N160" s="142"/>
      <c r="O160" s="150"/>
    </row>
    <row r="161" spans="1:19" s="35" customFormat="1" ht="21.75" customHeight="1">
      <c r="A161" s="31"/>
      <c r="B161" s="122"/>
      <c r="C161" s="123"/>
      <c r="D161" s="124"/>
      <c r="E161" s="139"/>
      <c r="F161" s="126"/>
      <c r="G161" s="140"/>
      <c r="H161" s="141"/>
      <c r="I161" s="141"/>
      <c r="J161" s="32"/>
      <c r="K161" s="33"/>
      <c r="L161" s="34"/>
      <c r="M161" s="159"/>
      <c r="N161" s="142"/>
      <c r="O161" s="150"/>
    </row>
    <row r="162" spans="1:19" s="35" customFormat="1" ht="21.75" customHeight="1">
      <c r="A162" s="31"/>
      <c r="B162" s="122"/>
      <c r="C162" s="123"/>
      <c r="D162" s="124"/>
      <c r="E162" s="139"/>
      <c r="F162" s="126"/>
      <c r="G162" s="140"/>
      <c r="H162" s="141"/>
      <c r="I162" s="141"/>
      <c r="J162" s="32"/>
      <c r="K162" s="33"/>
      <c r="L162" s="34"/>
      <c r="M162" s="159"/>
      <c r="N162" s="142"/>
      <c r="O162" s="150"/>
    </row>
    <row r="163" spans="1:19" ht="6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40"/>
    </row>
    <row r="164" spans="1:19" ht="6.75" customHeight="1">
      <c r="A164" s="41"/>
      <c r="B164" s="42"/>
      <c r="C164" s="42"/>
      <c r="D164" s="42"/>
      <c r="E164" s="42"/>
      <c r="F164" s="42"/>
      <c r="G164" s="42"/>
      <c r="H164" s="43"/>
      <c r="I164" s="43"/>
      <c r="J164" s="43"/>
      <c r="K164" s="43"/>
      <c r="L164" s="43"/>
      <c r="M164" s="157"/>
      <c r="N164" s="26"/>
      <c r="O164" s="26"/>
      <c r="P164" s="26"/>
      <c r="Q164" s="26"/>
      <c r="R164" s="26"/>
    </row>
    <row r="165" spans="1:19">
      <c r="A165" s="44"/>
      <c r="B165" s="44"/>
      <c r="C165" s="45"/>
      <c r="D165" s="45"/>
      <c r="E165" s="46"/>
      <c r="F165" s="46"/>
      <c r="J165" s="540" t="s">
        <v>117</v>
      </c>
      <c r="K165" s="541"/>
      <c r="L165" s="542"/>
      <c r="M165" s="157"/>
      <c r="N165" s="47"/>
      <c r="O165" s="47"/>
      <c r="P165" s="47"/>
      <c r="Q165" s="47"/>
      <c r="R165" s="47"/>
      <c r="S165" s="47"/>
    </row>
    <row r="166" spans="1:19">
      <c r="A166" s="44"/>
      <c r="B166" s="44"/>
      <c r="C166" s="45"/>
      <c r="D166" s="45"/>
      <c r="E166" s="41"/>
      <c r="F166" s="41"/>
      <c r="J166" s="151" t="s">
        <v>118</v>
      </c>
      <c r="K166" s="48" t="s">
        <v>99</v>
      </c>
      <c r="L166" s="48" t="s">
        <v>119</v>
      </c>
      <c r="M166" s="157"/>
      <c r="N166" s="47"/>
      <c r="O166" s="47"/>
      <c r="P166" s="47"/>
      <c r="Q166" s="47"/>
      <c r="R166" s="47"/>
      <c r="S166" s="47"/>
    </row>
    <row r="167" spans="1:19" ht="21" customHeight="1">
      <c r="A167" s="516" t="s">
        <v>120</v>
      </c>
      <c r="B167" s="516"/>
      <c r="C167" s="516"/>
      <c r="D167" s="115"/>
      <c r="E167" s="49"/>
      <c r="F167" s="41"/>
      <c r="J167" s="152" t="s">
        <v>83</v>
      </c>
      <c r="K167" s="31">
        <f t="shared" ref="K167:K172" si="0">COUNTIF($K$11:$K$131,J167)</f>
        <v>0</v>
      </c>
      <c r="L167" s="50" t="e">
        <f t="shared" ref="L167:L173" si="1">K167/$K$173</f>
        <v>#DIV/0!</v>
      </c>
      <c r="M167" s="157"/>
      <c r="N167" s="26"/>
      <c r="O167" s="26"/>
      <c r="P167" s="26"/>
      <c r="Q167" s="26"/>
      <c r="R167" s="26"/>
      <c r="S167" s="26"/>
    </row>
    <row r="168" spans="1:19" ht="15.75" customHeight="1">
      <c r="A168" s="44"/>
      <c r="B168" s="11"/>
      <c r="C168" s="10"/>
      <c r="D168" s="10"/>
      <c r="E168" s="41"/>
      <c r="F168" s="41"/>
      <c r="J168" s="152" t="s">
        <v>84</v>
      </c>
      <c r="K168" s="31">
        <f t="shared" si="0"/>
        <v>0</v>
      </c>
      <c r="L168" s="50" t="e">
        <f t="shared" si="1"/>
        <v>#DIV/0!</v>
      </c>
      <c r="M168" s="157"/>
      <c r="N168" s="26"/>
      <c r="O168" s="26"/>
      <c r="P168" s="26"/>
      <c r="Q168" s="26"/>
      <c r="R168" s="26"/>
      <c r="S168" s="26"/>
    </row>
    <row r="169" spans="1:19" ht="15.75" customHeight="1">
      <c r="A169" s="44"/>
      <c r="B169" s="11"/>
      <c r="C169" s="10"/>
      <c r="D169" s="10"/>
      <c r="E169" s="41"/>
      <c r="F169" s="41"/>
      <c r="J169" s="152" t="s">
        <v>85</v>
      </c>
      <c r="K169" s="31">
        <f t="shared" si="0"/>
        <v>0</v>
      </c>
      <c r="L169" s="50" t="e">
        <f t="shared" si="1"/>
        <v>#DIV/0!</v>
      </c>
      <c r="M169" s="157"/>
      <c r="N169" s="26"/>
      <c r="O169" s="26"/>
      <c r="P169" s="26"/>
      <c r="Q169" s="26"/>
      <c r="R169" s="26"/>
      <c r="S169" s="26"/>
    </row>
    <row r="170" spans="1:19" ht="15.75" customHeight="1">
      <c r="A170" s="44"/>
      <c r="B170" s="11"/>
      <c r="C170" s="10"/>
      <c r="D170" s="10"/>
      <c r="E170" s="41"/>
      <c r="F170" s="41"/>
      <c r="J170" s="152" t="s">
        <v>86</v>
      </c>
      <c r="K170" s="31">
        <f t="shared" si="0"/>
        <v>0</v>
      </c>
      <c r="L170" s="50" t="e">
        <f t="shared" si="1"/>
        <v>#DIV/0!</v>
      </c>
      <c r="M170" s="157"/>
      <c r="N170" s="26"/>
      <c r="O170" s="26"/>
      <c r="P170" s="26"/>
      <c r="Q170" s="26"/>
      <c r="R170" s="26"/>
      <c r="S170" s="26"/>
    </row>
    <row r="171" spans="1:19" ht="15.75" customHeight="1">
      <c r="A171" s="44"/>
      <c r="B171" s="11"/>
      <c r="C171" s="10"/>
      <c r="D171" s="10"/>
      <c r="E171" s="41"/>
      <c r="F171" s="41"/>
      <c r="J171" s="152" t="s">
        <v>87</v>
      </c>
      <c r="K171" s="31">
        <f t="shared" si="0"/>
        <v>0</v>
      </c>
      <c r="L171" s="50" t="e">
        <f t="shared" si="1"/>
        <v>#DIV/0!</v>
      </c>
      <c r="M171" s="157"/>
      <c r="N171" s="26"/>
      <c r="O171" s="26"/>
      <c r="P171" s="26"/>
      <c r="Q171" s="26"/>
      <c r="R171" s="26"/>
      <c r="S171" s="26"/>
    </row>
    <row r="172" spans="1:19" ht="21" customHeight="1">
      <c r="A172" s="515" t="s">
        <v>127</v>
      </c>
      <c r="B172" s="515"/>
      <c r="C172" s="515"/>
      <c r="D172" s="116"/>
      <c r="E172" s="51"/>
      <c r="F172" s="51"/>
      <c r="J172" s="152" t="s">
        <v>88</v>
      </c>
      <c r="K172" s="31">
        <f t="shared" si="0"/>
        <v>0</v>
      </c>
      <c r="L172" s="50" t="e">
        <f t="shared" si="1"/>
        <v>#DIV/0!</v>
      </c>
      <c r="M172" s="157"/>
      <c r="N172" s="26"/>
      <c r="O172" s="26"/>
      <c r="P172" s="26"/>
      <c r="Q172" s="26"/>
      <c r="R172" s="26"/>
      <c r="S172" s="26"/>
    </row>
    <row r="173" spans="1:19" ht="15.75" customHeight="1">
      <c r="A173" s="44"/>
      <c r="B173" s="44"/>
      <c r="C173" s="45"/>
      <c r="D173" s="45"/>
      <c r="E173" s="41"/>
      <c r="F173" s="41"/>
      <c r="J173" s="152" t="s">
        <v>121</v>
      </c>
      <c r="K173" s="31">
        <f>SUM(K167:K172)</f>
        <v>0</v>
      </c>
      <c r="L173" s="50" t="e">
        <f t="shared" si="1"/>
        <v>#DIV/0!</v>
      </c>
      <c r="M173" s="157"/>
      <c r="N173" s="26"/>
      <c r="O173" s="26"/>
      <c r="P173" s="26"/>
      <c r="Q173" s="26"/>
      <c r="R173" s="26"/>
      <c r="S173" s="26"/>
    </row>
    <row r="174" spans="1:19" s="52" customFormat="1" ht="5.25" customHeight="1">
      <c r="A174" s="117"/>
      <c r="B174" s="25"/>
      <c r="G174" s="53"/>
      <c r="H174" s="53"/>
      <c r="I174" s="53"/>
      <c r="J174" s="53"/>
      <c r="M174" s="160"/>
      <c r="N174" s="54"/>
      <c r="O174" s="54"/>
      <c r="P174" s="54"/>
      <c r="Q174" s="54"/>
      <c r="R174" s="54"/>
      <c r="S174" s="54"/>
    </row>
    <row r="175" spans="1:19" s="56" customFormat="1" ht="6.75" customHeight="1">
      <c r="A175" s="55"/>
      <c r="G175" s="532"/>
      <c r="H175" s="532"/>
      <c r="I175" s="532"/>
      <c r="J175" s="532"/>
      <c r="K175" s="532"/>
      <c r="L175" s="532"/>
      <c r="M175" s="161"/>
    </row>
    <row r="176" spans="1:19" s="8" customFormat="1" ht="15.75">
      <c r="A176" s="513" t="s">
        <v>73</v>
      </c>
      <c r="B176" s="513"/>
      <c r="C176" s="513"/>
      <c r="D176" s="114"/>
      <c r="E176" s="513" t="s">
        <v>122</v>
      </c>
      <c r="F176" s="513"/>
      <c r="G176" s="513"/>
      <c r="H176" s="513"/>
      <c r="I176" s="515" t="s">
        <v>123</v>
      </c>
      <c r="J176" s="515"/>
      <c r="K176" s="515"/>
      <c r="L176" s="515"/>
      <c r="M176" s="162"/>
    </row>
    <row r="177" spans="1:13" s="8" customFormat="1" ht="15.75">
      <c r="A177" s="57"/>
      <c r="B177" s="57"/>
      <c r="C177" s="58"/>
      <c r="D177" s="58"/>
      <c r="E177" s="58"/>
      <c r="F177" s="58"/>
      <c r="G177" s="58"/>
      <c r="H177" s="58"/>
      <c r="I177" s="58"/>
      <c r="J177" s="58"/>
      <c r="K177" s="59"/>
      <c r="M177" s="162"/>
    </row>
    <row r="178" spans="1:13" s="8" customFormat="1" ht="15.75">
      <c r="A178" s="57"/>
      <c r="B178" s="57"/>
      <c r="C178" s="58"/>
      <c r="D178" s="58"/>
      <c r="E178" s="58"/>
      <c r="F178" s="58"/>
      <c r="G178" s="58"/>
      <c r="H178" s="58"/>
      <c r="I178" s="58"/>
      <c r="J178" s="58"/>
      <c r="K178" s="59"/>
      <c r="M178" s="162"/>
    </row>
    <row r="179" spans="1:13" s="8" customFormat="1" ht="15.75">
      <c r="A179" s="114"/>
      <c r="B179" s="153"/>
      <c r="C179" s="153"/>
      <c r="D179" s="153"/>
      <c r="E179" s="153"/>
      <c r="F179" s="153"/>
      <c r="G179" s="153"/>
      <c r="H179" s="153"/>
      <c r="I179" s="153"/>
      <c r="J179" s="153"/>
      <c r="M179" s="162"/>
    </row>
    <row r="180" spans="1:13" s="8" customFormat="1" ht="15.75">
      <c r="A180" s="114"/>
      <c r="B180" s="153"/>
      <c r="C180" s="153"/>
      <c r="D180" s="153"/>
      <c r="E180" s="153"/>
      <c r="F180" s="153"/>
      <c r="G180" s="153"/>
      <c r="H180" s="153"/>
      <c r="I180" s="153"/>
      <c r="J180" s="153"/>
      <c r="M180" s="162"/>
    </row>
    <row r="181" spans="1:13" s="8" customFormat="1" ht="15.75">
      <c r="A181" s="515" t="s">
        <v>106</v>
      </c>
      <c r="B181" s="515"/>
      <c r="C181" s="515"/>
      <c r="D181" s="116"/>
      <c r="E181" s="515" t="s">
        <v>107</v>
      </c>
      <c r="F181" s="515"/>
      <c r="G181" s="515"/>
      <c r="H181" s="515"/>
      <c r="I181" s="153"/>
      <c r="J181" s="153"/>
      <c r="M181" s="162"/>
    </row>
  </sheetData>
  <autoFilter ref="A10:S131">
    <filterColumn colId="2" showButton="0"/>
    <filterColumn colId="3" hiddenButton="1" showButton="0"/>
  </autoFilter>
  <mergeCells count="21">
    <mergeCell ref="M7:W7"/>
    <mergeCell ref="A8:L8"/>
    <mergeCell ref="M8:W8"/>
    <mergeCell ref="A9:L9"/>
    <mergeCell ref="A181:C181"/>
    <mergeCell ref="E181:H181"/>
    <mergeCell ref="J165:L165"/>
    <mergeCell ref="A167:C167"/>
    <mergeCell ref="A172:C172"/>
    <mergeCell ref="G175:L175"/>
    <mergeCell ref="A176:C176"/>
    <mergeCell ref="E176:H176"/>
    <mergeCell ref="I176:L176"/>
    <mergeCell ref="C10:E10"/>
    <mergeCell ref="A6:L6"/>
    <mergeCell ref="A7:L7"/>
    <mergeCell ref="A2:E2"/>
    <mergeCell ref="F2:L2"/>
    <mergeCell ref="A3:E3"/>
    <mergeCell ref="F3:L3"/>
    <mergeCell ref="A5:L5"/>
  </mergeCells>
  <conditionalFormatting sqref="J11">
    <cfRule type="cellIs" dxfId="1" priority="2" stopIfTrue="1" operator="equal">
      <formula>0</formula>
    </cfRule>
  </conditionalFormatting>
  <conditionalFormatting sqref="J12:J162">
    <cfRule type="cellIs" dxfId="0" priority="1" stopIfTrue="1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rowBreaks count="1" manualBreakCount="1">
    <brk id="18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W1010"/>
  <sheetViews>
    <sheetView topLeftCell="A10" workbookViewId="0">
      <pane xSplit="7" ySplit="2" topLeftCell="H36" activePane="bottomRight" state="frozen"/>
      <selection activeCell="E14" sqref="E14"/>
      <selection pane="topRight" activeCell="E14" sqref="E14"/>
      <selection pane="bottomLeft" activeCell="E14" sqref="E14"/>
      <selection pane="bottomRight" activeCell="F15" sqref="F15"/>
    </sheetView>
  </sheetViews>
  <sheetFormatPr defaultRowHeight="15"/>
  <cols>
    <col min="1" max="1" width="3.28515625" style="169" customWidth="1"/>
    <col min="2" max="2" width="13.85546875" style="170" customWidth="1"/>
    <col min="3" max="3" width="9.140625" style="170" customWidth="1"/>
    <col min="4" max="4" width="10.5703125" style="170" customWidth="1"/>
    <col min="5" max="5" width="8.42578125" style="170" customWidth="1"/>
    <col min="6" max="6" width="12.7109375" style="170" customWidth="1"/>
    <col min="7" max="7" width="14" style="170" customWidth="1"/>
    <col min="8" max="8" width="8" style="171" customWidth="1"/>
    <col min="9" max="9" width="7.42578125" style="171" customWidth="1"/>
    <col min="10" max="10" width="9.42578125" style="171" customWidth="1"/>
    <col min="11" max="12" width="8.140625" style="170" customWidth="1"/>
    <col min="13" max="13" width="9.140625" style="170"/>
    <col min="14" max="14" width="9.140625" style="172"/>
    <col min="15" max="15" width="4.5703125" style="172" customWidth="1"/>
    <col min="16" max="16" width="20.85546875" style="173" customWidth="1"/>
    <col min="17" max="23" width="9.140625" style="170"/>
    <col min="24" max="257" width="9.140625" style="207"/>
    <col min="258" max="258" width="3.28515625" style="207" customWidth="1"/>
    <col min="259" max="259" width="10" style="207" customWidth="1"/>
    <col min="260" max="260" width="20.28515625" style="207" customWidth="1"/>
    <col min="261" max="261" width="8.42578125" style="207" customWidth="1"/>
    <col min="262" max="262" width="9.5703125" style="207" customWidth="1"/>
    <col min="263" max="263" width="9.7109375" style="207" customWidth="1"/>
    <col min="264" max="264" width="8" style="207" customWidth="1"/>
    <col min="265" max="265" width="7.42578125" style="207" customWidth="1"/>
    <col min="266" max="266" width="9.42578125" style="207" customWidth="1"/>
    <col min="267" max="268" width="8.140625" style="207" customWidth="1"/>
    <col min="269" max="513" width="9.140625" style="207"/>
    <col min="514" max="514" width="3.28515625" style="207" customWidth="1"/>
    <col min="515" max="515" width="10" style="207" customWidth="1"/>
    <col min="516" max="516" width="20.28515625" style="207" customWidth="1"/>
    <col min="517" max="517" width="8.42578125" style="207" customWidth="1"/>
    <col min="518" max="518" width="9.5703125" style="207" customWidth="1"/>
    <col min="519" max="519" width="9.7109375" style="207" customWidth="1"/>
    <col min="520" max="520" width="8" style="207" customWidth="1"/>
    <col min="521" max="521" width="7.42578125" style="207" customWidth="1"/>
    <col min="522" max="522" width="9.42578125" style="207" customWidth="1"/>
    <col min="523" max="524" width="8.140625" style="207" customWidth="1"/>
    <col min="525" max="769" width="9.140625" style="207"/>
    <col min="770" max="770" width="3.28515625" style="207" customWidth="1"/>
    <col min="771" max="771" width="10" style="207" customWidth="1"/>
    <col min="772" max="772" width="20.28515625" style="207" customWidth="1"/>
    <col min="773" max="773" width="8.42578125" style="207" customWidth="1"/>
    <col min="774" max="774" width="9.5703125" style="207" customWidth="1"/>
    <col min="775" max="775" width="9.7109375" style="207" customWidth="1"/>
    <col min="776" max="776" width="8" style="207" customWidth="1"/>
    <col min="777" max="777" width="7.42578125" style="207" customWidth="1"/>
    <col min="778" max="778" width="9.42578125" style="207" customWidth="1"/>
    <col min="779" max="780" width="8.140625" style="207" customWidth="1"/>
    <col min="781" max="1025" width="9.140625" style="207"/>
    <col min="1026" max="1026" width="3.28515625" style="207" customWidth="1"/>
    <col min="1027" max="1027" width="10" style="207" customWidth="1"/>
    <col min="1028" max="1028" width="20.28515625" style="207" customWidth="1"/>
    <col min="1029" max="1029" width="8.42578125" style="207" customWidth="1"/>
    <col min="1030" max="1030" width="9.5703125" style="207" customWidth="1"/>
    <col min="1031" max="1031" width="9.7109375" style="207" customWidth="1"/>
    <col min="1032" max="1032" width="8" style="207" customWidth="1"/>
    <col min="1033" max="1033" width="7.42578125" style="207" customWidth="1"/>
    <col min="1034" max="1034" width="9.42578125" style="207" customWidth="1"/>
    <col min="1035" max="1036" width="8.140625" style="207" customWidth="1"/>
    <col min="1037" max="1281" width="9.140625" style="207"/>
    <col min="1282" max="1282" width="3.28515625" style="207" customWidth="1"/>
    <col min="1283" max="1283" width="10" style="207" customWidth="1"/>
    <col min="1284" max="1284" width="20.28515625" style="207" customWidth="1"/>
    <col min="1285" max="1285" width="8.42578125" style="207" customWidth="1"/>
    <col min="1286" max="1286" width="9.5703125" style="207" customWidth="1"/>
    <col min="1287" max="1287" width="9.7109375" style="207" customWidth="1"/>
    <col min="1288" max="1288" width="8" style="207" customWidth="1"/>
    <col min="1289" max="1289" width="7.42578125" style="207" customWidth="1"/>
    <col min="1290" max="1290" width="9.42578125" style="207" customWidth="1"/>
    <col min="1291" max="1292" width="8.140625" style="207" customWidth="1"/>
    <col min="1293" max="1537" width="9.140625" style="207"/>
    <col min="1538" max="1538" width="3.28515625" style="207" customWidth="1"/>
    <col min="1539" max="1539" width="10" style="207" customWidth="1"/>
    <col min="1540" max="1540" width="20.28515625" style="207" customWidth="1"/>
    <col min="1541" max="1541" width="8.42578125" style="207" customWidth="1"/>
    <col min="1542" max="1542" width="9.5703125" style="207" customWidth="1"/>
    <col min="1543" max="1543" width="9.7109375" style="207" customWidth="1"/>
    <col min="1544" max="1544" width="8" style="207" customWidth="1"/>
    <col min="1545" max="1545" width="7.42578125" style="207" customWidth="1"/>
    <col min="1546" max="1546" width="9.42578125" style="207" customWidth="1"/>
    <col min="1547" max="1548" width="8.140625" style="207" customWidth="1"/>
    <col min="1549" max="1793" width="9.140625" style="207"/>
    <col min="1794" max="1794" width="3.28515625" style="207" customWidth="1"/>
    <col min="1795" max="1795" width="10" style="207" customWidth="1"/>
    <col min="1796" max="1796" width="20.28515625" style="207" customWidth="1"/>
    <col min="1797" max="1797" width="8.42578125" style="207" customWidth="1"/>
    <col min="1798" max="1798" width="9.5703125" style="207" customWidth="1"/>
    <col min="1799" max="1799" width="9.7109375" style="207" customWidth="1"/>
    <col min="1800" max="1800" width="8" style="207" customWidth="1"/>
    <col min="1801" max="1801" width="7.42578125" style="207" customWidth="1"/>
    <col min="1802" max="1802" width="9.42578125" style="207" customWidth="1"/>
    <col min="1803" max="1804" width="8.140625" style="207" customWidth="1"/>
    <col min="1805" max="2049" width="9.140625" style="207"/>
    <col min="2050" max="2050" width="3.28515625" style="207" customWidth="1"/>
    <col min="2051" max="2051" width="10" style="207" customWidth="1"/>
    <col min="2052" max="2052" width="20.28515625" style="207" customWidth="1"/>
    <col min="2053" max="2053" width="8.42578125" style="207" customWidth="1"/>
    <col min="2054" max="2054" width="9.5703125" style="207" customWidth="1"/>
    <col min="2055" max="2055" width="9.7109375" style="207" customWidth="1"/>
    <col min="2056" max="2056" width="8" style="207" customWidth="1"/>
    <col min="2057" max="2057" width="7.42578125" style="207" customWidth="1"/>
    <col min="2058" max="2058" width="9.42578125" style="207" customWidth="1"/>
    <col min="2059" max="2060" width="8.140625" style="207" customWidth="1"/>
    <col min="2061" max="2305" width="9.140625" style="207"/>
    <col min="2306" max="2306" width="3.28515625" style="207" customWidth="1"/>
    <col min="2307" max="2307" width="10" style="207" customWidth="1"/>
    <col min="2308" max="2308" width="20.28515625" style="207" customWidth="1"/>
    <col min="2309" max="2309" width="8.42578125" style="207" customWidth="1"/>
    <col min="2310" max="2310" width="9.5703125" style="207" customWidth="1"/>
    <col min="2311" max="2311" width="9.7109375" style="207" customWidth="1"/>
    <col min="2312" max="2312" width="8" style="207" customWidth="1"/>
    <col min="2313" max="2313" width="7.42578125" style="207" customWidth="1"/>
    <col min="2314" max="2314" width="9.42578125" style="207" customWidth="1"/>
    <col min="2315" max="2316" width="8.140625" style="207" customWidth="1"/>
    <col min="2317" max="2561" width="9.140625" style="207"/>
    <col min="2562" max="2562" width="3.28515625" style="207" customWidth="1"/>
    <col min="2563" max="2563" width="10" style="207" customWidth="1"/>
    <col min="2564" max="2564" width="20.28515625" style="207" customWidth="1"/>
    <col min="2565" max="2565" width="8.42578125" style="207" customWidth="1"/>
    <col min="2566" max="2566" width="9.5703125" style="207" customWidth="1"/>
    <col min="2567" max="2567" width="9.7109375" style="207" customWidth="1"/>
    <col min="2568" max="2568" width="8" style="207" customWidth="1"/>
    <col min="2569" max="2569" width="7.42578125" style="207" customWidth="1"/>
    <col min="2570" max="2570" width="9.42578125" style="207" customWidth="1"/>
    <col min="2571" max="2572" width="8.140625" style="207" customWidth="1"/>
    <col min="2573" max="2817" width="9.140625" style="207"/>
    <col min="2818" max="2818" width="3.28515625" style="207" customWidth="1"/>
    <col min="2819" max="2819" width="10" style="207" customWidth="1"/>
    <col min="2820" max="2820" width="20.28515625" style="207" customWidth="1"/>
    <col min="2821" max="2821" width="8.42578125" style="207" customWidth="1"/>
    <col min="2822" max="2822" width="9.5703125" style="207" customWidth="1"/>
    <col min="2823" max="2823" width="9.7109375" style="207" customWidth="1"/>
    <col min="2824" max="2824" width="8" style="207" customWidth="1"/>
    <col min="2825" max="2825" width="7.42578125" style="207" customWidth="1"/>
    <col min="2826" max="2826" width="9.42578125" style="207" customWidth="1"/>
    <col min="2827" max="2828" width="8.140625" style="207" customWidth="1"/>
    <col min="2829" max="3073" width="9.140625" style="207"/>
    <col min="3074" max="3074" width="3.28515625" style="207" customWidth="1"/>
    <col min="3075" max="3075" width="10" style="207" customWidth="1"/>
    <col min="3076" max="3076" width="20.28515625" style="207" customWidth="1"/>
    <col min="3077" max="3077" width="8.42578125" style="207" customWidth="1"/>
    <col min="3078" max="3078" width="9.5703125" style="207" customWidth="1"/>
    <col min="3079" max="3079" width="9.7109375" style="207" customWidth="1"/>
    <col min="3080" max="3080" width="8" style="207" customWidth="1"/>
    <col min="3081" max="3081" width="7.42578125" style="207" customWidth="1"/>
    <col min="3082" max="3082" width="9.42578125" style="207" customWidth="1"/>
    <col min="3083" max="3084" width="8.140625" style="207" customWidth="1"/>
    <col min="3085" max="3329" width="9.140625" style="207"/>
    <col min="3330" max="3330" width="3.28515625" style="207" customWidth="1"/>
    <col min="3331" max="3331" width="10" style="207" customWidth="1"/>
    <col min="3332" max="3332" width="20.28515625" style="207" customWidth="1"/>
    <col min="3333" max="3333" width="8.42578125" style="207" customWidth="1"/>
    <col min="3334" max="3334" width="9.5703125" style="207" customWidth="1"/>
    <col min="3335" max="3335" width="9.7109375" style="207" customWidth="1"/>
    <col min="3336" max="3336" width="8" style="207" customWidth="1"/>
    <col min="3337" max="3337" width="7.42578125" style="207" customWidth="1"/>
    <col min="3338" max="3338" width="9.42578125" style="207" customWidth="1"/>
    <col min="3339" max="3340" width="8.140625" style="207" customWidth="1"/>
    <col min="3341" max="3585" width="9.140625" style="207"/>
    <col min="3586" max="3586" width="3.28515625" style="207" customWidth="1"/>
    <col min="3587" max="3587" width="10" style="207" customWidth="1"/>
    <col min="3588" max="3588" width="20.28515625" style="207" customWidth="1"/>
    <col min="3589" max="3589" width="8.42578125" style="207" customWidth="1"/>
    <col min="3590" max="3590" width="9.5703125" style="207" customWidth="1"/>
    <col min="3591" max="3591" width="9.7109375" style="207" customWidth="1"/>
    <col min="3592" max="3592" width="8" style="207" customWidth="1"/>
    <col min="3593" max="3593" width="7.42578125" style="207" customWidth="1"/>
    <col min="3594" max="3594" width="9.42578125" style="207" customWidth="1"/>
    <col min="3595" max="3596" width="8.140625" style="207" customWidth="1"/>
    <col min="3597" max="3841" width="9.140625" style="207"/>
    <col min="3842" max="3842" width="3.28515625" style="207" customWidth="1"/>
    <col min="3843" max="3843" width="10" style="207" customWidth="1"/>
    <col min="3844" max="3844" width="20.28515625" style="207" customWidth="1"/>
    <col min="3845" max="3845" width="8.42578125" style="207" customWidth="1"/>
    <col min="3846" max="3846" width="9.5703125" style="207" customWidth="1"/>
    <col min="3847" max="3847" width="9.7109375" style="207" customWidth="1"/>
    <col min="3848" max="3848" width="8" style="207" customWidth="1"/>
    <col min="3849" max="3849" width="7.42578125" style="207" customWidth="1"/>
    <col min="3850" max="3850" width="9.42578125" style="207" customWidth="1"/>
    <col min="3851" max="3852" width="8.140625" style="207" customWidth="1"/>
    <col min="3853" max="4097" width="9.140625" style="207"/>
    <col min="4098" max="4098" width="3.28515625" style="207" customWidth="1"/>
    <col min="4099" max="4099" width="10" style="207" customWidth="1"/>
    <col min="4100" max="4100" width="20.28515625" style="207" customWidth="1"/>
    <col min="4101" max="4101" width="8.42578125" style="207" customWidth="1"/>
    <col min="4102" max="4102" width="9.5703125" style="207" customWidth="1"/>
    <col min="4103" max="4103" width="9.7109375" style="207" customWidth="1"/>
    <col min="4104" max="4104" width="8" style="207" customWidth="1"/>
    <col min="4105" max="4105" width="7.42578125" style="207" customWidth="1"/>
    <col min="4106" max="4106" width="9.42578125" style="207" customWidth="1"/>
    <col min="4107" max="4108" width="8.140625" style="207" customWidth="1"/>
    <col min="4109" max="4353" width="9.140625" style="207"/>
    <col min="4354" max="4354" width="3.28515625" style="207" customWidth="1"/>
    <col min="4355" max="4355" width="10" style="207" customWidth="1"/>
    <col min="4356" max="4356" width="20.28515625" style="207" customWidth="1"/>
    <col min="4357" max="4357" width="8.42578125" style="207" customWidth="1"/>
    <col min="4358" max="4358" width="9.5703125" style="207" customWidth="1"/>
    <col min="4359" max="4359" width="9.7109375" style="207" customWidth="1"/>
    <col min="4360" max="4360" width="8" style="207" customWidth="1"/>
    <col min="4361" max="4361" width="7.42578125" style="207" customWidth="1"/>
    <col min="4362" max="4362" width="9.42578125" style="207" customWidth="1"/>
    <col min="4363" max="4364" width="8.140625" style="207" customWidth="1"/>
    <col min="4365" max="4609" width="9.140625" style="207"/>
    <col min="4610" max="4610" width="3.28515625" style="207" customWidth="1"/>
    <col min="4611" max="4611" width="10" style="207" customWidth="1"/>
    <col min="4612" max="4612" width="20.28515625" style="207" customWidth="1"/>
    <col min="4613" max="4613" width="8.42578125" style="207" customWidth="1"/>
    <col min="4614" max="4614" width="9.5703125" style="207" customWidth="1"/>
    <col min="4615" max="4615" width="9.7109375" style="207" customWidth="1"/>
    <col min="4616" max="4616" width="8" style="207" customWidth="1"/>
    <col min="4617" max="4617" width="7.42578125" style="207" customWidth="1"/>
    <col min="4618" max="4618" width="9.42578125" style="207" customWidth="1"/>
    <col min="4619" max="4620" width="8.140625" style="207" customWidth="1"/>
    <col min="4621" max="4865" width="9.140625" style="207"/>
    <col min="4866" max="4866" width="3.28515625" style="207" customWidth="1"/>
    <col min="4867" max="4867" width="10" style="207" customWidth="1"/>
    <col min="4868" max="4868" width="20.28515625" style="207" customWidth="1"/>
    <col min="4869" max="4869" width="8.42578125" style="207" customWidth="1"/>
    <col min="4870" max="4870" width="9.5703125" style="207" customWidth="1"/>
    <col min="4871" max="4871" width="9.7109375" style="207" customWidth="1"/>
    <col min="4872" max="4872" width="8" style="207" customWidth="1"/>
    <col min="4873" max="4873" width="7.42578125" style="207" customWidth="1"/>
    <col min="4874" max="4874" width="9.42578125" style="207" customWidth="1"/>
    <col min="4875" max="4876" width="8.140625" style="207" customWidth="1"/>
    <col min="4877" max="5121" width="9.140625" style="207"/>
    <col min="5122" max="5122" width="3.28515625" style="207" customWidth="1"/>
    <col min="5123" max="5123" width="10" style="207" customWidth="1"/>
    <col min="5124" max="5124" width="20.28515625" style="207" customWidth="1"/>
    <col min="5125" max="5125" width="8.42578125" style="207" customWidth="1"/>
    <col min="5126" max="5126" width="9.5703125" style="207" customWidth="1"/>
    <col min="5127" max="5127" width="9.7109375" style="207" customWidth="1"/>
    <col min="5128" max="5128" width="8" style="207" customWidth="1"/>
    <col min="5129" max="5129" width="7.42578125" style="207" customWidth="1"/>
    <col min="5130" max="5130" width="9.42578125" style="207" customWidth="1"/>
    <col min="5131" max="5132" width="8.140625" style="207" customWidth="1"/>
    <col min="5133" max="5377" width="9.140625" style="207"/>
    <col min="5378" max="5378" width="3.28515625" style="207" customWidth="1"/>
    <col min="5379" max="5379" width="10" style="207" customWidth="1"/>
    <col min="5380" max="5380" width="20.28515625" style="207" customWidth="1"/>
    <col min="5381" max="5381" width="8.42578125" style="207" customWidth="1"/>
    <col min="5382" max="5382" width="9.5703125" style="207" customWidth="1"/>
    <col min="5383" max="5383" width="9.7109375" style="207" customWidth="1"/>
    <col min="5384" max="5384" width="8" style="207" customWidth="1"/>
    <col min="5385" max="5385" width="7.42578125" style="207" customWidth="1"/>
    <col min="5386" max="5386" width="9.42578125" style="207" customWidth="1"/>
    <col min="5387" max="5388" width="8.140625" style="207" customWidth="1"/>
    <col min="5389" max="5633" width="9.140625" style="207"/>
    <col min="5634" max="5634" width="3.28515625" style="207" customWidth="1"/>
    <col min="5635" max="5635" width="10" style="207" customWidth="1"/>
    <col min="5636" max="5636" width="20.28515625" style="207" customWidth="1"/>
    <col min="5637" max="5637" width="8.42578125" style="207" customWidth="1"/>
    <col min="5638" max="5638" width="9.5703125" style="207" customWidth="1"/>
    <col min="5639" max="5639" width="9.7109375" style="207" customWidth="1"/>
    <col min="5640" max="5640" width="8" style="207" customWidth="1"/>
    <col min="5641" max="5641" width="7.42578125" style="207" customWidth="1"/>
    <col min="5642" max="5642" width="9.42578125" style="207" customWidth="1"/>
    <col min="5643" max="5644" width="8.140625" style="207" customWidth="1"/>
    <col min="5645" max="5889" width="9.140625" style="207"/>
    <col min="5890" max="5890" width="3.28515625" style="207" customWidth="1"/>
    <col min="5891" max="5891" width="10" style="207" customWidth="1"/>
    <col min="5892" max="5892" width="20.28515625" style="207" customWidth="1"/>
    <col min="5893" max="5893" width="8.42578125" style="207" customWidth="1"/>
    <col min="5894" max="5894" width="9.5703125" style="207" customWidth="1"/>
    <col min="5895" max="5895" width="9.7109375" style="207" customWidth="1"/>
    <col min="5896" max="5896" width="8" style="207" customWidth="1"/>
    <col min="5897" max="5897" width="7.42578125" style="207" customWidth="1"/>
    <col min="5898" max="5898" width="9.42578125" style="207" customWidth="1"/>
    <col min="5899" max="5900" width="8.140625" style="207" customWidth="1"/>
    <col min="5901" max="6145" width="9.140625" style="207"/>
    <col min="6146" max="6146" width="3.28515625" style="207" customWidth="1"/>
    <col min="6147" max="6147" width="10" style="207" customWidth="1"/>
    <col min="6148" max="6148" width="20.28515625" style="207" customWidth="1"/>
    <col min="6149" max="6149" width="8.42578125" style="207" customWidth="1"/>
    <col min="6150" max="6150" width="9.5703125" style="207" customWidth="1"/>
    <col min="6151" max="6151" width="9.7109375" style="207" customWidth="1"/>
    <col min="6152" max="6152" width="8" style="207" customWidth="1"/>
    <col min="6153" max="6153" width="7.42578125" style="207" customWidth="1"/>
    <col min="6154" max="6154" width="9.42578125" style="207" customWidth="1"/>
    <col min="6155" max="6156" width="8.140625" style="207" customWidth="1"/>
    <col min="6157" max="6401" width="9.140625" style="207"/>
    <col min="6402" max="6402" width="3.28515625" style="207" customWidth="1"/>
    <col min="6403" max="6403" width="10" style="207" customWidth="1"/>
    <col min="6404" max="6404" width="20.28515625" style="207" customWidth="1"/>
    <col min="6405" max="6405" width="8.42578125" style="207" customWidth="1"/>
    <col min="6406" max="6406" width="9.5703125" style="207" customWidth="1"/>
    <col min="6407" max="6407" width="9.7109375" style="207" customWidth="1"/>
    <col min="6408" max="6408" width="8" style="207" customWidth="1"/>
    <col min="6409" max="6409" width="7.42578125" style="207" customWidth="1"/>
    <col min="6410" max="6410" width="9.42578125" style="207" customWidth="1"/>
    <col min="6411" max="6412" width="8.140625" style="207" customWidth="1"/>
    <col min="6413" max="6657" width="9.140625" style="207"/>
    <col min="6658" max="6658" width="3.28515625" style="207" customWidth="1"/>
    <col min="6659" max="6659" width="10" style="207" customWidth="1"/>
    <col min="6660" max="6660" width="20.28515625" style="207" customWidth="1"/>
    <col min="6661" max="6661" width="8.42578125" style="207" customWidth="1"/>
    <col min="6662" max="6662" width="9.5703125" style="207" customWidth="1"/>
    <col min="6663" max="6663" width="9.7109375" style="207" customWidth="1"/>
    <col min="6664" max="6664" width="8" style="207" customWidth="1"/>
    <col min="6665" max="6665" width="7.42578125" style="207" customWidth="1"/>
    <col min="6666" max="6666" width="9.42578125" style="207" customWidth="1"/>
    <col min="6667" max="6668" width="8.140625" style="207" customWidth="1"/>
    <col min="6669" max="6913" width="9.140625" style="207"/>
    <col min="6914" max="6914" width="3.28515625" style="207" customWidth="1"/>
    <col min="6915" max="6915" width="10" style="207" customWidth="1"/>
    <col min="6916" max="6916" width="20.28515625" style="207" customWidth="1"/>
    <col min="6917" max="6917" width="8.42578125" style="207" customWidth="1"/>
    <col min="6918" max="6918" width="9.5703125" style="207" customWidth="1"/>
    <col min="6919" max="6919" width="9.7109375" style="207" customWidth="1"/>
    <col min="6920" max="6920" width="8" style="207" customWidth="1"/>
    <col min="6921" max="6921" width="7.42578125" style="207" customWidth="1"/>
    <col min="6922" max="6922" width="9.42578125" style="207" customWidth="1"/>
    <col min="6923" max="6924" width="8.140625" style="207" customWidth="1"/>
    <col min="6925" max="7169" width="9.140625" style="207"/>
    <col min="7170" max="7170" width="3.28515625" style="207" customWidth="1"/>
    <col min="7171" max="7171" width="10" style="207" customWidth="1"/>
    <col min="7172" max="7172" width="20.28515625" style="207" customWidth="1"/>
    <col min="7173" max="7173" width="8.42578125" style="207" customWidth="1"/>
    <col min="7174" max="7174" width="9.5703125" style="207" customWidth="1"/>
    <col min="7175" max="7175" width="9.7109375" style="207" customWidth="1"/>
    <col min="7176" max="7176" width="8" style="207" customWidth="1"/>
    <col min="7177" max="7177" width="7.42578125" style="207" customWidth="1"/>
    <col min="7178" max="7178" width="9.42578125" style="207" customWidth="1"/>
    <col min="7179" max="7180" width="8.140625" style="207" customWidth="1"/>
    <col min="7181" max="7425" width="9.140625" style="207"/>
    <col min="7426" max="7426" width="3.28515625" style="207" customWidth="1"/>
    <col min="7427" max="7427" width="10" style="207" customWidth="1"/>
    <col min="7428" max="7428" width="20.28515625" style="207" customWidth="1"/>
    <col min="7429" max="7429" width="8.42578125" style="207" customWidth="1"/>
    <col min="7430" max="7430" width="9.5703125" style="207" customWidth="1"/>
    <col min="7431" max="7431" width="9.7109375" style="207" customWidth="1"/>
    <col min="7432" max="7432" width="8" style="207" customWidth="1"/>
    <col min="7433" max="7433" width="7.42578125" style="207" customWidth="1"/>
    <col min="7434" max="7434" width="9.42578125" style="207" customWidth="1"/>
    <col min="7435" max="7436" width="8.140625" style="207" customWidth="1"/>
    <col min="7437" max="7681" width="9.140625" style="207"/>
    <col min="7682" max="7682" width="3.28515625" style="207" customWidth="1"/>
    <col min="7683" max="7683" width="10" style="207" customWidth="1"/>
    <col min="7684" max="7684" width="20.28515625" style="207" customWidth="1"/>
    <col min="7685" max="7685" width="8.42578125" style="207" customWidth="1"/>
    <col min="7686" max="7686" width="9.5703125" style="207" customWidth="1"/>
    <col min="7687" max="7687" width="9.7109375" style="207" customWidth="1"/>
    <col min="7688" max="7688" width="8" style="207" customWidth="1"/>
    <col min="7689" max="7689" width="7.42578125" style="207" customWidth="1"/>
    <col min="7690" max="7690" width="9.42578125" style="207" customWidth="1"/>
    <col min="7691" max="7692" width="8.140625" style="207" customWidth="1"/>
    <col min="7693" max="7937" width="9.140625" style="207"/>
    <col min="7938" max="7938" width="3.28515625" style="207" customWidth="1"/>
    <col min="7939" max="7939" width="10" style="207" customWidth="1"/>
    <col min="7940" max="7940" width="20.28515625" style="207" customWidth="1"/>
    <col min="7941" max="7941" width="8.42578125" style="207" customWidth="1"/>
    <col min="7942" max="7942" width="9.5703125" style="207" customWidth="1"/>
    <col min="7943" max="7943" width="9.7109375" style="207" customWidth="1"/>
    <col min="7944" max="7944" width="8" style="207" customWidth="1"/>
    <col min="7945" max="7945" width="7.42578125" style="207" customWidth="1"/>
    <col min="7946" max="7946" width="9.42578125" style="207" customWidth="1"/>
    <col min="7947" max="7948" width="8.140625" style="207" customWidth="1"/>
    <col min="7949" max="8193" width="9.140625" style="207"/>
    <col min="8194" max="8194" width="3.28515625" style="207" customWidth="1"/>
    <col min="8195" max="8195" width="10" style="207" customWidth="1"/>
    <col min="8196" max="8196" width="20.28515625" style="207" customWidth="1"/>
    <col min="8197" max="8197" width="8.42578125" style="207" customWidth="1"/>
    <col min="8198" max="8198" width="9.5703125" style="207" customWidth="1"/>
    <col min="8199" max="8199" width="9.7109375" style="207" customWidth="1"/>
    <col min="8200" max="8200" width="8" style="207" customWidth="1"/>
    <col min="8201" max="8201" width="7.42578125" style="207" customWidth="1"/>
    <col min="8202" max="8202" width="9.42578125" style="207" customWidth="1"/>
    <col min="8203" max="8204" width="8.140625" style="207" customWidth="1"/>
    <col min="8205" max="8449" width="9.140625" style="207"/>
    <col min="8450" max="8450" width="3.28515625" style="207" customWidth="1"/>
    <col min="8451" max="8451" width="10" style="207" customWidth="1"/>
    <col min="8452" max="8452" width="20.28515625" style="207" customWidth="1"/>
    <col min="8453" max="8453" width="8.42578125" style="207" customWidth="1"/>
    <col min="8454" max="8454" width="9.5703125" style="207" customWidth="1"/>
    <col min="8455" max="8455" width="9.7109375" style="207" customWidth="1"/>
    <col min="8456" max="8456" width="8" style="207" customWidth="1"/>
    <col min="8457" max="8457" width="7.42578125" style="207" customWidth="1"/>
    <col min="8458" max="8458" width="9.42578125" style="207" customWidth="1"/>
    <col min="8459" max="8460" width="8.140625" style="207" customWidth="1"/>
    <col min="8461" max="8705" width="9.140625" style="207"/>
    <col min="8706" max="8706" width="3.28515625" style="207" customWidth="1"/>
    <col min="8707" max="8707" width="10" style="207" customWidth="1"/>
    <col min="8708" max="8708" width="20.28515625" style="207" customWidth="1"/>
    <col min="8709" max="8709" width="8.42578125" style="207" customWidth="1"/>
    <col min="8710" max="8710" width="9.5703125" style="207" customWidth="1"/>
    <col min="8711" max="8711" width="9.7109375" style="207" customWidth="1"/>
    <col min="8712" max="8712" width="8" style="207" customWidth="1"/>
    <col min="8713" max="8713" width="7.42578125" style="207" customWidth="1"/>
    <col min="8714" max="8714" width="9.42578125" style="207" customWidth="1"/>
    <col min="8715" max="8716" width="8.140625" style="207" customWidth="1"/>
    <col min="8717" max="8961" width="9.140625" style="207"/>
    <col min="8962" max="8962" width="3.28515625" style="207" customWidth="1"/>
    <col min="8963" max="8963" width="10" style="207" customWidth="1"/>
    <col min="8964" max="8964" width="20.28515625" style="207" customWidth="1"/>
    <col min="8965" max="8965" width="8.42578125" style="207" customWidth="1"/>
    <col min="8966" max="8966" width="9.5703125" style="207" customWidth="1"/>
    <col min="8967" max="8967" width="9.7109375" style="207" customWidth="1"/>
    <col min="8968" max="8968" width="8" style="207" customWidth="1"/>
    <col min="8969" max="8969" width="7.42578125" style="207" customWidth="1"/>
    <col min="8970" max="8970" width="9.42578125" style="207" customWidth="1"/>
    <col min="8971" max="8972" width="8.140625" style="207" customWidth="1"/>
    <col min="8973" max="9217" width="9.140625" style="207"/>
    <col min="9218" max="9218" width="3.28515625" style="207" customWidth="1"/>
    <col min="9219" max="9219" width="10" style="207" customWidth="1"/>
    <col min="9220" max="9220" width="20.28515625" style="207" customWidth="1"/>
    <col min="9221" max="9221" width="8.42578125" style="207" customWidth="1"/>
    <col min="9222" max="9222" width="9.5703125" style="207" customWidth="1"/>
    <col min="9223" max="9223" width="9.7109375" style="207" customWidth="1"/>
    <col min="9224" max="9224" width="8" style="207" customWidth="1"/>
    <col min="9225" max="9225" width="7.42578125" style="207" customWidth="1"/>
    <col min="9226" max="9226" width="9.42578125" style="207" customWidth="1"/>
    <col min="9227" max="9228" width="8.140625" style="207" customWidth="1"/>
    <col min="9229" max="9473" width="9.140625" style="207"/>
    <col min="9474" max="9474" width="3.28515625" style="207" customWidth="1"/>
    <col min="9475" max="9475" width="10" style="207" customWidth="1"/>
    <col min="9476" max="9476" width="20.28515625" style="207" customWidth="1"/>
    <col min="9477" max="9477" width="8.42578125" style="207" customWidth="1"/>
    <col min="9478" max="9478" width="9.5703125" style="207" customWidth="1"/>
    <col min="9479" max="9479" width="9.7109375" style="207" customWidth="1"/>
    <col min="9480" max="9480" width="8" style="207" customWidth="1"/>
    <col min="9481" max="9481" width="7.42578125" style="207" customWidth="1"/>
    <col min="9482" max="9482" width="9.42578125" style="207" customWidth="1"/>
    <col min="9483" max="9484" width="8.140625" style="207" customWidth="1"/>
    <col min="9485" max="9729" width="9.140625" style="207"/>
    <col min="9730" max="9730" width="3.28515625" style="207" customWidth="1"/>
    <col min="9731" max="9731" width="10" style="207" customWidth="1"/>
    <col min="9732" max="9732" width="20.28515625" style="207" customWidth="1"/>
    <col min="9733" max="9733" width="8.42578125" style="207" customWidth="1"/>
    <col min="9734" max="9734" width="9.5703125" style="207" customWidth="1"/>
    <col min="9735" max="9735" width="9.7109375" style="207" customWidth="1"/>
    <col min="9736" max="9736" width="8" style="207" customWidth="1"/>
    <col min="9737" max="9737" width="7.42578125" style="207" customWidth="1"/>
    <col min="9738" max="9738" width="9.42578125" style="207" customWidth="1"/>
    <col min="9739" max="9740" width="8.140625" style="207" customWidth="1"/>
    <col min="9741" max="9985" width="9.140625" style="207"/>
    <col min="9986" max="9986" width="3.28515625" style="207" customWidth="1"/>
    <col min="9987" max="9987" width="10" style="207" customWidth="1"/>
    <col min="9988" max="9988" width="20.28515625" style="207" customWidth="1"/>
    <col min="9989" max="9989" width="8.42578125" style="207" customWidth="1"/>
    <col min="9990" max="9990" width="9.5703125" style="207" customWidth="1"/>
    <col min="9991" max="9991" width="9.7109375" style="207" customWidth="1"/>
    <col min="9992" max="9992" width="8" style="207" customWidth="1"/>
    <col min="9993" max="9993" width="7.42578125" style="207" customWidth="1"/>
    <col min="9994" max="9994" width="9.42578125" style="207" customWidth="1"/>
    <col min="9995" max="9996" width="8.140625" style="207" customWidth="1"/>
    <col min="9997" max="10241" width="9.140625" style="207"/>
    <col min="10242" max="10242" width="3.28515625" style="207" customWidth="1"/>
    <col min="10243" max="10243" width="10" style="207" customWidth="1"/>
    <col min="10244" max="10244" width="20.28515625" style="207" customWidth="1"/>
    <col min="10245" max="10245" width="8.42578125" style="207" customWidth="1"/>
    <col min="10246" max="10246" width="9.5703125" style="207" customWidth="1"/>
    <col min="10247" max="10247" width="9.7109375" style="207" customWidth="1"/>
    <col min="10248" max="10248" width="8" style="207" customWidth="1"/>
    <col min="10249" max="10249" width="7.42578125" style="207" customWidth="1"/>
    <col min="10250" max="10250" width="9.42578125" style="207" customWidth="1"/>
    <col min="10251" max="10252" width="8.140625" style="207" customWidth="1"/>
    <col min="10253" max="10497" width="9.140625" style="207"/>
    <col min="10498" max="10498" width="3.28515625" style="207" customWidth="1"/>
    <col min="10499" max="10499" width="10" style="207" customWidth="1"/>
    <col min="10500" max="10500" width="20.28515625" style="207" customWidth="1"/>
    <col min="10501" max="10501" width="8.42578125" style="207" customWidth="1"/>
    <col min="10502" max="10502" width="9.5703125" style="207" customWidth="1"/>
    <col min="10503" max="10503" width="9.7109375" style="207" customWidth="1"/>
    <col min="10504" max="10504" width="8" style="207" customWidth="1"/>
    <col min="10505" max="10505" width="7.42578125" style="207" customWidth="1"/>
    <col min="10506" max="10506" width="9.42578125" style="207" customWidth="1"/>
    <col min="10507" max="10508" width="8.140625" style="207" customWidth="1"/>
    <col min="10509" max="10753" width="9.140625" style="207"/>
    <col min="10754" max="10754" width="3.28515625" style="207" customWidth="1"/>
    <col min="10755" max="10755" width="10" style="207" customWidth="1"/>
    <col min="10756" max="10756" width="20.28515625" style="207" customWidth="1"/>
    <col min="10757" max="10757" width="8.42578125" style="207" customWidth="1"/>
    <col min="10758" max="10758" width="9.5703125" style="207" customWidth="1"/>
    <col min="10759" max="10759" width="9.7109375" style="207" customWidth="1"/>
    <col min="10760" max="10760" width="8" style="207" customWidth="1"/>
    <col min="10761" max="10761" width="7.42578125" style="207" customWidth="1"/>
    <col min="10762" max="10762" width="9.42578125" style="207" customWidth="1"/>
    <col min="10763" max="10764" width="8.140625" style="207" customWidth="1"/>
    <col min="10765" max="11009" width="9.140625" style="207"/>
    <col min="11010" max="11010" width="3.28515625" style="207" customWidth="1"/>
    <col min="11011" max="11011" width="10" style="207" customWidth="1"/>
    <col min="11012" max="11012" width="20.28515625" style="207" customWidth="1"/>
    <col min="11013" max="11013" width="8.42578125" style="207" customWidth="1"/>
    <col min="11014" max="11014" width="9.5703125" style="207" customWidth="1"/>
    <col min="11015" max="11015" width="9.7109375" style="207" customWidth="1"/>
    <col min="11016" max="11016" width="8" style="207" customWidth="1"/>
    <col min="11017" max="11017" width="7.42578125" style="207" customWidth="1"/>
    <col min="11018" max="11018" width="9.42578125" style="207" customWidth="1"/>
    <col min="11019" max="11020" width="8.140625" style="207" customWidth="1"/>
    <col min="11021" max="11265" width="9.140625" style="207"/>
    <col min="11266" max="11266" width="3.28515625" style="207" customWidth="1"/>
    <col min="11267" max="11267" width="10" style="207" customWidth="1"/>
    <col min="11268" max="11268" width="20.28515625" style="207" customWidth="1"/>
    <col min="11269" max="11269" width="8.42578125" style="207" customWidth="1"/>
    <col min="11270" max="11270" width="9.5703125" style="207" customWidth="1"/>
    <col min="11271" max="11271" width="9.7109375" style="207" customWidth="1"/>
    <col min="11272" max="11272" width="8" style="207" customWidth="1"/>
    <col min="11273" max="11273" width="7.42578125" style="207" customWidth="1"/>
    <col min="11274" max="11274" width="9.42578125" style="207" customWidth="1"/>
    <col min="11275" max="11276" width="8.140625" style="207" customWidth="1"/>
    <col min="11277" max="11521" width="9.140625" style="207"/>
    <col min="11522" max="11522" width="3.28515625" style="207" customWidth="1"/>
    <col min="11523" max="11523" width="10" style="207" customWidth="1"/>
    <col min="11524" max="11524" width="20.28515625" style="207" customWidth="1"/>
    <col min="11525" max="11525" width="8.42578125" style="207" customWidth="1"/>
    <col min="11526" max="11526" width="9.5703125" style="207" customWidth="1"/>
    <col min="11527" max="11527" width="9.7109375" style="207" customWidth="1"/>
    <col min="11528" max="11528" width="8" style="207" customWidth="1"/>
    <col min="11529" max="11529" width="7.42578125" style="207" customWidth="1"/>
    <col min="11530" max="11530" width="9.42578125" style="207" customWidth="1"/>
    <col min="11531" max="11532" width="8.140625" style="207" customWidth="1"/>
    <col min="11533" max="11777" width="9.140625" style="207"/>
    <col min="11778" max="11778" width="3.28515625" style="207" customWidth="1"/>
    <col min="11779" max="11779" width="10" style="207" customWidth="1"/>
    <col min="11780" max="11780" width="20.28515625" style="207" customWidth="1"/>
    <col min="11781" max="11781" width="8.42578125" style="207" customWidth="1"/>
    <col min="11782" max="11782" width="9.5703125" style="207" customWidth="1"/>
    <col min="11783" max="11783" width="9.7109375" style="207" customWidth="1"/>
    <col min="11784" max="11784" width="8" style="207" customWidth="1"/>
    <col min="11785" max="11785" width="7.42578125" style="207" customWidth="1"/>
    <col min="11786" max="11786" width="9.42578125" style="207" customWidth="1"/>
    <col min="11787" max="11788" width="8.140625" style="207" customWidth="1"/>
    <col min="11789" max="12033" width="9.140625" style="207"/>
    <col min="12034" max="12034" width="3.28515625" style="207" customWidth="1"/>
    <col min="12035" max="12035" width="10" style="207" customWidth="1"/>
    <col min="12036" max="12036" width="20.28515625" style="207" customWidth="1"/>
    <col min="12037" max="12037" width="8.42578125" style="207" customWidth="1"/>
    <col min="12038" max="12038" width="9.5703125" style="207" customWidth="1"/>
    <col min="12039" max="12039" width="9.7109375" style="207" customWidth="1"/>
    <col min="12040" max="12040" width="8" style="207" customWidth="1"/>
    <col min="12041" max="12041" width="7.42578125" style="207" customWidth="1"/>
    <col min="12042" max="12042" width="9.42578125" style="207" customWidth="1"/>
    <col min="12043" max="12044" width="8.140625" style="207" customWidth="1"/>
    <col min="12045" max="12289" width="9.140625" style="207"/>
    <col min="12290" max="12290" width="3.28515625" style="207" customWidth="1"/>
    <col min="12291" max="12291" width="10" style="207" customWidth="1"/>
    <col min="12292" max="12292" width="20.28515625" style="207" customWidth="1"/>
    <col min="12293" max="12293" width="8.42578125" style="207" customWidth="1"/>
    <col min="12294" max="12294" width="9.5703125" style="207" customWidth="1"/>
    <col min="12295" max="12295" width="9.7109375" style="207" customWidth="1"/>
    <col min="12296" max="12296" width="8" style="207" customWidth="1"/>
    <col min="12297" max="12297" width="7.42578125" style="207" customWidth="1"/>
    <col min="12298" max="12298" width="9.42578125" style="207" customWidth="1"/>
    <col min="12299" max="12300" width="8.140625" style="207" customWidth="1"/>
    <col min="12301" max="12545" width="9.140625" style="207"/>
    <col min="12546" max="12546" width="3.28515625" style="207" customWidth="1"/>
    <col min="12547" max="12547" width="10" style="207" customWidth="1"/>
    <col min="12548" max="12548" width="20.28515625" style="207" customWidth="1"/>
    <col min="12549" max="12549" width="8.42578125" style="207" customWidth="1"/>
    <col min="12550" max="12550" width="9.5703125" style="207" customWidth="1"/>
    <col min="12551" max="12551" width="9.7109375" style="207" customWidth="1"/>
    <col min="12552" max="12552" width="8" style="207" customWidth="1"/>
    <col min="12553" max="12553" width="7.42578125" style="207" customWidth="1"/>
    <col min="12554" max="12554" width="9.42578125" style="207" customWidth="1"/>
    <col min="12555" max="12556" width="8.140625" style="207" customWidth="1"/>
    <col min="12557" max="12801" width="9.140625" style="207"/>
    <col min="12802" max="12802" width="3.28515625" style="207" customWidth="1"/>
    <col min="12803" max="12803" width="10" style="207" customWidth="1"/>
    <col min="12804" max="12804" width="20.28515625" style="207" customWidth="1"/>
    <col min="12805" max="12805" width="8.42578125" style="207" customWidth="1"/>
    <col min="12806" max="12806" width="9.5703125" style="207" customWidth="1"/>
    <col min="12807" max="12807" width="9.7109375" style="207" customWidth="1"/>
    <col min="12808" max="12808" width="8" style="207" customWidth="1"/>
    <col min="12809" max="12809" width="7.42578125" style="207" customWidth="1"/>
    <col min="12810" max="12810" width="9.42578125" style="207" customWidth="1"/>
    <col min="12811" max="12812" width="8.140625" style="207" customWidth="1"/>
    <col min="12813" max="13057" width="9.140625" style="207"/>
    <col min="13058" max="13058" width="3.28515625" style="207" customWidth="1"/>
    <col min="13059" max="13059" width="10" style="207" customWidth="1"/>
    <col min="13060" max="13060" width="20.28515625" style="207" customWidth="1"/>
    <col min="13061" max="13061" width="8.42578125" style="207" customWidth="1"/>
    <col min="13062" max="13062" width="9.5703125" style="207" customWidth="1"/>
    <col min="13063" max="13063" width="9.7109375" style="207" customWidth="1"/>
    <col min="13064" max="13064" width="8" style="207" customWidth="1"/>
    <col min="13065" max="13065" width="7.42578125" style="207" customWidth="1"/>
    <col min="13066" max="13066" width="9.42578125" style="207" customWidth="1"/>
    <col min="13067" max="13068" width="8.140625" style="207" customWidth="1"/>
    <col min="13069" max="13313" width="9.140625" style="207"/>
    <col min="13314" max="13314" width="3.28515625" style="207" customWidth="1"/>
    <col min="13315" max="13315" width="10" style="207" customWidth="1"/>
    <col min="13316" max="13316" width="20.28515625" style="207" customWidth="1"/>
    <col min="13317" max="13317" width="8.42578125" style="207" customWidth="1"/>
    <col min="13318" max="13318" width="9.5703125" style="207" customWidth="1"/>
    <col min="13319" max="13319" width="9.7109375" style="207" customWidth="1"/>
    <col min="13320" max="13320" width="8" style="207" customWidth="1"/>
    <col min="13321" max="13321" width="7.42578125" style="207" customWidth="1"/>
    <col min="13322" max="13322" width="9.42578125" style="207" customWidth="1"/>
    <col min="13323" max="13324" width="8.140625" style="207" customWidth="1"/>
    <col min="13325" max="13569" width="9.140625" style="207"/>
    <col min="13570" max="13570" width="3.28515625" style="207" customWidth="1"/>
    <col min="13571" max="13571" width="10" style="207" customWidth="1"/>
    <col min="13572" max="13572" width="20.28515625" style="207" customWidth="1"/>
    <col min="13573" max="13573" width="8.42578125" style="207" customWidth="1"/>
    <col min="13574" max="13574" width="9.5703125" style="207" customWidth="1"/>
    <col min="13575" max="13575" width="9.7109375" style="207" customWidth="1"/>
    <col min="13576" max="13576" width="8" style="207" customWidth="1"/>
    <col min="13577" max="13577" width="7.42578125" style="207" customWidth="1"/>
    <col min="13578" max="13578" width="9.42578125" style="207" customWidth="1"/>
    <col min="13579" max="13580" width="8.140625" style="207" customWidth="1"/>
    <col min="13581" max="13825" width="9.140625" style="207"/>
    <col min="13826" max="13826" width="3.28515625" style="207" customWidth="1"/>
    <col min="13827" max="13827" width="10" style="207" customWidth="1"/>
    <col min="13828" max="13828" width="20.28515625" style="207" customWidth="1"/>
    <col min="13829" max="13829" width="8.42578125" style="207" customWidth="1"/>
    <col min="13830" max="13830" width="9.5703125" style="207" customWidth="1"/>
    <col min="13831" max="13831" width="9.7109375" style="207" customWidth="1"/>
    <col min="13832" max="13832" width="8" style="207" customWidth="1"/>
    <col min="13833" max="13833" width="7.42578125" style="207" customWidth="1"/>
    <col min="13834" max="13834" width="9.42578125" style="207" customWidth="1"/>
    <col min="13835" max="13836" width="8.140625" style="207" customWidth="1"/>
    <col min="13837" max="14081" width="9.140625" style="207"/>
    <col min="14082" max="14082" width="3.28515625" style="207" customWidth="1"/>
    <col min="14083" max="14083" width="10" style="207" customWidth="1"/>
    <col min="14084" max="14084" width="20.28515625" style="207" customWidth="1"/>
    <col min="14085" max="14085" width="8.42578125" style="207" customWidth="1"/>
    <col min="14086" max="14086" width="9.5703125" style="207" customWidth="1"/>
    <col min="14087" max="14087" width="9.7109375" style="207" customWidth="1"/>
    <col min="14088" max="14088" width="8" style="207" customWidth="1"/>
    <col min="14089" max="14089" width="7.42578125" style="207" customWidth="1"/>
    <col min="14090" max="14090" width="9.42578125" style="207" customWidth="1"/>
    <col min="14091" max="14092" width="8.140625" style="207" customWidth="1"/>
    <col min="14093" max="14337" width="9.140625" style="207"/>
    <col min="14338" max="14338" width="3.28515625" style="207" customWidth="1"/>
    <col min="14339" max="14339" width="10" style="207" customWidth="1"/>
    <col min="14340" max="14340" width="20.28515625" style="207" customWidth="1"/>
    <col min="14341" max="14341" width="8.42578125" style="207" customWidth="1"/>
    <col min="14342" max="14342" width="9.5703125" style="207" customWidth="1"/>
    <col min="14343" max="14343" width="9.7109375" style="207" customWidth="1"/>
    <col min="14344" max="14344" width="8" style="207" customWidth="1"/>
    <col min="14345" max="14345" width="7.42578125" style="207" customWidth="1"/>
    <col min="14346" max="14346" width="9.42578125" style="207" customWidth="1"/>
    <col min="14347" max="14348" width="8.140625" style="207" customWidth="1"/>
    <col min="14349" max="14593" width="9.140625" style="207"/>
    <col min="14594" max="14594" width="3.28515625" style="207" customWidth="1"/>
    <col min="14595" max="14595" width="10" style="207" customWidth="1"/>
    <col min="14596" max="14596" width="20.28515625" style="207" customWidth="1"/>
    <col min="14597" max="14597" width="8.42578125" style="207" customWidth="1"/>
    <col min="14598" max="14598" width="9.5703125" style="207" customWidth="1"/>
    <col min="14599" max="14599" width="9.7109375" style="207" customWidth="1"/>
    <col min="14600" max="14600" width="8" style="207" customWidth="1"/>
    <col min="14601" max="14601" width="7.42578125" style="207" customWidth="1"/>
    <col min="14602" max="14602" width="9.42578125" style="207" customWidth="1"/>
    <col min="14603" max="14604" width="8.140625" style="207" customWidth="1"/>
    <col min="14605" max="14849" width="9.140625" style="207"/>
    <col min="14850" max="14850" width="3.28515625" style="207" customWidth="1"/>
    <col min="14851" max="14851" width="10" style="207" customWidth="1"/>
    <col min="14852" max="14852" width="20.28515625" style="207" customWidth="1"/>
    <col min="14853" max="14853" width="8.42578125" style="207" customWidth="1"/>
    <col min="14854" max="14854" width="9.5703125" style="207" customWidth="1"/>
    <col min="14855" max="14855" width="9.7109375" style="207" customWidth="1"/>
    <col min="14856" max="14856" width="8" style="207" customWidth="1"/>
    <col min="14857" max="14857" width="7.42578125" style="207" customWidth="1"/>
    <col min="14858" max="14858" width="9.42578125" style="207" customWidth="1"/>
    <col min="14859" max="14860" width="8.140625" style="207" customWidth="1"/>
    <col min="14861" max="15105" width="9.140625" style="207"/>
    <col min="15106" max="15106" width="3.28515625" style="207" customWidth="1"/>
    <col min="15107" max="15107" width="10" style="207" customWidth="1"/>
    <col min="15108" max="15108" width="20.28515625" style="207" customWidth="1"/>
    <col min="15109" max="15109" width="8.42578125" style="207" customWidth="1"/>
    <col min="15110" max="15110" width="9.5703125" style="207" customWidth="1"/>
    <col min="15111" max="15111" width="9.7109375" style="207" customWidth="1"/>
    <col min="15112" max="15112" width="8" style="207" customWidth="1"/>
    <col min="15113" max="15113" width="7.42578125" style="207" customWidth="1"/>
    <col min="15114" max="15114" width="9.42578125" style="207" customWidth="1"/>
    <col min="15115" max="15116" width="8.140625" style="207" customWidth="1"/>
    <col min="15117" max="15361" width="9.140625" style="207"/>
    <col min="15362" max="15362" width="3.28515625" style="207" customWidth="1"/>
    <col min="15363" max="15363" width="10" style="207" customWidth="1"/>
    <col min="15364" max="15364" width="20.28515625" style="207" customWidth="1"/>
    <col min="15365" max="15365" width="8.42578125" style="207" customWidth="1"/>
    <col min="15366" max="15366" width="9.5703125" style="207" customWidth="1"/>
    <col min="15367" max="15367" width="9.7109375" style="207" customWidth="1"/>
    <col min="15368" max="15368" width="8" style="207" customWidth="1"/>
    <col min="15369" max="15369" width="7.42578125" style="207" customWidth="1"/>
    <col min="15370" max="15370" width="9.42578125" style="207" customWidth="1"/>
    <col min="15371" max="15372" width="8.140625" style="207" customWidth="1"/>
    <col min="15373" max="15617" width="9.140625" style="207"/>
    <col min="15618" max="15618" width="3.28515625" style="207" customWidth="1"/>
    <col min="15619" max="15619" width="10" style="207" customWidth="1"/>
    <col min="15620" max="15620" width="20.28515625" style="207" customWidth="1"/>
    <col min="15621" max="15621" width="8.42578125" style="207" customWidth="1"/>
    <col min="15622" max="15622" width="9.5703125" style="207" customWidth="1"/>
    <col min="15623" max="15623" width="9.7109375" style="207" customWidth="1"/>
    <col min="15624" max="15624" width="8" style="207" customWidth="1"/>
    <col min="15625" max="15625" width="7.42578125" style="207" customWidth="1"/>
    <col min="15626" max="15626" width="9.42578125" style="207" customWidth="1"/>
    <col min="15627" max="15628" width="8.140625" style="207" customWidth="1"/>
    <col min="15629" max="15873" width="9.140625" style="207"/>
    <col min="15874" max="15874" width="3.28515625" style="207" customWidth="1"/>
    <col min="15875" max="15875" width="10" style="207" customWidth="1"/>
    <col min="15876" max="15876" width="20.28515625" style="207" customWidth="1"/>
    <col min="15877" max="15877" width="8.42578125" style="207" customWidth="1"/>
    <col min="15878" max="15878" width="9.5703125" style="207" customWidth="1"/>
    <col min="15879" max="15879" width="9.7109375" style="207" customWidth="1"/>
    <col min="15880" max="15880" width="8" style="207" customWidth="1"/>
    <col min="15881" max="15881" width="7.42578125" style="207" customWidth="1"/>
    <col min="15882" max="15882" width="9.42578125" style="207" customWidth="1"/>
    <col min="15883" max="15884" width="8.140625" style="207" customWidth="1"/>
    <col min="15885" max="16129" width="9.140625" style="207"/>
    <col min="16130" max="16130" width="3.28515625" style="207" customWidth="1"/>
    <col min="16131" max="16131" width="10" style="207" customWidth="1"/>
    <col min="16132" max="16132" width="20.28515625" style="207" customWidth="1"/>
    <col min="16133" max="16133" width="8.42578125" style="207" customWidth="1"/>
    <col min="16134" max="16134" width="9.5703125" style="207" customWidth="1"/>
    <col min="16135" max="16135" width="9.7109375" style="207" customWidth="1"/>
    <col min="16136" max="16136" width="8" style="207" customWidth="1"/>
    <col min="16137" max="16137" width="7.42578125" style="207" customWidth="1"/>
    <col min="16138" max="16138" width="9.42578125" style="207" customWidth="1"/>
    <col min="16139" max="16140" width="8.140625" style="207" customWidth="1"/>
    <col min="16141" max="16384" width="9.140625" style="207"/>
  </cols>
  <sheetData>
    <row r="1" spans="1:23" ht="9" customHeight="1"/>
    <row r="2" spans="1:23" ht="19.5" customHeight="1">
      <c r="A2" s="512" t="s">
        <v>77</v>
      </c>
      <c r="B2" s="512"/>
      <c r="C2" s="512"/>
      <c r="D2" s="512"/>
      <c r="E2" s="512"/>
      <c r="F2" s="508" t="s">
        <v>78</v>
      </c>
      <c r="G2" s="508"/>
      <c r="H2" s="508"/>
      <c r="I2" s="508"/>
      <c r="J2" s="508"/>
      <c r="K2" s="508"/>
      <c r="L2" s="508"/>
    </row>
    <row r="3" spans="1:23">
      <c r="A3" s="508" t="s">
        <v>79</v>
      </c>
      <c r="B3" s="508"/>
      <c r="C3" s="508"/>
      <c r="D3" s="508"/>
      <c r="E3" s="508"/>
      <c r="F3" s="508" t="s">
        <v>108</v>
      </c>
      <c r="G3" s="508"/>
      <c r="H3" s="508"/>
      <c r="I3" s="508"/>
      <c r="J3" s="508"/>
      <c r="K3" s="508"/>
      <c r="L3" s="508"/>
    </row>
    <row r="5" spans="1:23">
      <c r="A5" s="508" t="s">
        <v>109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</row>
    <row r="6" spans="1:23">
      <c r="A6" s="508" t="s">
        <v>124</v>
      </c>
      <c r="B6" s="508"/>
      <c r="C6" s="508"/>
      <c r="D6" s="508"/>
      <c r="E6" s="508"/>
      <c r="F6" s="508"/>
      <c r="G6" s="508"/>
      <c r="H6" s="508"/>
      <c r="I6" s="508"/>
      <c r="J6" s="508"/>
      <c r="K6" s="508"/>
      <c r="L6" s="508"/>
    </row>
    <row r="7" spans="1:23">
      <c r="A7" s="508" t="s">
        <v>1515</v>
      </c>
      <c r="B7" s="508"/>
      <c r="C7" s="508"/>
      <c r="D7" s="508"/>
      <c r="E7" s="508"/>
      <c r="F7" s="508"/>
      <c r="G7" s="508"/>
      <c r="H7" s="508"/>
      <c r="I7" s="508"/>
      <c r="J7" s="508"/>
      <c r="K7" s="508"/>
      <c r="L7" s="508"/>
      <c r="M7" s="508" t="s">
        <v>1516</v>
      </c>
      <c r="N7" s="508"/>
      <c r="O7" s="508"/>
      <c r="P7" s="508"/>
      <c r="Q7" s="508"/>
      <c r="R7" s="508"/>
      <c r="S7" s="508"/>
      <c r="T7" s="508"/>
      <c r="U7" s="508"/>
      <c r="V7" s="508"/>
      <c r="W7" s="508"/>
    </row>
    <row r="8" spans="1:23" ht="17.25" customHeight="1">
      <c r="A8" s="509" t="s">
        <v>110</v>
      </c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 t="s">
        <v>1517</v>
      </c>
      <c r="N8" s="509"/>
      <c r="O8" s="509"/>
      <c r="P8" s="509"/>
      <c r="Q8" s="509"/>
      <c r="R8" s="509"/>
      <c r="S8" s="509"/>
      <c r="T8" s="509"/>
      <c r="U8" s="509"/>
      <c r="V8" s="509"/>
      <c r="W8" s="509"/>
    </row>
    <row r="9" spans="1:23" s="172" customFormat="1" ht="17.25" customHeight="1">
      <c r="A9" s="510" t="s">
        <v>82</v>
      </c>
      <c r="B9" s="510"/>
      <c r="C9" s="510"/>
      <c r="D9" s="510"/>
      <c r="E9" s="510"/>
      <c r="F9" s="510"/>
      <c r="G9" s="510"/>
      <c r="H9" s="510"/>
      <c r="I9" s="510"/>
      <c r="J9" s="510"/>
      <c r="K9" s="510"/>
      <c r="L9" s="510"/>
      <c r="P9" s="173"/>
    </row>
    <row r="10" spans="1:23" s="178" customFormat="1" ht="38.25" customHeight="1">
      <c r="A10" s="174" t="s">
        <v>48</v>
      </c>
      <c r="B10" s="174" t="s">
        <v>9</v>
      </c>
      <c r="C10" s="511" t="s">
        <v>111</v>
      </c>
      <c r="D10" s="511"/>
      <c r="E10" s="511"/>
      <c r="F10" s="175" t="s">
        <v>112</v>
      </c>
      <c r="G10" s="174" t="s">
        <v>49</v>
      </c>
      <c r="H10" s="176" t="s">
        <v>113</v>
      </c>
      <c r="I10" s="176" t="s">
        <v>114</v>
      </c>
      <c r="J10" s="175" t="s">
        <v>115</v>
      </c>
      <c r="K10" s="177" t="s">
        <v>116</v>
      </c>
      <c r="L10" s="177" t="s">
        <v>92</v>
      </c>
      <c r="N10" s="264"/>
      <c r="O10" s="264"/>
      <c r="P10" s="265"/>
    </row>
    <row r="11" spans="1:23" ht="21.75" customHeight="1">
      <c r="A11" s="179"/>
      <c r="B11" s="180"/>
      <c r="C11" s="181"/>
      <c r="D11" s="182"/>
      <c r="E11" s="183"/>
      <c r="F11" s="184"/>
      <c r="G11" s="185"/>
      <c r="H11" s="186"/>
      <c r="I11" s="179"/>
      <c r="J11" s="187"/>
      <c r="K11" s="179"/>
      <c r="L11" s="188"/>
    </row>
    <row r="12" spans="1:23" s="195" customFormat="1" ht="18.75" customHeight="1">
      <c r="A12" s="189"/>
      <c r="B12" s="190">
        <v>171328817</v>
      </c>
      <c r="C12" s="191" t="s">
        <v>990</v>
      </c>
      <c r="D12" s="192" t="s">
        <v>986</v>
      </c>
      <c r="E12" s="163" t="s">
        <v>1073</v>
      </c>
      <c r="F12" s="193">
        <v>34278</v>
      </c>
      <c r="G12" s="164" t="s">
        <v>19</v>
      </c>
      <c r="H12" s="193" t="s">
        <v>1500</v>
      </c>
      <c r="I12" s="164"/>
      <c r="J12" s="164"/>
      <c r="K12" s="164"/>
      <c r="L12" s="164">
        <v>0</v>
      </c>
      <c r="M12" s="194" t="str">
        <f t="shared" ref="M12:M28" si="0">IF(L12&gt;=90,"X SẮC",IF(L12&gt;=80,"TỐT",IF(L12&gt;=65,"KHÁ",IF(L12&gt;=50,"T. BÌNH",IF(L12&gt;=35,"YẾU","KÉM")))))</f>
        <v>KÉM</v>
      </c>
      <c r="N12" s="266" t="s">
        <v>1502</v>
      </c>
      <c r="O12" s="267"/>
      <c r="P12" s="268" t="s">
        <v>1513</v>
      </c>
    </row>
    <row r="13" spans="1:23" s="195" customFormat="1" ht="18.75" customHeight="1">
      <c r="A13" s="189"/>
      <c r="B13" s="190">
        <v>172327990</v>
      </c>
      <c r="C13" s="191" t="s">
        <v>997</v>
      </c>
      <c r="D13" s="192" t="s">
        <v>988</v>
      </c>
      <c r="E13" s="163" t="s">
        <v>1003</v>
      </c>
      <c r="F13" s="193">
        <v>33808</v>
      </c>
      <c r="G13" s="164" t="s">
        <v>19</v>
      </c>
      <c r="H13" s="164"/>
      <c r="I13" s="164"/>
      <c r="J13" s="164"/>
      <c r="K13" s="164"/>
      <c r="L13" s="164">
        <v>79</v>
      </c>
      <c r="M13" s="194" t="str">
        <f t="shared" si="0"/>
        <v>KHÁ</v>
      </c>
      <c r="N13" s="266"/>
      <c r="O13" s="267"/>
      <c r="P13" s="268" t="s">
        <v>1513</v>
      </c>
    </row>
    <row r="14" spans="1:23" s="228" customFormat="1" ht="18.75" customHeight="1">
      <c r="A14" s="220"/>
      <c r="B14" s="221">
        <v>1821614039</v>
      </c>
      <c r="C14" s="222" t="s">
        <v>987</v>
      </c>
      <c r="D14" s="223" t="s">
        <v>1088</v>
      </c>
      <c r="E14" s="224" t="s">
        <v>1050</v>
      </c>
      <c r="F14" s="225">
        <v>34560</v>
      </c>
      <c r="G14" s="226" t="s">
        <v>1350</v>
      </c>
      <c r="H14" s="225" t="s">
        <v>996</v>
      </c>
      <c r="I14" s="226"/>
      <c r="J14" s="226"/>
      <c r="K14" s="226"/>
      <c r="L14" s="226">
        <v>80</v>
      </c>
      <c r="M14" s="227" t="str">
        <f t="shared" si="0"/>
        <v>TỐT</v>
      </c>
      <c r="N14" s="269"/>
      <c r="O14" s="270"/>
      <c r="P14" s="271" t="s">
        <v>1351</v>
      </c>
    </row>
    <row r="15" spans="1:23" s="195" customFormat="1" ht="18.75" customHeight="1">
      <c r="A15" s="189"/>
      <c r="B15" s="190">
        <v>1910217036</v>
      </c>
      <c r="C15" s="191" t="s">
        <v>997</v>
      </c>
      <c r="D15" s="192" t="s">
        <v>1078</v>
      </c>
      <c r="E15" s="165" t="s">
        <v>1076</v>
      </c>
      <c r="F15" s="193">
        <v>34948</v>
      </c>
      <c r="G15" s="166" t="s">
        <v>22</v>
      </c>
      <c r="H15" s="193" t="s">
        <v>982</v>
      </c>
      <c r="I15" s="166"/>
      <c r="J15" s="166"/>
      <c r="K15" s="166"/>
      <c r="L15" s="166">
        <v>88</v>
      </c>
      <c r="M15" s="194" t="str">
        <f t="shared" si="0"/>
        <v>TỐT</v>
      </c>
      <c r="N15" s="272"/>
      <c r="O15" s="168"/>
      <c r="P15" s="273" t="s">
        <v>1351</v>
      </c>
    </row>
    <row r="16" spans="1:23" s="195" customFormat="1" ht="18.75" customHeight="1">
      <c r="A16" s="189"/>
      <c r="B16" s="190">
        <v>1911229130</v>
      </c>
      <c r="C16" s="191" t="s">
        <v>987</v>
      </c>
      <c r="D16" s="192" t="s">
        <v>1012</v>
      </c>
      <c r="E16" s="163" t="s">
        <v>1013</v>
      </c>
      <c r="F16" s="193">
        <v>34254</v>
      </c>
      <c r="G16" s="164" t="s">
        <v>19</v>
      </c>
      <c r="H16" s="193"/>
      <c r="I16" s="164"/>
      <c r="J16" s="164"/>
      <c r="K16" s="164"/>
      <c r="L16" s="164">
        <v>86</v>
      </c>
      <c r="M16" s="194" t="str">
        <f t="shared" si="0"/>
        <v>TỐT</v>
      </c>
      <c r="N16" s="266"/>
      <c r="O16" s="267"/>
      <c r="P16" s="268" t="s">
        <v>1513</v>
      </c>
    </row>
    <row r="17" spans="1:16" s="195" customFormat="1" ht="18.75" customHeight="1">
      <c r="A17" s="189"/>
      <c r="B17" s="190">
        <v>1920235361</v>
      </c>
      <c r="C17" s="191" t="s">
        <v>990</v>
      </c>
      <c r="D17" s="192" t="s">
        <v>1058</v>
      </c>
      <c r="E17" s="163" t="s">
        <v>1059</v>
      </c>
      <c r="F17" s="193">
        <v>34717</v>
      </c>
      <c r="G17" s="164" t="s">
        <v>19</v>
      </c>
      <c r="H17" s="193" t="s">
        <v>1500</v>
      </c>
      <c r="I17" s="164"/>
      <c r="J17" s="164"/>
      <c r="K17" s="164"/>
      <c r="L17" s="164">
        <v>86</v>
      </c>
      <c r="M17" s="194" t="str">
        <f t="shared" si="0"/>
        <v>TỐT</v>
      </c>
      <c r="N17" s="266"/>
      <c r="O17" s="267"/>
      <c r="P17" s="268" t="s">
        <v>1513</v>
      </c>
    </row>
    <row r="18" spans="1:16" s="195" customFormat="1" ht="18.75" customHeight="1">
      <c r="A18" s="189"/>
      <c r="B18" s="190">
        <v>1920265628</v>
      </c>
      <c r="C18" s="191" t="s">
        <v>1070</v>
      </c>
      <c r="D18" s="192" t="s">
        <v>1071</v>
      </c>
      <c r="E18" s="165" t="s">
        <v>1067</v>
      </c>
      <c r="F18" s="193">
        <v>34455</v>
      </c>
      <c r="G18" s="166" t="s">
        <v>22</v>
      </c>
      <c r="H18" s="193" t="s">
        <v>982</v>
      </c>
      <c r="I18" s="166"/>
      <c r="J18" s="166"/>
      <c r="K18" s="166"/>
      <c r="L18" s="166">
        <v>0</v>
      </c>
      <c r="M18" s="194" t="str">
        <f t="shared" si="0"/>
        <v>KÉM</v>
      </c>
      <c r="N18" s="272"/>
      <c r="O18" s="167" t="s">
        <v>1349</v>
      </c>
      <c r="P18" s="273" t="s">
        <v>1351</v>
      </c>
    </row>
    <row r="19" spans="1:16" s="195" customFormat="1" ht="18.75" customHeight="1">
      <c r="A19" s="189"/>
      <c r="B19" s="190">
        <v>1920312457</v>
      </c>
      <c r="C19" s="191" t="s">
        <v>990</v>
      </c>
      <c r="D19" s="192" t="s">
        <v>1101</v>
      </c>
      <c r="E19" s="165" t="s">
        <v>1100</v>
      </c>
      <c r="F19" s="193">
        <v>35020</v>
      </c>
      <c r="G19" s="166" t="s">
        <v>22</v>
      </c>
      <c r="H19" s="193" t="s">
        <v>982</v>
      </c>
      <c r="I19" s="166"/>
      <c r="J19" s="166"/>
      <c r="K19" s="166"/>
      <c r="L19" s="166">
        <v>93</v>
      </c>
      <c r="M19" s="194" t="str">
        <f t="shared" si="0"/>
        <v>X SẮC</v>
      </c>
      <c r="N19" s="272"/>
      <c r="O19" s="168"/>
      <c r="P19" s="273" t="s">
        <v>1351</v>
      </c>
    </row>
    <row r="20" spans="1:16" s="195" customFormat="1" ht="18.75" customHeight="1">
      <c r="A20" s="189"/>
      <c r="B20" s="190">
        <v>1920715792</v>
      </c>
      <c r="C20" s="191" t="s">
        <v>990</v>
      </c>
      <c r="D20" s="192" t="s">
        <v>1027</v>
      </c>
      <c r="E20" s="163" t="s">
        <v>1028</v>
      </c>
      <c r="F20" s="193">
        <v>34997</v>
      </c>
      <c r="G20" s="164" t="s">
        <v>19</v>
      </c>
      <c r="H20" s="193" t="s">
        <v>1500</v>
      </c>
      <c r="I20" s="164"/>
      <c r="J20" s="164"/>
      <c r="K20" s="164"/>
      <c r="L20" s="164">
        <v>87</v>
      </c>
      <c r="M20" s="194" t="str">
        <f t="shared" si="0"/>
        <v>TỐT</v>
      </c>
      <c r="N20" s="266"/>
      <c r="O20" s="267"/>
      <c r="P20" s="268" t="s">
        <v>1513</v>
      </c>
    </row>
    <row r="21" spans="1:16" s="195" customFormat="1" ht="18.75" customHeight="1">
      <c r="A21" s="189"/>
      <c r="B21" s="190">
        <v>1921260723</v>
      </c>
      <c r="C21" s="191" t="s">
        <v>993</v>
      </c>
      <c r="D21" s="192" t="s">
        <v>994</v>
      </c>
      <c r="E21" s="163" t="s">
        <v>995</v>
      </c>
      <c r="F21" s="193">
        <v>34452</v>
      </c>
      <c r="G21" s="164" t="s">
        <v>19</v>
      </c>
      <c r="H21" s="164"/>
      <c r="I21" s="164"/>
      <c r="J21" s="164"/>
      <c r="K21" s="164"/>
      <c r="L21" s="164">
        <v>78</v>
      </c>
      <c r="M21" s="194" t="str">
        <f t="shared" si="0"/>
        <v>KHÁ</v>
      </c>
      <c r="N21" s="266"/>
      <c r="O21" s="267"/>
      <c r="P21" s="268" t="s">
        <v>1513</v>
      </c>
    </row>
    <row r="22" spans="1:16" s="195" customFormat="1" ht="18.75" customHeight="1">
      <c r="A22" s="189"/>
      <c r="B22" s="190">
        <v>2020214111</v>
      </c>
      <c r="C22" s="191" t="s">
        <v>997</v>
      </c>
      <c r="D22" s="192" t="s">
        <v>1022</v>
      </c>
      <c r="E22" s="165" t="s">
        <v>1085</v>
      </c>
      <c r="F22" s="193">
        <v>34700</v>
      </c>
      <c r="G22" s="166" t="s">
        <v>21</v>
      </c>
      <c r="H22" s="193" t="s">
        <v>982</v>
      </c>
      <c r="I22" s="166"/>
      <c r="J22" s="166"/>
      <c r="K22" s="166"/>
      <c r="L22" s="166">
        <v>91</v>
      </c>
      <c r="M22" s="194" t="str">
        <f t="shared" si="0"/>
        <v>X SẮC</v>
      </c>
      <c r="N22" s="272"/>
      <c r="O22" s="168"/>
      <c r="P22" s="268" t="s">
        <v>1160</v>
      </c>
    </row>
    <row r="23" spans="1:16" s="195" customFormat="1" ht="18.75" customHeight="1">
      <c r="A23" s="189"/>
      <c r="B23" s="190">
        <v>2020215741</v>
      </c>
      <c r="C23" s="191" t="s">
        <v>987</v>
      </c>
      <c r="D23" s="192" t="s">
        <v>1043</v>
      </c>
      <c r="E23" s="163" t="s">
        <v>979</v>
      </c>
      <c r="F23" s="193">
        <v>35351</v>
      </c>
      <c r="G23" s="164" t="s">
        <v>19</v>
      </c>
      <c r="H23" s="193" t="s">
        <v>1500</v>
      </c>
      <c r="I23" s="164"/>
      <c r="J23" s="164"/>
      <c r="K23" s="164"/>
      <c r="L23" s="164">
        <v>89</v>
      </c>
      <c r="M23" s="194" t="str">
        <f t="shared" si="0"/>
        <v>TỐT</v>
      </c>
      <c r="N23" s="266"/>
      <c r="O23" s="267"/>
      <c r="P23" s="268" t="s">
        <v>1513</v>
      </c>
    </row>
    <row r="24" spans="1:16" s="195" customFormat="1" ht="18.75" customHeight="1">
      <c r="A24" s="189"/>
      <c r="B24" s="190">
        <v>2020216136</v>
      </c>
      <c r="C24" s="191" t="s">
        <v>990</v>
      </c>
      <c r="D24" s="192" t="s">
        <v>1011</v>
      </c>
      <c r="E24" s="163" t="s">
        <v>1009</v>
      </c>
      <c r="F24" s="193">
        <v>35137</v>
      </c>
      <c r="G24" s="164" t="s">
        <v>19</v>
      </c>
      <c r="H24" s="193" t="s">
        <v>1500</v>
      </c>
      <c r="I24" s="164"/>
      <c r="J24" s="164"/>
      <c r="K24" s="164"/>
      <c r="L24" s="164">
        <v>89</v>
      </c>
      <c r="M24" s="194" t="str">
        <f t="shared" si="0"/>
        <v>TỐT</v>
      </c>
      <c r="N24" s="266"/>
      <c r="O24" s="267"/>
      <c r="P24" s="268" t="s">
        <v>1513</v>
      </c>
    </row>
    <row r="25" spans="1:16" s="195" customFormat="1" ht="18.75" customHeight="1">
      <c r="A25" s="189"/>
      <c r="B25" s="190">
        <v>2020217984</v>
      </c>
      <c r="C25" s="191" t="s">
        <v>993</v>
      </c>
      <c r="D25" s="192" t="s">
        <v>1121</v>
      </c>
      <c r="E25" s="165" t="s">
        <v>1096</v>
      </c>
      <c r="F25" s="193">
        <v>35112</v>
      </c>
      <c r="G25" s="166" t="s">
        <v>20</v>
      </c>
      <c r="H25" s="166" t="s">
        <v>1031</v>
      </c>
      <c r="I25" s="166"/>
      <c r="J25" s="166" t="s">
        <v>1031</v>
      </c>
      <c r="K25" s="166"/>
      <c r="L25" s="166">
        <v>86</v>
      </c>
      <c r="M25" s="194" t="str">
        <f t="shared" si="0"/>
        <v>TỐT</v>
      </c>
      <c r="N25" s="272"/>
      <c r="O25" s="168"/>
      <c r="P25" s="268" t="s">
        <v>1320</v>
      </c>
    </row>
    <row r="26" spans="1:16" s="195" customFormat="1" ht="18.75" customHeight="1">
      <c r="A26" s="189"/>
      <c r="B26" s="190">
        <v>2020252990</v>
      </c>
      <c r="C26" s="191" t="s">
        <v>979</v>
      </c>
      <c r="D26" s="192" t="s">
        <v>980</v>
      </c>
      <c r="E26" s="163" t="s">
        <v>981</v>
      </c>
      <c r="F26" s="193">
        <v>34463</v>
      </c>
      <c r="G26" s="164" t="s">
        <v>19</v>
      </c>
      <c r="H26" s="193" t="s">
        <v>1500</v>
      </c>
      <c r="I26" s="164"/>
      <c r="J26" s="164"/>
      <c r="K26" s="164"/>
      <c r="L26" s="164">
        <v>98</v>
      </c>
      <c r="M26" s="194" t="str">
        <f t="shared" si="0"/>
        <v>X SẮC</v>
      </c>
      <c r="N26" s="266"/>
      <c r="O26" s="267"/>
      <c r="P26" s="268" t="s">
        <v>1513</v>
      </c>
    </row>
    <row r="27" spans="1:16" s="195" customFormat="1" ht="18.75" customHeight="1">
      <c r="A27" s="189"/>
      <c r="B27" s="190">
        <v>2020253923</v>
      </c>
      <c r="C27" s="191" t="s">
        <v>1063</v>
      </c>
      <c r="D27" s="192" t="s">
        <v>1064</v>
      </c>
      <c r="E27" s="165" t="s">
        <v>1065</v>
      </c>
      <c r="F27" s="193">
        <v>35409</v>
      </c>
      <c r="G27" s="166" t="s">
        <v>20</v>
      </c>
      <c r="H27" s="166" t="s">
        <v>1031</v>
      </c>
      <c r="I27" s="166"/>
      <c r="J27" s="166" t="s">
        <v>1031</v>
      </c>
      <c r="K27" s="166"/>
      <c r="L27" s="166">
        <v>81</v>
      </c>
      <c r="M27" s="194" t="str">
        <f t="shared" si="0"/>
        <v>TỐT</v>
      </c>
      <c r="N27" s="272"/>
      <c r="O27" s="168"/>
      <c r="P27" s="268" t="s">
        <v>1320</v>
      </c>
    </row>
    <row r="28" spans="1:16" s="195" customFormat="1" ht="18.75" customHeight="1">
      <c r="A28" s="189"/>
      <c r="B28" s="190">
        <v>2020254035</v>
      </c>
      <c r="C28" s="191" t="s">
        <v>990</v>
      </c>
      <c r="D28" s="192" t="s">
        <v>1121</v>
      </c>
      <c r="E28" s="165" t="s">
        <v>1123</v>
      </c>
      <c r="F28" s="193">
        <v>35396</v>
      </c>
      <c r="G28" s="166" t="s">
        <v>22</v>
      </c>
      <c r="H28" s="193" t="s">
        <v>982</v>
      </c>
      <c r="I28" s="166"/>
      <c r="J28" s="166"/>
      <c r="K28" s="166"/>
      <c r="L28" s="166">
        <v>88</v>
      </c>
      <c r="M28" s="194" t="str">
        <f t="shared" si="0"/>
        <v>TỐT</v>
      </c>
      <c r="N28" s="272"/>
      <c r="O28" s="168"/>
      <c r="P28" s="273" t="s">
        <v>1351</v>
      </c>
    </row>
    <row r="29" spans="1:16" s="195" customFormat="1" ht="18.75" customHeight="1">
      <c r="A29" s="189"/>
      <c r="B29" s="190">
        <v>2020254222</v>
      </c>
      <c r="C29" s="191" t="s">
        <v>983</v>
      </c>
      <c r="D29" s="192" t="s">
        <v>984</v>
      </c>
      <c r="E29" s="163" t="s">
        <v>981</v>
      </c>
      <c r="F29" s="193">
        <v>35167</v>
      </c>
      <c r="G29" s="164" t="s">
        <v>19</v>
      </c>
      <c r="H29" s="193" t="s">
        <v>1500</v>
      </c>
      <c r="I29" s="164"/>
      <c r="J29" s="164"/>
      <c r="K29" s="164"/>
      <c r="L29" s="164">
        <v>89</v>
      </c>
      <c r="M29" s="194" t="s">
        <v>84</v>
      </c>
      <c r="N29" s="266"/>
      <c r="O29" s="267"/>
      <c r="P29" s="268" t="s">
        <v>1513</v>
      </c>
    </row>
    <row r="30" spans="1:16" s="195" customFormat="1" ht="18.75" customHeight="1">
      <c r="A30" s="189"/>
      <c r="B30" s="190">
        <v>2020254553</v>
      </c>
      <c r="C30" s="191" t="s">
        <v>993</v>
      </c>
      <c r="D30" s="192" t="s">
        <v>986</v>
      </c>
      <c r="E30" s="163" t="s">
        <v>1023</v>
      </c>
      <c r="F30" s="193">
        <v>35308</v>
      </c>
      <c r="G30" s="164" t="s">
        <v>19</v>
      </c>
      <c r="H30" s="193" t="s">
        <v>1500</v>
      </c>
      <c r="I30" s="164"/>
      <c r="J30" s="164"/>
      <c r="K30" s="164"/>
      <c r="L30" s="164">
        <v>84</v>
      </c>
      <c r="M30" s="194" t="str">
        <f t="shared" ref="M30:M61" si="1">IF(L30&gt;=90,"X SẮC",IF(L30&gt;=80,"TỐT",IF(L30&gt;=65,"KHÁ",IF(L30&gt;=50,"T. BÌNH",IF(L30&gt;=35,"YẾU","KÉM")))))</f>
        <v>TỐT</v>
      </c>
      <c r="N30" s="266"/>
      <c r="O30" s="267"/>
      <c r="P30" s="268" t="s">
        <v>1513</v>
      </c>
    </row>
    <row r="31" spans="1:16" s="195" customFormat="1" ht="18.75" customHeight="1">
      <c r="A31" s="189"/>
      <c r="B31" s="190">
        <v>2020255826</v>
      </c>
      <c r="C31" s="191" t="s">
        <v>990</v>
      </c>
      <c r="D31" s="192" t="s">
        <v>1029</v>
      </c>
      <c r="E31" s="165" t="s">
        <v>1030</v>
      </c>
      <c r="F31" s="193">
        <v>35107</v>
      </c>
      <c r="G31" s="166" t="s">
        <v>20</v>
      </c>
      <c r="H31" s="193" t="s">
        <v>1031</v>
      </c>
      <c r="I31" s="166"/>
      <c r="J31" s="166" t="s">
        <v>1031</v>
      </c>
      <c r="K31" s="166"/>
      <c r="L31" s="166">
        <v>96</v>
      </c>
      <c r="M31" s="194" t="str">
        <f t="shared" si="1"/>
        <v>X SẮC</v>
      </c>
      <c r="N31" s="272"/>
      <c r="O31" s="168"/>
      <c r="P31" s="268" t="s">
        <v>1320</v>
      </c>
    </row>
    <row r="32" spans="1:16" s="195" customFormat="1" ht="18.75" customHeight="1">
      <c r="A32" s="189"/>
      <c r="B32" s="190">
        <v>2020256658</v>
      </c>
      <c r="C32" s="191" t="s">
        <v>990</v>
      </c>
      <c r="D32" s="192" t="s">
        <v>1050</v>
      </c>
      <c r="E32" s="165" t="s">
        <v>1081</v>
      </c>
      <c r="F32" s="193">
        <v>35245</v>
      </c>
      <c r="G32" s="166" t="s">
        <v>21</v>
      </c>
      <c r="H32" s="193" t="s">
        <v>982</v>
      </c>
      <c r="I32" s="166"/>
      <c r="J32" s="166"/>
      <c r="K32" s="166"/>
      <c r="L32" s="166">
        <v>88</v>
      </c>
      <c r="M32" s="194" t="str">
        <f t="shared" si="1"/>
        <v>TỐT</v>
      </c>
      <c r="N32" s="272"/>
      <c r="O32" s="168"/>
      <c r="P32" s="268" t="s">
        <v>1160</v>
      </c>
    </row>
    <row r="33" spans="1:16" s="195" customFormat="1" ht="18.75" customHeight="1">
      <c r="A33" s="189"/>
      <c r="B33" s="190">
        <v>2020256893</v>
      </c>
      <c r="C33" s="191" t="s">
        <v>990</v>
      </c>
      <c r="D33" s="192" t="s">
        <v>1038</v>
      </c>
      <c r="E33" s="165" t="s">
        <v>1039</v>
      </c>
      <c r="F33" s="193">
        <v>35220</v>
      </c>
      <c r="G33" s="166" t="s">
        <v>20</v>
      </c>
      <c r="H33" s="193" t="s">
        <v>1031</v>
      </c>
      <c r="I33" s="166"/>
      <c r="J33" s="166" t="s">
        <v>1031</v>
      </c>
      <c r="K33" s="166"/>
      <c r="L33" s="166">
        <v>85</v>
      </c>
      <c r="M33" s="194" t="str">
        <f t="shared" si="1"/>
        <v>TỐT</v>
      </c>
      <c r="N33" s="272"/>
      <c r="O33" s="168"/>
      <c r="P33" s="268" t="s">
        <v>1320</v>
      </c>
    </row>
    <row r="34" spans="1:16" s="195" customFormat="1" ht="18.75" customHeight="1">
      <c r="A34" s="189"/>
      <c r="B34" s="190">
        <v>2020257224</v>
      </c>
      <c r="C34" s="191" t="s">
        <v>990</v>
      </c>
      <c r="D34" s="192" t="s">
        <v>991</v>
      </c>
      <c r="E34" s="163" t="s">
        <v>981</v>
      </c>
      <c r="F34" s="193">
        <v>35132</v>
      </c>
      <c r="G34" s="164" t="s">
        <v>19</v>
      </c>
      <c r="H34" s="193" t="s">
        <v>1500</v>
      </c>
      <c r="I34" s="164"/>
      <c r="J34" s="164"/>
      <c r="K34" s="164"/>
      <c r="L34" s="164">
        <v>87</v>
      </c>
      <c r="M34" s="194" t="str">
        <f t="shared" si="1"/>
        <v>TỐT</v>
      </c>
      <c r="N34" s="266"/>
      <c r="O34" s="267"/>
      <c r="P34" s="268" t="s">
        <v>1513</v>
      </c>
    </row>
    <row r="35" spans="1:16" s="195" customFormat="1" ht="18.75" customHeight="1">
      <c r="A35" s="189"/>
      <c r="B35" s="190">
        <v>2020258249</v>
      </c>
      <c r="C35" s="191" t="s">
        <v>999</v>
      </c>
      <c r="D35" s="192" t="s">
        <v>1011</v>
      </c>
      <c r="E35" s="165" t="s">
        <v>1037</v>
      </c>
      <c r="F35" s="193">
        <v>35262</v>
      </c>
      <c r="G35" s="166" t="s">
        <v>20</v>
      </c>
      <c r="H35" s="166" t="s">
        <v>1031</v>
      </c>
      <c r="I35" s="166"/>
      <c r="J35" s="166" t="s">
        <v>1031</v>
      </c>
      <c r="K35" s="166"/>
      <c r="L35" s="166">
        <v>86</v>
      </c>
      <c r="M35" s="194" t="str">
        <f t="shared" si="1"/>
        <v>TỐT</v>
      </c>
      <c r="N35" s="272"/>
      <c r="O35" s="168"/>
      <c r="P35" s="268" t="s">
        <v>1320</v>
      </c>
    </row>
    <row r="36" spans="1:16" s="195" customFormat="1" ht="18.75" customHeight="1">
      <c r="A36" s="189"/>
      <c r="B36" s="190">
        <v>2020260571</v>
      </c>
      <c r="C36" s="191" t="s">
        <v>993</v>
      </c>
      <c r="D36" s="192" t="s">
        <v>1097</v>
      </c>
      <c r="E36" s="165" t="s">
        <v>1098</v>
      </c>
      <c r="F36" s="193">
        <v>35185</v>
      </c>
      <c r="G36" s="166" t="s">
        <v>21</v>
      </c>
      <c r="H36" s="193" t="s">
        <v>982</v>
      </c>
      <c r="I36" s="166"/>
      <c r="J36" s="166"/>
      <c r="K36" s="166"/>
      <c r="L36" s="166">
        <v>90</v>
      </c>
      <c r="M36" s="194" t="str">
        <f t="shared" si="1"/>
        <v>X SẮC</v>
      </c>
      <c r="N36" s="272"/>
      <c r="O36" s="168"/>
      <c r="P36" s="268" t="s">
        <v>1160</v>
      </c>
    </row>
    <row r="37" spans="1:16" s="195" customFormat="1" ht="18.75" customHeight="1">
      <c r="A37" s="189"/>
      <c r="B37" s="190">
        <v>2020260659</v>
      </c>
      <c r="C37" s="191" t="s">
        <v>1116</v>
      </c>
      <c r="D37" s="192" t="s">
        <v>1055</v>
      </c>
      <c r="E37" s="165" t="s">
        <v>1117</v>
      </c>
      <c r="F37" s="193">
        <v>34929</v>
      </c>
      <c r="G37" s="166" t="s">
        <v>22</v>
      </c>
      <c r="H37" s="193" t="s">
        <v>982</v>
      </c>
      <c r="I37" s="166"/>
      <c r="J37" s="166"/>
      <c r="K37" s="166"/>
      <c r="L37" s="166">
        <v>88</v>
      </c>
      <c r="M37" s="194" t="str">
        <f t="shared" si="1"/>
        <v>TỐT</v>
      </c>
      <c r="N37" s="272"/>
      <c r="O37" s="168"/>
      <c r="P37" s="273" t="s">
        <v>1351</v>
      </c>
    </row>
    <row r="38" spans="1:16" s="195" customFormat="1" ht="18.75" customHeight="1">
      <c r="A38" s="189"/>
      <c r="B38" s="190">
        <v>2020260700</v>
      </c>
      <c r="C38" s="191" t="s">
        <v>997</v>
      </c>
      <c r="D38" s="192" t="s">
        <v>1066</v>
      </c>
      <c r="E38" s="165" t="s">
        <v>1067</v>
      </c>
      <c r="F38" s="193">
        <v>35213</v>
      </c>
      <c r="G38" s="166" t="s">
        <v>20</v>
      </c>
      <c r="H38" s="193" t="s">
        <v>1031</v>
      </c>
      <c r="I38" s="166"/>
      <c r="J38" s="166" t="s">
        <v>1031</v>
      </c>
      <c r="K38" s="166"/>
      <c r="L38" s="166">
        <v>98</v>
      </c>
      <c r="M38" s="194" t="str">
        <f t="shared" si="1"/>
        <v>X SẮC</v>
      </c>
      <c r="N38" s="272"/>
      <c r="O38" s="168"/>
      <c r="P38" s="268" t="s">
        <v>1320</v>
      </c>
    </row>
    <row r="39" spans="1:16" s="195" customFormat="1" ht="18.75" customHeight="1">
      <c r="A39" s="189"/>
      <c r="B39" s="190">
        <v>2020260737</v>
      </c>
      <c r="C39" s="191" t="s">
        <v>993</v>
      </c>
      <c r="D39" s="192" t="s">
        <v>1011</v>
      </c>
      <c r="E39" s="163" t="s">
        <v>1026</v>
      </c>
      <c r="F39" s="193">
        <v>35321</v>
      </c>
      <c r="G39" s="164" t="s">
        <v>19</v>
      </c>
      <c r="H39" s="193" t="s">
        <v>1500</v>
      </c>
      <c r="I39" s="164"/>
      <c r="J39" s="164"/>
      <c r="K39" s="164"/>
      <c r="L39" s="164">
        <v>88</v>
      </c>
      <c r="M39" s="194" t="str">
        <f t="shared" si="1"/>
        <v>TỐT</v>
      </c>
      <c r="N39" s="266"/>
      <c r="O39" s="267"/>
      <c r="P39" s="268" t="s">
        <v>1513</v>
      </c>
    </row>
    <row r="40" spans="1:16" s="195" customFormat="1" ht="18.75" customHeight="1">
      <c r="A40" s="189"/>
      <c r="B40" s="190">
        <v>2020260761</v>
      </c>
      <c r="C40" s="191" t="s">
        <v>1030</v>
      </c>
      <c r="D40" s="192" t="s">
        <v>1038</v>
      </c>
      <c r="E40" s="165" t="s">
        <v>1087</v>
      </c>
      <c r="F40" s="193">
        <v>35098</v>
      </c>
      <c r="G40" s="166" t="s">
        <v>21</v>
      </c>
      <c r="H40" s="193" t="s">
        <v>982</v>
      </c>
      <c r="I40" s="166"/>
      <c r="J40" s="166"/>
      <c r="K40" s="166"/>
      <c r="L40" s="166">
        <v>95</v>
      </c>
      <c r="M40" s="194" t="str">
        <f t="shared" si="1"/>
        <v>X SẮC</v>
      </c>
      <c r="N40" s="272"/>
      <c r="O40" s="168"/>
      <c r="P40" s="268" t="s">
        <v>1160</v>
      </c>
    </row>
    <row r="41" spans="1:16" s="195" customFormat="1" ht="18.75" customHeight="1">
      <c r="A41" s="189"/>
      <c r="B41" s="190">
        <v>2020260773</v>
      </c>
      <c r="C41" s="191" t="s">
        <v>990</v>
      </c>
      <c r="D41" s="192" t="s">
        <v>1006</v>
      </c>
      <c r="E41" s="163" t="s">
        <v>1007</v>
      </c>
      <c r="F41" s="193">
        <v>35222</v>
      </c>
      <c r="G41" s="164" t="s">
        <v>19</v>
      </c>
      <c r="H41" s="193" t="s">
        <v>1500</v>
      </c>
      <c r="I41" s="164"/>
      <c r="J41" s="164"/>
      <c r="K41" s="164"/>
      <c r="L41" s="164">
        <v>88</v>
      </c>
      <c r="M41" s="194" t="str">
        <f t="shared" si="1"/>
        <v>TỐT</v>
      </c>
      <c r="N41" s="266"/>
      <c r="O41" s="267"/>
      <c r="P41" s="268" t="s">
        <v>1513</v>
      </c>
    </row>
    <row r="42" spans="1:16" s="195" customFormat="1" ht="18.75" customHeight="1">
      <c r="A42" s="189"/>
      <c r="B42" s="190">
        <v>2020260948</v>
      </c>
      <c r="C42" s="191" t="s">
        <v>1088</v>
      </c>
      <c r="D42" s="192" t="s">
        <v>1043</v>
      </c>
      <c r="E42" s="163" t="s">
        <v>1095</v>
      </c>
      <c r="F42" s="193">
        <v>35338</v>
      </c>
      <c r="G42" s="164" t="s">
        <v>19</v>
      </c>
      <c r="H42" s="193" t="s">
        <v>1500</v>
      </c>
      <c r="I42" s="164"/>
      <c r="J42" s="164"/>
      <c r="K42" s="164"/>
      <c r="L42" s="164">
        <v>98</v>
      </c>
      <c r="M42" s="194" t="str">
        <f t="shared" si="1"/>
        <v>X SẮC</v>
      </c>
      <c r="N42" s="266"/>
      <c r="O42" s="267"/>
      <c r="P42" s="268" t="s">
        <v>1513</v>
      </c>
    </row>
    <row r="43" spans="1:16" s="195" customFormat="1" ht="18.75" customHeight="1">
      <c r="A43" s="189"/>
      <c r="B43" s="190">
        <v>2020261034</v>
      </c>
      <c r="C43" s="191" t="s">
        <v>990</v>
      </c>
      <c r="D43" s="192" t="s">
        <v>1121</v>
      </c>
      <c r="E43" s="163" t="s">
        <v>1123</v>
      </c>
      <c r="F43" s="193">
        <v>35050</v>
      </c>
      <c r="G43" s="164" t="s">
        <v>19</v>
      </c>
      <c r="H43" s="193" t="s">
        <v>1500</v>
      </c>
      <c r="I43" s="164"/>
      <c r="J43" s="164"/>
      <c r="K43" s="164"/>
      <c r="L43" s="164">
        <v>88</v>
      </c>
      <c r="M43" s="194" t="str">
        <f t="shared" si="1"/>
        <v>TỐT</v>
      </c>
      <c r="N43" s="266"/>
      <c r="O43" s="267"/>
      <c r="P43" s="268" t="s">
        <v>1513</v>
      </c>
    </row>
    <row r="44" spans="1:16" s="195" customFormat="1" ht="18.75" customHeight="1">
      <c r="A44" s="189"/>
      <c r="B44" s="190">
        <v>2020263397</v>
      </c>
      <c r="C44" s="191" t="s">
        <v>990</v>
      </c>
      <c r="D44" s="192" t="s">
        <v>991</v>
      </c>
      <c r="E44" s="165" t="s">
        <v>1091</v>
      </c>
      <c r="F44" s="193">
        <v>35289</v>
      </c>
      <c r="G44" s="166" t="s">
        <v>21</v>
      </c>
      <c r="H44" s="193" t="s">
        <v>982</v>
      </c>
      <c r="I44" s="166"/>
      <c r="J44" s="166"/>
      <c r="K44" s="166"/>
      <c r="L44" s="166">
        <v>98</v>
      </c>
      <c r="M44" s="194" t="str">
        <f t="shared" si="1"/>
        <v>X SẮC</v>
      </c>
      <c r="N44" s="272"/>
      <c r="O44" s="168"/>
      <c r="P44" s="268" t="s">
        <v>1160</v>
      </c>
    </row>
    <row r="45" spans="1:16" s="195" customFormat="1" ht="18.75" customHeight="1">
      <c r="A45" s="189"/>
      <c r="B45" s="190">
        <v>2020263493</v>
      </c>
      <c r="C45" s="191" t="s">
        <v>985</v>
      </c>
      <c r="D45" s="192" t="s">
        <v>989</v>
      </c>
      <c r="E45" s="163" t="s">
        <v>981</v>
      </c>
      <c r="F45" s="193">
        <v>34954</v>
      </c>
      <c r="G45" s="164" t="s">
        <v>19</v>
      </c>
      <c r="H45" s="193" t="s">
        <v>1500</v>
      </c>
      <c r="I45" s="164"/>
      <c r="J45" s="164"/>
      <c r="K45" s="164"/>
      <c r="L45" s="164">
        <v>87</v>
      </c>
      <c r="M45" s="194" t="str">
        <f t="shared" si="1"/>
        <v>TỐT</v>
      </c>
      <c r="N45" s="266"/>
      <c r="O45" s="267"/>
      <c r="P45" s="268" t="s">
        <v>1513</v>
      </c>
    </row>
    <row r="46" spans="1:16" s="195" customFormat="1" ht="18.75" customHeight="1">
      <c r="A46" s="189"/>
      <c r="B46" s="190">
        <v>2020263514</v>
      </c>
      <c r="C46" s="191" t="s">
        <v>1032</v>
      </c>
      <c r="D46" s="192" t="s">
        <v>1068</v>
      </c>
      <c r="E46" s="165" t="s">
        <v>1067</v>
      </c>
      <c r="F46" s="193">
        <v>35266</v>
      </c>
      <c r="G46" s="166" t="s">
        <v>21</v>
      </c>
      <c r="H46" s="193" t="s">
        <v>982</v>
      </c>
      <c r="I46" s="166"/>
      <c r="J46" s="166"/>
      <c r="K46" s="166"/>
      <c r="L46" s="166">
        <v>88</v>
      </c>
      <c r="M46" s="194" t="str">
        <f t="shared" si="1"/>
        <v>TỐT</v>
      </c>
      <c r="N46" s="272"/>
      <c r="O46" s="168"/>
      <c r="P46" s="268" t="s">
        <v>1160</v>
      </c>
    </row>
    <row r="47" spans="1:16" s="195" customFormat="1" ht="18.75" customHeight="1">
      <c r="A47" s="189"/>
      <c r="B47" s="190">
        <v>2020263534</v>
      </c>
      <c r="C47" s="191" t="s">
        <v>993</v>
      </c>
      <c r="D47" s="192" t="s">
        <v>1096</v>
      </c>
      <c r="E47" s="165" t="s">
        <v>1095</v>
      </c>
      <c r="F47" s="193">
        <v>34942</v>
      </c>
      <c r="G47" s="166" t="s">
        <v>21</v>
      </c>
      <c r="H47" s="193" t="s">
        <v>982</v>
      </c>
      <c r="I47" s="166"/>
      <c r="J47" s="166"/>
      <c r="K47" s="166"/>
      <c r="L47" s="166">
        <v>98</v>
      </c>
      <c r="M47" s="194" t="str">
        <f t="shared" si="1"/>
        <v>X SẮC</v>
      </c>
      <c r="N47" s="272"/>
      <c r="O47" s="168"/>
      <c r="P47" s="268" t="s">
        <v>1160</v>
      </c>
    </row>
    <row r="48" spans="1:16" s="195" customFormat="1" ht="18.75" customHeight="1">
      <c r="A48" s="189"/>
      <c r="B48" s="190">
        <v>2020263558</v>
      </c>
      <c r="C48" s="191" t="s">
        <v>979</v>
      </c>
      <c r="D48" s="192" t="s">
        <v>1022</v>
      </c>
      <c r="E48" s="163" t="s">
        <v>1021</v>
      </c>
      <c r="F48" s="193">
        <v>34986</v>
      </c>
      <c r="G48" s="164" t="s">
        <v>19</v>
      </c>
      <c r="H48" s="193" t="s">
        <v>1500</v>
      </c>
      <c r="I48" s="164"/>
      <c r="J48" s="164"/>
      <c r="K48" s="164"/>
      <c r="L48" s="164">
        <v>88</v>
      </c>
      <c r="M48" s="194" t="str">
        <f t="shared" si="1"/>
        <v>TỐT</v>
      </c>
      <c r="N48" s="266"/>
      <c r="O48" s="267"/>
      <c r="P48" s="268" t="s">
        <v>1513</v>
      </c>
    </row>
    <row r="49" spans="1:16" s="195" customFormat="1" ht="18.75" customHeight="1">
      <c r="A49" s="189"/>
      <c r="B49" s="190">
        <v>2020263717</v>
      </c>
      <c r="C49" s="191" t="s">
        <v>987</v>
      </c>
      <c r="D49" s="192" t="s">
        <v>997</v>
      </c>
      <c r="E49" s="163" t="s">
        <v>998</v>
      </c>
      <c r="F49" s="193">
        <v>35004</v>
      </c>
      <c r="G49" s="164" t="s">
        <v>19</v>
      </c>
      <c r="H49" s="193" t="s">
        <v>1500</v>
      </c>
      <c r="I49" s="164"/>
      <c r="J49" s="164"/>
      <c r="K49" s="164"/>
      <c r="L49" s="164">
        <v>87</v>
      </c>
      <c r="M49" s="194" t="str">
        <f t="shared" si="1"/>
        <v>TỐT</v>
      </c>
      <c r="N49" s="266"/>
      <c r="O49" s="267"/>
      <c r="P49" s="268" t="s">
        <v>1513</v>
      </c>
    </row>
    <row r="50" spans="1:16" s="195" customFormat="1" ht="18.75" customHeight="1">
      <c r="A50" s="189"/>
      <c r="B50" s="190">
        <v>2020263760</v>
      </c>
      <c r="C50" s="191" t="s">
        <v>990</v>
      </c>
      <c r="D50" s="192" t="s">
        <v>1022</v>
      </c>
      <c r="E50" s="163" t="s">
        <v>1024</v>
      </c>
      <c r="F50" s="193">
        <v>34402</v>
      </c>
      <c r="G50" s="164" t="s">
        <v>19</v>
      </c>
      <c r="H50" s="193" t="s">
        <v>1500</v>
      </c>
      <c r="I50" s="164"/>
      <c r="J50" s="164"/>
      <c r="K50" s="164"/>
      <c r="L50" s="164">
        <v>88</v>
      </c>
      <c r="M50" s="194" t="str">
        <f t="shared" si="1"/>
        <v>TỐT</v>
      </c>
      <c r="N50" s="266"/>
      <c r="O50" s="267"/>
      <c r="P50" s="268" t="s">
        <v>1513</v>
      </c>
    </row>
    <row r="51" spans="1:16" s="195" customFormat="1" ht="18.75" customHeight="1">
      <c r="A51" s="189"/>
      <c r="B51" s="190">
        <v>2020263773</v>
      </c>
      <c r="C51" s="191" t="s">
        <v>1110</v>
      </c>
      <c r="D51" s="192" t="s">
        <v>1111</v>
      </c>
      <c r="E51" s="165" t="s">
        <v>1109</v>
      </c>
      <c r="F51" s="193">
        <v>35346</v>
      </c>
      <c r="G51" s="166" t="s">
        <v>22</v>
      </c>
      <c r="H51" s="193" t="s">
        <v>982</v>
      </c>
      <c r="I51" s="166"/>
      <c r="J51" s="166"/>
      <c r="K51" s="166"/>
      <c r="L51" s="166">
        <v>88</v>
      </c>
      <c r="M51" s="194" t="str">
        <f t="shared" si="1"/>
        <v>TỐT</v>
      </c>
      <c r="N51" s="272"/>
      <c r="O51" s="168"/>
      <c r="P51" s="273" t="s">
        <v>1351</v>
      </c>
    </row>
    <row r="52" spans="1:16" s="195" customFormat="1" ht="18.75" customHeight="1">
      <c r="A52" s="189"/>
      <c r="B52" s="190">
        <v>2020263801</v>
      </c>
      <c r="C52" s="191" t="s">
        <v>993</v>
      </c>
      <c r="D52" s="192" t="s">
        <v>1011</v>
      </c>
      <c r="E52" s="165" t="s">
        <v>1090</v>
      </c>
      <c r="F52" s="193">
        <v>35195</v>
      </c>
      <c r="G52" s="166" t="s">
        <v>21</v>
      </c>
      <c r="H52" s="193" t="s">
        <v>982</v>
      </c>
      <c r="I52" s="166"/>
      <c r="J52" s="166"/>
      <c r="K52" s="166"/>
      <c r="L52" s="166">
        <v>95</v>
      </c>
      <c r="M52" s="194" t="str">
        <f t="shared" si="1"/>
        <v>X SẮC</v>
      </c>
      <c r="N52" s="272"/>
      <c r="O52" s="168"/>
      <c r="P52" s="268" t="s">
        <v>1160</v>
      </c>
    </row>
    <row r="53" spans="1:16" s="195" customFormat="1" ht="18.75" customHeight="1">
      <c r="A53" s="189"/>
      <c r="B53" s="190">
        <v>2020263813</v>
      </c>
      <c r="C53" s="191" t="s">
        <v>987</v>
      </c>
      <c r="D53" s="192" t="s">
        <v>1014</v>
      </c>
      <c r="E53" s="165" t="s">
        <v>1045</v>
      </c>
      <c r="F53" s="193">
        <v>35376</v>
      </c>
      <c r="G53" s="166" t="s">
        <v>20</v>
      </c>
      <c r="H53" s="193" t="s">
        <v>1031</v>
      </c>
      <c r="I53" s="166"/>
      <c r="J53" s="166" t="s">
        <v>1031</v>
      </c>
      <c r="K53" s="166"/>
      <c r="L53" s="166">
        <v>86</v>
      </c>
      <c r="M53" s="194" t="str">
        <f t="shared" si="1"/>
        <v>TỐT</v>
      </c>
      <c r="N53" s="272"/>
      <c r="O53" s="168"/>
      <c r="P53" s="268" t="s">
        <v>1320</v>
      </c>
    </row>
    <row r="54" spans="1:16" s="195" customFormat="1" ht="18.75" customHeight="1">
      <c r="A54" s="189"/>
      <c r="B54" s="190">
        <v>2020263853</v>
      </c>
      <c r="C54" s="191" t="s">
        <v>1010</v>
      </c>
      <c r="D54" s="192" t="s">
        <v>986</v>
      </c>
      <c r="E54" s="163" t="s">
        <v>1009</v>
      </c>
      <c r="F54" s="193">
        <v>35326</v>
      </c>
      <c r="G54" s="164" t="s">
        <v>19</v>
      </c>
      <c r="H54" s="193" t="s">
        <v>1500</v>
      </c>
      <c r="I54" s="164"/>
      <c r="J54" s="164"/>
      <c r="K54" s="164"/>
      <c r="L54" s="164">
        <v>79</v>
      </c>
      <c r="M54" s="194" t="str">
        <f t="shared" si="1"/>
        <v>KHÁ</v>
      </c>
      <c r="N54" s="266"/>
      <c r="O54" s="267"/>
      <c r="P54" s="268" t="s">
        <v>1513</v>
      </c>
    </row>
    <row r="55" spans="1:16" s="195" customFormat="1" ht="18.75" customHeight="1">
      <c r="A55" s="189"/>
      <c r="B55" s="190">
        <v>2020263994</v>
      </c>
      <c r="C55" s="191" t="s">
        <v>990</v>
      </c>
      <c r="D55" s="192" t="s">
        <v>1001</v>
      </c>
      <c r="E55" s="163" t="s">
        <v>1002</v>
      </c>
      <c r="F55" s="193">
        <v>35099</v>
      </c>
      <c r="G55" s="164" t="s">
        <v>19</v>
      </c>
      <c r="H55" s="193" t="s">
        <v>1500</v>
      </c>
      <c r="I55" s="164"/>
      <c r="J55" s="164"/>
      <c r="K55" s="164"/>
      <c r="L55" s="164">
        <v>89</v>
      </c>
      <c r="M55" s="194" t="str">
        <f t="shared" si="1"/>
        <v>TỐT</v>
      </c>
      <c r="N55" s="266"/>
      <c r="O55" s="267"/>
      <c r="P55" s="268" t="s">
        <v>1513</v>
      </c>
    </row>
    <row r="56" spans="1:16" s="195" customFormat="1" ht="18.75" customHeight="1">
      <c r="A56" s="189"/>
      <c r="B56" s="190">
        <v>2020264047</v>
      </c>
      <c r="C56" s="191" t="s">
        <v>1032</v>
      </c>
      <c r="D56" s="192" t="s">
        <v>1069</v>
      </c>
      <c r="E56" s="165" t="s">
        <v>1067</v>
      </c>
      <c r="F56" s="193">
        <v>35092</v>
      </c>
      <c r="G56" s="166" t="s">
        <v>21</v>
      </c>
      <c r="H56" s="193" t="s">
        <v>982</v>
      </c>
      <c r="I56" s="166"/>
      <c r="J56" s="166"/>
      <c r="K56" s="166"/>
      <c r="L56" s="166">
        <v>88</v>
      </c>
      <c r="M56" s="194" t="str">
        <f t="shared" si="1"/>
        <v>TỐT</v>
      </c>
      <c r="N56" s="272"/>
      <c r="O56" s="168"/>
      <c r="P56" s="268" t="s">
        <v>1160</v>
      </c>
    </row>
    <row r="57" spans="1:16" s="195" customFormat="1" ht="18.75" customHeight="1">
      <c r="A57" s="189"/>
      <c r="B57" s="190">
        <v>2020264081</v>
      </c>
      <c r="C57" s="191" t="s">
        <v>1046</v>
      </c>
      <c r="D57" s="192" t="s">
        <v>1099</v>
      </c>
      <c r="E57" s="165" t="s">
        <v>1100</v>
      </c>
      <c r="F57" s="193">
        <v>35094</v>
      </c>
      <c r="G57" s="166" t="s">
        <v>22</v>
      </c>
      <c r="H57" s="193" t="s">
        <v>982</v>
      </c>
      <c r="I57" s="166"/>
      <c r="J57" s="166"/>
      <c r="K57" s="166"/>
      <c r="L57" s="166">
        <v>95</v>
      </c>
      <c r="M57" s="194" t="str">
        <f t="shared" si="1"/>
        <v>X SẮC</v>
      </c>
      <c r="N57" s="272"/>
      <c r="O57" s="168"/>
      <c r="P57" s="273" t="s">
        <v>1351</v>
      </c>
    </row>
    <row r="58" spans="1:16" s="195" customFormat="1" ht="18.75" customHeight="1">
      <c r="A58" s="189"/>
      <c r="B58" s="190">
        <v>2020264149</v>
      </c>
      <c r="C58" s="191" t="s">
        <v>979</v>
      </c>
      <c r="D58" s="192" t="s">
        <v>1074</v>
      </c>
      <c r="E58" s="165" t="s">
        <v>1073</v>
      </c>
      <c r="F58" s="193">
        <v>35291</v>
      </c>
      <c r="G58" s="166" t="s">
        <v>21</v>
      </c>
      <c r="H58" s="193" t="s">
        <v>982</v>
      </c>
      <c r="I58" s="166"/>
      <c r="J58" s="166"/>
      <c r="K58" s="166"/>
      <c r="L58" s="166">
        <v>95</v>
      </c>
      <c r="M58" s="194" t="str">
        <f t="shared" si="1"/>
        <v>X SẮC</v>
      </c>
      <c r="N58" s="272"/>
      <c r="O58" s="168"/>
      <c r="P58" s="268" t="s">
        <v>1160</v>
      </c>
    </row>
    <row r="59" spans="1:16" s="195" customFormat="1" ht="18.75" customHeight="1">
      <c r="A59" s="189"/>
      <c r="B59" s="190">
        <v>2020264150</v>
      </c>
      <c r="C59" s="191" t="s">
        <v>1092</v>
      </c>
      <c r="D59" s="192" t="s">
        <v>1022</v>
      </c>
      <c r="E59" s="165" t="s">
        <v>1091</v>
      </c>
      <c r="F59" s="193">
        <v>35370</v>
      </c>
      <c r="G59" s="166" t="s">
        <v>21</v>
      </c>
      <c r="H59" s="193" t="s">
        <v>982</v>
      </c>
      <c r="I59" s="166"/>
      <c r="J59" s="166"/>
      <c r="K59" s="166"/>
      <c r="L59" s="166">
        <v>95</v>
      </c>
      <c r="M59" s="194" t="str">
        <f t="shared" si="1"/>
        <v>X SẮC</v>
      </c>
      <c r="N59" s="272"/>
      <c r="O59" s="168"/>
      <c r="P59" s="268" t="s">
        <v>1160</v>
      </c>
    </row>
    <row r="60" spans="1:16" s="195" customFormat="1" ht="18.75" customHeight="1">
      <c r="A60" s="189"/>
      <c r="B60" s="190">
        <v>2020264446</v>
      </c>
      <c r="C60" s="191" t="s">
        <v>990</v>
      </c>
      <c r="D60" s="192" t="s">
        <v>1060</v>
      </c>
      <c r="E60" s="165" t="s">
        <v>1061</v>
      </c>
      <c r="F60" s="193">
        <v>35419</v>
      </c>
      <c r="G60" s="166" t="s">
        <v>20</v>
      </c>
      <c r="H60" s="166" t="s">
        <v>1031</v>
      </c>
      <c r="I60" s="166"/>
      <c r="J60" s="166" t="s">
        <v>1031</v>
      </c>
      <c r="K60" s="166"/>
      <c r="L60" s="166">
        <v>98</v>
      </c>
      <c r="M60" s="194" t="str">
        <f t="shared" si="1"/>
        <v>X SẮC</v>
      </c>
      <c r="N60" s="272"/>
      <c r="O60" s="168"/>
      <c r="P60" s="268" t="s">
        <v>1320</v>
      </c>
    </row>
    <row r="61" spans="1:16" s="195" customFormat="1" ht="18.75" customHeight="1">
      <c r="A61" s="189"/>
      <c r="B61" s="190">
        <v>2020264489</v>
      </c>
      <c r="C61" s="191" t="s">
        <v>1054</v>
      </c>
      <c r="D61" s="192" t="s">
        <v>1011</v>
      </c>
      <c r="E61" s="165" t="s">
        <v>1053</v>
      </c>
      <c r="F61" s="193">
        <v>35197</v>
      </c>
      <c r="G61" s="166" t="s">
        <v>20</v>
      </c>
      <c r="H61" s="166" t="s">
        <v>1031</v>
      </c>
      <c r="I61" s="166"/>
      <c r="J61" s="166" t="s">
        <v>1031</v>
      </c>
      <c r="K61" s="166"/>
      <c r="L61" s="166">
        <v>85</v>
      </c>
      <c r="M61" s="194" t="str">
        <f t="shared" si="1"/>
        <v>TỐT</v>
      </c>
      <c r="N61" s="272"/>
      <c r="O61" s="168"/>
      <c r="P61" s="268" t="s">
        <v>1320</v>
      </c>
    </row>
    <row r="62" spans="1:16" s="195" customFormat="1" ht="18.75" customHeight="1">
      <c r="A62" s="189"/>
      <c r="B62" s="190">
        <v>2020264559</v>
      </c>
      <c r="C62" s="191" t="s">
        <v>983</v>
      </c>
      <c r="D62" s="192" t="s">
        <v>1008</v>
      </c>
      <c r="E62" s="165" t="s">
        <v>1102</v>
      </c>
      <c r="F62" s="193">
        <v>35164</v>
      </c>
      <c r="G62" s="166" t="s">
        <v>22</v>
      </c>
      <c r="H62" s="193" t="s">
        <v>982</v>
      </c>
      <c r="I62" s="166"/>
      <c r="J62" s="166"/>
      <c r="K62" s="166"/>
      <c r="L62" s="166">
        <v>95</v>
      </c>
      <c r="M62" s="194" t="str">
        <f t="shared" ref="M62:M93" si="2">IF(L62&gt;=90,"X SẮC",IF(L62&gt;=80,"TỐT",IF(L62&gt;=65,"KHÁ",IF(L62&gt;=50,"T. BÌNH",IF(L62&gt;=35,"YẾU","KÉM")))))</f>
        <v>X SẮC</v>
      </c>
      <c r="N62" s="272"/>
      <c r="O62" s="168"/>
      <c r="P62" s="273" t="s">
        <v>1351</v>
      </c>
    </row>
    <row r="63" spans="1:16" s="195" customFormat="1" ht="18.75" customHeight="1">
      <c r="A63" s="189"/>
      <c r="B63" s="190">
        <v>2020264587</v>
      </c>
      <c r="C63" s="191" t="s">
        <v>1118</v>
      </c>
      <c r="D63" s="192" t="s">
        <v>1119</v>
      </c>
      <c r="E63" s="165" t="s">
        <v>1120</v>
      </c>
      <c r="F63" s="193">
        <v>34655</v>
      </c>
      <c r="G63" s="166" t="s">
        <v>22</v>
      </c>
      <c r="H63" s="193" t="s">
        <v>982</v>
      </c>
      <c r="I63" s="166"/>
      <c r="J63" s="166"/>
      <c r="K63" s="166"/>
      <c r="L63" s="166">
        <v>88</v>
      </c>
      <c r="M63" s="194" t="str">
        <f t="shared" si="2"/>
        <v>TỐT</v>
      </c>
      <c r="N63" s="272"/>
      <c r="O63" s="168"/>
      <c r="P63" s="273" t="s">
        <v>1351</v>
      </c>
    </row>
    <row r="64" spans="1:16" s="195" customFormat="1" ht="18.75" customHeight="1">
      <c r="A64" s="189"/>
      <c r="B64" s="190">
        <v>2020264636</v>
      </c>
      <c r="C64" s="191" t="s">
        <v>990</v>
      </c>
      <c r="D64" s="192" t="s">
        <v>1055</v>
      </c>
      <c r="E64" s="165" t="s">
        <v>1056</v>
      </c>
      <c r="F64" s="193">
        <v>35220</v>
      </c>
      <c r="G64" s="166" t="s">
        <v>20</v>
      </c>
      <c r="H64" s="166" t="s">
        <v>1031</v>
      </c>
      <c r="I64" s="166"/>
      <c r="J64" s="166" t="s">
        <v>1031</v>
      </c>
      <c r="K64" s="166"/>
      <c r="L64" s="166">
        <v>86</v>
      </c>
      <c r="M64" s="194" t="str">
        <f t="shared" si="2"/>
        <v>TỐT</v>
      </c>
      <c r="N64" s="272"/>
      <c r="O64" s="168"/>
      <c r="P64" s="268" t="s">
        <v>1320</v>
      </c>
    </row>
    <row r="65" spans="1:16" s="195" customFormat="1" ht="18.75" customHeight="1">
      <c r="A65" s="189"/>
      <c r="B65" s="190">
        <v>2020264701</v>
      </c>
      <c r="C65" s="191" t="s">
        <v>1046</v>
      </c>
      <c r="D65" s="192" t="s">
        <v>1047</v>
      </c>
      <c r="E65" s="165" t="s">
        <v>1045</v>
      </c>
      <c r="F65" s="193">
        <v>35399</v>
      </c>
      <c r="G65" s="166" t="s">
        <v>20</v>
      </c>
      <c r="H65" s="166"/>
      <c r="I65" s="166"/>
      <c r="J65" s="166" t="s">
        <v>1031</v>
      </c>
      <c r="K65" s="166"/>
      <c r="L65" s="166">
        <v>86</v>
      </c>
      <c r="M65" s="194" t="str">
        <f t="shared" si="2"/>
        <v>TỐT</v>
      </c>
      <c r="N65" s="272"/>
      <c r="O65" s="168"/>
      <c r="P65" s="268" t="s">
        <v>1320</v>
      </c>
    </row>
    <row r="66" spans="1:16" s="195" customFormat="1" ht="18.75" customHeight="1">
      <c r="A66" s="189"/>
      <c r="B66" s="190">
        <v>2020264771</v>
      </c>
      <c r="C66" s="191" t="s">
        <v>987</v>
      </c>
      <c r="D66" s="192" t="s">
        <v>1022</v>
      </c>
      <c r="E66" s="165" t="s">
        <v>1091</v>
      </c>
      <c r="F66" s="193">
        <v>35287</v>
      </c>
      <c r="G66" s="166" t="s">
        <v>21</v>
      </c>
      <c r="H66" s="193" t="s">
        <v>982</v>
      </c>
      <c r="I66" s="166"/>
      <c r="J66" s="166"/>
      <c r="K66" s="166"/>
      <c r="L66" s="166">
        <v>88</v>
      </c>
      <c r="M66" s="194" t="str">
        <f t="shared" si="2"/>
        <v>TỐT</v>
      </c>
      <c r="N66" s="272"/>
      <c r="O66" s="168"/>
      <c r="P66" s="268" t="s">
        <v>1160</v>
      </c>
    </row>
    <row r="67" spans="1:16" s="195" customFormat="1" ht="18.75" customHeight="1">
      <c r="A67" s="189"/>
      <c r="B67" s="190">
        <v>2020264791</v>
      </c>
      <c r="C67" s="191" t="s">
        <v>987</v>
      </c>
      <c r="D67" s="192" t="s">
        <v>1006</v>
      </c>
      <c r="E67" s="165" t="s">
        <v>1040</v>
      </c>
      <c r="F67" s="193">
        <v>34716</v>
      </c>
      <c r="G67" s="166" t="s">
        <v>20</v>
      </c>
      <c r="H67" s="166" t="s">
        <v>1031</v>
      </c>
      <c r="I67" s="166"/>
      <c r="J67" s="166" t="s">
        <v>1031</v>
      </c>
      <c r="K67" s="166"/>
      <c r="L67" s="166">
        <v>86</v>
      </c>
      <c r="M67" s="194" t="str">
        <f t="shared" si="2"/>
        <v>TỐT</v>
      </c>
      <c r="N67" s="272"/>
      <c r="O67" s="168"/>
      <c r="P67" s="268" t="s">
        <v>1320</v>
      </c>
    </row>
    <row r="68" spans="1:16" s="195" customFormat="1" ht="18.75" customHeight="1">
      <c r="A68" s="189"/>
      <c r="B68" s="190">
        <v>2020264838</v>
      </c>
      <c r="C68" s="191" t="s">
        <v>990</v>
      </c>
      <c r="D68" s="192" t="s">
        <v>1006</v>
      </c>
      <c r="E68" s="163" t="s">
        <v>1021</v>
      </c>
      <c r="F68" s="193">
        <v>35102</v>
      </c>
      <c r="G68" s="164" t="s">
        <v>19</v>
      </c>
      <c r="H68" s="193" t="s">
        <v>1500</v>
      </c>
      <c r="I68" s="164"/>
      <c r="J68" s="164"/>
      <c r="K68" s="164"/>
      <c r="L68" s="164">
        <v>89</v>
      </c>
      <c r="M68" s="194" t="str">
        <f t="shared" si="2"/>
        <v>TỐT</v>
      </c>
      <c r="N68" s="266"/>
      <c r="O68" s="267"/>
      <c r="P68" s="268" t="s">
        <v>1513</v>
      </c>
    </row>
    <row r="69" spans="1:16" s="195" customFormat="1" ht="18.75" customHeight="1">
      <c r="A69" s="189"/>
      <c r="B69" s="190">
        <v>2020264903</v>
      </c>
      <c r="C69" s="191" t="s">
        <v>1015</v>
      </c>
      <c r="D69" s="192" t="s">
        <v>1077</v>
      </c>
      <c r="E69" s="165" t="s">
        <v>1076</v>
      </c>
      <c r="F69" s="193">
        <v>35285</v>
      </c>
      <c r="G69" s="166" t="s">
        <v>21</v>
      </c>
      <c r="H69" s="193" t="s">
        <v>982</v>
      </c>
      <c r="I69" s="166"/>
      <c r="J69" s="166"/>
      <c r="K69" s="166"/>
      <c r="L69" s="166">
        <v>88</v>
      </c>
      <c r="M69" s="194" t="str">
        <f t="shared" si="2"/>
        <v>TỐT</v>
      </c>
      <c r="N69" s="272"/>
      <c r="O69" s="168"/>
      <c r="P69" s="268" t="s">
        <v>1160</v>
      </c>
    </row>
    <row r="70" spans="1:16" s="195" customFormat="1" ht="18.75" customHeight="1">
      <c r="A70" s="189"/>
      <c r="B70" s="190">
        <v>2020264913</v>
      </c>
      <c r="C70" s="191" t="s">
        <v>1032</v>
      </c>
      <c r="D70" s="192" t="s">
        <v>992</v>
      </c>
      <c r="E70" s="165" t="s">
        <v>1076</v>
      </c>
      <c r="F70" s="193">
        <v>35205</v>
      </c>
      <c r="G70" s="166" t="s">
        <v>21</v>
      </c>
      <c r="H70" s="193" t="s">
        <v>982</v>
      </c>
      <c r="I70" s="166"/>
      <c r="J70" s="166"/>
      <c r="K70" s="166"/>
      <c r="L70" s="166">
        <v>88</v>
      </c>
      <c r="M70" s="194" t="str">
        <f t="shared" si="2"/>
        <v>TỐT</v>
      </c>
      <c r="N70" s="272"/>
      <c r="O70" s="168"/>
      <c r="P70" s="268" t="s">
        <v>1160</v>
      </c>
    </row>
    <row r="71" spans="1:16" s="195" customFormat="1" ht="18.75" customHeight="1">
      <c r="A71" s="189"/>
      <c r="B71" s="190">
        <v>2020265068</v>
      </c>
      <c r="C71" s="191" t="s">
        <v>1019</v>
      </c>
      <c r="D71" s="192" t="s">
        <v>1030</v>
      </c>
      <c r="E71" s="165" t="s">
        <v>994</v>
      </c>
      <c r="F71" s="193">
        <v>35377</v>
      </c>
      <c r="G71" s="166" t="s">
        <v>20</v>
      </c>
      <c r="H71" s="193" t="s">
        <v>1031</v>
      </c>
      <c r="I71" s="166"/>
      <c r="J71" s="166" t="s">
        <v>1031</v>
      </c>
      <c r="K71" s="166"/>
      <c r="L71" s="166">
        <v>98</v>
      </c>
      <c r="M71" s="194" t="str">
        <f t="shared" si="2"/>
        <v>X SẮC</v>
      </c>
      <c r="N71" s="272"/>
      <c r="O71" s="168"/>
      <c r="P71" s="268" t="s">
        <v>1320</v>
      </c>
    </row>
    <row r="72" spans="1:16" s="195" customFormat="1" ht="18.75" customHeight="1">
      <c r="A72" s="189"/>
      <c r="B72" s="190">
        <v>2020265662</v>
      </c>
      <c r="C72" s="191" t="s">
        <v>993</v>
      </c>
      <c r="D72" s="192" t="s">
        <v>1038</v>
      </c>
      <c r="E72" s="165" t="s">
        <v>1099</v>
      </c>
      <c r="F72" s="193">
        <v>35097</v>
      </c>
      <c r="G72" s="166" t="s">
        <v>22</v>
      </c>
      <c r="H72" s="193" t="s">
        <v>982</v>
      </c>
      <c r="I72" s="166"/>
      <c r="J72" s="166"/>
      <c r="K72" s="166"/>
      <c r="L72" s="166">
        <v>88</v>
      </c>
      <c r="M72" s="194" t="str">
        <f t="shared" si="2"/>
        <v>TỐT</v>
      </c>
      <c r="N72" s="272"/>
      <c r="O72" s="168"/>
      <c r="P72" s="273" t="s">
        <v>1351</v>
      </c>
    </row>
    <row r="73" spans="1:16" s="195" customFormat="1" ht="18.75" customHeight="1">
      <c r="A73" s="189"/>
      <c r="B73" s="190">
        <v>2020265678</v>
      </c>
      <c r="C73" s="191" t="s">
        <v>993</v>
      </c>
      <c r="D73" s="192" t="s">
        <v>1093</v>
      </c>
      <c r="E73" s="165" t="s">
        <v>1091</v>
      </c>
      <c r="F73" s="193">
        <v>35376</v>
      </c>
      <c r="G73" s="166" t="s">
        <v>21</v>
      </c>
      <c r="H73" s="193" t="s">
        <v>982</v>
      </c>
      <c r="I73" s="166"/>
      <c r="J73" s="166"/>
      <c r="K73" s="166"/>
      <c r="L73" s="166">
        <v>88</v>
      </c>
      <c r="M73" s="194" t="str">
        <f t="shared" si="2"/>
        <v>TỐT</v>
      </c>
      <c r="N73" s="272"/>
      <c r="O73" s="168"/>
      <c r="P73" s="268" t="s">
        <v>1160</v>
      </c>
    </row>
    <row r="74" spans="1:16" s="195" customFormat="1" ht="18.75" customHeight="1">
      <c r="A74" s="189"/>
      <c r="B74" s="190">
        <v>2020265693</v>
      </c>
      <c r="C74" s="191" t="s">
        <v>999</v>
      </c>
      <c r="D74" s="192" t="s">
        <v>981</v>
      </c>
      <c r="E74" s="165" t="s">
        <v>1095</v>
      </c>
      <c r="F74" s="193">
        <v>35138</v>
      </c>
      <c r="G74" s="166" t="s">
        <v>21</v>
      </c>
      <c r="H74" s="193" t="s">
        <v>982</v>
      </c>
      <c r="I74" s="166"/>
      <c r="J74" s="166"/>
      <c r="K74" s="166"/>
      <c r="L74" s="166">
        <v>91</v>
      </c>
      <c r="M74" s="194" t="str">
        <f t="shared" si="2"/>
        <v>X SẮC</v>
      </c>
      <c r="N74" s="272"/>
      <c r="O74" s="168"/>
      <c r="P74" s="268" t="s">
        <v>1160</v>
      </c>
    </row>
    <row r="75" spans="1:16" s="195" customFormat="1" ht="18.75" customHeight="1">
      <c r="A75" s="189"/>
      <c r="B75" s="190">
        <v>2020265771</v>
      </c>
      <c r="C75" s="191" t="s">
        <v>990</v>
      </c>
      <c r="D75" s="192" t="s">
        <v>1115</v>
      </c>
      <c r="E75" s="165" t="s">
        <v>1114</v>
      </c>
      <c r="F75" s="193">
        <v>35187</v>
      </c>
      <c r="G75" s="166" t="s">
        <v>22</v>
      </c>
      <c r="H75" s="193" t="s">
        <v>996</v>
      </c>
      <c r="I75" s="166"/>
      <c r="J75" s="166"/>
      <c r="K75" s="166"/>
      <c r="L75" s="166">
        <v>88</v>
      </c>
      <c r="M75" s="194" t="str">
        <f t="shared" si="2"/>
        <v>TỐT</v>
      </c>
      <c r="N75" s="272"/>
      <c r="O75" s="168"/>
      <c r="P75" s="273" t="s">
        <v>1351</v>
      </c>
    </row>
    <row r="76" spans="1:16" s="195" customFormat="1" ht="18.75" customHeight="1">
      <c r="A76" s="189"/>
      <c r="B76" s="190">
        <v>2020265888</v>
      </c>
      <c r="C76" s="191" t="s">
        <v>979</v>
      </c>
      <c r="D76" s="192" t="s">
        <v>1084</v>
      </c>
      <c r="E76" s="165" t="s">
        <v>1083</v>
      </c>
      <c r="F76" s="193">
        <v>35361</v>
      </c>
      <c r="G76" s="166" t="s">
        <v>21</v>
      </c>
      <c r="H76" s="193" t="s">
        <v>982</v>
      </c>
      <c r="I76" s="166"/>
      <c r="J76" s="166"/>
      <c r="K76" s="166"/>
      <c r="L76" s="166">
        <v>81</v>
      </c>
      <c r="M76" s="194" t="str">
        <f t="shared" si="2"/>
        <v>TỐT</v>
      </c>
      <c r="N76" s="272"/>
      <c r="O76" s="168"/>
      <c r="P76" s="268" t="s">
        <v>1160</v>
      </c>
    </row>
    <row r="77" spans="1:16" s="195" customFormat="1" ht="18.75" customHeight="1">
      <c r="A77" s="189"/>
      <c r="B77" s="190">
        <v>2020265904</v>
      </c>
      <c r="C77" s="191" t="s">
        <v>990</v>
      </c>
      <c r="D77" s="192" t="s">
        <v>1008</v>
      </c>
      <c r="E77" s="163" t="s">
        <v>1009</v>
      </c>
      <c r="F77" s="193">
        <v>35346</v>
      </c>
      <c r="G77" s="164" t="s">
        <v>19</v>
      </c>
      <c r="H77" s="193" t="s">
        <v>1500</v>
      </c>
      <c r="I77" s="164"/>
      <c r="J77" s="164"/>
      <c r="K77" s="164"/>
      <c r="L77" s="164">
        <v>88</v>
      </c>
      <c r="M77" s="194" t="str">
        <f t="shared" si="2"/>
        <v>TỐT</v>
      </c>
      <c r="N77" s="266"/>
      <c r="O77" s="267"/>
      <c r="P77" s="268" t="s">
        <v>1513</v>
      </c>
    </row>
    <row r="78" spans="1:16" s="195" customFormat="1" ht="18.75" customHeight="1">
      <c r="A78" s="189"/>
      <c r="B78" s="190">
        <v>2020265956</v>
      </c>
      <c r="C78" s="191" t="s">
        <v>990</v>
      </c>
      <c r="D78" s="192" t="s">
        <v>1108</v>
      </c>
      <c r="E78" s="165" t="s">
        <v>1109</v>
      </c>
      <c r="F78" s="193">
        <v>35065</v>
      </c>
      <c r="G78" s="166" t="s">
        <v>22</v>
      </c>
      <c r="H78" s="193" t="s">
        <v>982</v>
      </c>
      <c r="I78" s="166"/>
      <c r="J78" s="166"/>
      <c r="K78" s="166"/>
      <c r="L78" s="166">
        <v>88</v>
      </c>
      <c r="M78" s="194" t="str">
        <f t="shared" si="2"/>
        <v>TỐT</v>
      </c>
      <c r="N78" s="272"/>
      <c r="O78" s="168"/>
      <c r="P78" s="273" t="s">
        <v>1351</v>
      </c>
    </row>
    <row r="79" spans="1:16" s="195" customFormat="1" ht="18.75" customHeight="1">
      <c r="A79" s="189"/>
      <c r="B79" s="190">
        <v>2020266025</v>
      </c>
      <c r="C79" s="191" t="s">
        <v>1052</v>
      </c>
      <c r="D79" s="192" t="s">
        <v>1017</v>
      </c>
      <c r="E79" s="165" t="s">
        <v>1053</v>
      </c>
      <c r="F79" s="193">
        <v>35325</v>
      </c>
      <c r="G79" s="166" t="s">
        <v>20</v>
      </c>
      <c r="H79" s="193" t="s">
        <v>1031</v>
      </c>
      <c r="I79" s="166"/>
      <c r="J79" s="166" t="s">
        <v>1031</v>
      </c>
      <c r="K79" s="166"/>
      <c r="L79" s="166">
        <v>86</v>
      </c>
      <c r="M79" s="194" t="str">
        <f t="shared" si="2"/>
        <v>TỐT</v>
      </c>
      <c r="N79" s="272"/>
      <c r="O79" s="168"/>
      <c r="P79" s="268" t="s">
        <v>1320</v>
      </c>
    </row>
    <row r="80" spans="1:16" s="195" customFormat="1" ht="18.75" customHeight="1">
      <c r="A80" s="189"/>
      <c r="B80" s="190">
        <v>2020266129</v>
      </c>
      <c r="C80" s="191" t="s">
        <v>990</v>
      </c>
      <c r="D80" s="192" t="s">
        <v>1011</v>
      </c>
      <c r="E80" s="165" t="s">
        <v>1044</v>
      </c>
      <c r="F80" s="193">
        <v>35222</v>
      </c>
      <c r="G80" s="166" t="s">
        <v>20</v>
      </c>
      <c r="H80" s="193" t="s">
        <v>1031</v>
      </c>
      <c r="I80" s="166"/>
      <c r="J80" s="166" t="s">
        <v>1031</v>
      </c>
      <c r="K80" s="166"/>
      <c r="L80" s="166">
        <v>96</v>
      </c>
      <c r="M80" s="194" t="str">
        <f t="shared" si="2"/>
        <v>X SẮC</v>
      </c>
      <c r="N80" s="272"/>
      <c r="O80" s="168"/>
      <c r="P80" s="268" t="s">
        <v>1320</v>
      </c>
    </row>
    <row r="81" spans="1:16" s="195" customFormat="1" ht="18.75" customHeight="1">
      <c r="A81" s="189"/>
      <c r="B81" s="190">
        <v>2020266138</v>
      </c>
      <c r="C81" s="191" t="s">
        <v>987</v>
      </c>
      <c r="D81" s="192" t="s">
        <v>1057</v>
      </c>
      <c r="E81" s="165" t="s">
        <v>1056</v>
      </c>
      <c r="F81" s="193">
        <v>35370</v>
      </c>
      <c r="G81" s="166" t="s">
        <v>20</v>
      </c>
      <c r="H81" s="166" t="s">
        <v>1031</v>
      </c>
      <c r="I81" s="166"/>
      <c r="J81" s="166" t="s">
        <v>1031</v>
      </c>
      <c r="K81" s="166"/>
      <c r="L81" s="166">
        <v>86</v>
      </c>
      <c r="M81" s="194" t="str">
        <f t="shared" si="2"/>
        <v>TỐT</v>
      </c>
      <c r="N81" s="272"/>
      <c r="O81" s="168"/>
      <c r="P81" s="268" t="s">
        <v>1320</v>
      </c>
    </row>
    <row r="82" spans="1:16" s="195" customFormat="1" ht="18.75" customHeight="1">
      <c r="A82" s="189"/>
      <c r="B82" s="190">
        <v>2020266139</v>
      </c>
      <c r="C82" s="191" t="s">
        <v>1016</v>
      </c>
      <c r="D82" s="192" t="s">
        <v>1017</v>
      </c>
      <c r="E82" s="163" t="s">
        <v>1018</v>
      </c>
      <c r="F82" s="193">
        <v>35299</v>
      </c>
      <c r="G82" s="164" t="s">
        <v>19</v>
      </c>
      <c r="H82" s="193" t="s">
        <v>1500</v>
      </c>
      <c r="I82" s="164"/>
      <c r="J82" s="164"/>
      <c r="K82" s="164"/>
      <c r="L82" s="164">
        <v>87</v>
      </c>
      <c r="M82" s="194" t="str">
        <f t="shared" si="2"/>
        <v>TỐT</v>
      </c>
      <c r="N82" s="266"/>
      <c r="O82" s="267"/>
      <c r="P82" s="268" t="s">
        <v>1513</v>
      </c>
    </row>
    <row r="83" spans="1:16" s="195" customFormat="1" ht="18.75" customHeight="1">
      <c r="A83" s="189"/>
      <c r="B83" s="190">
        <v>2020266141</v>
      </c>
      <c r="C83" s="191" t="s">
        <v>987</v>
      </c>
      <c r="D83" s="192" t="s">
        <v>1022</v>
      </c>
      <c r="E83" s="163" t="s">
        <v>1024</v>
      </c>
      <c r="F83" s="193">
        <v>35315</v>
      </c>
      <c r="G83" s="164" t="s">
        <v>19</v>
      </c>
      <c r="H83" s="193" t="s">
        <v>1500</v>
      </c>
      <c r="I83" s="164"/>
      <c r="J83" s="164"/>
      <c r="K83" s="164"/>
      <c r="L83" s="164">
        <v>0</v>
      </c>
      <c r="M83" s="194" t="str">
        <f t="shared" si="2"/>
        <v>KÉM</v>
      </c>
      <c r="N83" s="266" t="s">
        <v>1501</v>
      </c>
      <c r="O83" s="267"/>
      <c r="P83" s="268" t="s">
        <v>1513</v>
      </c>
    </row>
    <row r="84" spans="1:16" s="195" customFormat="1" ht="18.75" customHeight="1">
      <c r="A84" s="189"/>
      <c r="B84" s="190">
        <v>2020266142</v>
      </c>
      <c r="C84" s="191" t="s">
        <v>1046</v>
      </c>
      <c r="D84" s="192" t="s">
        <v>1075</v>
      </c>
      <c r="E84" s="165" t="s">
        <v>1073</v>
      </c>
      <c r="F84" s="193">
        <v>34991</v>
      </c>
      <c r="G84" s="166" t="s">
        <v>21</v>
      </c>
      <c r="H84" s="193" t="s">
        <v>982</v>
      </c>
      <c r="I84" s="166"/>
      <c r="J84" s="166"/>
      <c r="K84" s="166"/>
      <c r="L84" s="166">
        <v>90</v>
      </c>
      <c r="M84" s="194" t="str">
        <f t="shared" si="2"/>
        <v>X SẮC</v>
      </c>
      <c r="N84" s="272"/>
      <c r="O84" s="168"/>
      <c r="P84" s="268" t="s">
        <v>1160</v>
      </c>
    </row>
    <row r="85" spans="1:16" s="195" customFormat="1" ht="18.75" customHeight="1">
      <c r="A85" s="189"/>
      <c r="B85" s="190">
        <v>2020266195</v>
      </c>
      <c r="C85" s="191" t="s">
        <v>983</v>
      </c>
      <c r="D85" s="192" t="s">
        <v>1125</v>
      </c>
      <c r="E85" s="165" t="s">
        <v>1126</v>
      </c>
      <c r="F85" s="193">
        <v>35272</v>
      </c>
      <c r="G85" s="166" t="s">
        <v>22</v>
      </c>
      <c r="H85" s="193" t="s">
        <v>982</v>
      </c>
      <c r="I85" s="166"/>
      <c r="J85" s="166"/>
      <c r="K85" s="166"/>
      <c r="L85" s="166">
        <v>85</v>
      </c>
      <c r="M85" s="194" t="str">
        <f t="shared" si="2"/>
        <v>TỐT</v>
      </c>
      <c r="N85" s="272"/>
      <c r="O85" s="168"/>
      <c r="P85" s="273" t="s">
        <v>1351</v>
      </c>
    </row>
    <row r="86" spans="1:16" s="195" customFormat="1" ht="18.75" customHeight="1">
      <c r="A86" s="189"/>
      <c r="B86" s="190">
        <v>2020266224</v>
      </c>
      <c r="C86" s="191" t="s">
        <v>1030</v>
      </c>
      <c r="D86" s="192" t="s">
        <v>1011</v>
      </c>
      <c r="E86" s="165" t="s">
        <v>1037</v>
      </c>
      <c r="F86" s="193">
        <v>35307</v>
      </c>
      <c r="G86" s="166" t="s">
        <v>20</v>
      </c>
      <c r="H86" s="193" t="s">
        <v>1031</v>
      </c>
      <c r="I86" s="166"/>
      <c r="J86" s="166" t="s">
        <v>1031</v>
      </c>
      <c r="K86" s="166"/>
      <c r="L86" s="166">
        <v>86</v>
      </c>
      <c r="M86" s="194" t="str">
        <f t="shared" si="2"/>
        <v>TỐT</v>
      </c>
      <c r="N86" s="272"/>
      <c r="O86" s="168"/>
      <c r="P86" s="268" t="s">
        <v>1320</v>
      </c>
    </row>
    <row r="87" spans="1:16" s="195" customFormat="1" ht="18.75" customHeight="1">
      <c r="A87" s="189"/>
      <c r="B87" s="190">
        <v>2020266228</v>
      </c>
      <c r="C87" s="191" t="s">
        <v>987</v>
      </c>
      <c r="D87" s="192" t="s">
        <v>988</v>
      </c>
      <c r="E87" s="163" t="s">
        <v>981</v>
      </c>
      <c r="F87" s="193">
        <v>33870</v>
      </c>
      <c r="G87" s="164" t="s">
        <v>19</v>
      </c>
      <c r="H87" s="193" t="s">
        <v>1500</v>
      </c>
      <c r="I87" s="164"/>
      <c r="J87" s="164"/>
      <c r="K87" s="164"/>
      <c r="L87" s="164">
        <v>87</v>
      </c>
      <c r="M87" s="194" t="str">
        <f t="shared" si="2"/>
        <v>TỐT</v>
      </c>
      <c r="N87" s="266"/>
      <c r="O87" s="267"/>
      <c r="P87" s="268" t="s">
        <v>1513</v>
      </c>
    </row>
    <row r="88" spans="1:16" s="195" customFormat="1" ht="18.75" customHeight="1">
      <c r="A88" s="189"/>
      <c r="B88" s="190">
        <v>2020266234</v>
      </c>
      <c r="C88" s="191" t="s">
        <v>990</v>
      </c>
      <c r="D88" s="192" t="s">
        <v>1072</v>
      </c>
      <c r="E88" s="163" t="s">
        <v>1073</v>
      </c>
      <c r="F88" s="193">
        <v>35311</v>
      </c>
      <c r="G88" s="164" t="s">
        <v>19</v>
      </c>
      <c r="H88" s="193" t="s">
        <v>1500</v>
      </c>
      <c r="I88" s="164"/>
      <c r="J88" s="164"/>
      <c r="K88" s="164"/>
      <c r="L88" s="164">
        <v>86</v>
      </c>
      <c r="M88" s="194" t="str">
        <f t="shared" si="2"/>
        <v>TỐT</v>
      </c>
      <c r="N88" s="266"/>
      <c r="O88" s="267"/>
      <c r="P88" s="268" t="s">
        <v>1513</v>
      </c>
    </row>
    <row r="89" spans="1:16" s="195" customFormat="1" ht="18.75" customHeight="1">
      <c r="A89" s="189"/>
      <c r="B89" s="190">
        <v>2020266299</v>
      </c>
      <c r="C89" s="191" t="s">
        <v>997</v>
      </c>
      <c r="D89" s="192" t="s">
        <v>1062</v>
      </c>
      <c r="E89" s="165" t="s">
        <v>988</v>
      </c>
      <c r="F89" s="193">
        <v>35392</v>
      </c>
      <c r="G89" s="166" t="s">
        <v>20</v>
      </c>
      <c r="H89" s="193" t="s">
        <v>1031</v>
      </c>
      <c r="I89" s="166"/>
      <c r="J89" s="166" t="s">
        <v>1031</v>
      </c>
      <c r="K89" s="166"/>
      <c r="L89" s="166">
        <v>80</v>
      </c>
      <c r="M89" s="194" t="str">
        <f t="shared" si="2"/>
        <v>TỐT</v>
      </c>
      <c r="N89" s="272"/>
      <c r="O89" s="168"/>
      <c r="P89" s="268" t="s">
        <v>1320</v>
      </c>
    </row>
    <row r="90" spans="1:16" s="195" customFormat="1" ht="18.75" customHeight="1">
      <c r="A90" s="189"/>
      <c r="B90" s="190">
        <v>2020266406</v>
      </c>
      <c r="C90" s="191" t="s">
        <v>993</v>
      </c>
      <c r="D90" s="192" t="s">
        <v>1043</v>
      </c>
      <c r="E90" s="165" t="s">
        <v>1073</v>
      </c>
      <c r="F90" s="193">
        <v>35322</v>
      </c>
      <c r="G90" s="166" t="s">
        <v>21</v>
      </c>
      <c r="H90" s="193" t="s">
        <v>982</v>
      </c>
      <c r="I90" s="166"/>
      <c r="J90" s="166"/>
      <c r="K90" s="166"/>
      <c r="L90" s="166">
        <v>88</v>
      </c>
      <c r="M90" s="194" t="str">
        <f t="shared" si="2"/>
        <v>TỐT</v>
      </c>
      <c r="N90" s="272"/>
      <c r="O90" s="168"/>
      <c r="P90" s="268" t="s">
        <v>1160</v>
      </c>
    </row>
    <row r="91" spans="1:16" s="195" customFormat="1" ht="18.75" customHeight="1">
      <c r="A91" s="189"/>
      <c r="B91" s="190">
        <v>2020266449</v>
      </c>
      <c r="C91" s="191" t="s">
        <v>1019</v>
      </c>
      <c r="D91" s="192" t="s">
        <v>1058</v>
      </c>
      <c r="E91" s="165" t="s">
        <v>1083</v>
      </c>
      <c r="F91" s="193">
        <v>35098</v>
      </c>
      <c r="G91" s="166" t="s">
        <v>21</v>
      </c>
      <c r="H91" s="193" t="s">
        <v>982</v>
      </c>
      <c r="I91" s="166"/>
      <c r="J91" s="166"/>
      <c r="K91" s="166"/>
      <c r="L91" s="166">
        <v>88</v>
      </c>
      <c r="M91" s="194" t="str">
        <f t="shared" si="2"/>
        <v>TỐT</v>
      </c>
      <c r="N91" s="272"/>
      <c r="O91" s="168"/>
      <c r="P91" s="268" t="s">
        <v>1160</v>
      </c>
    </row>
    <row r="92" spans="1:16" s="195" customFormat="1" ht="18.75" customHeight="1">
      <c r="A92" s="189"/>
      <c r="B92" s="190">
        <v>2020266553</v>
      </c>
      <c r="C92" s="191" t="s">
        <v>979</v>
      </c>
      <c r="D92" s="192" t="s">
        <v>1011</v>
      </c>
      <c r="E92" s="165" t="s">
        <v>1094</v>
      </c>
      <c r="F92" s="193">
        <v>35409</v>
      </c>
      <c r="G92" s="166" t="s">
        <v>21</v>
      </c>
      <c r="H92" s="193" t="s">
        <v>982</v>
      </c>
      <c r="I92" s="166"/>
      <c r="J92" s="166"/>
      <c r="K92" s="166"/>
      <c r="L92" s="166">
        <v>90</v>
      </c>
      <c r="M92" s="194" t="str">
        <f t="shared" si="2"/>
        <v>X SẮC</v>
      </c>
      <c r="N92" s="272"/>
      <c r="O92" s="168"/>
      <c r="P92" s="268" t="s">
        <v>1160</v>
      </c>
    </row>
    <row r="93" spans="1:16" s="195" customFormat="1" ht="18.75" customHeight="1">
      <c r="A93" s="189"/>
      <c r="B93" s="190">
        <v>2020266616</v>
      </c>
      <c r="C93" s="191" t="s">
        <v>979</v>
      </c>
      <c r="D93" s="192" t="s">
        <v>1022</v>
      </c>
      <c r="E93" s="165" t="s">
        <v>1035</v>
      </c>
      <c r="F93" s="193">
        <v>35244</v>
      </c>
      <c r="G93" s="166" t="s">
        <v>20</v>
      </c>
      <c r="H93" s="166" t="s">
        <v>1031</v>
      </c>
      <c r="I93" s="166"/>
      <c r="J93" s="166" t="s">
        <v>1031</v>
      </c>
      <c r="K93" s="166"/>
      <c r="L93" s="166">
        <v>98</v>
      </c>
      <c r="M93" s="194" t="str">
        <f t="shared" si="2"/>
        <v>X SẮC</v>
      </c>
      <c r="N93" s="272"/>
      <c r="O93" s="168"/>
      <c r="P93" s="268" t="s">
        <v>1320</v>
      </c>
    </row>
    <row r="94" spans="1:16" s="195" customFormat="1" ht="18.75" customHeight="1">
      <c r="A94" s="189"/>
      <c r="B94" s="190">
        <v>2020266764</v>
      </c>
      <c r="C94" s="191" t="s">
        <v>979</v>
      </c>
      <c r="D94" s="192" t="s">
        <v>1014</v>
      </c>
      <c r="E94" s="163" t="s">
        <v>1015</v>
      </c>
      <c r="F94" s="193">
        <v>35289</v>
      </c>
      <c r="G94" s="164" t="s">
        <v>19</v>
      </c>
      <c r="H94" s="193" t="s">
        <v>1500</v>
      </c>
      <c r="I94" s="164"/>
      <c r="J94" s="164"/>
      <c r="K94" s="164"/>
      <c r="L94" s="164">
        <v>88</v>
      </c>
      <c r="M94" s="194" t="str">
        <f t="shared" ref="M94:M124" si="3">IF(L94&gt;=90,"X SẮC",IF(L94&gt;=80,"TỐT",IF(L94&gt;=65,"KHÁ",IF(L94&gt;=50,"T. BÌNH",IF(L94&gt;=35,"YẾU","KÉM")))))</f>
        <v>TỐT</v>
      </c>
      <c r="N94" s="266"/>
      <c r="O94" s="267"/>
      <c r="P94" s="268" t="s">
        <v>1513</v>
      </c>
    </row>
    <row r="95" spans="1:16" s="195" customFormat="1" ht="18.75" customHeight="1">
      <c r="A95" s="189"/>
      <c r="B95" s="190">
        <v>2020266765</v>
      </c>
      <c r="C95" s="191" t="s">
        <v>1118</v>
      </c>
      <c r="D95" s="192" t="s">
        <v>1043</v>
      </c>
      <c r="E95" s="165" t="s">
        <v>989</v>
      </c>
      <c r="F95" s="193">
        <v>34999</v>
      </c>
      <c r="G95" s="166" t="s">
        <v>22</v>
      </c>
      <c r="H95" s="193" t="s">
        <v>982</v>
      </c>
      <c r="I95" s="166"/>
      <c r="J95" s="166"/>
      <c r="K95" s="166"/>
      <c r="L95" s="166">
        <v>88</v>
      </c>
      <c r="M95" s="194" t="str">
        <f t="shared" si="3"/>
        <v>TỐT</v>
      </c>
      <c r="N95" s="272"/>
      <c r="O95" s="168"/>
      <c r="P95" s="273" t="s">
        <v>1351</v>
      </c>
    </row>
    <row r="96" spans="1:16" s="195" customFormat="1" ht="18.75" customHeight="1">
      <c r="A96" s="189"/>
      <c r="B96" s="190">
        <v>2020266776</v>
      </c>
      <c r="C96" s="191" t="s">
        <v>990</v>
      </c>
      <c r="D96" s="192" t="s">
        <v>1022</v>
      </c>
      <c r="E96" s="165" t="s">
        <v>1059</v>
      </c>
      <c r="F96" s="193">
        <v>35418</v>
      </c>
      <c r="G96" s="166" t="s">
        <v>20</v>
      </c>
      <c r="H96" s="166" t="s">
        <v>1031</v>
      </c>
      <c r="I96" s="166"/>
      <c r="J96" s="166" t="s">
        <v>1031</v>
      </c>
      <c r="K96" s="166"/>
      <c r="L96" s="166">
        <v>85</v>
      </c>
      <c r="M96" s="194" t="str">
        <f t="shared" si="3"/>
        <v>TỐT</v>
      </c>
      <c r="N96" s="272"/>
      <c r="O96" s="168"/>
      <c r="P96" s="268" t="s">
        <v>1320</v>
      </c>
    </row>
    <row r="97" spans="1:16" s="195" customFormat="1" ht="18.75" customHeight="1">
      <c r="A97" s="189"/>
      <c r="B97" s="190">
        <v>2020267169</v>
      </c>
      <c r="C97" s="191" t="s">
        <v>983</v>
      </c>
      <c r="D97" s="192" t="s">
        <v>1041</v>
      </c>
      <c r="E97" s="165" t="s">
        <v>1099</v>
      </c>
      <c r="F97" s="193">
        <v>35227</v>
      </c>
      <c r="G97" s="166" t="s">
        <v>22</v>
      </c>
      <c r="H97" s="193" t="s">
        <v>982</v>
      </c>
      <c r="I97" s="166"/>
      <c r="J97" s="166"/>
      <c r="K97" s="166"/>
      <c r="L97" s="166">
        <v>88</v>
      </c>
      <c r="M97" s="194" t="str">
        <f t="shared" si="3"/>
        <v>TỐT</v>
      </c>
      <c r="N97" s="272"/>
      <c r="O97" s="168"/>
      <c r="P97" s="273" t="s">
        <v>1351</v>
      </c>
    </row>
    <row r="98" spans="1:16" s="195" customFormat="1" ht="18.75" customHeight="1">
      <c r="A98" s="189"/>
      <c r="B98" s="190">
        <v>2020267317</v>
      </c>
      <c r="C98" s="191" t="s">
        <v>987</v>
      </c>
      <c r="D98" s="192" t="s">
        <v>1074</v>
      </c>
      <c r="E98" s="165" t="s">
        <v>1073</v>
      </c>
      <c r="F98" s="193">
        <v>35166</v>
      </c>
      <c r="G98" s="166" t="s">
        <v>21</v>
      </c>
      <c r="H98" s="193" t="s">
        <v>982</v>
      </c>
      <c r="I98" s="166"/>
      <c r="J98" s="166"/>
      <c r="K98" s="166"/>
      <c r="L98" s="166">
        <v>81</v>
      </c>
      <c r="M98" s="194" t="str">
        <f t="shared" si="3"/>
        <v>TỐT</v>
      </c>
      <c r="N98" s="272"/>
      <c r="O98" s="168"/>
      <c r="P98" s="268" t="s">
        <v>1160</v>
      </c>
    </row>
    <row r="99" spans="1:16" s="195" customFormat="1" ht="18.75" customHeight="1">
      <c r="A99" s="189"/>
      <c r="B99" s="190">
        <v>2020267436</v>
      </c>
      <c r="C99" s="191" t="s">
        <v>990</v>
      </c>
      <c r="D99" s="192" t="s">
        <v>1105</v>
      </c>
      <c r="E99" s="165" t="s">
        <v>1104</v>
      </c>
      <c r="F99" s="193">
        <v>34958</v>
      </c>
      <c r="G99" s="166" t="s">
        <v>22</v>
      </c>
      <c r="H99" s="193" t="s">
        <v>982</v>
      </c>
      <c r="I99" s="166"/>
      <c r="J99" s="166"/>
      <c r="K99" s="166"/>
      <c r="L99" s="166">
        <v>93</v>
      </c>
      <c r="M99" s="194" t="str">
        <f t="shared" si="3"/>
        <v>X SẮC</v>
      </c>
      <c r="N99" s="272"/>
      <c r="O99" s="168"/>
      <c r="P99" s="273" t="s">
        <v>1351</v>
      </c>
    </row>
    <row r="100" spans="1:16" s="195" customFormat="1" ht="18.75" customHeight="1">
      <c r="A100" s="189"/>
      <c r="B100" s="190">
        <v>2020267497</v>
      </c>
      <c r="C100" s="191" t="s">
        <v>1019</v>
      </c>
      <c r="D100" s="192" t="s">
        <v>1048</v>
      </c>
      <c r="E100" s="165" t="s">
        <v>1049</v>
      </c>
      <c r="F100" s="193">
        <v>34725</v>
      </c>
      <c r="G100" s="166" t="s">
        <v>20</v>
      </c>
      <c r="H100" s="193" t="s">
        <v>1031</v>
      </c>
      <c r="I100" s="166"/>
      <c r="J100" s="166" t="s">
        <v>1031</v>
      </c>
      <c r="K100" s="166"/>
      <c r="L100" s="166">
        <v>100</v>
      </c>
      <c r="M100" s="194" t="str">
        <f t="shared" si="3"/>
        <v>X SẮC</v>
      </c>
      <c r="N100" s="272"/>
      <c r="O100" s="168"/>
      <c r="P100" s="268" t="s">
        <v>1320</v>
      </c>
    </row>
    <row r="101" spans="1:16" s="195" customFormat="1" ht="18.75" customHeight="1">
      <c r="A101" s="189"/>
      <c r="B101" s="190">
        <v>2020267998</v>
      </c>
      <c r="C101" s="191" t="s">
        <v>999</v>
      </c>
      <c r="D101" s="192" t="s">
        <v>1000</v>
      </c>
      <c r="E101" s="163" t="s">
        <v>998</v>
      </c>
      <c r="F101" s="193">
        <v>35207</v>
      </c>
      <c r="G101" s="164" t="s">
        <v>19</v>
      </c>
      <c r="H101" s="193" t="s">
        <v>1500</v>
      </c>
      <c r="I101" s="164"/>
      <c r="J101" s="164"/>
      <c r="K101" s="164"/>
      <c r="L101" s="164">
        <v>88</v>
      </c>
      <c r="M101" s="194" t="str">
        <f t="shared" si="3"/>
        <v>TỐT</v>
      </c>
      <c r="N101" s="266"/>
      <c r="O101" s="267"/>
      <c r="P101" s="268" t="s">
        <v>1513</v>
      </c>
    </row>
    <row r="102" spans="1:16" s="195" customFormat="1" ht="18.75" customHeight="1">
      <c r="A102" s="189"/>
      <c r="B102" s="190">
        <v>2020268131</v>
      </c>
      <c r="C102" s="191" t="s">
        <v>987</v>
      </c>
      <c r="D102" s="192" t="s">
        <v>1011</v>
      </c>
      <c r="E102" s="165" t="s">
        <v>1059</v>
      </c>
      <c r="F102" s="193">
        <v>35108</v>
      </c>
      <c r="G102" s="166" t="s">
        <v>20</v>
      </c>
      <c r="H102" s="166" t="s">
        <v>1031</v>
      </c>
      <c r="I102" s="166"/>
      <c r="J102" s="166" t="s">
        <v>1031</v>
      </c>
      <c r="K102" s="166"/>
      <c r="L102" s="166">
        <v>0</v>
      </c>
      <c r="M102" s="194" t="str">
        <f t="shared" si="3"/>
        <v>KÉM</v>
      </c>
      <c r="N102" s="272" t="s">
        <v>1291</v>
      </c>
      <c r="O102" s="168"/>
      <c r="P102" s="268" t="s">
        <v>1320</v>
      </c>
    </row>
    <row r="103" spans="1:16" s="195" customFormat="1" ht="18.75" customHeight="1">
      <c r="A103" s="189"/>
      <c r="B103" s="190">
        <v>2020268160</v>
      </c>
      <c r="C103" s="191" t="s">
        <v>1032</v>
      </c>
      <c r="D103" s="192" t="s">
        <v>1041</v>
      </c>
      <c r="E103" s="165" t="s">
        <v>1042</v>
      </c>
      <c r="F103" s="193">
        <v>35283</v>
      </c>
      <c r="G103" s="166" t="s">
        <v>20</v>
      </c>
      <c r="H103" s="193" t="s">
        <v>1031</v>
      </c>
      <c r="I103" s="166"/>
      <c r="J103" s="166" t="s">
        <v>1031</v>
      </c>
      <c r="K103" s="166"/>
      <c r="L103" s="166">
        <v>86</v>
      </c>
      <c r="M103" s="194" t="str">
        <f t="shared" si="3"/>
        <v>TỐT</v>
      </c>
      <c r="N103" s="272"/>
      <c r="O103" s="168"/>
      <c r="P103" s="268" t="s">
        <v>1320</v>
      </c>
    </row>
    <row r="104" spans="1:16" s="195" customFormat="1" ht="18.75" customHeight="1">
      <c r="A104" s="189"/>
      <c r="B104" s="190">
        <v>2020268231</v>
      </c>
      <c r="C104" s="191" t="s">
        <v>985</v>
      </c>
      <c r="D104" s="192" t="s">
        <v>1011</v>
      </c>
      <c r="E104" s="163" t="s">
        <v>1021</v>
      </c>
      <c r="F104" s="193">
        <v>35262</v>
      </c>
      <c r="G104" s="164" t="s">
        <v>19</v>
      </c>
      <c r="H104" s="193" t="s">
        <v>1500</v>
      </c>
      <c r="I104" s="164"/>
      <c r="J104" s="164"/>
      <c r="K104" s="164"/>
      <c r="L104" s="164">
        <v>86</v>
      </c>
      <c r="M104" s="194" t="str">
        <f t="shared" si="3"/>
        <v>TỐT</v>
      </c>
      <c r="N104" s="266"/>
      <c r="O104" s="267"/>
      <c r="P104" s="268" t="s">
        <v>1513</v>
      </c>
    </row>
    <row r="105" spans="1:16" s="195" customFormat="1" ht="18.75" customHeight="1">
      <c r="A105" s="189"/>
      <c r="B105" s="190">
        <v>2020268258</v>
      </c>
      <c r="C105" s="191" t="s">
        <v>979</v>
      </c>
      <c r="D105" s="192" t="s">
        <v>1103</v>
      </c>
      <c r="E105" s="165" t="s">
        <v>1104</v>
      </c>
      <c r="F105" s="193">
        <v>35382</v>
      </c>
      <c r="G105" s="166" t="s">
        <v>22</v>
      </c>
      <c r="H105" s="193" t="s">
        <v>982</v>
      </c>
      <c r="I105" s="166"/>
      <c r="J105" s="166"/>
      <c r="K105" s="166"/>
      <c r="L105" s="166">
        <v>85</v>
      </c>
      <c r="M105" s="194" t="str">
        <f t="shared" si="3"/>
        <v>TỐT</v>
      </c>
      <c r="N105" s="272"/>
      <c r="O105" s="168"/>
      <c r="P105" s="273" t="s">
        <v>1351</v>
      </c>
    </row>
    <row r="106" spans="1:16" s="195" customFormat="1" ht="18.75" customHeight="1">
      <c r="A106" s="189"/>
      <c r="B106" s="190">
        <v>2020268294</v>
      </c>
      <c r="C106" s="191" t="s">
        <v>990</v>
      </c>
      <c r="D106" s="192" t="s">
        <v>1122</v>
      </c>
      <c r="E106" s="165" t="s">
        <v>1096</v>
      </c>
      <c r="F106" s="193">
        <v>35360</v>
      </c>
      <c r="G106" s="166" t="s">
        <v>22</v>
      </c>
      <c r="H106" s="193" t="s">
        <v>982</v>
      </c>
      <c r="I106" s="166"/>
      <c r="J106" s="166"/>
      <c r="K106" s="166"/>
      <c r="L106" s="166">
        <v>88</v>
      </c>
      <c r="M106" s="194" t="str">
        <f t="shared" si="3"/>
        <v>TỐT</v>
      </c>
      <c r="N106" s="272"/>
      <c r="O106" s="168"/>
      <c r="P106" s="273" t="s">
        <v>1351</v>
      </c>
    </row>
    <row r="107" spans="1:16" s="195" customFormat="1" ht="18.75" customHeight="1">
      <c r="A107" s="189"/>
      <c r="B107" s="190">
        <v>2020268358</v>
      </c>
      <c r="C107" s="191" t="s">
        <v>990</v>
      </c>
      <c r="D107" s="192" t="s">
        <v>984</v>
      </c>
      <c r="E107" s="165" t="s">
        <v>1124</v>
      </c>
      <c r="F107" s="193">
        <v>34742</v>
      </c>
      <c r="G107" s="166" t="s">
        <v>22</v>
      </c>
      <c r="H107" s="193" t="s">
        <v>982</v>
      </c>
      <c r="I107" s="166"/>
      <c r="J107" s="166"/>
      <c r="K107" s="166"/>
      <c r="L107" s="166">
        <v>88</v>
      </c>
      <c r="M107" s="194" t="str">
        <f t="shared" si="3"/>
        <v>TỐT</v>
      </c>
      <c r="N107" s="272"/>
      <c r="O107" s="168"/>
      <c r="P107" s="273" t="s">
        <v>1351</v>
      </c>
    </row>
    <row r="108" spans="1:16" s="195" customFormat="1" ht="18.75" customHeight="1">
      <c r="A108" s="189"/>
      <c r="B108" s="190">
        <v>2020324021</v>
      </c>
      <c r="C108" s="191" t="s">
        <v>1019</v>
      </c>
      <c r="D108" s="192" t="s">
        <v>991</v>
      </c>
      <c r="E108" s="163" t="s">
        <v>1020</v>
      </c>
      <c r="F108" s="193">
        <v>34978</v>
      </c>
      <c r="G108" s="164" t="s">
        <v>19</v>
      </c>
      <c r="H108" s="193" t="s">
        <v>1500</v>
      </c>
      <c r="I108" s="164"/>
      <c r="J108" s="164"/>
      <c r="K108" s="164"/>
      <c r="L108" s="164">
        <v>99</v>
      </c>
      <c r="M108" s="194" t="str">
        <f t="shared" si="3"/>
        <v>X SẮC</v>
      </c>
      <c r="N108" s="266"/>
      <c r="O108" s="267"/>
      <c r="P108" s="268" t="s">
        <v>1513</v>
      </c>
    </row>
    <row r="109" spans="1:16" s="195" customFormat="1" ht="18.75" customHeight="1">
      <c r="A109" s="189"/>
      <c r="B109" s="190">
        <v>2020647319</v>
      </c>
      <c r="C109" s="191" t="s">
        <v>1079</v>
      </c>
      <c r="D109" s="192" t="s">
        <v>1080</v>
      </c>
      <c r="E109" s="165" t="s">
        <v>1068</v>
      </c>
      <c r="F109" s="193">
        <v>35061</v>
      </c>
      <c r="G109" s="166" t="s">
        <v>21</v>
      </c>
      <c r="H109" s="193" t="s">
        <v>982</v>
      </c>
      <c r="I109" s="166"/>
      <c r="J109" s="166"/>
      <c r="K109" s="166"/>
      <c r="L109" s="166">
        <v>87</v>
      </c>
      <c r="M109" s="194" t="str">
        <f t="shared" si="3"/>
        <v>TỐT</v>
      </c>
      <c r="N109" s="272"/>
      <c r="O109" s="168"/>
      <c r="P109" s="268" t="s">
        <v>1160</v>
      </c>
    </row>
    <row r="110" spans="1:16" s="195" customFormat="1" ht="18.75" customHeight="1">
      <c r="A110" s="189"/>
      <c r="B110" s="190">
        <v>2020647437</v>
      </c>
      <c r="C110" s="191" t="s">
        <v>990</v>
      </c>
      <c r="D110" s="192" t="s">
        <v>1011</v>
      </c>
      <c r="E110" s="165" t="s">
        <v>1109</v>
      </c>
      <c r="F110" s="193">
        <v>35282</v>
      </c>
      <c r="G110" s="166" t="s">
        <v>22</v>
      </c>
      <c r="H110" s="193" t="s">
        <v>982</v>
      </c>
      <c r="I110" s="166"/>
      <c r="J110" s="166"/>
      <c r="K110" s="166"/>
      <c r="L110" s="166">
        <v>88</v>
      </c>
      <c r="M110" s="194" t="str">
        <f t="shared" si="3"/>
        <v>TỐT</v>
      </c>
      <c r="N110" s="272"/>
      <c r="O110" s="168"/>
      <c r="P110" s="273" t="s">
        <v>1351</v>
      </c>
    </row>
    <row r="111" spans="1:16" s="195" customFormat="1" ht="18.75" customHeight="1">
      <c r="A111" s="189"/>
      <c r="B111" s="190">
        <v>2020713954</v>
      </c>
      <c r="C111" s="191" t="s">
        <v>990</v>
      </c>
      <c r="D111" s="192" t="s">
        <v>992</v>
      </c>
      <c r="E111" s="163" t="s">
        <v>981</v>
      </c>
      <c r="F111" s="193">
        <v>35146</v>
      </c>
      <c r="G111" s="164" t="s">
        <v>19</v>
      </c>
      <c r="H111" s="193" t="s">
        <v>1500</v>
      </c>
      <c r="I111" s="164"/>
      <c r="J111" s="164"/>
      <c r="K111" s="164"/>
      <c r="L111" s="164">
        <v>78</v>
      </c>
      <c r="M111" s="194" t="str">
        <f t="shared" si="3"/>
        <v>KHÁ</v>
      </c>
      <c r="N111" s="266"/>
      <c r="O111" s="267"/>
      <c r="P111" s="268" t="s">
        <v>1513</v>
      </c>
    </row>
    <row r="112" spans="1:16" s="195" customFormat="1" ht="18.75" customHeight="1">
      <c r="A112" s="189"/>
      <c r="B112" s="190">
        <v>2020726336</v>
      </c>
      <c r="C112" s="191" t="s">
        <v>979</v>
      </c>
      <c r="D112" s="192" t="s">
        <v>1011</v>
      </c>
      <c r="E112" s="165" t="s">
        <v>1086</v>
      </c>
      <c r="F112" s="193">
        <v>35205</v>
      </c>
      <c r="G112" s="166" t="s">
        <v>21</v>
      </c>
      <c r="H112" s="193" t="s">
        <v>982</v>
      </c>
      <c r="I112" s="166"/>
      <c r="J112" s="166"/>
      <c r="K112" s="166"/>
      <c r="L112" s="166">
        <v>89</v>
      </c>
      <c r="M112" s="194" t="str">
        <f t="shared" si="3"/>
        <v>TỐT</v>
      </c>
      <c r="N112" s="272"/>
      <c r="O112" s="168"/>
      <c r="P112" s="268" t="s">
        <v>1160</v>
      </c>
    </row>
    <row r="113" spans="1:23" s="195" customFormat="1" ht="18.75" customHeight="1">
      <c r="A113" s="189"/>
      <c r="B113" s="190">
        <v>2020726468</v>
      </c>
      <c r="C113" s="191" t="s">
        <v>985</v>
      </c>
      <c r="D113" s="192" t="s">
        <v>986</v>
      </c>
      <c r="E113" s="163" t="s">
        <v>981</v>
      </c>
      <c r="F113" s="193">
        <v>35219</v>
      </c>
      <c r="G113" s="164" t="s">
        <v>19</v>
      </c>
      <c r="H113" s="193" t="s">
        <v>1500</v>
      </c>
      <c r="I113" s="164"/>
      <c r="J113" s="164"/>
      <c r="K113" s="164"/>
      <c r="L113" s="164">
        <v>88</v>
      </c>
      <c r="M113" s="194" t="str">
        <f t="shared" si="3"/>
        <v>TỐT</v>
      </c>
      <c r="N113" s="266"/>
      <c r="O113" s="267"/>
      <c r="P113" s="268" t="s">
        <v>1513</v>
      </c>
    </row>
    <row r="114" spans="1:23" s="195" customFormat="1" ht="18.75" customHeight="1">
      <c r="A114" s="189"/>
      <c r="B114" s="190">
        <v>2021254173</v>
      </c>
      <c r="C114" s="191" t="s">
        <v>1032</v>
      </c>
      <c r="D114" s="192" t="s">
        <v>1106</v>
      </c>
      <c r="E114" s="165" t="s">
        <v>1107</v>
      </c>
      <c r="F114" s="193">
        <v>35136</v>
      </c>
      <c r="G114" s="166" t="s">
        <v>22</v>
      </c>
      <c r="H114" s="193" t="s">
        <v>982</v>
      </c>
      <c r="I114" s="166"/>
      <c r="J114" s="166"/>
      <c r="K114" s="166"/>
      <c r="L114" s="166">
        <v>88</v>
      </c>
      <c r="M114" s="194" t="str">
        <f t="shared" si="3"/>
        <v>TỐT</v>
      </c>
      <c r="N114" s="272"/>
      <c r="O114" s="168"/>
      <c r="P114" s="273" t="s">
        <v>1351</v>
      </c>
    </row>
    <row r="115" spans="1:23" s="195" customFormat="1" ht="18.75" customHeight="1">
      <c r="A115" s="189"/>
      <c r="B115" s="190">
        <v>2021261001</v>
      </c>
      <c r="C115" s="191" t="s">
        <v>1032</v>
      </c>
      <c r="D115" s="192" t="s">
        <v>1033</v>
      </c>
      <c r="E115" s="165" t="s">
        <v>1034</v>
      </c>
      <c r="F115" s="193">
        <v>34386</v>
      </c>
      <c r="G115" s="166" t="s">
        <v>20</v>
      </c>
      <c r="H115" s="193"/>
      <c r="I115" s="166"/>
      <c r="J115" s="166" t="s">
        <v>1031</v>
      </c>
      <c r="K115" s="166"/>
      <c r="L115" s="166">
        <v>93</v>
      </c>
      <c r="M115" s="194" t="str">
        <f t="shared" si="3"/>
        <v>X SẮC</v>
      </c>
      <c r="N115" s="272"/>
      <c r="O115" s="168"/>
      <c r="P115" s="268" t="s">
        <v>1320</v>
      </c>
    </row>
    <row r="116" spans="1:23" s="195" customFormat="1" ht="18.75" customHeight="1">
      <c r="A116" s="189"/>
      <c r="B116" s="190">
        <v>2021263515</v>
      </c>
      <c r="C116" s="191" t="s">
        <v>993</v>
      </c>
      <c r="D116" s="192" t="s">
        <v>1050</v>
      </c>
      <c r="E116" s="165" t="s">
        <v>1051</v>
      </c>
      <c r="F116" s="193">
        <v>35357</v>
      </c>
      <c r="G116" s="166" t="s">
        <v>20</v>
      </c>
      <c r="H116" s="166"/>
      <c r="I116" s="166"/>
      <c r="J116" s="166" t="s">
        <v>1031</v>
      </c>
      <c r="K116" s="166"/>
      <c r="L116" s="166">
        <v>86</v>
      </c>
      <c r="M116" s="194" t="str">
        <f t="shared" si="3"/>
        <v>TỐT</v>
      </c>
      <c r="N116" s="272"/>
      <c r="O116" s="168"/>
      <c r="P116" s="268" t="s">
        <v>1320</v>
      </c>
    </row>
    <row r="117" spans="1:23" s="195" customFormat="1" ht="18.75" customHeight="1">
      <c r="A117" s="189"/>
      <c r="B117" s="190">
        <v>2021264580</v>
      </c>
      <c r="C117" s="191" t="s">
        <v>997</v>
      </c>
      <c r="D117" s="192" t="s">
        <v>1004</v>
      </c>
      <c r="E117" s="163" t="s">
        <v>1005</v>
      </c>
      <c r="F117" s="193">
        <v>35314</v>
      </c>
      <c r="G117" s="164" t="s">
        <v>19</v>
      </c>
      <c r="H117" s="193"/>
      <c r="I117" s="164"/>
      <c r="J117" s="164"/>
      <c r="K117" s="164"/>
      <c r="L117" s="164">
        <v>83</v>
      </c>
      <c r="M117" s="194" t="str">
        <f t="shared" si="3"/>
        <v>TỐT</v>
      </c>
      <c r="N117" s="266"/>
      <c r="O117" s="267"/>
      <c r="P117" s="268" t="s">
        <v>1513</v>
      </c>
    </row>
    <row r="118" spans="1:23" s="195" customFormat="1" ht="18.75" customHeight="1">
      <c r="A118" s="189"/>
      <c r="B118" s="190">
        <v>2021265859</v>
      </c>
      <c r="C118" s="191" t="s">
        <v>979</v>
      </c>
      <c r="D118" s="192" t="s">
        <v>1088</v>
      </c>
      <c r="E118" s="165" t="s">
        <v>1089</v>
      </c>
      <c r="F118" s="193">
        <v>35354</v>
      </c>
      <c r="G118" s="166" t="s">
        <v>21</v>
      </c>
      <c r="H118" s="193" t="s">
        <v>996</v>
      </c>
      <c r="I118" s="166"/>
      <c r="J118" s="166"/>
      <c r="K118" s="166"/>
      <c r="L118" s="166">
        <v>93</v>
      </c>
      <c r="M118" s="194" t="str">
        <f t="shared" si="3"/>
        <v>X SẮC</v>
      </c>
      <c r="N118" s="272"/>
      <c r="O118" s="168"/>
      <c r="P118" s="268" t="s">
        <v>1160</v>
      </c>
    </row>
    <row r="119" spans="1:23" s="195" customFormat="1" ht="18.75" customHeight="1">
      <c r="A119" s="189"/>
      <c r="B119" s="190">
        <v>2021265882</v>
      </c>
      <c r="C119" s="191" t="s">
        <v>987</v>
      </c>
      <c r="D119" s="192" t="s">
        <v>988</v>
      </c>
      <c r="E119" s="165" t="s">
        <v>1082</v>
      </c>
      <c r="F119" s="193">
        <v>35284</v>
      </c>
      <c r="G119" s="166" t="s">
        <v>21</v>
      </c>
      <c r="H119" s="193" t="s">
        <v>996</v>
      </c>
      <c r="I119" s="166"/>
      <c r="J119" s="166"/>
      <c r="K119" s="166"/>
      <c r="L119" s="166">
        <v>88</v>
      </c>
      <c r="M119" s="194" t="str">
        <f t="shared" si="3"/>
        <v>TỐT</v>
      </c>
      <c r="N119" s="272"/>
      <c r="O119" s="168"/>
      <c r="P119" s="268" t="s">
        <v>1160</v>
      </c>
    </row>
    <row r="120" spans="1:23" s="195" customFormat="1" ht="18.75" customHeight="1">
      <c r="A120" s="189"/>
      <c r="B120" s="190">
        <v>2021265943</v>
      </c>
      <c r="C120" s="191" t="s">
        <v>990</v>
      </c>
      <c r="D120" s="192" t="s">
        <v>1035</v>
      </c>
      <c r="E120" s="165" t="s">
        <v>1036</v>
      </c>
      <c r="F120" s="193">
        <v>34839</v>
      </c>
      <c r="G120" s="166" t="s">
        <v>20</v>
      </c>
      <c r="H120" s="193"/>
      <c r="I120" s="166"/>
      <c r="J120" s="166" t="s">
        <v>1031</v>
      </c>
      <c r="K120" s="166"/>
      <c r="L120" s="166">
        <v>88</v>
      </c>
      <c r="M120" s="194" t="str">
        <f t="shared" si="3"/>
        <v>TỐT</v>
      </c>
      <c r="N120" s="272"/>
      <c r="O120" s="168"/>
      <c r="P120" s="268" t="s">
        <v>1320</v>
      </c>
    </row>
    <row r="121" spans="1:23" s="195" customFormat="1" ht="18.75" customHeight="1">
      <c r="A121" s="189"/>
      <c r="B121" s="190">
        <v>2021266459</v>
      </c>
      <c r="C121" s="191" t="s">
        <v>979</v>
      </c>
      <c r="D121" s="192" t="s">
        <v>1050</v>
      </c>
      <c r="E121" s="165" t="s">
        <v>1114</v>
      </c>
      <c r="F121" s="193">
        <v>35273</v>
      </c>
      <c r="G121" s="166" t="s">
        <v>22</v>
      </c>
      <c r="H121" s="193" t="s">
        <v>996</v>
      </c>
      <c r="I121" s="166"/>
      <c r="J121" s="166"/>
      <c r="K121" s="166"/>
      <c r="L121" s="166">
        <v>85</v>
      </c>
      <c r="M121" s="194" t="str">
        <f t="shared" si="3"/>
        <v>TỐT</v>
      </c>
      <c r="N121" s="272"/>
      <c r="O121" s="168"/>
      <c r="P121" s="273" t="s">
        <v>1351</v>
      </c>
    </row>
    <row r="122" spans="1:23" s="195" customFormat="1" ht="18.75" customHeight="1">
      <c r="A122" s="189"/>
      <c r="B122" s="190">
        <v>2021267797</v>
      </c>
      <c r="C122" s="191" t="s">
        <v>990</v>
      </c>
      <c r="D122" s="192" t="s">
        <v>988</v>
      </c>
      <c r="E122" s="163" t="s">
        <v>1025</v>
      </c>
      <c r="F122" s="193">
        <v>34251</v>
      </c>
      <c r="G122" s="164" t="s">
        <v>19</v>
      </c>
      <c r="H122" s="164"/>
      <c r="I122" s="164"/>
      <c r="J122" s="164"/>
      <c r="K122" s="164"/>
      <c r="L122" s="164">
        <v>97</v>
      </c>
      <c r="M122" s="194" t="str">
        <f t="shared" si="3"/>
        <v>X SẮC</v>
      </c>
      <c r="N122" s="266"/>
      <c r="O122" s="267"/>
      <c r="P122" s="268" t="s">
        <v>1513</v>
      </c>
    </row>
    <row r="123" spans="1:23" s="195" customFormat="1" ht="18.75" customHeight="1">
      <c r="A123" s="189"/>
      <c r="B123" s="190">
        <v>2021516041</v>
      </c>
      <c r="C123" s="191" t="s">
        <v>979</v>
      </c>
      <c r="D123" s="192" t="s">
        <v>1112</v>
      </c>
      <c r="E123" s="165" t="s">
        <v>1113</v>
      </c>
      <c r="F123" s="193">
        <v>35346</v>
      </c>
      <c r="G123" s="166" t="s">
        <v>22</v>
      </c>
      <c r="H123" s="193" t="s">
        <v>996</v>
      </c>
      <c r="I123" s="166"/>
      <c r="J123" s="166"/>
      <c r="K123" s="166"/>
      <c r="L123" s="166">
        <v>88</v>
      </c>
      <c r="M123" s="194" t="str">
        <f t="shared" si="3"/>
        <v>TỐT</v>
      </c>
      <c r="N123" s="272"/>
      <c r="O123" s="168"/>
      <c r="P123" s="273" t="s">
        <v>1351</v>
      </c>
    </row>
    <row r="124" spans="1:23" s="195" customFormat="1" ht="18.75" customHeight="1">
      <c r="A124" s="189"/>
      <c r="B124" s="190">
        <v>2026252677</v>
      </c>
      <c r="C124" s="191" t="s">
        <v>997</v>
      </c>
      <c r="D124" s="192" t="s">
        <v>1011</v>
      </c>
      <c r="E124" s="165" t="s">
        <v>1067</v>
      </c>
      <c r="F124" s="193">
        <v>34082</v>
      </c>
      <c r="G124" s="166" t="s">
        <v>20</v>
      </c>
      <c r="H124" s="193" t="s">
        <v>1031</v>
      </c>
      <c r="I124" s="166"/>
      <c r="J124" s="166" t="s">
        <v>1031</v>
      </c>
      <c r="K124" s="166"/>
      <c r="L124" s="166">
        <v>81</v>
      </c>
      <c r="M124" s="194" t="str">
        <f t="shared" si="3"/>
        <v>TỐT</v>
      </c>
      <c r="N124" s="272"/>
      <c r="O124" s="168"/>
      <c r="P124" s="268" t="s">
        <v>1320</v>
      </c>
    </row>
    <row r="125" spans="1:23" ht="18.75" customHeight="1">
      <c r="A125" s="432"/>
      <c r="B125" s="196"/>
      <c r="C125" s="197"/>
      <c r="D125" s="198"/>
      <c r="E125" s="125"/>
      <c r="F125" s="199"/>
      <c r="G125" s="120"/>
      <c r="H125" s="199"/>
      <c r="I125" s="120"/>
      <c r="J125" s="120"/>
      <c r="K125" s="120"/>
      <c r="L125" s="120"/>
      <c r="M125" s="200"/>
      <c r="N125" s="274"/>
      <c r="O125" s="127"/>
      <c r="P125" s="275"/>
    </row>
    <row r="126" spans="1:23" ht="18.75" customHeight="1">
      <c r="A126" s="201"/>
      <c r="B126" s="202">
        <v>1821614053</v>
      </c>
      <c r="C126" s="203" t="s">
        <v>987</v>
      </c>
      <c r="D126" s="204" t="s">
        <v>1251</v>
      </c>
      <c r="E126" s="143" t="s">
        <v>1172</v>
      </c>
      <c r="F126" s="205">
        <v>34214</v>
      </c>
      <c r="G126" s="144" t="s">
        <v>23</v>
      </c>
      <c r="H126" s="205" t="s">
        <v>996</v>
      </c>
      <c r="I126" s="144"/>
      <c r="J126" s="144"/>
      <c r="K126" s="144"/>
      <c r="L126" s="144"/>
      <c r="M126" s="206"/>
      <c r="N126" s="276" t="s">
        <v>1252</v>
      </c>
      <c r="O126" s="277"/>
      <c r="P126" s="278" t="s">
        <v>1290</v>
      </c>
      <c r="Q126" s="207"/>
      <c r="R126" s="207"/>
      <c r="S126" s="207"/>
      <c r="T126" s="207"/>
      <c r="U126" s="207"/>
      <c r="V126" s="207"/>
      <c r="W126" s="207"/>
    </row>
    <row r="127" spans="1:23" ht="18.75" customHeight="1">
      <c r="A127" s="201"/>
      <c r="B127" s="202">
        <v>1920253043</v>
      </c>
      <c r="C127" s="203" t="s">
        <v>1198</v>
      </c>
      <c r="D127" s="204" t="s">
        <v>986</v>
      </c>
      <c r="E127" s="143" t="s">
        <v>1244</v>
      </c>
      <c r="F127" s="205">
        <v>35007</v>
      </c>
      <c r="G127" s="144" t="s">
        <v>23</v>
      </c>
      <c r="H127" s="205" t="s">
        <v>982</v>
      </c>
      <c r="I127" s="144"/>
      <c r="J127" s="144"/>
      <c r="K127" s="144"/>
      <c r="L127" s="144">
        <v>87</v>
      </c>
      <c r="M127" s="206" t="str">
        <f>IF(L127&gt;=90,"X SẮC",IF(L127&gt;=80,"TỐT",IF(L127&gt;=65,"KHÁ",IF(L127&gt;=50,"T. BÌNH",IF(L127&gt;=35,"YẾU","KÉM")))))</f>
        <v>TỐT</v>
      </c>
      <c r="N127" s="276"/>
      <c r="O127" s="277"/>
      <c r="P127" s="278" t="s">
        <v>1290</v>
      </c>
      <c r="Q127" s="207"/>
      <c r="R127" s="207"/>
      <c r="S127" s="207"/>
      <c r="T127" s="207"/>
      <c r="U127" s="207"/>
      <c r="V127" s="207"/>
      <c r="W127" s="207"/>
    </row>
    <row r="128" spans="1:23" ht="18.75" customHeight="1">
      <c r="A128" s="201"/>
      <c r="B128" s="202">
        <v>1920255453</v>
      </c>
      <c r="C128" s="203" t="s">
        <v>997</v>
      </c>
      <c r="D128" s="204" t="s">
        <v>1240</v>
      </c>
      <c r="E128" s="143" t="s">
        <v>989</v>
      </c>
      <c r="F128" s="205">
        <v>34848</v>
      </c>
      <c r="G128" s="144" t="s">
        <v>23</v>
      </c>
      <c r="H128" s="205" t="s">
        <v>982</v>
      </c>
      <c r="I128" s="144"/>
      <c r="J128" s="144"/>
      <c r="K128" s="144"/>
      <c r="L128" s="144">
        <v>86</v>
      </c>
      <c r="M128" s="206" t="str">
        <f>IF(L128&gt;=90,"X SẮC",IF(L128&gt;=80,"TỐT",IF(L128&gt;=65,"KHÁ",IF(L128&gt;=50,"T. BÌNH",IF(L128&gt;=35,"YẾU","KÉM")))))</f>
        <v>TỐT</v>
      </c>
      <c r="N128" s="276"/>
      <c r="O128" s="277"/>
      <c r="P128" s="278" t="s">
        <v>1290</v>
      </c>
      <c r="Q128" s="207"/>
      <c r="R128" s="207"/>
      <c r="S128" s="207"/>
      <c r="T128" s="207"/>
      <c r="U128" s="207"/>
      <c r="V128" s="207"/>
      <c r="W128" s="207"/>
    </row>
    <row r="129" spans="1:16" s="207" customFormat="1" ht="18.75" customHeight="1">
      <c r="A129" s="201"/>
      <c r="B129" s="202">
        <v>1920255459</v>
      </c>
      <c r="C129" s="203" t="s">
        <v>990</v>
      </c>
      <c r="D129" s="204" t="s">
        <v>1125</v>
      </c>
      <c r="E129" s="143" t="s">
        <v>1120</v>
      </c>
      <c r="F129" s="205">
        <v>34203</v>
      </c>
      <c r="G129" s="144" t="s">
        <v>23</v>
      </c>
      <c r="H129" s="205" t="s">
        <v>982</v>
      </c>
      <c r="I129" s="144"/>
      <c r="J129" s="144"/>
      <c r="K129" s="144"/>
      <c r="L129" s="144"/>
      <c r="M129" s="206"/>
      <c r="N129" s="276" t="s">
        <v>1254</v>
      </c>
      <c r="O129" s="277"/>
      <c r="P129" s="278" t="s">
        <v>1290</v>
      </c>
    </row>
    <row r="130" spans="1:16" s="207" customFormat="1" ht="18.75" customHeight="1">
      <c r="A130" s="201"/>
      <c r="B130" s="202">
        <v>1920255463</v>
      </c>
      <c r="C130" s="203" t="s">
        <v>990</v>
      </c>
      <c r="D130" s="204" t="s">
        <v>1255</v>
      </c>
      <c r="E130" s="143" t="s">
        <v>1035</v>
      </c>
      <c r="F130" s="205">
        <v>34612</v>
      </c>
      <c r="G130" s="144" t="s">
        <v>23</v>
      </c>
      <c r="H130" s="205" t="s">
        <v>982</v>
      </c>
      <c r="I130" s="144"/>
      <c r="J130" s="144"/>
      <c r="K130" s="144"/>
      <c r="L130" s="144"/>
      <c r="M130" s="206"/>
      <c r="N130" s="276" t="s">
        <v>1256</v>
      </c>
      <c r="O130" s="277"/>
      <c r="P130" s="278" t="s">
        <v>1290</v>
      </c>
    </row>
    <row r="131" spans="1:16" s="207" customFormat="1" ht="18.75" customHeight="1">
      <c r="A131" s="201"/>
      <c r="B131" s="202">
        <v>1920255512</v>
      </c>
      <c r="C131" s="203" t="s">
        <v>1116</v>
      </c>
      <c r="D131" s="204" t="s">
        <v>1047</v>
      </c>
      <c r="E131" s="143" t="s">
        <v>1104</v>
      </c>
      <c r="F131" s="205">
        <v>34498</v>
      </c>
      <c r="G131" s="144" t="s">
        <v>23</v>
      </c>
      <c r="H131" s="205" t="s">
        <v>982</v>
      </c>
      <c r="I131" s="144"/>
      <c r="J131" s="144"/>
      <c r="K131" s="144"/>
      <c r="L131" s="144">
        <v>88</v>
      </c>
      <c r="M131" s="206" t="str">
        <f>IF(L131&gt;=90,"X SẮC",IF(L131&gt;=80,"TỐT",IF(L131&gt;=65,"KHÁ",IF(L131&gt;=50,"T. BÌNH",IF(L131&gt;=35,"YẾU","KÉM")))))</f>
        <v>TỐT</v>
      </c>
      <c r="N131" s="276"/>
      <c r="O131" s="277"/>
      <c r="P131" s="278" t="s">
        <v>1290</v>
      </c>
    </row>
    <row r="132" spans="1:16" s="207" customFormat="1" ht="18.75" customHeight="1">
      <c r="A132" s="201"/>
      <c r="B132" s="202">
        <v>1920256701</v>
      </c>
      <c r="C132" s="203" t="s">
        <v>979</v>
      </c>
      <c r="D132" s="204" t="s">
        <v>1177</v>
      </c>
      <c r="E132" s="143" t="s">
        <v>1073</v>
      </c>
      <c r="F132" s="205">
        <v>34956</v>
      </c>
      <c r="G132" s="144" t="s">
        <v>23</v>
      </c>
      <c r="H132" s="205" t="s">
        <v>982</v>
      </c>
      <c r="I132" s="144"/>
      <c r="J132" s="144"/>
      <c r="K132" s="144"/>
      <c r="L132" s="144">
        <v>79</v>
      </c>
      <c r="M132" s="206" t="str">
        <f>IF(L132&gt;=90,"X SẮC",IF(L132&gt;=80,"TỐT",IF(L132&gt;=65,"KHÁ",IF(L132&gt;=50,"T. BÌNH",IF(L132&gt;=35,"YẾU","KÉM")))))</f>
        <v>KHÁ</v>
      </c>
      <c r="N132" s="276"/>
      <c r="O132" s="277"/>
      <c r="P132" s="278" t="s">
        <v>1290</v>
      </c>
    </row>
    <row r="133" spans="1:16" s="207" customFormat="1" ht="18.75" customHeight="1">
      <c r="A133" s="201"/>
      <c r="B133" s="202">
        <v>1920258481</v>
      </c>
      <c r="C133" s="203" t="s">
        <v>993</v>
      </c>
      <c r="D133" s="204" t="s">
        <v>1006</v>
      </c>
      <c r="E133" s="143" t="s">
        <v>985</v>
      </c>
      <c r="F133" s="205">
        <v>34791</v>
      </c>
      <c r="G133" s="144" t="s">
        <v>23</v>
      </c>
      <c r="H133" s="205" t="s">
        <v>982</v>
      </c>
      <c r="I133" s="144"/>
      <c r="J133" s="144"/>
      <c r="K133" s="144"/>
      <c r="L133" s="144">
        <v>86</v>
      </c>
      <c r="M133" s="206" t="str">
        <f>IF(L133&gt;=90,"X SẮC",IF(L133&gt;=80,"TỐT",IF(L133&gt;=65,"KHÁ",IF(L133&gt;=50,"T. BÌNH",IF(L133&gt;=35,"YẾU","KÉM")))))</f>
        <v>TỐT</v>
      </c>
      <c r="N133" s="276"/>
      <c r="O133" s="277"/>
      <c r="P133" s="278" t="s">
        <v>1290</v>
      </c>
    </row>
    <row r="134" spans="1:16" s="207" customFormat="1" ht="18.75" customHeight="1">
      <c r="A134" s="201"/>
      <c r="B134" s="202">
        <v>1920258923</v>
      </c>
      <c r="C134" s="203" t="s">
        <v>990</v>
      </c>
      <c r="D134" s="204" t="s">
        <v>1006</v>
      </c>
      <c r="E134" s="143" t="s">
        <v>1026</v>
      </c>
      <c r="F134" s="205">
        <v>35049</v>
      </c>
      <c r="G134" s="144" t="s">
        <v>23</v>
      </c>
      <c r="H134" s="205" t="s">
        <v>982</v>
      </c>
      <c r="I134" s="144"/>
      <c r="J134" s="144"/>
      <c r="K134" s="144"/>
      <c r="L134" s="144"/>
      <c r="M134" s="206"/>
      <c r="N134" s="276" t="s">
        <v>1253</v>
      </c>
      <c r="O134" s="277"/>
      <c r="P134" s="278" t="s">
        <v>1290</v>
      </c>
    </row>
    <row r="135" spans="1:16" s="207" customFormat="1" ht="18.75" customHeight="1">
      <c r="A135" s="201"/>
      <c r="B135" s="202">
        <v>2010230604</v>
      </c>
      <c r="C135" s="203" t="s">
        <v>1032</v>
      </c>
      <c r="D135" s="204" t="s">
        <v>1006</v>
      </c>
      <c r="E135" s="143" t="s">
        <v>1104</v>
      </c>
      <c r="F135" s="205">
        <v>35164</v>
      </c>
      <c r="G135" s="144" t="s">
        <v>23</v>
      </c>
      <c r="H135" s="205" t="s">
        <v>982</v>
      </c>
      <c r="I135" s="144"/>
      <c r="J135" s="144"/>
      <c r="K135" s="144"/>
      <c r="L135" s="144">
        <v>80</v>
      </c>
      <c r="M135" s="206" t="str">
        <f t="shared" ref="M135:M147" si="4">IF(L135&gt;=90,"X SẮC",IF(L135&gt;=80,"TỐT",IF(L135&gt;=65,"KHÁ",IF(L135&gt;=50,"T. BÌNH",IF(L135&gt;=35,"YẾU","KÉM")))))</f>
        <v>TỐT</v>
      </c>
      <c r="N135" s="276"/>
      <c r="O135" s="277"/>
      <c r="P135" s="278" t="s">
        <v>1290</v>
      </c>
    </row>
    <row r="136" spans="1:16" s="207" customFormat="1" ht="18.75" customHeight="1">
      <c r="A136" s="201"/>
      <c r="B136" s="202">
        <v>2010347049</v>
      </c>
      <c r="C136" s="203" t="s">
        <v>1019</v>
      </c>
      <c r="D136" s="204" t="s">
        <v>1249</v>
      </c>
      <c r="E136" s="143" t="s">
        <v>1104</v>
      </c>
      <c r="F136" s="205">
        <v>35079</v>
      </c>
      <c r="G136" s="144" t="s">
        <v>23</v>
      </c>
      <c r="H136" s="205" t="s">
        <v>982</v>
      </c>
      <c r="I136" s="144"/>
      <c r="J136" s="144"/>
      <c r="K136" s="144"/>
      <c r="L136" s="144">
        <v>79</v>
      </c>
      <c r="M136" s="206" t="str">
        <f t="shared" si="4"/>
        <v>KHÁ</v>
      </c>
      <c r="N136" s="276"/>
      <c r="O136" s="277"/>
      <c r="P136" s="278" t="s">
        <v>1290</v>
      </c>
    </row>
    <row r="137" spans="1:16" s="207" customFormat="1" ht="18.75" customHeight="1">
      <c r="A137" s="201"/>
      <c r="B137" s="202">
        <v>2020245785</v>
      </c>
      <c r="C137" s="203" t="s">
        <v>1030</v>
      </c>
      <c r="D137" s="204" t="s">
        <v>986</v>
      </c>
      <c r="E137" s="143" t="s">
        <v>998</v>
      </c>
      <c r="F137" s="205">
        <v>34944</v>
      </c>
      <c r="G137" s="144" t="s">
        <v>23</v>
      </c>
      <c r="H137" s="205" t="s">
        <v>982</v>
      </c>
      <c r="I137" s="144"/>
      <c r="J137" s="144"/>
      <c r="K137" s="144"/>
      <c r="L137" s="144">
        <v>85</v>
      </c>
      <c r="M137" s="206" t="str">
        <f t="shared" si="4"/>
        <v>TỐT</v>
      </c>
      <c r="N137" s="276"/>
      <c r="O137" s="277"/>
      <c r="P137" s="278" t="s">
        <v>1290</v>
      </c>
    </row>
    <row r="138" spans="1:16" s="207" customFormat="1" ht="18.75" customHeight="1">
      <c r="A138" s="201"/>
      <c r="B138" s="202">
        <v>2020253111</v>
      </c>
      <c r="C138" s="203" t="s">
        <v>1245</v>
      </c>
      <c r="D138" s="204" t="s">
        <v>1027</v>
      </c>
      <c r="E138" s="143" t="s">
        <v>1002</v>
      </c>
      <c r="F138" s="205">
        <v>35069</v>
      </c>
      <c r="G138" s="144" t="s">
        <v>23</v>
      </c>
      <c r="H138" s="205" t="s">
        <v>982</v>
      </c>
      <c r="I138" s="144"/>
      <c r="J138" s="144"/>
      <c r="K138" s="144"/>
      <c r="L138" s="144">
        <v>87</v>
      </c>
      <c r="M138" s="206" t="str">
        <f t="shared" si="4"/>
        <v>TỐT</v>
      </c>
      <c r="N138" s="276"/>
      <c r="O138" s="277"/>
      <c r="P138" s="278" t="s">
        <v>1290</v>
      </c>
    </row>
    <row r="139" spans="1:16" s="207" customFormat="1" ht="18.75" customHeight="1">
      <c r="A139" s="201"/>
      <c r="B139" s="202">
        <v>2020253575</v>
      </c>
      <c r="C139" s="203" t="s">
        <v>997</v>
      </c>
      <c r="D139" s="204" t="s">
        <v>1011</v>
      </c>
      <c r="E139" s="143" t="s">
        <v>1216</v>
      </c>
      <c r="F139" s="205">
        <v>35000</v>
      </c>
      <c r="G139" s="144" t="s">
        <v>23</v>
      </c>
      <c r="H139" s="205" t="s">
        <v>982</v>
      </c>
      <c r="I139" s="144"/>
      <c r="J139" s="144"/>
      <c r="K139" s="144"/>
      <c r="L139" s="144">
        <v>92</v>
      </c>
      <c r="M139" s="206" t="str">
        <f t="shared" si="4"/>
        <v>X SẮC</v>
      </c>
      <c r="N139" s="276"/>
      <c r="O139" s="277"/>
      <c r="P139" s="278" t="s">
        <v>1290</v>
      </c>
    </row>
    <row r="140" spans="1:16" s="207" customFormat="1" ht="18.75" customHeight="1">
      <c r="A140" s="201"/>
      <c r="B140" s="202">
        <v>2020253599</v>
      </c>
      <c r="C140" s="203" t="s">
        <v>990</v>
      </c>
      <c r="D140" s="204" t="s">
        <v>1097</v>
      </c>
      <c r="E140" s="143" t="s">
        <v>1009</v>
      </c>
      <c r="F140" s="205">
        <v>35195</v>
      </c>
      <c r="G140" s="144" t="s">
        <v>23</v>
      </c>
      <c r="H140" s="205" t="s">
        <v>982</v>
      </c>
      <c r="I140" s="144"/>
      <c r="J140" s="144"/>
      <c r="K140" s="144"/>
      <c r="L140" s="144">
        <v>82</v>
      </c>
      <c r="M140" s="206" t="str">
        <f t="shared" si="4"/>
        <v>TỐT</v>
      </c>
      <c r="N140" s="276"/>
      <c r="O140" s="277"/>
      <c r="P140" s="278" t="s">
        <v>1290</v>
      </c>
    </row>
    <row r="141" spans="1:16" s="207" customFormat="1" ht="18.75" customHeight="1">
      <c r="A141" s="201"/>
      <c r="B141" s="202">
        <v>2020253624</v>
      </c>
      <c r="C141" s="203" t="s">
        <v>1019</v>
      </c>
      <c r="D141" s="204" t="s">
        <v>1006</v>
      </c>
      <c r="E141" s="143" t="s">
        <v>1237</v>
      </c>
      <c r="F141" s="205">
        <v>35165</v>
      </c>
      <c r="G141" s="144" t="s">
        <v>23</v>
      </c>
      <c r="H141" s="205" t="s">
        <v>982</v>
      </c>
      <c r="I141" s="144"/>
      <c r="J141" s="144"/>
      <c r="K141" s="144"/>
      <c r="L141" s="144">
        <v>90</v>
      </c>
      <c r="M141" s="206" t="str">
        <f t="shared" si="4"/>
        <v>X SẮC</v>
      </c>
      <c r="N141" s="276"/>
      <c r="O141" s="277"/>
      <c r="P141" s="278" t="s">
        <v>1290</v>
      </c>
    </row>
    <row r="142" spans="1:16" s="207" customFormat="1" ht="18.75" customHeight="1">
      <c r="A142" s="201"/>
      <c r="B142" s="202">
        <v>2020254501</v>
      </c>
      <c r="C142" s="203" t="s">
        <v>1088</v>
      </c>
      <c r="D142" s="204" t="s">
        <v>1047</v>
      </c>
      <c r="E142" s="143" t="s">
        <v>1009</v>
      </c>
      <c r="F142" s="205">
        <v>34629</v>
      </c>
      <c r="G142" s="144" t="s">
        <v>23</v>
      </c>
      <c r="H142" s="205" t="s">
        <v>982</v>
      </c>
      <c r="I142" s="144"/>
      <c r="J142" s="144"/>
      <c r="K142" s="144"/>
      <c r="L142" s="144">
        <v>87</v>
      </c>
      <c r="M142" s="206" t="str">
        <f t="shared" si="4"/>
        <v>TỐT</v>
      </c>
      <c r="N142" s="276"/>
      <c r="O142" s="277"/>
      <c r="P142" s="278" t="s">
        <v>1290</v>
      </c>
    </row>
    <row r="143" spans="1:16" s="207" customFormat="1" ht="18.75" customHeight="1">
      <c r="A143" s="201"/>
      <c r="B143" s="202">
        <v>2020254869</v>
      </c>
      <c r="C143" s="203" t="s">
        <v>990</v>
      </c>
      <c r="D143" s="204" t="s">
        <v>1011</v>
      </c>
      <c r="E143" s="143" t="s">
        <v>1248</v>
      </c>
      <c r="F143" s="205">
        <v>35043</v>
      </c>
      <c r="G143" s="144" t="s">
        <v>23</v>
      </c>
      <c r="H143" s="205" t="s">
        <v>982</v>
      </c>
      <c r="I143" s="144"/>
      <c r="J143" s="144"/>
      <c r="K143" s="144"/>
      <c r="L143" s="144">
        <v>79</v>
      </c>
      <c r="M143" s="206" t="str">
        <f t="shared" si="4"/>
        <v>KHÁ</v>
      </c>
      <c r="N143" s="276"/>
      <c r="O143" s="277"/>
      <c r="P143" s="278" t="s">
        <v>1290</v>
      </c>
    </row>
    <row r="144" spans="1:16" s="207" customFormat="1" ht="18.75" customHeight="1">
      <c r="A144" s="201"/>
      <c r="B144" s="202">
        <v>2020255674</v>
      </c>
      <c r="C144" s="203" t="s">
        <v>983</v>
      </c>
      <c r="D144" s="204" t="s">
        <v>1038</v>
      </c>
      <c r="E144" s="143" t="s">
        <v>1018</v>
      </c>
      <c r="F144" s="205">
        <v>35022</v>
      </c>
      <c r="G144" s="144" t="s">
        <v>23</v>
      </c>
      <c r="H144" s="205" t="s">
        <v>982</v>
      </c>
      <c r="I144" s="144"/>
      <c r="J144" s="144"/>
      <c r="K144" s="144"/>
      <c r="L144" s="144">
        <v>83</v>
      </c>
      <c r="M144" s="206" t="str">
        <f t="shared" si="4"/>
        <v>TỐT</v>
      </c>
      <c r="N144" s="276"/>
      <c r="O144" s="277"/>
      <c r="P144" s="278" t="s">
        <v>1290</v>
      </c>
    </row>
    <row r="145" spans="1:16" s="207" customFormat="1" ht="18.75" customHeight="1">
      <c r="A145" s="201"/>
      <c r="B145" s="202">
        <v>2020255709</v>
      </c>
      <c r="C145" s="203" t="s">
        <v>1032</v>
      </c>
      <c r="D145" s="204" t="s">
        <v>1078</v>
      </c>
      <c r="E145" s="143" t="s">
        <v>981</v>
      </c>
      <c r="F145" s="205">
        <v>35312</v>
      </c>
      <c r="G145" s="144" t="s">
        <v>23</v>
      </c>
      <c r="H145" s="205" t="s">
        <v>982</v>
      </c>
      <c r="I145" s="144"/>
      <c r="J145" s="144"/>
      <c r="K145" s="144"/>
      <c r="L145" s="144">
        <v>92</v>
      </c>
      <c r="M145" s="206" t="str">
        <f t="shared" si="4"/>
        <v>X SẮC</v>
      </c>
      <c r="N145" s="276"/>
      <c r="O145" s="277"/>
      <c r="P145" s="278" t="s">
        <v>1290</v>
      </c>
    </row>
    <row r="146" spans="1:16" s="207" customFormat="1" ht="18.75" customHeight="1">
      <c r="A146" s="201"/>
      <c r="B146" s="202">
        <v>2020255753</v>
      </c>
      <c r="C146" s="203" t="s">
        <v>1207</v>
      </c>
      <c r="D146" s="204" t="s">
        <v>1006</v>
      </c>
      <c r="E146" s="143" t="s">
        <v>1237</v>
      </c>
      <c r="F146" s="205">
        <v>35103</v>
      </c>
      <c r="G146" s="144" t="s">
        <v>23</v>
      </c>
      <c r="H146" s="205" t="s">
        <v>982</v>
      </c>
      <c r="I146" s="144"/>
      <c r="J146" s="144"/>
      <c r="K146" s="144"/>
      <c r="L146" s="144">
        <v>90</v>
      </c>
      <c r="M146" s="206" t="str">
        <f t="shared" si="4"/>
        <v>X SẮC</v>
      </c>
      <c r="N146" s="276"/>
      <c r="O146" s="277"/>
      <c r="P146" s="278" t="s">
        <v>1290</v>
      </c>
    </row>
    <row r="147" spans="1:16" s="207" customFormat="1" ht="18.75" customHeight="1">
      <c r="A147" s="201"/>
      <c r="B147" s="202">
        <v>2020255806</v>
      </c>
      <c r="C147" s="203" t="s">
        <v>990</v>
      </c>
      <c r="D147" s="204" t="s">
        <v>986</v>
      </c>
      <c r="E147" s="143" t="s">
        <v>1021</v>
      </c>
      <c r="F147" s="205">
        <v>35419</v>
      </c>
      <c r="G147" s="144" t="s">
        <v>23</v>
      </c>
      <c r="H147" s="205" t="s">
        <v>982</v>
      </c>
      <c r="I147" s="144"/>
      <c r="J147" s="144"/>
      <c r="K147" s="144"/>
      <c r="L147" s="144">
        <v>89</v>
      </c>
      <c r="M147" s="206" t="str">
        <f t="shared" si="4"/>
        <v>TỐT</v>
      </c>
      <c r="N147" s="276"/>
      <c r="O147" s="277"/>
      <c r="P147" s="278" t="s">
        <v>1290</v>
      </c>
    </row>
    <row r="148" spans="1:16" s="207" customFormat="1" ht="18.75" customHeight="1">
      <c r="A148" s="201"/>
      <c r="B148" s="202">
        <v>2020256175</v>
      </c>
      <c r="C148" s="203" t="s">
        <v>1092</v>
      </c>
      <c r="D148" s="204" t="s">
        <v>1047</v>
      </c>
      <c r="E148" s="143" t="s">
        <v>1009</v>
      </c>
      <c r="F148" s="205">
        <v>35333</v>
      </c>
      <c r="G148" s="144" t="s">
        <v>23</v>
      </c>
      <c r="H148" s="205" t="s">
        <v>982</v>
      </c>
      <c r="I148" s="144"/>
      <c r="J148" s="144"/>
      <c r="K148" s="144"/>
      <c r="L148" s="144"/>
      <c r="M148" s="206"/>
      <c r="N148" s="276" t="s">
        <v>1257</v>
      </c>
      <c r="O148" s="277"/>
      <c r="P148" s="278" t="s">
        <v>1290</v>
      </c>
    </row>
    <row r="149" spans="1:16" s="207" customFormat="1" ht="18.75" customHeight="1">
      <c r="A149" s="201"/>
      <c r="B149" s="202">
        <v>2020256772</v>
      </c>
      <c r="C149" s="203" t="s">
        <v>1088</v>
      </c>
      <c r="D149" s="204" t="s">
        <v>1006</v>
      </c>
      <c r="E149" s="143" t="s">
        <v>1216</v>
      </c>
      <c r="F149" s="205">
        <v>35204</v>
      </c>
      <c r="G149" s="144" t="s">
        <v>23</v>
      </c>
      <c r="H149" s="205" t="s">
        <v>982</v>
      </c>
      <c r="I149" s="144"/>
      <c r="J149" s="144"/>
      <c r="K149" s="144"/>
      <c r="L149" s="144">
        <v>88</v>
      </c>
      <c r="M149" s="206" t="str">
        <f t="shared" ref="M149:M180" si="5">IF(L149&gt;=90,"X SẮC",IF(L149&gt;=80,"TỐT",IF(L149&gt;=65,"KHÁ",IF(L149&gt;=50,"T. BÌNH",IF(L149&gt;=35,"YẾU","KÉM")))))</f>
        <v>TỐT</v>
      </c>
      <c r="N149" s="276"/>
      <c r="O149" s="277"/>
      <c r="P149" s="278" t="s">
        <v>1290</v>
      </c>
    </row>
    <row r="150" spans="1:16" s="207" customFormat="1" ht="18.75" customHeight="1">
      <c r="A150" s="201"/>
      <c r="B150" s="202">
        <v>2020257104</v>
      </c>
      <c r="C150" s="203" t="s">
        <v>1019</v>
      </c>
      <c r="D150" s="204" t="s">
        <v>1011</v>
      </c>
      <c r="E150" s="143" t="s">
        <v>1241</v>
      </c>
      <c r="F150" s="205">
        <v>35339</v>
      </c>
      <c r="G150" s="144" t="s">
        <v>23</v>
      </c>
      <c r="H150" s="205" t="s">
        <v>982</v>
      </c>
      <c r="I150" s="144"/>
      <c r="J150" s="144"/>
      <c r="K150" s="144"/>
      <c r="L150" s="144">
        <v>92</v>
      </c>
      <c r="M150" s="206" t="str">
        <f t="shared" si="5"/>
        <v>X SẮC</v>
      </c>
      <c r="N150" s="276"/>
      <c r="O150" s="277"/>
      <c r="P150" s="278" t="s">
        <v>1290</v>
      </c>
    </row>
    <row r="151" spans="1:16" s="207" customFormat="1" ht="18.75" customHeight="1">
      <c r="A151" s="201"/>
      <c r="B151" s="202">
        <v>2020257179</v>
      </c>
      <c r="C151" s="203" t="s">
        <v>999</v>
      </c>
      <c r="D151" s="204" t="s">
        <v>984</v>
      </c>
      <c r="E151" s="143" t="s">
        <v>1133</v>
      </c>
      <c r="F151" s="205">
        <v>35328</v>
      </c>
      <c r="G151" s="144" t="s">
        <v>23</v>
      </c>
      <c r="H151" s="205" t="s">
        <v>982</v>
      </c>
      <c r="I151" s="144"/>
      <c r="J151" s="144"/>
      <c r="K151" s="144"/>
      <c r="L151" s="144">
        <v>89</v>
      </c>
      <c r="M151" s="206" t="str">
        <f t="shared" si="5"/>
        <v>TỐT</v>
      </c>
      <c r="N151" s="276"/>
      <c r="O151" s="277"/>
      <c r="P151" s="278" t="s">
        <v>1290</v>
      </c>
    </row>
    <row r="152" spans="1:16" s="207" customFormat="1" ht="18.75" customHeight="1">
      <c r="A152" s="201"/>
      <c r="B152" s="202">
        <v>2020257341</v>
      </c>
      <c r="C152" s="203" t="s">
        <v>1052</v>
      </c>
      <c r="D152" s="204" t="s">
        <v>1006</v>
      </c>
      <c r="E152" s="143" t="s">
        <v>1216</v>
      </c>
      <c r="F152" s="205">
        <v>34736</v>
      </c>
      <c r="G152" s="144" t="s">
        <v>23</v>
      </c>
      <c r="H152" s="205" t="s">
        <v>982</v>
      </c>
      <c r="I152" s="144"/>
      <c r="J152" s="144"/>
      <c r="K152" s="144"/>
      <c r="L152" s="144">
        <v>92</v>
      </c>
      <c r="M152" s="206" t="str">
        <f t="shared" si="5"/>
        <v>X SẮC</v>
      </c>
      <c r="N152" s="276"/>
      <c r="O152" s="277"/>
      <c r="P152" s="278" t="s">
        <v>1290</v>
      </c>
    </row>
    <row r="153" spans="1:16" s="207" customFormat="1" ht="18.75" customHeight="1">
      <c r="A153" s="201"/>
      <c r="B153" s="202">
        <v>2020257520</v>
      </c>
      <c r="C153" s="203" t="s">
        <v>990</v>
      </c>
      <c r="D153" s="204" t="s">
        <v>986</v>
      </c>
      <c r="E153" s="143" t="s">
        <v>1239</v>
      </c>
      <c r="F153" s="205">
        <v>34966</v>
      </c>
      <c r="G153" s="144" t="s">
        <v>23</v>
      </c>
      <c r="H153" s="205" t="s">
        <v>982</v>
      </c>
      <c r="I153" s="144"/>
      <c r="J153" s="144"/>
      <c r="K153" s="144"/>
      <c r="L153" s="144">
        <v>87</v>
      </c>
      <c r="M153" s="206" t="str">
        <f t="shared" si="5"/>
        <v>TỐT</v>
      </c>
      <c r="N153" s="276"/>
      <c r="O153" s="277"/>
      <c r="P153" s="278" t="s">
        <v>1290</v>
      </c>
    </row>
    <row r="154" spans="1:16" s="207" customFormat="1" ht="18.75" customHeight="1">
      <c r="A154" s="201"/>
      <c r="B154" s="202">
        <v>2020264602</v>
      </c>
      <c r="C154" s="203" t="s">
        <v>979</v>
      </c>
      <c r="D154" s="204" t="s">
        <v>1238</v>
      </c>
      <c r="E154" s="143" t="s">
        <v>1020</v>
      </c>
      <c r="F154" s="205">
        <v>35014</v>
      </c>
      <c r="G154" s="144" t="s">
        <v>23</v>
      </c>
      <c r="H154" s="205" t="s">
        <v>982</v>
      </c>
      <c r="I154" s="144"/>
      <c r="J154" s="144"/>
      <c r="K154" s="144"/>
      <c r="L154" s="144">
        <v>85</v>
      </c>
      <c r="M154" s="206" t="str">
        <f t="shared" si="5"/>
        <v>TỐT</v>
      </c>
      <c r="N154" s="276"/>
      <c r="O154" s="277"/>
      <c r="P154" s="278" t="s">
        <v>1290</v>
      </c>
    </row>
    <row r="155" spans="1:16" s="207" customFormat="1" ht="18.75" customHeight="1">
      <c r="A155" s="201"/>
      <c r="B155" s="202">
        <v>2020513149</v>
      </c>
      <c r="C155" s="203" t="s">
        <v>1032</v>
      </c>
      <c r="D155" s="204" t="s">
        <v>1246</v>
      </c>
      <c r="E155" s="143" t="s">
        <v>1247</v>
      </c>
      <c r="F155" s="205">
        <v>35337</v>
      </c>
      <c r="G155" s="144" t="s">
        <v>23</v>
      </c>
      <c r="H155" s="205" t="s">
        <v>996</v>
      </c>
      <c r="I155" s="144"/>
      <c r="J155" s="144"/>
      <c r="K155" s="144"/>
      <c r="L155" s="144">
        <v>88</v>
      </c>
      <c r="M155" s="206" t="str">
        <f t="shared" si="5"/>
        <v>TỐT</v>
      </c>
      <c r="N155" s="276"/>
      <c r="O155" s="277"/>
      <c r="P155" s="278" t="s">
        <v>1290</v>
      </c>
    </row>
    <row r="156" spans="1:16" s="207" customFormat="1" ht="18.75" customHeight="1">
      <c r="A156" s="201"/>
      <c r="B156" s="202">
        <v>2020637794</v>
      </c>
      <c r="C156" s="203" t="s">
        <v>997</v>
      </c>
      <c r="D156" s="204" t="s">
        <v>1011</v>
      </c>
      <c r="E156" s="143" t="s">
        <v>1021</v>
      </c>
      <c r="F156" s="205">
        <v>35157</v>
      </c>
      <c r="G156" s="144" t="s">
        <v>23</v>
      </c>
      <c r="H156" s="205" t="s">
        <v>982</v>
      </c>
      <c r="I156" s="144"/>
      <c r="J156" s="144"/>
      <c r="K156" s="144"/>
      <c r="L156" s="144">
        <v>81</v>
      </c>
      <c r="M156" s="206" t="str">
        <f t="shared" si="5"/>
        <v>TỐT</v>
      </c>
      <c r="N156" s="276"/>
      <c r="O156" s="277"/>
      <c r="P156" s="278" t="s">
        <v>1290</v>
      </c>
    </row>
    <row r="157" spans="1:16" s="207" customFormat="1" ht="18.75" customHeight="1">
      <c r="A157" s="201"/>
      <c r="B157" s="202">
        <v>2021254135</v>
      </c>
      <c r="C157" s="203" t="s">
        <v>1015</v>
      </c>
      <c r="D157" s="204" t="s">
        <v>1137</v>
      </c>
      <c r="E157" s="143" t="s">
        <v>998</v>
      </c>
      <c r="F157" s="205">
        <v>35244</v>
      </c>
      <c r="G157" s="144" t="s">
        <v>23</v>
      </c>
      <c r="H157" s="205" t="s">
        <v>996</v>
      </c>
      <c r="I157" s="144"/>
      <c r="J157" s="144"/>
      <c r="K157" s="144"/>
      <c r="L157" s="144">
        <v>86</v>
      </c>
      <c r="M157" s="206" t="str">
        <f t="shared" si="5"/>
        <v>TỐT</v>
      </c>
      <c r="N157" s="276"/>
      <c r="O157" s="277"/>
      <c r="P157" s="278" t="s">
        <v>1290</v>
      </c>
    </row>
    <row r="158" spans="1:16" s="207" customFormat="1" ht="18.75" customHeight="1">
      <c r="A158" s="201"/>
      <c r="B158" s="202">
        <v>2021255972</v>
      </c>
      <c r="C158" s="203" t="s">
        <v>1110</v>
      </c>
      <c r="D158" s="204" t="s">
        <v>1242</v>
      </c>
      <c r="E158" s="143" t="s">
        <v>1243</v>
      </c>
      <c r="F158" s="205">
        <v>35400</v>
      </c>
      <c r="G158" s="144" t="s">
        <v>23</v>
      </c>
      <c r="H158" s="205" t="s">
        <v>996</v>
      </c>
      <c r="I158" s="144"/>
      <c r="J158" s="144"/>
      <c r="K158" s="144"/>
      <c r="L158" s="144">
        <v>87</v>
      </c>
      <c r="M158" s="206" t="str">
        <f t="shared" si="5"/>
        <v>TỐT</v>
      </c>
      <c r="N158" s="276"/>
      <c r="O158" s="277"/>
      <c r="P158" s="278" t="s">
        <v>1290</v>
      </c>
    </row>
    <row r="159" spans="1:16" s="207" customFormat="1" ht="18.75" customHeight="1">
      <c r="A159" s="201"/>
      <c r="B159" s="202">
        <v>2021514709</v>
      </c>
      <c r="C159" s="203" t="s">
        <v>1046</v>
      </c>
      <c r="D159" s="204" t="s">
        <v>1250</v>
      </c>
      <c r="E159" s="143" t="s">
        <v>1249</v>
      </c>
      <c r="F159" s="205">
        <v>35226</v>
      </c>
      <c r="G159" s="144" t="s">
        <v>23</v>
      </c>
      <c r="H159" s="205" t="s">
        <v>982</v>
      </c>
      <c r="I159" s="144"/>
      <c r="J159" s="144"/>
      <c r="K159" s="144"/>
      <c r="L159" s="144">
        <v>84</v>
      </c>
      <c r="M159" s="206" t="str">
        <f t="shared" si="5"/>
        <v>TỐT</v>
      </c>
      <c r="N159" s="276"/>
      <c r="O159" s="277"/>
      <c r="P159" s="278" t="s">
        <v>1290</v>
      </c>
    </row>
    <row r="160" spans="1:16" s="207" customFormat="1" ht="18.75" customHeight="1">
      <c r="A160" s="201"/>
      <c r="B160" s="202">
        <v>1910217026</v>
      </c>
      <c r="C160" s="203" t="s">
        <v>987</v>
      </c>
      <c r="D160" s="204" t="s">
        <v>1014</v>
      </c>
      <c r="E160" s="143" t="s">
        <v>1177</v>
      </c>
      <c r="F160" s="205">
        <v>34873</v>
      </c>
      <c r="G160" s="144" t="s">
        <v>24</v>
      </c>
      <c r="H160" s="205" t="s">
        <v>982</v>
      </c>
      <c r="I160" s="144"/>
      <c r="J160" s="144"/>
      <c r="K160" s="144"/>
      <c r="L160" s="144">
        <v>81</v>
      </c>
      <c r="M160" s="206" t="str">
        <f t="shared" si="5"/>
        <v>TỐT</v>
      </c>
      <c r="N160" s="276"/>
      <c r="O160" s="277"/>
      <c r="P160" s="278" t="s">
        <v>1457</v>
      </c>
    </row>
    <row r="161" spans="1:16" s="207" customFormat="1" ht="18.75" customHeight="1">
      <c r="A161" s="201"/>
      <c r="B161" s="202">
        <v>1920255566</v>
      </c>
      <c r="C161" s="203" t="s">
        <v>990</v>
      </c>
      <c r="D161" s="204" t="s">
        <v>1011</v>
      </c>
      <c r="E161" s="143" t="s">
        <v>1073</v>
      </c>
      <c r="F161" s="205">
        <v>34956</v>
      </c>
      <c r="G161" s="144" t="s">
        <v>24</v>
      </c>
      <c r="H161" s="205" t="s">
        <v>982</v>
      </c>
      <c r="I161" s="144"/>
      <c r="J161" s="144"/>
      <c r="K161" s="144"/>
      <c r="L161" s="144">
        <v>85</v>
      </c>
      <c r="M161" s="206" t="str">
        <f t="shared" si="5"/>
        <v>TỐT</v>
      </c>
      <c r="N161" s="276"/>
      <c r="O161" s="277"/>
      <c r="P161" s="278" t="s">
        <v>1457</v>
      </c>
    </row>
    <row r="162" spans="1:16" s="207" customFormat="1" ht="18.75" customHeight="1">
      <c r="A162" s="201"/>
      <c r="B162" s="202">
        <v>2020250509</v>
      </c>
      <c r="C162" s="203" t="s">
        <v>979</v>
      </c>
      <c r="D162" s="204" t="s">
        <v>1105</v>
      </c>
      <c r="E162" s="143" t="s">
        <v>1045</v>
      </c>
      <c r="F162" s="205">
        <v>35138</v>
      </c>
      <c r="G162" s="144" t="s">
        <v>24</v>
      </c>
      <c r="H162" s="205" t="s">
        <v>982</v>
      </c>
      <c r="I162" s="144"/>
      <c r="J162" s="144"/>
      <c r="K162" s="144"/>
      <c r="L162" s="144">
        <v>90</v>
      </c>
      <c r="M162" s="206" t="str">
        <f t="shared" si="5"/>
        <v>X SẮC</v>
      </c>
      <c r="N162" s="276"/>
      <c r="O162" s="277"/>
      <c r="P162" s="278" t="s">
        <v>1457</v>
      </c>
    </row>
    <row r="163" spans="1:16" s="207" customFormat="1" ht="18.75" customHeight="1">
      <c r="A163" s="201"/>
      <c r="B163" s="202">
        <v>2020250568</v>
      </c>
      <c r="C163" s="203" t="s">
        <v>990</v>
      </c>
      <c r="D163" s="204" t="s">
        <v>1011</v>
      </c>
      <c r="E163" s="143" t="s">
        <v>1139</v>
      </c>
      <c r="F163" s="205">
        <v>35019</v>
      </c>
      <c r="G163" s="144" t="s">
        <v>24</v>
      </c>
      <c r="H163" s="205" t="s">
        <v>982</v>
      </c>
      <c r="I163" s="144"/>
      <c r="J163" s="144"/>
      <c r="K163" s="144"/>
      <c r="L163" s="144">
        <v>80</v>
      </c>
      <c r="M163" s="206" t="str">
        <f t="shared" si="5"/>
        <v>TỐT</v>
      </c>
      <c r="N163" s="276"/>
      <c r="O163" s="277"/>
      <c r="P163" s="278" t="s">
        <v>1457</v>
      </c>
    </row>
    <row r="164" spans="1:16" s="207" customFormat="1" ht="18.75" customHeight="1">
      <c r="A164" s="201"/>
      <c r="B164" s="202">
        <v>2020250638</v>
      </c>
      <c r="C164" s="203" t="s">
        <v>987</v>
      </c>
      <c r="D164" s="204" t="s">
        <v>1038</v>
      </c>
      <c r="E164" s="143" t="s">
        <v>1177</v>
      </c>
      <c r="F164" s="205">
        <v>34853</v>
      </c>
      <c r="G164" s="144" t="s">
        <v>24</v>
      </c>
      <c r="H164" s="205" t="s">
        <v>982</v>
      </c>
      <c r="I164" s="144"/>
      <c r="J164" s="144"/>
      <c r="K164" s="144"/>
      <c r="L164" s="144">
        <v>84</v>
      </c>
      <c r="M164" s="206" t="str">
        <f t="shared" si="5"/>
        <v>TỐT</v>
      </c>
      <c r="N164" s="276"/>
      <c r="O164" s="277"/>
      <c r="P164" s="278" t="s">
        <v>1457</v>
      </c>
    </row>
    <row r="165" spans="1:16" s="207" customFormat="1" ht="18.75" customHeight="1">
      <c r="A165" s="201"/>
      <c r="B165" s="202">
        <v>2020253448</v>
      </c>
      <c r="C165" s="203" t="s">
        <v>1010</v>
      </c>
      <c r="D165" s="204" t="s">
        <v>1172</v>
      </c>
      <c r="E165" s="143" t="s">
        <v>1040</v>
      </c>
      <c r="F165" s="205">
        <v>35000</v>
      </c>
      <c r="G165" s="144" t="s">
        <v>24</v>
      </c>
      <c r="H165" s="205" t="s">
        <v>982</v>
      </c>
      <c r="I165" s="144"/>
      <c r="J165" s="144"/>
      <c r="K165" s="144"/>
      <c r="L165" s="144">
        <v>88</v>
      </c>
      <c r="M165" s="206" t="str">
        <f t="shared" si="5"/>
        <v>TỐT</v>
      </c>
      <c r="N165" s="276"/>
      <c r="O165" s="277"/>
      <c r="P165" s="278" t="s">
        <v>1457</v>
      </c>
    </row>
    <row r="166" spans="1:16" s="207" customFormat="1" ht="18.75" customHeight="1">
      <c r="A166" s="201"/>
      <c r="B166" s="202">
        <v>2020253500</v>
      </c>
      <c r="C166" s="203" t="s">
        <v>993</v>
      </c>
      <c r="D166" s="204" t="s">
        <v>1011</v>
      </c>
      <c r="E166" s="143" t="s">
        <v>1040</v>
      </c>
      <c r="F166" s="205">
        <v>35095</v>
      </c>
      <c r="G166" s="144" t="s">
        <v>24</v>
      </c>
      <c r="H166" s="205" t="s">
        <v>982</v>
      </c>
      <c r="I166" s="144"/>
      <c r="J166" s="144"/>
      <c r="K166" s="144"/>
      <c r="L166" s="144">
        <v>90</v>
      </c>
      <c r="M166" s="206" t="str">
        <f t="shared" si="5"/>
        <v>X SẮC</v>
      </c>
      <c r="N166" s="276"/>
      <c r="O166" s="277"/>
      <c r="P166" s="278" t="s">
        <v>1457</v>
      </c>
    </row>
    <row r="167" spans="1:16" s="207" customFormat="1" ht="18.75" customHeight="1">
      <c r="A167" s="201"/>
      <c r="B167" s="202">
        <v>2020253564</v>
      </c>
      <c r="C167" s="203" t="s">
        <v>979</v>
      </c>
      <c r="D167" s="204" t="s">
        <v>1125</v>
      </c>
      <c r="E167" s="143" t="s">
        <v>1023</v>
      </c>
      <c r="F167" s="205">
        <v>35318</v>
      </c>
      <c r="G167" s="144" t="s">
        <v>24</v>
      </c>
      <c r="H167" s="205" t="s">
        <v>982</v>
      </c>
      <c r="I167" s="144"/>
      <c r="J167" s="144"/>
      <c r="K167" s="144"/>
      <c r="L167" s="144">
        <v>82</v>
      </c>
      <c r="M167" s="206" t="str">
        <f t="shared" si="5"/>
        <v>TỐT</v>
      </c>
      <c r="N167" s="276"/>
      <c r="O167" s="277"/>
      <c r="P167" s="278" t="s">
        <v>1457</v>
      </c>
    </row>
    <row r="168" spans="1:16" s="207" customFormat="1" ht="18.75" customHeight="1">
      <c r="A168" s="201"/>
      <c r="B168" s="202">
        <v>2020253625</v>
      </c>
      <c r="C168" s="203" t="s">
        <v>993</v>
      </c>
      <c r="D168" s="204" t="s">
        <v>985</v>
      </c>
      <c r="E168" s="143" t="s">
        <v>1037</v>
      </c>
      <c r="F168" s="205">
        <v>35427</v>
      </c>
      <c r="G168" s="144" t="s">
        <v>24</v>
      </c>
      <c r="H168" s="205" t="s">
        <v>982</v>
      </c>
      <c r="I168" s="144"/>
      <c r="J168" s="144"/>
      <c r="K168" s="144"/>
      <c r="L168" s="144">
        <v>92</v>
      </c>
      <c r="M168" s="206" t="str">
        <f t="shared" si="5"/>
        <v>X SẮC</v>
      </c>
      <c r="N168" s="276"/>
      <c r="O168" s="277"/>
      <c r="P168" s="278" t="s">
        <v>1457</v>
      </c>
    </row>
    <row r="169" spans="1:16" s="207" customFormat="1" ht="18.75" customHeight="1">
      <c r="A169" s="201"/>
      <c r="B169" s="202">
        <v>2020253861</v>
      </c>
      <c r="C169" s="203" t="s">
        <v>979</v>
      </c>
      <c r="D169" s="204" t="s">
        <v>1022</v>
      </c>
      <c r="E169" s="143" t="s">
        <v>1028</v>
      </c>
      <c r="F169" s="205">
        <v>35060</v>
      </c>
      <c r="G169" s="144" t="s">
        <v>24</v>
      </c>
      <c r="H169" s="205" t="s">
        <v>982</v>
      </c>
      <c r="I169" s="144"/>
      <c r="J169" s="144"/>
      <c r="K169" s="144"/>
      <c r="L169" s="144">
        <v>83</v>
      </c>
      <c r="M169" s="206" t="str">
        <f t="shared" si="5"/>
        <v>TỐT</v>
      </c>
      <c r="N169" s="276"/>
      <c r="O169" s="277"/>
      <c r="P169" s="278" t="s">
        <v>1457</v>
      </c>
    </row>
    <row r="170" spans="1:16" s="207" customFormat="1" ht="18.75" customHeight="1">
      <c r="A170" s="201"/>
      <c r="B170" s="202">
        <v>2020254394</v>
      </c>
      <c r="C170" s="203" t="s">
        <v>999</v>
      </c>
      <c r="D170" s="204" t="s">
        <v>1281</v>
      </c>
      <c r="E170" s="143" t="s">
        <v>1024</v>
      </c>
      <c r="F170" s="205">
        <v>35355</v>
      </c>
      <c r="G170" s="144" t="s">
        <v>24</v>
      </c>
      <c r="H170" s="205" t="s">
        <v>982</v>
      </c>
      <c r="I170" s="144"/>
      <c r="J170" s="144"/>
      <c r="K170" s="144"/>
      <c r="L170" s="144">
        <v>83</v>
      </c>
      <c r="M170" s="206" t="str">
        <f t="shared" si="5"/>
        <v>TỐT</v>
      </c>
      <c r="N170" s="276"/>
      <c r="O170" s="277"/>
      <c r="P170" s="278" t="s">
        <v>1457</v>
      </c>
    </row>
    <row r="171" spans="1:16" s="207" customFormat="1" ht="18.75" customHeight="1">
      <c r="A171" s="201"/>
      <c r="B171" s="202">
        <v>2020254748</v>
      </c>
      <c r="C171" s="203" t="s">
        <v>990</v>
      </c>
      <c r="D171" s="204" t="s">
        <v>1265</v>
      </c>
      <c r="E171" s="143" t="s">
        <v>1439</v>
      </c>
      <c r="F171" s="205">
        <v>35378</v>
      </c>
      <c r="G171" s="144" t="s">
        <v>24</v>
      </c>
      <c r="H171" s="205" t="s">
        <v>982</v>
      </c>
      <c r="I171" s="144"/>
      <c r="J171" s="144"/>
      <c r="K171" s="144"/>
      <c r="L171" s="144">
        <v>95</v>
      </c>
      <c r="M171" s="206" t="str">
        <f t="shared" si="5"/>
        <v>X SẮC</v>
      </c>
      <c r="N171" s="276"/>
      <c r="O171" s="277"/>
      <c r="P171" s="278" t="s">
        <v>1457</v>
      </c>
    </row>
    <row r="172" spans="1:16" s="207" customFormat="1" ht="18.75" customHeight="1">
      <c r="A172" s="201"/>
      <c r="B172" s="202">
        <v>2020255697</v>
      </c>
      <c r="C172" s="203" t="s">
        <v>1046</v>
      </c>
      <c r="D172" s="204" t="s">
        <v>1041</v>
      </c>
      <c r="E172" s="143" t="s">
        <v>1024</v>
      </c>
      <c r="F172" s="205">
        <v>35262</v>
      </c>
      <c r="G172" s="144" t="s">
        <v>24</v>
      </c>
      <c r="H172" s="205" t="s">
        <v>982</v>
      </c>
      <c r="I172" s="144"/>
      <c r="J172" s="144"/>
      <c r="K172" s="144"/>
      <c r="L172" s="144">
        <v>80</v>
      </c>
      <c r="M172" s="206" t="str">
        <f t="shared" si="5"/>
        <v>TỐT</v>
      </c>
      <c r="N172" s="276"/>
      <c r="O172" s="277"/>
      <c r="P172" s="278" t="s">
        <v>1457</v>
      </c>
    </row>
    <row r="173" spans="1:16" s="207" customFormat="1" ht="18.75" customHeight="1">
      <c r="A173" s="201"/>
      <c r="B173" s="202">
        <v>2020255743</v>
      </c>
      <c r="C173" s="203" t="s">
        <v>1046</v>
      </c>
      <c r="D173" s="204" t="s">
        <v>984</v>
      </c>
      <c r="E173" s="143" t="s">
        <v>1049</v>
      </c>
      <c r="F173" s="205">
        <v>35143</v>
      </c>
      <c r="G173" s="144" t="s">
        <v>24</v>
      </c>
      <c r="H173" s="205" t="s">
        <v>982</v>
      </c>
      <c r="I173" s="144"/>
      <c r="J173" s="144"/>
      <c r="K173" s="144"/>
      <c r="L173" s="144">
        <v>88</v>
      </c>
      <c r="M173" s="206" t="str">
        <f t="shared" si="5"/>
        <v>TỐT</v>
      </c>
      <c r="N173" s="276"/>
      <c r="O173" s="277"/>
      <c r="P173" s="278" t="s">
        <v>1457</v>
      </c>
    </row>
    <row r="174" spans="1:16" s="207" customFormat="1" ht="18.75" customHeight="1">
      <c r="A174" s="201"/>
      <c r="B174" s="202">
        <v>2020256102</v>
      </c>
      <c r="C174" s="203" t="s">
        <v>1441</v>
      </c>
      <c r="D174" s="204" t="s">
        <v>1043</v>
      </c>
      <c r="E174" s="143" t="s">
        <v>1049</v>
      </c>
      <c r="F174" s="205">
        <v>34721</v>
      </c>
      <c r="G174" s="144" t="s">
        <v>24</v>
      </c>
      <c r="H174" s="205" t="s">
        <v>982</v>
      </c>
      <c r="I174" s="144"/>
      <c r="J174" s="144"/>
      <c r="K174" s="144"/>
      <c r="L174" s="144">
        <v>83</v>
      </c>
      <c r="M174" s="206" t="str">
        <f t="shared" si="5"/>
        <v>TỐT</v>
      </c>
      <c r="N174" s="276"/>
      <c r="O174" s="277"/>
      <c r="P174" s="278" t="s">
        <v>1457</v>
      </c>
    </row>
    <row r="175" spans="1:16" s="207" customFormat="1" ht="18.75" customHeight="1">
      <c r="A175" s="201"/>
      <c r="B175" s="202">
        <v>2020256105</v>
      </c>
      <c r="C175" s="203" t="s">
        <v>987</v>
      </c>
      <c r="D175" s="204" t="s">
        <v>986</v>
      </c>
      <c r="E175" s="143" t="s">
        <v>1045</v>
      </c>
      <c r="F175" s="205">
        <v>35232</v>
      </c>
      <c r="G175" s="144" t="s">
        <v>24</v>
      </c>
      <c r="H175" s="205" t="s">
        <v>982</v>
      </c>
      <c r="I175" s="144"/>
      <c r="J175" s="144"/>
      <c r="K175" s="144"/>
      <c r="L175" s="144">
        <v>84</v>
      </c>
      <c r="M175" s="206" t="str">
        <f t="shared" si="5"/>
        <v>TỐT</v>
      </c>
      <c r="N175" s="276"/>
      <c r="O175" s="277"/>
      <c r="P175" s="278" t="s">
        <v>1457</v>
      </c>
    </row>
    <row r="176" spans="1:16" s="207" customFormat="1" ht="18.75" customHeight="1">
      <c r="A176" s="201"/>
      <c r="B176" s="202">
        <v>2020256875</v>
      </c>
      <c r="C176" s="203" t="s">
        <v>1440</v>
      </c>
      <c r="D176" s="204" t="s">
        <v>1006</v>
      </c>
      <c r="E176" s="143" t="s">
        <v>1045</v>
      </c>
      <c r="F176" s="205">
        <v>35371</v>
      </c>
      <c r="G176" s="144" t="s">
        <v>24</v>
      </c>
      <c r="H176" s="205" t="s">
        <v>982</v>
      </c>
      <c r="I176" s="144"/>
      <c r="J176" s="144"/>
      <c r="K176" s="144"/>
      <c r="L176" s="144">
        <v>83</v>
      </c>
      <c r="M176" s="206" t="str">
        <f t="shared" si="5"/>
        <v>TỐT</v>
      </c>
      <c r="N176" s="276"/>
      <c r="O176" s="277"/>
      <c r="P176" s="278" t="s">
        <v>1457</v>
      </c>
    </row>
    <row r="177" spans="1:16" s="207" customFormat="1" ht="18.75" customHeight="1">
      <c r="A177" s="201"/>
      <c r="B177" s="202">
        <v>2020257968</v>
      </c>
      <c r="C177" s="203" t="s">
        <v>987</v>
      </c>
      <c r="D177" s="204" t="s">
        <v>1058</v>
      </c>
      <c r="E177" s="143" t="s">
        <v>1177</v>
      </c>
      <c r="F177" s="205">
        <v>34960</v>
      </c>
      <c r="G177" s="144" t="s">
        <v>24</v>
      </c>
      <c r="H177" s="205" t="s">
        <v>982</v>
      </c>
      <c r="I177" s="144"/>
      <c r="J177" s="144"/>
      <c r="K177" s="144"/>
      <c r="L177" s="144">
        <v>83</v>
      </c>
      <c r="M177" s="206" t="str">
        <f t="shared" si="5"/>
        <v>TỐT</v>
      </c>
      <c r="N177" s="276"/>
      <c r="O177" s="277"/>
      <c r="P177" s="278" t="s">
        <v>1457</v>
      </c>
    </row>
    <row r="178" spans="1:16" s="207" customFormat="1" ht="18.75" customHeight="1">
      <c r="A178" s="201"/>
      <c r="B178" s="202">
        <v>2020257972</v>
      </c>
      <c r="C178" s="203" t="s">
        <v>987</v>
      </c>
      <c r="D178" s="204" t="s">
        <v>1069</v>
      </c>
      <c r="E178" s="143" t="s">
        <v>1037</v>
      </c>
      <c r="F178" s="205">
        <v>35223</v>
      </c>
      <c r="G178" s="144" t="s">
        <v>24</v>
      </c>
      <c r="H178" s="205" t="s">
        <v>982</v>
      </c>
      <c r="I178" s="144"/>
      <c r="J178" s="144"/>
      <c r="K178" s="144"/>
      <c r="L178" s="144">
        <v>77</v>
      </c>
      <c r="M178" s="206" t="str">
        <f t="shared" si="5"/>
        <v>KHÁ</v>
      </c>
      <c r="N178" s="276"/>
      <c r="O178" s="277"/>
      <c r="P178" s="278" t="s">
        <v>1457</v>
      </c>
    </row>
    <row r="179" spans="1:16" s="207" customFormat="1" ht="18.75" customHeight="1">
      <c r="A179" s="201"/>
      <c r="B179" s="202">
        <v>2020258111</v>
      </c>
      <c r="C179" s="203" t="s">
        <v>990</v>
      </c>
      <c r="D179" s="204" t="s">
        <v>1011</v>
      </c>
      <c r="E179" s="143" t="s">
        <v>1155</v>
      </c>
      <c r="F179" s="205">
        <v>34799</v>
      </c>
      <c r="G179" s="144" t="s">
        <v>24</v>
      </c>
      <c r="H179" s="205" t="s">
        <v>982</v>
      </c>
      <c r="I179" s="144"/>
      <c r="J179" s="144"/>
      <c r="K179" s="144"/>
      <c r="L179" s="144">
        <v>80</v>
      </c>
      <c r="M179" s="206" t="str">
        <f t="shared" si="5"/>
        <v>TỐT</v>
      </c>
      <c r="N179" s="276"/>
      <c r="O179" s="277"/>
      <c r="P179" s="278" t="s">
        <v>1457</v>
      </c>
    </row>
    <row r="180" spans="1:16" s="207" customFormat="1" ht="18.75" customHeight="1">
      <c r="A180" s="201"/>
      <c r="B180" s="202">
        <v>2020258128</v>
      </c>
      <c r="C180" s="203" t="s">
        <v>990</v>
      </c>
      <c r="D180" s="204" t="s">
        <v>1022</v>
      </c>
      <c r="E180" s="143" t="s">
        <v>1040</v>
      </c>
      <c r="F180" s="205">
        <v>35117</v>
      </c>
      <c r="G180" s="144" t="s">
        <v>24</v>
      </c>
      <c r="H180" s="205" t="s">
        <v>982</v>
      </c>
      <c r="I180" s="144"/>
      <c r="J180" s="144"/>
      <c r="K180" s="144"/>
      <c r="L180" s="144">
        <v>85</v>
      </c>
      <c r="M180" s="206" t="str">
        <f t="shared" si="5"/>
        <v>TỐT</v>
      </c>
      <c r="N180" s="276"/>
      <c r="O180" s="277"/>
      <c r="P180" s="278" t="s">
        <v>1457</v>
      </c>
    </row>
    <row r="181" spans="1:16" s="207" customFormat="1" ht="18.75" customHeight="1">
      <c r="A181" s="201"/>
      <c r="B181" s="202">
        <v>2020264700</v>
      </c>
      <c r="C181" s="203" t="s">
        <v>1030</v>
      </c>
      <c r="D181" s="204" t="s">
        <v>986</v>
      </c>
      <c r="E181" s="143" t="s">
        <v>1045</v>
      </c>
      <c r="F181" s="205">
        <v>35122</v>
      </c>
      <c r="G181" s="144" t="s">
        <v>24</v>
      </c>
      <c r="H181" s="205" t="s">
        <v>982</v>
      </c>
      <c r="I181" s="144"/>
      <c r="J181" s="144"/>
      <c r="K181" s="144"/>
      <c r="L181" s="144">
        <v>84</v>
      </c>
      <c r="M181" s="206" t="str">
        <f t="shared" ref="M181:M212" si="6">IF(L181&gt;=90,"X SẮC",IF(L181&gt;=80,"TỐT",IF(L181&gt;=65,"KHÁ",IF(L181&gt;=50,"T. BÌNH",IF(L181&gt;=35,"YẾU","KÉM")))))</f>
        <v>TỐT</v>
      </c>
      <c r="N181" s="276"/>
      <c r="O181" s="277"/>
      <c r="P181" s="278" t="s">
        <v>1457</v>
      </c>
    </row>
    <row r="182" spans="1:16" s="207" customFormat="1" ht="18.75" customHeight="1">
      <c r="A182" s="201"/>
      <c r="B182" s="202">
        <v>2020267434</v>
      </c>
      <c r="C182" s="203" t="s">
        <v>1309</v>
      </c>
      <c r="D182" s="204" t="s">
        <v>1011</v>
      </c>
      <c r="E182" s="143" t="s">
        <v>1443</v>
      </c>
      <c r="F182" s="205">
        <v>35093</v>
      </c>
      <c r="G182" s="144" t="s">
        <v>24</v>
      </c>
      <c r="H182" s="205" t="s">
        <v>982</v>
      </c>
      <c r="I182" s="144"/>
      <c r="J182" s="144"/>
      <c r="K182" s="144"/>
      <c r="L182" s="144">
        <v>80</v>
      </c>
      <c r="M182" s="206" t="str">
        <f t="shared" si="6"/>
        <v>TỐT</v>
      </c>
      <c r="N182" s="276"/>
      <c r="O182" s="277"/>
      <c r="P182" s="278" t="s">
        <v>1457</v>
      </c>
    </row>
    <row r="183" spans="1:16" s="207" customFormat="1" ht="18.75" customHeight="1">
      <c r="A183" s="201"/>
      <c r="B183" s="202">
        <v>2020267627</v>
      </c>
      <c r="C183" s="203" t="s">
        <v>1198</v>
      </c>
      <c r="D183" s="204" t="s">
        <v>984</v>
      </c>
      <c r="E183" s="143" t="s">
        <v>1049</v>
      </c>
      <c r="F183" s="205">
        <v>35365</v>
      </c>
      <c r="G183" s="144" t="s">
        <v>24</v>
      </c>
      <c r="H183" s="205" t="s">
        <v>982</v>
      </c>
      <c r="I183" s="144"/>
      <c r="J183" s="144"/>
      <c r="K183" s="144"/>
      <c r="L183" s="144">
        <v>90</v>
      </c>
      <c r="M183" s="206" t="str">
        <f t="shared" si="6"/>
        <v>X SẮC</v>
      </c>
      <c r="N183" s="276"/>
      <c r="O183" s="277"/>
      <c r="P183" s="278" t="s">
        <v>1457</v>
      </c>
    </row>
    <row r="184" spans="1:16" s="207" customFormat="1" ht="18.75" customHeight="1">
      <c r="A184" s="201"/>
      <c r="B184" s="202">
        <v>2021254537</v>
      </c>
      <c r="C184" s="203" t="s">
        <v>987</v>
      </c>
      <c r="D184" s="204" t="s">
        <v>1232</v>
      </c>
      <c r="E184" s="143" t="s">
        <v>1174</v>
      </c>
      <c r="F184" s="205">
        <v>35218</v>
      </c>
      <c r="G184" s="144" t="s">
        <v>24</v>
      </c>
      <c r="H184" s="205" t="s">
        <v>996</v>
      </c>
      <c r="I184" s="144"/>
      <c r="J184" s="144"/>
      <c r="K184" s="144"/>
      <c r="L184" s="144">
        <v>83</v>
      </c>
      <c r="M184" s="206" t="str">
        <f t="shared" si="6"/>
        <v>TỐT</v>
      </c>
      <c r="N184" s="276"/>
      <c r="O184" s="277"/>
      <c r="P184" s="278" t="s">
        <v>1457</v>
      </c>
    </row>
    <row r="185" spans="1:16" s="207" customFormat="1" ht="18.75" customHeight="1">
      <c r="A185" s="201"/>
      <c r="B185" s="202">
        <v>2021257582</v>
      </c>
      <c r="C185" s="203" t="s">
        <v>990</v>
      </c>
      <c r="D185" s="204" t="s">
        <v>1442</v>
      </c>
      <c r="E185" s="143" t="s">
        <v>1172</v>
      </c>
      <c r="F185" s="205">
        <v>35310</v>
      </c>
      <c r="G185" s="144" t="s">
        <v>24</v>
      </c>
      <c r="H185" s="205" t="s">
        <v>996</v>
      </c>
      <c r="I185" s="144"/>
      <c r="J185" s="144"/>
      <c r="K185" s="144"/>
      <c r="L185" s="144">
        <v>80</v>
      </c>
      <c r="M185" s="206" t="str">
        <f t="shared" si="6"/>
        <v>TỐT</v>
      </c>
      <c r="N185" s="276"/>
      <c r="O185" s="277"/>
      <c r="P185" s="278" t="s">
        <v>1457</v>
      </c>
    </row>
    <row r="186" spans="1:16" s="207" customFormat="1" ht="18.75" customHeight="1">
      <c r="A186" s="201"/>
      <c r="B186" s="202">
        <v>2021257698</v>
      </c>
      <c r="C186" s="203" t="s">
        <v>990</v>
      </c>
      <c r="D186" s="204" t="s">
        <v>1186</v>
      </c>
      <c r="E186" s="143" t="s">
        <v>1030</v>
      </c>
      <c r="F186" s="205">
        <v>35016</v>
      </c>
      <c r="G186" s="144" t="s">
        <v>24</v>
      </c>
      <c r="H186" s="205" t="s">
        <v>996</v>
      </c>
      <c r="I186" s="144"/>
      <c r="J186" s="144"/>
      <c r="K186" s="144"/>
      <c r="L186" s="144">
        <v>97</v>
      </c>
      <c r="M186" s="206" t="str">
        <f t="shared" si="6"/>
        <v>X SẮC</v>
      </c>
      <c r="N186" s="276"/>
      <c r="O186" s="277"/>
      <c r="P186" s="278" t="s">
        <v>1457</v>
      </c>
    </row>
    <row r="187" spans="1:16" s="207" customFormat="1" ht="18.75" customHeight="1">
      <c r="A187" s="201"/>
      <c r="B187" s="202">
        <v>1821255722</v>
      </c>
      <c r="C187" s="203" t="s">
        <v>979</v>
      </c>
      <c r="D187" s="204" t="s">
        <v>1030</v>
      </c>
      <c r="E187" s="143" t="s">
        <v>1247</v>
      </c>
      <c r="F187" s="205">
        <v>34404</v>
      </c>
      <c r="G187" s="144" t="s">
        <v>13</v>
      </c>
      <c r="H187" s="205" t="s">
        <v>996</v>
      </c>
      <c r="I187" s="144"/>
      <c r="J187" s="144" t="s">
        <v>1031</v>
      </c>
      <c r="K187" s="144"/>
      <c r="L187" s="144">
        <v>77</v>
      </c>
      <c r="M187" s="206" t="str">
        <f t="shared" si="6"/>
        <v>KHÁ</v>
      </c>
      <c r="N187" s="276"/>
      <c r="O187" s="277"/>
      <c r="P187" s="278" t="s">
        <v>1290</v>
      </c>
    </row>
    <row r="188" spans="1:16" s="207" customFormat="1" ht="18.75" customHeight="1">
      <c r="A188" s="201"/>
      <c r="B188" s="202">
        <v>2020216466</v>
      </c>
      <c r="C188" s="203" t="s">
        <v>1030</v>
      </c>
      <c r="D188" s="204" t="s">
        <v>1213</v>
      </c>
      <c r="E188" s="143" t="s">
        <v>1068</v>
      </c>
      <c r="F188" s="205">
        <v>35354</v>
      </c>
      <c r="G188" s="144" t="s">
        <v>13</v>
      </c>
      <c r="H188" s="205" t="s">
        <v>982</v>
      </c>
      <c r="I188" s="144"/>
      <c r="J188" s="144" t="s">
        <v>1031</v>
      </c>
      <c r="K188" s="144"/>
      <c r="L188" s="144">
        <v>85</v>
      </c>
      <c r="M188" s="206" t="str">
        <f t="shared" si="6"/>
        <v>TỐT</v>
      </c>
      <c r="N188" s="276"/>
      <c r="O188" s="277"/>
      <c r="P188" s="278" t="s">
        <v>1290</v>
      </c>
    </row>
    <row r="189" spans="1:16" s="207" customFormat="1" ht="18.75" customHeight="1">
      <c r="A189" s="201"/>
      <c r="B189" s="202">
        <v>2020250770</v>
      </c>
      <c r="C189" s="203" t="s">
        <v>1015</v>
      </c>
      <c r="D189" s="204" t="s">
        <v>1083</v>
      </c>
      <c r="E189" s="143" t="s">
        <v>1073</v>
      </c>
      <c r="F189" s="205">
        <v>35199</v>
      </c>
      <c r="G189" s="144" t="s">
        <v>13</v>
      </c>
      <c r="H189" s="205" t="s">
        <v>982</v>
      </c>
      <c r="I189" s="144"/>
      <c r="J189" s="144" t="s">
        <v>1031</v>
      </c>
      <c r="K189" s="144"/>
      <c r="L189" s="144">
        <v>86</v>
      </c>
      <c r="M189" s="206" t="str">
        <f t="shared" si="6"/>
        <v>TỐT</v>
      </c>
      <c r="N189" s="276"/>
      <c r="O189" s="277"/>
      <c r="P189" s="278" t="s">
        <v>1290</v>
      </c>
    </row>
    <row r="190" spans="1:16" s="207" customFormat="1" ht="18.75" customHeight="1">
      <c r="A190" s="201"/>
      <c r="B190" s="202">
        <v>2020253546</v>
      </c>
      <c r="C190" s="203" t="s">
        <v>990</v>
      </c>
      <c r="D190" s="204" t="s">
        <v>1262</v>
      </c>
      <c r="E190" s="143" t="s">
        <v>1263</v>
      </c>
      <c r="F190" s="205">
        <v>35401</v>
      </c>
      <c r="G190" s="144" t="s">
        <v>13</v>
      </c>
      <c r="H190" s="205" t="s">
        <v>982</v>
      </c>
      <c r="I190" s="144"/>
      <c r="J190" s="144" t="s">
        <v>1031</v>
      </c>
      <c r="K190" s="144"/>
      <c r="L190" s="144">
        <v>86</v>
      </c>
      <c r="M190" s="206" t="str">
        <f t="shared" si="6"/>
        <v>TỐT</v>
      </c>
      <c r="N190" s="276"/>
      <c r="O190" s="277"/>
      <c r="P190" s="278" t="s">
        <v>1290</v>
      </c>
    </row>
    <row r="191" spans="1:16" s="207" customFormat="1" ht="18.75" customHeight="1">
      <c r="A191" s="201"/>
      <c r="B191" s="202">
        <v>2020253629</v>
      </c>
      <c r="C191" s="203" t="s">
        <v>979</v>
      </c>
      <c r="D191" s="204" t="s">
        <v>1267</v>
      </c>
      <c r="E191" s="143" t="s">
        <v>1073</v>
      </c>
      <c r="F191" s="205">
        <v>35151</v>
      </c>
      <c r="G191" s="144" t="s">
        <v>13</v>
      </c>
      <c r="H191" s="205" t="s">
        <v>982</v>
      </c>
      <c r="I191" s="144"/>
      <c r="J191" s="144" t="s">
        <v>1031</v>
      </c>
      <c r="K191" s="144"/>
      <c r="L191" s="144">
        <v>87</v>
      </c>
      <c r="M191" s="206" t="str">
        <f t="shared" si="6"/>
        <v>TỐT</v>
      </c>
      <c r="N191" s="276"/>
      <c r="O191" s="277"/>
      <c r="P191" s="278" t="s">
        <v>1290</v>
      </c>
    </row>
    <row r="192" spans="1:16" s="207" customFormat="1" ht="18.75" customHeight="1">
      <c r="A192" s="201"/>
      <c r="B192" s="202">
        <v>2020253837</v>
      </c>
      <c r="C192" s="203" t="s">
        <v>993</v>
      </c>
      <c r="D192" s="204" t="s">
        <v>1014</v>
      </c>
      <c r="E192" s="143" t="s">
        <v>1035</v>
      </c>
      <c r="F192" s="205">
        <v>35204</v>
      </c>
      <c r="G192" s="144" t="s">
        <v>13</v>
      </c>
      <c r="H192" s="205" t="s">
        <v>982</v>
      </c>
      <c r="I192" s="144"/>
      <c r="J192" s="144" t="s">
        <v>1031</v>
      </c>
      <c r="K192" s="144"/>
      <c r="L192" s="144">
        <v>86</v>
      </c>
      <c r="M192" s="206" t="str">
        <f t="shared" si="6"/>
        <v>TỐT</v>
      </c>
      <c r="N192" s="276"/>
      <c r="O192" s="277"/>
      <c r="P192" s="278" t="s">
        <v>1290</v>
      </c>
    </row>
    <row r="193" spans="1:16" s="207" customFormat="1" ht="18.75" customHeight="1">
      <c r="A193" s="201"/>
      <c r="B193" s="202">
        <v>2020253945</v>
      </c>
      <c r="C193" s="203" t="s">
        <v>990</v>
      </c>
      <c r="D193" s="204" t="s">
        <v>1048</v>
      </c>
      <c r="E193" s="143" t="s">
        <v>988</v>
      </c>
      <c r="F193" s="205">
        <v>35404</v>
      </c>
      <c r="G193" s="144" t="s">
        <v>13</v>
      </c>
      <c r="H193" s="205" t="s">
        <v>982</v>
      </c>
      <c r="I193" s="144"/>
      <c r="J193" s="144" t="s">
        <v>1031</v>
      </c>
      <c r="K193" s="144"/>
      <c r="L193" s="144">
        <v>95</v>
      </c>
      <c r="M193" s="206" t="str">
        <f t="shared" si="6"/>
        <v>X SẮC</v>
      </c>
      <c r="N193" s="276"/>
      <c r="O193" s="277"/>
      <c r="P193" s="278" t="s">
        <v>1290</v>
      </c>
    </row>
    <row r="194" spans="1:16" s="207" customFormat="1" ht="18.75" customHeight="1">
      <c r="A194" s="201"/>
      <c r="B194" s="202">
        <v>2020254267</v>
      </c>
      <c r="C194" s="203" t="s">
        <v>1052</v>
      </c>
      <c r="D194" s="204" t="s">
        <v>1043</v>
      </c>
      <c r="E194" s="143" t="s">
        <v>1261</v>
      </c>
      <c r="F194" s="205">
        <v>34994</v>
      </c>
      <c r="G194" s="144" t="s">
        <v>13</v>
      </c>
      <c r="H194" s="205" t="s">
        <v>982</v>
      </c>
      <c r="I194" s="144"/>
      <c r="J194" s="144" t="s">
        <v>1031</v>
      </c>
      <c r="K194" s="144"/>
      <c r="L194" s="144">
        <v>86</v>
      </c>
      <c r="M194" s="206" t="str">
        <f t="shared" si="6"/>
        <v>TỐT</v>
      </c>
      <c r="N194" s="276"/>
      <c r="O194" s="277"/>
      <c r="P194" s="278" t="s">
        <v>1290</v>
      </c>
    </row>
    <row r="195" spans="1:16" s="207" customFormat="1" ht="18.75" customHeight="1">
      <c r="A195" s="201"/>
      <c r="B195" s="202">
        <v>2020254526</v>
      </c>
      <c r="C195" s="203" t="s">
        <v>990</v>
      </c>
      <c r="D195" s="204" t="s">
        <v>1057</v>
      </c>
      <c r="E195" s="143" t="s">
        <v>1056</v>
      </c>
      <c r="F195" s="205">
        <v>35300</v>
      </c>
      <c r="G195" s="144" t="s">
        <v>13</v>
      </c>
      <c r="H195" s="205" t="s">
        <v>982</v>
      </c>
      <c r="I195" s="144"/>
      <c r="J195" s="144" t="s">
        <v>1031</v>
      </c>
      <c r="K195" s="144"/>
      <c r="L195" s="144">
        <v>86</v>
      </c>
      <c r="M195" s="206" t="str">
        <f t="shared" si="6"/>
        <v>TỐT</v>
      </c>
      <c r="N195" s="276"/>
      <c r="O195" s="277"/>
      <c r="P195" s="278" t="s">
        <v>1290</v>
      </c>
    </row>
    <row r="196" spans="1:16" s="207" customFormat="1" ht="18.75" customHeight="1">
      <c r="A196" s="201"/>
      <c r="B196" s="202">
        <v>2020254630</v>
      </c>
      <c r="C196" s="203" t="s">
        <v>979</v>
      </c>
      <c r="D196" s="204" t="s">
        <v>1043</v>
      </c>
      <c r="E196" s="143" t="s">
        <v>1259</v>
      </c>
      <c r="F196" s="205">
        <v>35081</v>
      </c>
      <c r="G196" s="144" t="s">
        <v>13</v>
      </c>
      <c r="H196" s="205" t="s">
        <v>982</v>
      </c>
      <c r="I196" s="144"/>
      <c r="J196" s="144" t="s">
        <v>1031</v>
      </c>
      <c r="K196" s="144"/>
      <c r="L196" s="144">
        <v>94</v>
      </c>
      <c r="M196" s="206" t="str">
        <f t="shared" si="6"/>
        <v>X SẮC</v>
      </c>
      <c r="N196" s="276"/>
      <c r="O196" s="277"/>
      <c r="P196" s="278" t="s">
        <v>1290</v>
      </c>
    </row>
    <row r="197" spans="1:16" s="207" customFormat="1" ht="18.75" customHeight="1">
      <c r="A197" s="201"/>
      <c r="B197" s="202">
        <v>2020255072</v>
      </c>
      <c r="C197" s="203" t="s">
        <v>990</v>
      </c>
      <c r="D197" s="204" t="s">
        <v>1011</v>
      </c>
      <c r="E197" s="143" t="s">
        <v>1068</v>
      </c>
      <c r="F197" s="205">
        <v>35347</v>
      </c>
      <c r="G197" s="144" t="s">
        <v>13</v>
      </c>
      <c r="H197" s="205" t="s">
        <v>982</v>
      </c>
      <c r="I197" s="144"/>
      <c r="J197" s="144" t="s">
        <v>1031</v>
      </c>
      <c r="K197" s="144"/>
      <c r="L197" s="144">
        <v>86</v>
      </c>
      <c r="M197" s="206" t="str">
        <f t="shared" si="6"/>
        <v>TỐT</v>
      </c>
      <c r="N197" s="276"/>
      <c r="O197" s="277"/>
      <c r="P197" s="278" t="s">
        <v>1290</v>
      </c>
    </row>
    <row r="198" spans="1:16" s="207" customFormat="1" ht="18.75" customHeight="1">
      <c r="A198" s="201"/>
      <c r="B198" s="202">
        <v>2020255651</v>
      </c>
      <c r="C198" s="203" t="s">
        <v>990</v>
      </c>
      <c r="D198" s="204" t="s">
        <v>1011</v>
      </c>
      <c r="E198" s="143" t="s">
        <v>985</v>
      </c>
      <c r="F198" s="205">
        <v>35055</v>
      </c>
      <c r="G198" s="144" t="s">
        <v>13</v>
      </c>
      <c r="H198" s="205" t="s">
        <v>982</v>
      </c>
      <c r="I198" s="144"/>
      <c r="J198" s="144" t="s">
        <v>1031</v>
      </c>
      <c r="K198" s="144"/>
      <c r="L198" s="144">
        <v>93</v>
      </c>
      <c r="M198" s="206" t="str">
        <f t="shared" si="6"/>
        <v>X SẮC</v>
      </c>
      <c r="N198" s="276"/>
      <c r="O198" s="277"/>
      <c r="P198" s="278" t="s">
        <v>1290</v>
      </c>
    </row>
    <row r="199" spans="1:16" s="207" customFormat="1" ht="18.75" customHeight="1">
      <c r="A199" s="201"/>
      <c r="B199" s="202">
        <v>2020255715</v>
      </c>
      <c r="C199" s="203" t="s">
        <v>990</v>
      </c>
      <c r="D199" s="204" t="s">
        <v>1058</v>
      </c>
      <c r="E199" s="143" t="s">
        <v>1059</v>
      </c>
      <c r="F199" s="205">
        <v>35287</v>
      </c>
      <c r="G199" s="144" t="s">
        <v>13</v>
      </c>
      <c r="H199" s="205" t="s">
        <v>982</v>
      </c>
      <c r="I199" s="144"/>
      <c r="J199" s="144" t="s">
        <v>1031</v>
      </c>
      <c r="K199" s="144"/>
      <c r="L199" s="144">
        <v>85</v>
      </c>
      <c r="M199" s="206" t="str">
        <f t="shared" si="6"/>
        <v>TỐT</v>
      </c>
      <c r="N199" s="276"/>
      <c r="O199" s="277"/>
      <c r="P199" s="278" t="s">
        <v>1290</v>
      </c>
    </row>
    <row r="200" spans="1:16" s="207" customFormat="1" ht="18.75" customHeight="1">
      <c r="A200" s="201"/>
      <c r="B200" s="202">
        <v>2020255968</v>
      </c>
      <c r="C200" s="203" t="s">
        <v>1019</v>
      </c>
      <c r="D200" s="204" t="s">
        <v>1022</v>
      </c>
      <c r="E200" s="143" t="s">
        <v>1181</v>
      </c>
      <c r="F200" s="205">
        <v>34917</v>
      </c>
      <c r="G200" s="144" t="s">
        <v>13</v>
      </c>
      <c r="H200" s="205" t="s">
        <v>982</v>
      </c>
      <c r="I200" s="144"/>
      <c r="J200" s="144" t="s">
        <v>1031</v>
      </c>
      <c r="K200" s="144"/>
      <c r="L200" s="144">
        <v>87</v>
      </c>
      <c r="M200" s="206" t="str">
        <f t="shared" si="6"/>
        <v>TỐT</v>
      </c>
      <c r="N200" s="276"/>
      <c r="O200" s="277"/>
      <c r="P200" s="278" t="s">
        <v>1290</v>
      </c>
    </row>
    <row r="201" spans="1:16" s="207" customFormat="1" ht="18.75" customHeight="1">
      <c r="A201" s="201"/>
      <c r="B201" s="202">
        <v>2020256372</v>
      </c>
      <c r="C201" s="203" t="s">
        <v>1032</v>
      </c>
      <c r="D201" s="204" t="s">
        <v>1011</v>
      </c>
      <c r="E201" s="143" t="s">
        <v>1258</v>
      </c>
      <c r="F201" s="205">
        <v>34955</v>
      </c>
      <c r="G201" s="144" t="s">
        <v>13</v>
      </c>
      <c r="H201" s="205" t="s">
        <v>982</v>
      </c>
      <c r="I201" s="144"/>
      <c r="J201" s="144" t="s">
        <v>1031</v>
      </c>
      <c r="K201" s="144"/>
      <c r="L201" s="144">
        <v>93</v>
      </c>
      <c r="M201" s="206" t="str">
        <f t="shared" si="6"/>
        <v>X SẮC</v>
      </c>
      <c r="N201" s="276"/>
      <c r="O201" s="277"/>
      <c r="P201" s="278" t="s">
        <v>1290</v>
      </c>
    </row>
    <row r="202" spans="1:16" s="207" customFormat="1" ht="18.75" customHeight="1">
      <c r="A202" s="201"/>
      <c r="B202" s="202">
        <v>2020256463</v>
      </c>
      <c r="C202" s="203" t="s">
        <v>990</v>
      </c>
      <c r="D202" s="204" t="s">
        <v>991</v>
      </c>
      <c r="E202" s="143" t="s">
        <v>1091</v>
      </c>
      <c r="F202" s="205">
        <v>35377</v>
      </c>
      <c r="G202" s="144" t="s">
        <v>13</v>
      </c>
      <c r="H202" s="205" t="s">
        <v>982</v>
      </c>
      <c r="I202" s="144"/>
      <c r="J202" s="144" t="s">
        <v>1031</v>
      </c>
      <c r="K202" s="144"/>
      <c r="L202" s="144">
        <v>85</v>
      </c>
      <c r="M202" s="206" t="str">
        <f t="shared" si="6"/>
        <v>TỐT</v>
      </c>
      <c r="N202" s="276"/>
      <c r="O202" s="277"/>
      <c r="P202" s="278" t="s">
        <v>1290</v>
      </c>
    </row>
    <row r="203" spans="1:16" s="207" customFormat="1" ht="18.75" customHeight="1">
      <c r="A203" s="201"/>
      <c r="B203" s="202">
        <v>2020257209</v>
      </c>
      <c r="C203" s="203" t="s">
        <v>990</v>
      </c>
      <c r="D203" s="204" t="s">
        <v>1014</v>
      </c>
      <c r="E203" s="143" t="s">
        <v>1260</v>
      </c>
      <c r="F203" s="205">
        <v>35148</v>
      </c>
      <c r="G203" s="144" t="s">
        <v>13</v>
      </c>
      <c r="H203" s="205" t="s">
        <v>982</v>
      </c>
      <c r="I203" s="144"/>
      <c r="J203" s="144" t="s">
        <v>1031</v>
      </c>
      <c r="K203" s="144"/>
      <c r="L203" s="144">
        <v>89</v>
      </c>
      <c r="M203" s="206" t="str">
        <f t="shared" si="6"/>
        <v>TỐT</v>
      </c>
      <c r="N203" s="276"/>
      <c r="O203" s="277"/>
      <c r="P203" s="278" t="s">
        <v>1290</v>
      </c>
    </row>
    <row r="204" spans="1:16" s="207" customFormat="1" ht="18.75" customHeight="1">
      <c r="A204" s="201"/>
      <c r="B204" s="202">
        <v>2020258001</v>
      </c>
      <c r="C204" s="203" t="s">
        <v>1092</v>
      </c>
      <c r="D204" s="204" t="s">
        <v>1216</v>
      </c>
      <c r="E204" s="143" t="s">
        <v>1068</v>
      </c>
      <c r="F204" s="205">
        <v>35301</v>
      </c>
      <c r="G204" s="144" t="s">
        <v>13</v>
      </c>
      <c r="H204" s="205" t="s">
        <v>982</v>
      </c>
      <c r="I204" s="144"/>
      <c r="J204" s="144" t="s">
        <v>1031</v>
      </c>
      <c r="K204" s="144"/>
      <c r="L204" s="144">
        <v>97</v>
      </c>
      <c r="M204" s="206" t="str">
        <f t="shared" si="6"/>
        <v>X SẮC</v>
      </c>
      <c r="N204" s="276"/>
      <c r="O204" s="277"/>
      <c r="P204" s="278" t="s">
        <v>1290</v>
      </c>
    </row>
    <row r="205" spans="1:16" s="207" customFormat="1" ht="18.75" customHeight="1">
      <c r="A205" s="201"/>
      <c r="B205" s="202">
        <v>2020258080</v>
      </c>
      <c r="C205" s="203" t="s">
        <v>987</v>
      </c>
      <c r="D205" s="204" t="s">
        <v>1011</v>
      </c>
      <c r="E205" s="143" t="s">
        <v>996</v>
      </c>
      <c r="F205" s="205">
        <v>35319</v>
      </c>
      <c r="G205" s="144" t="s">
        <v>13</v>
      </c>
      <c r="H205" s="205" t="s">
        <v>982</v>
      </c>
      <c r="I205" s="144"/>
      <c r="J205" s="144" t="s">
        <v>1031</v>
      </c>
      <c r="K205" s="144"/>
      <c r="L205" s="144">
        <v>93</v>
      </c>
      <c r="M205" s="206" t="str">
        <f t="shared" si="6"/>
        <v>X SẮC</v>
      </c>
      <c r="N205" s="276"/>
      <c r="O205" s="277"/>
      <c r="P205" s="278" t="s">
        <v>1290</v>
      </c>
    </row>
    <row r="206" spans="1:16" s="207" customFormat="1" ht="18.75" customHeight="1">
      <c r="A206" s="201"/>
      <c r="B206" s="202">
        <v>2020258161</v>
      </c>
      <c r="C206" s="203" t="s">
        <v>1264</v>
      </c>
      <c r="D206" s="204" t="s">
        <v>1265</v>
      </c>
      <c r="E206" s="143" t="s">
        <v>1056</v>
      </c>
      <c r="F206" s="205">
        <v>35348</v>
      </c>
      <c r="G206" s="144" t="s">
        <v>13</v>
      </c>
      <c r="H206" s="205" t="s">
        <v>982</v>
      </c>
      <c r="I206" s="144"/>
      <c r="J206" s="144" t="s">
        <v>1031</v>
      </c>
      <c r="K206" s="144"/>
      <c r="L206" s="144">
        <v>86</v>
      </c>
      <c r="M206" s="206" t="str">
        <f t="shared" si="6"/>
        <v>TỐT</v>
      </c>
      <c r="N206" s="276"/>
      <c r="O206" s="277"/>
      <c r="P206" s="278" t="s">
        <v>1290</v>
      </c>
    </row>
    <row r="207" spans="1:16" s="207" customFormat="1" ht="18.75" customHeight="1">
      <c r="A207" s="201"/>
      <c r="B207" s="202">
        <v>2020714555</v>
      </c>
      <c r="C207" s="203" t="s">
        <v>990</v>
      </c>
      <c r="D207" s="204" t="s">
        <v>1194</v>
      </c>
      <c r="E207" s="143" t="s">
        <v>1266</v>
      </c>
      <c r="F207" s="205">
        <v>35262</v>
      </c>
      <c r="G207" s="144" t="s">
        <v>13</v>
      </c>
      <c r="H207" s="205" t="s">
        <v>982</v>
      </c>
      <c r="I207" s="144"/>
      <c r="J207" s="144" t="s">
        <v>1031</v>
      </c>
      <c r="K207" s="144"/>
      <c r="L207" s="144">
        <v>87</v>
      </c>
      <c r="M207" s="206" t="str">
        <f t="shared" si="6"/>
        <v>TỐT</v>
      </c>
      <c r="N207" s="276"/>
      <c r="O207" s="277"/>
      <c r="P207" s="278" t="s">
        <v>1290</v>
      </c>
    </row>
    <row r="208" spans="1:16" s="207" customFormat="1" ht="18.75" customHeight="1">
      <c r="A208" s="201"/>
      <c r="B208" s="202">
        <v>2021254034</v>
      </c>
      <c r="C208" s="203" t="s">
        <v>1046</v>
      </c>
      <c r="D208" s="204" t="s">
        <v>1050</v>
      </c>
      <c r="E208" s="143" t="s">
        <v>996</v>
      </c>
      <c r="F208" s="205">
        <v>35127</v>
      </c>
      <c r="G208" s="144" t="s">
        <v>13</v>
      </c>
      <c r="H208" s="205" t="s">
        <v>996</v>
      </c>
      <c r="I208" s="144"/>
      <c r="J208" s="144" t="s">
        <v>1031</v>
      </c>
      <c r="K208" s="144"/>
      <c r="L208" s="144">
        <v>87</v>
      </c>
      <c r="M208" s="206" t="str">
        <f t="shared" si="6"/>
        <v>TỐT</v>
      </c>
      <c r="N208" s="276"/>
      <c r="O208" s="277"/>
      <c r="P208" s="278" t="s">
        <v>1290</v>
      </c>
    </row>
    <row r="209" spans="1:16" s="207" customFormat="1" ht="18.75" customHeight="1">
      <c r="A209" s="201"/>
      <c r="B209" s="202">
        <v>2021256327</v>
      </c>
      <c r="C209" s="203" t="s">
        <v>1015</v>
      </c>
      <c r="D209" s="204" t="s">
        <v>1011</v>
      </c>
      <c r="E209" s="143" t="s">
        <v>1228</v>
      </c>
      <c r="F209" s="205">
        <v>35409</v>
      </c>
      <c r="G209" s="144" t="s">
        <v>13</v>
      </c>
      <c r="H209" s="205" t="s">
        <v>982</v>
      </c>
      <c r="I209" s="144"/>
      <c r="J209" s="144" t="s">
        <v>1031</v>
      </c>
      <c r="K209" s="144"/>
      <c r="L209" s="144">
        <v>86</v>
      </c>
      <c r="M209" s="206" t="str">
        <f t="shared" si="6"/>
        <v>TỐT</v>
      </c>
      <c r="N209" s="276"/>
      <c r="O209" s="277"/>
      <c r="P209" s="278" t="s">
        <v>1290</v>
      </c>
    </row>
    <row r="210" spans="1:16" s="207" customFormat="1" ht="18.75" customHeight="1">
      <c r="A210" s="201"/>
      <c r="B210" s="202">
        <v>161325320</v>
      </c>
      <c r="C210" s="203" t="s">
        <v>993</v>
      </c>
      <c r="D210" s="204" t="s">
        <v>1420</v>
      </c>
      <c r="E210" s="143" t="s">
        <v>1023</v>
      </c>
      <c r="F210" s="205">
        <v>33626</v>
      </c>
      <c r="G210" s="144" t="s">
        <v>25</v>
      </c>
      <c r="H210" s="205" t="s">
        <v>982</v>
      </c>
      <c r="I210" s="144"/>
      <c r="J210" s="144" t="s">
        <v>1031</v>
      </c>
      <c r="K210" s="144"/>
      <c r="L210" s="144">
        <v>75</v>
      </c>
      <c r="M210" s="206" t="str">
        <f t="shared" si="6"/>
        <v>KHÁ</v>
      </c>
      <c r="N210" s="276"/>
      <c r="O210" s="277"/>
      <c r="P210" s="278" t="s">
        <v>1438</v>
      </c>
    </row>
    <row r="211" spans="1:16" s="207" customFormat="1" ht="18.75" customHeight="1">
      <c r="A211" s="201"/>
      <c r="B211" s="202">
        <v>162314737</v>
      </c>
      <c r="C211" s="203" t="s">
        <v>1418</v>
      </c>
      <c r="D211" s="204" t="s">
        <v>1366</v>
      </c>
      <c r="E211" s="143" t="s">
        <v>1104</v>
      </c>
      <c r="F211" s="205">
        <v>33478</v>
      </c>
      <c r="G211" s="144" t="s">
        <v>25</v>
      </c>
      <c r="H211" s="205" t="s">
        <v>982</v>
      </c>
      <c r="I211" s="144"/>
      <c r="J211" s="144" t="s">
        <v>1031</v>
      </c>
      <c r="K211" s="144"/>
      <c r="L211" s="144">
        <v>78</v>
      </c>
      <c r="M211" s="206" t="str">
        <f t="shared" si="6"/>
        <v>KHÁ</v>
      </c>
      <c r="N211" s="276"/>
      <c r="O211" s="277"/>
      <c r="P211" s="278" t="s">
        <v>1438</v>
      </c>
    </row>
    <row r="212" spans="1:16" s="207" customFormat="1" ht="18.75" customHeight="1">
      <c r="A212" s="201"/>
      <c r="B212" s="202">
        <v>1821253677</v>
      </c>
      <c r="C212" s="203" t="s">
        <v>1418</v>
      </c>
      <c r="D212" s="204" t="s">
        <v>1113</v>
      </c>
      <c r="E212" s="143" t="s">
        <v>1191</v>
      </c>
      <c r="F212" s="205">
        <v>34440</v>
      </c>
      <c r="G212" s="144" t="s">
        <v>25</v>
      </c>
      <c r="H212" s="205" t="s">
        <v>996</v>
      </c>
      <c r="I212" s="144"/>
      <c r="J212" s="144" t="s">
        <v>1031</v>
      </c>
      <c r="K212" s="144"/>
      <c r="L212" s="144">
        <v>70</v>
      </c>
      <c r="M212" s="206" t="str">
        <f t="shared" si="6"/>
        <v>KHÁ</v>
      </c>
      <c r="N212" s="276"/>
      <c r="O212" s="277"/>
      <c r="P212" s="278" t="s">
        <v>1438</v>
      </c>
    </row>
    <row r="213" spans="1:16" s="207" customFormat="1" ht="18.75" customHeight="1">
      <c r="A213" s="201"/>
      <c r="B213" s="202">
        <v>1821255380</v>
      </c>
      <c r="C213" s="203" t="s">
        <v>1198</v>
      </c>
      <c r="D213" s="204" t="s">
        <v>1196</v>
      </c>
      <c r="E213" s="143" t="s">
        <v>1211</v>
      </c>
      <c r="F213" s="205">
        <v>34631</v>
      </c>
      <c r="G213" s="144" t="s">
        <v>25</v>
      </c>
      <c r="H213" s="205" t="s">
        <v>996</v>
      </c>
      <c r="I213" s="144"/>
      <c r="J213" s="144" t="s">
        <v>1031</v>
      </c>
      <c r="K213" s="144"/>
      <c r="L213" s="144">
        <v>82</v>
      </c>
      <c r="M213" s="206" t="str">
        <f t="shared" ref="M213:M244" si="7">IF(L213&gt;=90,"X SẮC",IF(L213&gt;=80,"TỐT",IF(L213&gt;=65,"KHÁ",IF(L213&gt;=50,"T. BÌNH",IF(L213&gt;=35,"YẾU","KÉM")))))</f>
        <v>TỐT</v>
      </c>
      <c r="N213" s="276"/>
      <c r="O213" s="277"/>
      <c r="P213" s="278" t="s">
        <v>1438</v>
      </c>
    </row>
    <row r="214" spans="1:16" s="207" customFormat="1" ht="18.75" customHeight="1">
      <c r="A214" s="201"/>
      <c r="B214" s="202">
        <v>1920514173</v>
      </c>
      <c r="C214" s="203" t="s">
        <v>1019</v>
      </c>
      <c r="D214" s="204" t="s">
        <v>1006</v>
      </c>
      <c r="E214" s="143" t="s">
        <v>1020</v>
      </c>
      <c r="F214" s="205">
        <v>34566</v>
      </c>
      <c r="G214" s="144" t="s">
        <v>25</v>
      </c>
      <c r="H214" s="205" t="s">
        <v>982</v>
      </c>
      <c r="I214" s="144"/>
      <c r="J214" s="144" t="s">
        <v>1031</v>
      </c>
      <c r="K214" s="144"/>
      <c r="L214" s="144">
        <v>84</v>
      </c>
      <c r="M214" s="206" t="str">
        <f t="shared" si="7"/>
        <v>TỐT</v>
      </c>
      <c r="N214" s="276"/>
      <c r="O214" s="277"/>
      <c r="P214" s="278" t="s">
        <v>1438</v>
      </c>
    </row>
    <row r="215" spans="1:16" s="207" customFormat="1" ht="18.75" customHeight="1">
      <c r="A215" s="201"/>
      <c r="B215" s="202">
        <v>1921255451</v>
      </c>
      <c r="C215" s="203" t="s">
        <v>1046</v>
      </c>
      <c r="D215" s="204" t="s">
        <v>1419</v>
      </c>
      <c r="E215" s="143" t="s">
        <v>1268</v>
      </c>
      <c r="F215" s="205">
        <v>34107</v>
      </c>
      <c r="G215" s="144" t="s">
        <v>25</v>
      </c>
      <c r="H215" s="205" t="s">
        <v>996</v>
      </c>
      <c r="I215" s="144"/>
      <c r="J215" s="144" t="s">
        <v>1031</v>
      </c>
      <c r="K215" s="144"/>
      <c r="L215" s="144">
        <v>74</v>
      </c>
      <c r="M215" s="206" t="str">
        <f t="shared" si="7"/>
        <v>KHÁ</v>
      </c>
      <c r="N215" s="276"/>
      <c r="O215" s="277"/>
      <c r="P215" s="278" t="s">
        <v>1438</v>
      </c>
    </row>
    <row r="216" spans="1:16" s="207" customFormat="1" ht="18.75" customHeight="1">
      <c r="A216" s="201"/>
      <c r="B216" s="202">
        <v>1921255455</v>
      </c>
      <c r="C216" s="203" t="s">
        <v>987</v>
      </c>
      <c r="D216" s="204" t="s">
        <v>988</v>
      </c>
      <c r="E216" s="143" t="s">
        <v>1416</v>
      </c>
      <c r="F216" s="205">
        <v>34892</v>
      </c>
      <c r="G216" s="144" t="s">
        <v>25</v>
      </c>
      <c r="H216" s="205" t="s">
        <v>996</v>
      </c>
      <c r="I216" s="144"/>
      <c r="J216" s="144" t="s">
        <v>1031</v>
      </c>
      <c r="K216" s="144"/>
      <c r="L216" s="144">
        <v>0</v>
      </c>
      <c r="M216" s="206" t="str">
        <f t="shared" si="7"/>
        <v>KÉM</v>
      </c>
      <c r="N216" s="276" t="s">
        <v>1417</v>
      </c>
      <c r="O216" s="277"/>
      <c r="P216" s="278" t="s">
        <v>1438</v>
      </c>
    </row>
    <row r="217" spans="1:16" s="207" customFormat="1" ht="18.75" customHeight="1">
      <c r="A217" s="201"/>
      <c r="B217" s="202">
        <v>1921633998</v>
      </c>
      <c r="C217" s="203" t="s">
        <v>990</v>
      </c>
      <c r="D217" s="204" t="s">
        <v>996</v>
      </c>
      <c r="E217" s="143" t="s">
        <v>1223</v>
      </c>
      <c r="F217" s="205">
        <v>34910</v>
      </c>
      <c r="G217" s="144" t="s">
        <v>25</v>
      </c>
      <c r="H217" s="205" t="s">
        <v>996</v>
      </c>
      <c r="I217" s="144"/>
      <c r="J217" s="144" t="s">
        <v>1031</v>
      </c>
      <c r="K217" s="144"/>
      <c r="L217" s="144">
        <v>70</v>
      </c>
      <c r="M217" s="206" t="str">
        <f t="shared" si="7"/>
        <v>KHÁ</v>
      </c>
      <c r="N217" s="276"/>
      <c r="O217" s="277"/>
      <c r="P217" s="278" t="s">
        <v>1438</v>
      </c>
    </row>
    <row r="218" spans="1:16" s="207" customFormat="1" ht="18.75" customHeight="1">
      <c r="A218" s="201"/>
      <c r="B218" s="202">
        <v>2020214157</v>
      </c>
      <c r="C218" s="203" t="s">
        <v>1118</v>
      </c>
      <c r="D218" s="204" t="s">
        <v>1084</v>
      </c>
      <c r="E218" s="143" t="s">
        <v>1083</v>
      </c>
      <c r="F218" s="205">
        <v>35224</v>
      </c>
      <c r="G218" s="144" t="s">
        <v>25</v>
      </c>
      <c r="H218" s="205" t="s">
        <v>982</v>
      </c>
      <c r="I218" s="144"/>
      <c r="J218" s="144" t="s">
        <v>1031</v>
      </c>
      <c r="K218" s="144"/>
      <c r="L218" s="144">
        <v>89</v>
      </c>
      <c r="M218" s="206" t="str">
        <f t="shared" si="7"/>
        <v>TỐT</v>
      </c>
      <c r="N218" s="276" t="s">
        <v>1495</v>
      </c>
      <c r="O218" s="277"/>
      <c r="P218" s="278" t="s">
        <v>1438</v>
      </c>
    </row>
    <row r="219" spans="1:16" s="207" customFormat="1" ht="18.75" customHeight="1">
      <c r="A219" s="201"/>
      <c r="B219" s="202">
        <v>2020250654</v>
      </c>
      <c r="C219" s="203" t="s">
        <v>993</v>
      </c>
      <c r="D219" s="204" t="s">
        <v>1412</v>
      </c>
      <c r="E219" s="143" t="s">
        <v>1050</v>
      </c>
      <c r="F219" s="205">
        <v>35078</v>
      </c>
      <c r="G219" s="144" t="s">
        <v>25</v>
      </c>
      <c r="H219" s="205" t="s">
        <v>982</v>
      </c>
      <c r="I219" s="144"/>
      <c r="J219" s="144" t="s">
        <v>1031</v>
      </c>
      <c r="K219" s="144"/>
      <c r="L219" s="144">
        <v>84</v>
      </c>
      <c r="M219" s="206" t="str">
        <f t="shared" si="7"/>
        <v>TỐT</v>
      </c>
      <c r="N219" s="276"/>
      <c r="O219" s="277"/>
      <c r="P219" s="278" t="s">
        <v>1438</v>
      </c>
    </row>
    <row r="220" spans="1:16" s="207" customFormat="1" ht="18.75" customHeight="1">
      <c r="A220" s="201"/>
      <c r="B220" s="202">
        <v>2020253997</v>
      </c>
      <c r="C220" s="203" t="s">
        <v>987</v>
      </c>
      <c r="D220" s="204" t="s">
        <v>1194</v>
      </c>
      <c r="E220" s="143" t="s">
        <v>1083</v>
      </c>
      <c r="F220" s="205">
        <v>35036</v>
      </c>
      <c r="G220" s="144" t="s">
        <v>25</v>
      </c>
      <c r="H220" s="205" t="s">
        <v>982</v>
      </c>
      <c r="I220" s="144"/>
      <c r="J220" s="144" t="s">
        <v>1031</v>
      </c>
      <c r="K220" s="144"/>
      <c r="L220" s="144">
        <v>84</v>
      </c>
      <c r="M220" s="206" t="str">
        <f t="shared" si="7"/>
        <v>TỐT</v>
      </c>
      <c r="N220" s="276"/>
      <c r="O220" s="277"/>
      <c r="P220" s="278" t="s">
        <v>1438</v>
      </c>
    </row>
    <row r="221" spans="1:16" s="207" customFormat="1" ht="18.75" customHeight="1">
      <c r="A221" s="201"/>
      <c r="B221" s="202">
        <v>2020254097</v>
      </c>
      <c r="C221" s="203" t="s">
        <v>1032</v>
      </c>
      <c r="D221" s="204" t="s">
        <v>1011</v>
      </c>
      <c r="E221" s="143" t="s">
        <v>1100</v>
      </c>
      <c r="F221" s="205">
        <v>35350</v>
      </c>
      <c r="G221" s="144" t="s">
        <v>25</v>
      </c>
      <c r="H221" s="205" t="s">
        <v>982</v>
      </c>
      <c r="I221" s="144"/>
      <c r="J221" s="144" t="s">
        <v>1031</v>
      </c>
      <c r="K221" s="144"/>
      <c r="L221" s="144">
        <v>84</v>
      </c>
      <c r="M221" s="206" t="str">
        <f t="shared" si="7"/>
        <v>TỐT</v>
      </c>
      <c r="N221" s="276"/>
      <c r="O221" s="277"/>
      <c r="P221" s="278" t="s">
        <v>1438</v>
      </c>
    </row>
    <row r="222" spans="1:16" s="207" customFormat="1" ht="18.75" customHeight="1">
      <c r="A222" s="201"/>
      <c r="B222" s="202">
        <v>2020254326</v>
      </c>
      <c r="C222" s="203" t="s">
        <v>979</v>
      </c>
      <c r="D222" s="204" t="s">
        <v>1409</v>
      </c>
      <c r="E222" s="143" t="s">
        <v>1091</v>
      </c>
      <c r="F222" s="205">
        <v>35032</v>
      </c>
      <c r="G222" s="144" t="s">
        <v>25</v>
      </c>
      <c r="H222" s="205" t="s">
        <v>982</v>
      </c>
      <c r="I222" s="144"/>
      <c r="J222" s="144" t="s">
        <v>1031</v>
      </c>
      <c r="K222" s="144"/>
      <c r="L222" s="144">
        <v>84</v>
      </c>
      <c r="M222" s="206" t="str">
        <f t="shared" si="7"/>
        <v>TỐT</v>
      </c>
      <c r="N222" s="276"/>
      <c r="O222" s="277"/>
      <c r="P222" s="278" t="s">
        <v>1438</v>
      </c>
    </row>
    <row r="223" spans="1:16" s="207" customFormat="1" ht="18.75" customHeight="1">
      <c r="A223" s="201"/>
      <c r="B223" s="202">
        <v>2020254372</v>
      </c>
      <c r="C223" s="203" t="s">
        <v>1019</v>
      </c>
      <c r="D223" s="204" t="s">
        <v>1011</v>
      </c>
      <c r="E223" s="143" t="s">
        <v>1091</v>
      </c>
      <c r="F223" s="205">
        <v>35066</v>
      </c>
      <c r="G223" s="144" t="s">
        <v>25</v>
      </c>
      <c r="H223" s="205" t="s">
        <v>982</v>
      </c>
      <c r="I223" s="144"/>
      <c r="J223" s="144" t="s">
        <v>1031</v>
      </c>
      <c r="K223" s="144"/>
      <c r="L223" s="144">
        <v>84</v>
      </c>
      <c r="M223" s="206" t="str">
        <f t="shared" si="7"/>
        <v>TỐT</v>
      </c>
      <c r="N223" s="276"/>
      <c r="O223" s="277"/>
      <c r="P223" s="278" t="s">
        <v>1438</v>
      </c>
    </row>
    <row r="224" spans="1:16" s="207" customFormat="1" ht="18.75" customHeight="1">
      <c r="A224" s="201"/>
      <c r="B224" s="202">
        <v>2020254645</v>
      </c>
      <c r="C224" s="203" t="s">
        <v>990</v>
      </c>
      <c r="D224" s="204" t="s">
        <v>1038</v>
      </c>
      <c r="E224" s="143" t="s">
        <v>1087</v>
      </c>
      <c r="F224" s="205">
        <v>35184</v>
      </c>
      <c r="G224" s="144" t="s">
        <v>25</v>
      </c>
      <c r="H224" s="205" t="s">
        <v>982</v>
      </c>
      <c r="I224" s="144"/>
      <c r="J224" s="144" t="s">
        <v>1031</v>
      </c>
      <c r="K224" s="144"/>
      <c r="L224" s="144">
        <v>97</v>
      </c>
      <c r="M224" s="206" t="str">
        <f t="shared" si="7"/>
        <v>X SẮC</v>
      </c>
      <c r="N224" s="276"/>
      <c r="O224" s="277"/>
      <c r="P224" s="278" t="s">
        <v>1438</v>
      </c>
    </row>
    <row r="225" spans="1:16" s="207" customFormat="1" ht="18.75" customHeight="1">
      <c r="A225" s="201"/>
      <c r="B225" s="202">
        <v>2020254843</v>
      </c>
      <c r="C225" s="203" t="s">
        <v>979</v>
      </c>
      <c r="D225" s="204" t="s">
        <v>1378</v>
      </c>
      <c r="E225" s="143" t="s">
        <v>1098</v>
      </c>
      <c r="F225" s="205">
        <v>35092</v>
      </c>
      <c r="G225" s="144" t="s">
        <v>25</v>
      </c>
      <c r="H225" s="205" t="s">
        <v>982</v>
      </c>
      <c r="I225" s="144"/>
      <c r="J225" s="144" t="s">
        <v>1031</v>
      </c>
      <c r="K225" s="144"/>
      <c r="L225" s="144">
        <v>90</v>
      </c>
      <c r="M225" s="206" t="str">
        <f t="shared" si="7"/>
        <v>X SẮC</v>
      </c>
      <c r="N225" s="276"/>
      <c r="O225" s="277"/>
      <c r="P225" s="278" t="s">
        <v>1438</v>
      </c>
    </row>
    <row r="226" spans="1:16" s="207" customFormat="1" ht="18.75" customHeight="1">
      <c r="A226" s="201"/>
      <c r="B226" s="202">
        <v>2020255967</v>
      </c>
      <c r="C226" s="203" t="s">
        <v>1015</v>
      </c>
      <c r="D226" s="204" t="s">
        <v>1022</v>
      </c>
      <c r="E226" s="143" t="s">
        <v>1050</v>
      </c>
      <c r="F226" s="205">
        <v>35013</v>
      </c>
      <c r="G226" s="144" t="s">
        <v>25</v>
      </c>
      <c r="H226" s="205" t="s">
        <v>982</v>
      </c>
      <c r="I226" s="144"/>
      <c r="J226" s="144" t="s">
        <v>1031</v>
      </c>
      <c r="K226" s="144"/>
      <c r="L226" s="144">
        <v>82</v>
      </c>
      <c r="M226" s="206" t="str">
        <f t="shared" si="7"/>
        <v>TỐT</v>
      </c>
      <c r="N226" s="276"/>
      <c r="O226" s="277"/>
      <c r="P226" s="278" t="s">
        <v>1438</v>
      </c>
    </row>
    <row r="227" spans="1:16" s="207" customFormat="1" ht="18.75" customHeight="1">
      <c r="A227" s="201"/>
      <c r="B227" s="202">
        <v>2020256359</v>
      </c>
      <c r="C227" s="203" t="s">
        <v>999</v>
      </c>
      <c r="D227" s="204" t="s">
        <v>1075</v>
      </c>
      <c r="E227" s="143" t="s">
        <v>1087</v>
      </c>
      <c r="F227" s="205">
        <v>35127</v>
      </c>
      <c r="G227" s="144" t="s">
        <v>25</v>
      </c>
      <c r="H227" s="205" t="s">
        <v>982</v>
      </c>
      <c r="I227" s="144"/>
      <c r="J227" s="144" t="s">
        <v>1031</v>
      </c>
      <c r="K227" s="144"/>
      <c r="L227" s="144">
        <v>84</v>
      </c>
      <c r="M227" s="206" t="str">
        <f t="shared" si="7"/>
        <v>TỐT</v>
      </c>
      <c r="N227" s="276"/>
      <c r="O227" s="277"/>
      <c r="P227" s="278" t="s">
        <v>1438</v>
      </c>
    </row>
    <row r="228" spans="1:16" s="207" customFormat="1" ht="18.75" customHeight="1">
      <c r="A228" s="201"/>
      <c r="B228" s="202">
        <v>2020256383</v>
      </c>
      <c r="C228" s="203" t="s">
        <v>987</v>
      </c>
      <c r="D228" s="204" t="s">
        <v>1027</v>
      </c>
      <c r="E228" s="143" t="s">
        <v>1099</v>
      </c>
      <c r="F228" s="205">
        <v>35364</v>
      </c>
      <c r="G228" s="144" t="s">
        <v>25</v>
      </c>
      <c r="H228" s="205" t="s">
        <v>982</v>
      </c>
      <c r="I228" s="144"/>
      <c r="J228" s="144" t="s">
        <v>1031</v>
      </c>
      <c r="K228" s="144"/>
      <c r="L228" s="144">
        <v>82</v>
      </c>
      <c r="M228" s="206" t="str">
        <f t="shared" si="7"/>
        <v>TỐT</v>
      </c>
      <c r="N228" s="276"/>
      <c r="O228" s="277"/>
      <c r="P228" s="278" t="s">
        <v>1438</v>
      </c>
    </row>
    <row r="229" spans="1:16" s="207" customFormat="1" ht="18.75" customHeight="1">
      <c r="A229" s="201"/>
      <c r="B229" s="202">
        <v>2020256568</v>
      </c>
      <c r="C229" s="203" t="s">
        <v>990</v>
      </c>
      <c r="D229" s="204" t="s">
        <v>1022</v>
      </c>
      <c r="E229" s="143" t="s">
        <v>1050</v>
      </c>
      <c r="F229" s="205">
        <v>35236</v>
      </c>
      <c r="G229" s="144" t="s">
        <v>25</v>
      </c>
      <c r="H229" s="205" t="s">
        <v>982</v>
      </c>
      <c r="I229" s="144"/>
      <c r="J229" s="144" t="s">
        <v>1031</v>
      </c>
      <c r="K229" s="144"/>
      <c r="L229" s="144">
        <v>84</v>
      </c>
      <c r="M229" s="206" t="str">
        <f t="shared" si="7"/>
        <v>TỐT</v>
      </c>
      <c r="N229" s="276"/>
      <c r="O229" s="277"/>
      <c r="P229" s="278" t="s">
        <v>1438</v>
      </c>
    </row>
    <row r="230" spans="1:16" s="207" customFormat="1" ht="18.75" customHeight="1">
      <c r="A230" s="201"/>
      <c r="B230" s="202">
        <v>2020256790</v>
      </c>
      <c r="C230" s="203" t="s">
        <v>1032</v>
      </c>
      <c r="D230" s="204" t="s">
        <v>1006</v>
      </c>
      <c r="E230" s="143" t="s">
        <v>1100</v>
      </c>
      <c r="F230" s="205">
        <v>35235</v>
      </c>
      <c r="G230" s="144" t="s">
        <v>25</v>
      </c>
      <c r="H230" s="205" t="s">
        <v>982</v>
      </c>
      <c r="I230" s="144"/>
      <c r="J230" s="144" t="s">
        <v>1031</v>
      </c>
      <c r="K230" s="144"/>
      <c r="L230" s="144">
        <v>84</v>
      </c>
      <c r="M230" s="206" t="str">
        <f t="shared" si="7"/>
        <v>TỐT</v>
      </c>
      <c r="N230" s="276"/>
      <c r="O230" s="277"/>
      <c r="P230" s="278" t="s">
        <v>1438</v>
      </c>
    </row>
    <row r="231" spans="1:16" s="207" customFormat="1" ht="18.75" customHeight="1">
      <c r="A231" s="201"/>
      <c r="B231" s="202">
        <v>2020256833</v>
      </c>
      <c r="C231" s="203" t="s">
        <v>987</v>
      </c>
      <c r="D231" s="204" t="s">
        <v>1011</v>
      </c>
      <c r="E231" s="143" t="s">
        <v>1050</v>
      </c>
      <c r="F231" s="205">
        <v>35302</v>
      </c>
      <c r="G231" s="144" t="s">
        <v>25</v>
      </c>
      <c r="H231" s="205" t="s">
        <v>982</v>
      </c>
      <c r="I231" s="144"/>
      <c r="J231" s="144" t="s">
        <v>1031</v>
      </c>
      <c r="K231" s="144"/>
      <c r="L231" s="144">
        <v>85</v>
      </c>
      <c r="M231" s="206" t="str">
        <f t="shared" si="7"/>
        <v>TỐT</v>
      </c>
      <c r="N231" s="276"/>
      <c r="O231" s="277"/>
      <c r="P231" s="278" t="s">
        <v>1438</v>
      </c>
    </row>
    <row r="232" spans="1:16" s="207" customFormat="1" ht="18.75" customHeight="1">
      <c r="A232" s="201"/>
      <c r="B232" s="202">
        <v>2020257140</v>
      </c>
      <c r="C232" s="203" t="s">
        <v>987</v>
      </c>
      <c r="D232" s="204" t="s">
        <v>1194</v>
      </c>
      <c r="E232" s="143" t="s">
        <v>1083</v>
      </c>
      <c r="F232" s="205">
        <v>35226</v>
      </c>
      <c r="G232" s="144" t="s">
        <v>25</v>
      </c>
      <c r="H232" s="205" t="s">
        <v>982</v>
      </c>
      <c r="I232" s="144"/>
      <c r="J232" s="144" t="s">
        <v>1031</v>
      </c>
      <c r="K232" s="144"/>
      <c r="L232" s="144">
        <v>90</v>
      </c>
      <c r="M232" s="206" t="str">
        <f t="shared" si="7"/>
        <v>X SẮC</v>
      </c>
      <c r="N232" s="276"/>
      <c r="O232" s="277"/>
      <c r="P232" s="278" t="s">
        <v>1438</v>
      </c>
    </row>
    <row r="233" spans="1:16" s="207" customFormat="1" ht="18.75" customHeight="1">
      <c r="A233" s="201"/>
      <c r="B233" s="202">
        <v>2020257378</v>
      </c>
      <c r="C233" s="203" t="s">
        <v>997</v>
      </c>
      <c r="D233" s="204" t="s">
        <v>1022</v>
      </c>
      <c r="E233" s="143" t="s">
        <v>1089</v>
      </c>
      <c r="F233" s="205">
        <v>35006</v>
      </c>
      <c r="G233" s="144" t="s">
        <v>25</v>
      </c>
      <c r="H233" s="205" t="s">
        <v>982</v>
      </c>
      <c r="I233" s="144"/>
      <c r="J233" s="144" t="s">
        <v>1031</v>
      </c>
      <c r="K233" s="144"/>
      <c r="L233" s="144">
        <v>84</v>
      </c>
      <c r="M233" s="206" t="str">
        <f t="shared" si="7"/>
        <v>TỐT</v>
      </c>
      <c r="N233" s="276"/>
      <c r="O233" s="277"/>
      <c r="P233" s="278" t="s">
        <v>1438</v>
      </c>
    </row>
    <row r="234" spans="1:16" s="207" customFormat="1" ht="18.75" customHeight="1">
      <c r="A234" s="201"/>
      <c r="B234" s="202">
        <v>2020257586</v>
      </c>
      <c r="C234" s="203" t="s">
        <v>1175</v>
      </c>
      <c r="D234" s="204" t="s">
        <v>1105</v>
      </c>
      <c r="E234" s="143" t="s">
        <v>1050</v>
      </c>
      <c r="F234" s="205">
        <v>35143</v>
      </c>
      <c r="G234" s="144" t="s">
        <v>25</v>
      </c>
      <c r="H234" s="205" t="s">
        <v>982</v>
      </c>
      <c r="I234" s="144"/>
      <c r="J234" s="144" t="s">
        <v>1031</v>
      </c>
      <c r="K234" s="144"/>
      <c r="L234" s="144">
        <v>87</v>
      </c>
      <c r="M234" s="206" t="str">
        <f t="shared" si="7"/>
        <v>TỐT</v>
      </c>
      <c r="N234" s="276"/>
      <c r="O234" s="277"/>
      <c r="P234" s="278" t="s">
        <v>1438</v>
      </c>
    </row>
    <row r="235" spans="1:16" s="207" customFormat="1" ht="18.75" customHeight="1">
      <c r="A235" s="201"/>
      <c r="B235" s="202">
        <v>2020258107</v>
      </c>
      <c r="C235" s="203" t="s">
        <v>990</v>
      </c>
      <c r="D235" s="204" t="s">
        <v>1410</v>
      </c>
      <c r="E235" s="143" t="s">
        <v>1098</v>
      </c>
      <c r="F235" s="205">
        <v>34996</v>
      </c>
      <c r="G235" s="144" t="s">
        <v>25</v>
      </c>
      <c r="H235" s="205" t="s">
        <v>982</v>
      </c>
      <c r="I235" s="144"/>
      <c r="J235" s="144" t="s">
        <v>1031</v>
      </c>
      <c r="K235" s="144"/>
      <c r="L235" s="144">
        <v>84</v>
      </c>
      <c r="M235" s="206" t="str">
        <f t="shared" si="7"/>
        <v>TỐT</v>
      </c>
      <c r="N235" s="276"/>
      <c r="O235" s="277"/>
      <c r="P235" s="278" t="s">
        <v>1438</v>
      </c>
    </row>
    <row r="236" spans="1:16" s="207" customFormat="1" ht="18.75" customHeight="1">
      <c r="A236" s="201"/>
      <c r="B236" s="202">
        <v>2020263578</v>
      </c>
      <c r="C236" s="203" t="s">
        <v>999</v>
      </c>
      <c r="D236" s="204" t="s">
        <v>1408</v>
      </c>
      <c r="E236" s="143" t="s">
        <v>1098</v>
      </c>
      <c r="F236" s="205">
        <v>33648</v>
      </c>
      <c r="G236" s="144" t="s">
        <v>25</v>
      </c>
      <c r="H236" s="205" t="s">
        <v>982</v>
      </c>
      <c r="I236" s="144"/>
      <c r="J236" s="144" t="s">
        <v>1031</v>
      </c>
      <c r="K236" s="144"/>
      <c r="L236" s="144">
        <v>97</v>
      </c>
      <c r="M236" s="206" t="str">
        <f t="shared" si="7"/>
        <v>X SẮC</v>
      </c>
      <c r="N236" s="276"/>
      <c r="O236" s="277"/>
      <c r="P236" s="278" t="s">
        <v>1438</v>
      </c>
    </row>
    <row r="237" spans="1:16" s="207" customFormat="1" ht="18.75" customHeight="1">
      <c r="A237" s="201"/>
      <c r="B237" s="202">
        <v>2020267123</v>
      </c>
      <c r="C237" s="203" t="s">
        <v>990</v>
      </c>
      <c r="D237" s="204" t="s">
        <v>1022</v>
      </c>
      <c r="E237" s="143" t="s">
        <v>1091</v>
      </c>
      <c r="F237" s="205">
        <v>35133</v>
      </c>
      <c r="G237" s="144" t="s">
        <v>25</v>
      </c>
      <c r="H237" s="205" t="s">
        <v>982</v>
      </c>
      <c r="I237" s="144"/>
      <c r="J237" s="144" t="s">
        <v>1031</v>
      </c>
      <c r="K237" s="144"/>
      <c r="L237" s="144">
        <v>94</v>
      </c>
      <c r="M237" s="206" t="str">
        <f t="shared" si="7"/>
        <v>X SẮC</v>
      </c>
      <c r="N237" s="276"/>
      <c r="O237" s="277"/>
      <c r="P237" s="278" t="s">
        <v>1438</v>
      </c>
    </row>
    <row r="238" spans="1:16" s="207" customFormat="1" ht="18.75" customHeight="1">
      <c r="A238" s="201"/>
      <c r="B238" s="202">
        <v>2020314064</v>
      </c>
      <c r="C238" s="203" t="s">
        <v>990</v>
      </c>
      <c r="D238" s="204" t="s">
        <v>1378</v>
      </c>
      <c r="E238" s="143" t="s">
        <v>1098</v>
      </c>
      <c r="F238" s="205">
        <v>35328</v>
      </c>
      <c r="G238" s="144" t="s">
        <v>25</v>
      </c>
      <c r="H238" s="205" t="s">
        <v>982</v>
      </c>
      <c r="I238" s="144"/>
      <c r="J238" s="144" t="s">
        <v>1031</v>
      </c>
      <c r="K238" s="144"/>
      <c r="L238" s="144">
        <v>0</v>
      </c>
      <c r="M238" s="206" t="str">
        <f t="shared" si="7"/>
        <v>KÉM</v>
      </c>
      <c r="N238" s="276" t="s">
        <v>1421</v>
      </c>
      <c r="O238" s="277" t="s">
        <v>1422</v>
      </c>
      <c r="P238" s="278" t="s">
        <v>1438</v>
      </c>
    </row>
    <row r="239" spans="1:16" s="207" customFormat="1" ht="18.75" customHeight="1">
      <c r="A239" s="201"/>
      <c r="B239" s="202">
        <v>2020516425</v>
      </c>
      <c r="C239" s="203" t="s">
        <v>990</v>
      </c>
      <c r="D239" s="204" t="s">
        <v>1038</v>
      </c>
      <c r="E239" s="143" t="s">
        <v>1310</v>
      </c>
      <c r="F239" s="205">
        <v>35078</v>
      </c>
      <c r="G239" s="144" t="s">
        <v>25</v>
      </c>
      <c r="H239" s="205" t="s">
        <v>982</v>
      </c>
      <c r="I239" s="144"/>
      <c r="J239" s="144" t="s">
        <v>1031</v>
      </c>
      <c r="K239" s="144"/>
      <c r="L239" s="144">
        <v>84</v>
      </c>
      <c r="M239" s="206" t="str">
        <f t="shared" si="7"/>
        <v>TỐT</v>
      </c>
      <c r="N239" s="276"/>
      <c r="O239" s="277"/>
      <c r="P239" s="278" t="s">
        <v>1438</v>
      </c>
    </row>
    <row r="240" spans="1:16" s="207" customFormat="1" ht="18.75" customHeight="1">
      <c r="A240" s="201"/>
      <c r="B240" s="202">
        <v>2020724373</v>
      </c>
      <c r="C240" s="203" t="s">
        <v>990</v>
      </c>
      <c r="D240" s="204" t="s">
        <v>1011</v>
      </c>
      <c r="E240" s="143" t="s">
        <v>1091</v>
      </c>
      <c r="F240" s="205">
        <v>35202</v>
      </c>
      <c r="G240" s="144" t="s">
        <v>25</v>
      </c>
      <c r="H240" s="205" t="s">
        <v>982</v>
      </c>
      <c r="I240" s="144"/>
      <c r="J240" s="144" t="s">
        <v>1031</v>
      </c>
      <c r="K240" s="144"/>
      <c r="L240" s="144">
        <v>87</v>
      </c>
      <c r="M240" s="206" t="str">
        <f t="shared" si="7"/>
        <v>TỐT</v>
      </c>
      <c r="N240" s="276"/>
      <c r="O240" s="277"/>
      <c r="P240" s="278" t="s">
        <v>1438</v>
      </c>
    </row>
    <row r="241" spans="1:16" s="207" customFormat="1" ht="18.75" customHeight="1">
      <c r="A241" s="201"/>
      <c r="B241" s="202">
        <v>2021213680</v>
      </c>
      <c r="C241" s="203" t="s">
        <v>987</v>
      </c>
      <c r="D241" s="204" t="s">
        <v>1197</v>
      </c>
      <c r="E241" s="143" t="s">
        <v>1415</v>
      </c>
      <c r="F241" s="205">
        <v>35296</v>
      </c>
      <c r="G241" s="144" t="s">
        <v>25</v>
      </c>
      <c r="H241" s="205" t="s">
        <v>996</v>
      </c>
      <c r="I241" s="144"/>
      <c r="J241" s="144" t="s">
        <v>1031</v>
      </c>
      <c r="K241" s="144"/>
      <c r="L241" s="144">
        <v>82</v>
      </c>
      <c r="M241" s="206" t="str">
        <f t="shared" si="7"/>
        <v>TỐT</v>
      </c>
      <c r="N241" s="276"/>
      <c r="O241" s="277"/>
      <c r="P241" s="278" t="s">
        <v>1438</v>
      </c>
    </row>
    <row r="242" spans="1:16" s="207" customFormat="1" ht="18.75" customHeight="1">
      <c r="A242" s="201"/>
      <c r="B242" s="202">
        <v>2021250826</v>
      </c>
      <c r="C242" s="203" t="s">
        <v>990</v>
      </c>
      <c r="D242" s="204" t="s">
        <v>1261</v>
      </c>
      <c r="E242" s="143" t="s">
        <v>1414</v>
      </c>
      <c r="F242" s="205">
        <v>35429</v>
      </c>
      <c r="G242" s="144" t="s">
        <v>25</v>
      </c>
      <c r="H242" s="205" t="s">
        <v>996</v>
      </c>
      <c r="I242" s="144"/>
      <c r="J242" s="144" t="s">
        <v>1031</v>
      </c>
      <c r="K242" s="144"/>
      <c r="L242" s="144">
        <v>84</v>
      </c>
      <c r="M242" s="206" t="str">
        <f t="shared" si="7"/>
        <v>TỐT</v>
      </c>
      <c r="N242" s="276"/>
      <c r="O242" s="277"/>
      <c r="P242" s="278" t="s">
        <v>1438</v>
      </c>
    </row>
    <row r="243" spans="1:16" s="207" customFormat="1" ht="18.75" customHeight="1">
      <c r="A243" s="201"/>
      <c r="B243" s="202">
        <v>2021250924</v>
      </c>
      <c r="C243" s="203" t="s">
        <v>1032</v>
      </c>
      <c r="D243" s="204" t="s">
        <v>1313</v>
      </c>
      <c r="E243" s="143" t="s">
        <v>1223</v>
      </c>
      <c r="F243" s="205">
        <v>35204</v>
      </c>
      <c r="G243" s="144" t="s">
        <v>25</v>
      </c>
      <c r="H243" s="205" t="s">
        <v>996</v>
      </c>
      <c r="I243" s="144"/>
      <c r="J243" s="144" t="s">
        <v>1031</v>
      </c>
      <c r="K243" s="144"/>
      <c r="L243" s="144">
        <v>75</v>
      </c>
      <c r="M243" s="206" t="str">
        <f t="shared" si="7"/>
        <v>KHÁ</v>
      </c>
      <c r="N243" s="276"/>
      <c r="O243" s="277"/>
      <c r="P243" s="278" t="s">
        <v>1438</v>
      </c>
    </row>
    <row r="244" spans="1:16" s="207" customFormat="1" ht="18.75" customHeight="1">
      <c r="A244" s="201"/>
      <c r="B244" s="202">
        <v>2021254909</v>
      </c>
      <c r="C244" s="203" t="s">
        <v>979</v>
      </c>
      <c r="D244" s="204" t="s">
        <v>997</v>
      </c>
      <c r="E244" s="143" t="s">
        <v>1411</v>
      </c>
      <c r="F244" s="205">
        <v>35340</v>
      </c>
      <c r="G244" s="144" t="s">
        <v>25</v>
      </c>
      <c r="H244" s="205" t="s">
        <v>996</v>
      </c>
      <c r="I244" s="144"/>
      <c r="J244" s="144" t="s">
        <v>1031</v>
      </c>
      <c r="K244" s="144"/>
      <c r="L244" s="144">
        <v>82</v>
      </c>
      <c r="M244" s="206" t="str">
        <f t="shared" si="7"/>
        <v>TỐT</v>
      </c>
      <c r="N244" s="276"/>
      <c r="O244" s="277"/>
      <c r="P244" s="278" t="s">
        <v>1438</v>
      </c>
    </row>
    <row r="245" spans="1:16" s="207" customFormat="1" ht="18.75" customHeight="1">
      <c r="A245" s="201"/>
      <c r="B245" s="202">
        <v>2021256322</v>
      </c>
      <c r="C245" s="203" t="s">
        <v>1019</v>
      </c>
      <c r="D245" s="204" t="s">
        <v>1038</v>
      </c>
      <c r="E245" s="143" t="s">
        <v>1091</v>
      </c>
      <c r="F245" s="205">
        <v>35160</v>
      </c>
      <c r="G245" s="144" t="s">
        <v>25</v>
      </c>
      <c r="H245" s="205" t="s">
        <v>982</v>
      </c>
      <c r="I245" s="144"/>
      <c r="J245" s="144" t="s">
        <v>1031</v>
      </c>
      <c r="K245" s="144"/>
      <c r="L245" s="144">
        <v>84</v>
      </c>
      <c r="M245" s="206" t="str">
        <f t="shared" ref="M245:M276" si="8">IF(L245&gt;=90,"X SẮC",IF(L245&gt;=80,"TỐT",IF(L245&gt;=65,"KHÁ",IF(L245&gt;=50,"T. BÌNH",IF(L245&gt;=35,"YẾU","KÉM")))))</f>
        <v>TỐT</v>
      </c>
      <c r="N245" s="276"/>
      <c r="O245" s="277"/>
      <c r="P245" s="278" t="s">
        <v>1438</v>
      </c>
    </row>
    <row r="246" spans="1:16" s="207" customFormat="1" ht="18.75" customHeight="1">
      <c r="A246" s="201"/>
      <c r="B246" s="202">
        <v>2021256787</v>
      </c>
      <c r="C246" s="203" t="s">
        <v>985</v>
      </c>
      <c r="D246" s="204" t="s">
        <v>1033</v>
      </c>
      <c r="E246" s="143" t="s">
        <v>1186</v>
      </c>
      <c r="F246" s="205">
        <v>35218</v>
      </c>
      <c r="G246" s="144" t="s">
        <v>25</v>
      </c>
      <c r="H246" s="205" t="s">
        <v>996</v>
      </c>
      <c r="I246" s="144"/>
      <c r="J246" s="144" t="s">
        <v>1031</v>
      </c>
      <c r="K246" s="144"/>
      <c r="L246" s="144">
        <v>83</v>
      </c>
      <c r="M246" s="206" t="str">
        <f t="shared" si="8"/>
        <v>TỐT</v>
      </c>
      <c r="N246" s="276"/>
      <c r="O246" s="277"/>
      <c r="P246" s="278" t="s">
        <v>1438</v>
      </c>
    </row>
    <row r="247" spans="1:16" s="207" customFormat="1" ht="18.75" customHeight="1">
      <c r="A247" s="201"/>
      <c r="B247" s="202">
        <v>2021257260</v>
      </c>
      <c r="C247" s="203" t="s">
        <v>1221</v>
      </c>
      <c r="D247" s="204" t="s">
        <v>1088</v>
      </c>
      <c r="E247" s="143" t="s">
        <v>1413</v>
      </c>
      <c r="F247" s="205">
        <v>34763</v>
      </c>
      <c r="G247" s="144" t="s">
        <v>25</v>
      </c>
      <c r="H247" s="205" t="s">
        <v>996</v>
      </c>
      <c r="I247" s="144"/>
      <c r="J247" s="144" t="s">
        <v>1031</v>
      </c>
      <c r="K247" s="144"/>
      <c r="L247" s="144">
        <v>90</v>
      </c>
      <c r="M247" s="206" t="str">
        <f t="shared" si="8"/>
        <v>X SẮC</v>
      </c>
      <c r="N247" s="276"/>
      <c r="O247" s="277"/>
      <c r="P247" s="278" t="s">
        <v>1438</v>
      </c>
    </row>
    <row r="248" spans="1:16" s="207" customFormat="1" ht="18.75" customHeight="1">
      <c r="A248" s="201"/>
      <c r="B248" s="202">
        <v>172146434</v>
      </c>
      <c r="C248" s="203" t="s">
        <v>990</v>
      </c>
      <c r="D248" s="204" t="s">
        <v>1115</v>
      </c>
      <c r="E248" s="143" t="s">
        <v>1114</v>
      </c>
      <c r="F248" s="205">
        <v>34225</v>
      </c>
      <c r="G248" s="144" t="s">
        <v>26</v>
      </c>
      <c r="H248" s="205"/>
      <c r="I248" s="144"/>
      <c r="J248" s="144"/>
      <c r="K248" s="144"/>
      <c r="L248" s="144">
        <v>86</v>
      </c>
      <c r="M248" s="206" t="str">
        <f t="shared" si="8"/>
        <v>TỐT</v>
      </c>
      <c r="N248" s="276"/>
      <c r="O248" s="277"/>
      <c r="P248" s="278" t="s">
        <v>1407</v>
      </c>
    </row>
    <row r="249" spans="1:16" s="207" customFormat="1" ht="18.75" customHeight="1">
      <c r="A249" s="201"/>
      <c r="B249" s="202">
        <v>1920259085</v>
      </c>
      <c r="C249" s="203" t="s">
        <v>990</v>
      </c>
      <c r="D249" s="204" t="s">
        <v>1038</v>
      </c>
      <c r="E249" s="143" t="s">
        <v>1211</v>
      </c>
      <c r="F249" s="205">
        <v>35060</v>
      </c>
      <c r="G249" s="144" t="s">
        <v>26</v>
      </c>
      <c r="H249" s="205" t="s">
        <v>982</v>
      </c>
      <c r="I249" s="144"/>
      <c r="J249" s="144"/>
      <c r="K249" s="144"/>
      <c r="L249" s="144">
        <v>90</v>
      </c>
      <c r="M249" s="206" t="str">
        <f t="shared" si="8"/>
        <v>X SẮC</v>
      </c>
      <c r="N249" s="276"/>
      <c r="O249" s="277"/>
      <c r="P249" s="278" t="s">
        <v>1407</v>
      </c>
    </row>
    <row r="250" spans="1:16" s="207" customFormat="1" ht="18.75" customHeight="1">
      <c r="A250" s="201"/>
      <c r="B250" s="202">
        <v>2020250516</v>
      </c>
      <c r="C250" s="203" t="s">
        <v>987</v>
      </c>
      <c r="D250" s="204" t="s">
        <v>1038</v>
      </c>
      <c r="E250" s="143" t="s">
        <v>1104</v>
      </c>
      <c r="F250" s="205">
        <v>35213</v>
      </c>
      <c r="G250" s="144" t="s">
        <v>26</v>
      </c>
      <c r="H250" s="205" t="s">
        <v>982</v>
      </c>
      <c r="I250" s="144"/>
      <c r="J250" s="144"/>
      <c r="K250" s="144"/>
      <c r="L250" s="144">
        <v>86</v>
      </c>
      <c r="M250" s="206" t="str">
        <f t="shared" si="8"/>
        <v>TỐT</v>
      </c>
      <c r="N250" s="276"/>
      <c r="O250" s="277"/>
      <c r="P250" s="278" t="s">
        <v>1407</v>
      </c>
    </row>
    <row r="251" spans="1:16" s="207" customFormat="1" ht="18.75" customHeight="1">
      <c r="A251" s="201"/>
      <c r="B251" s="202">
        <v>2020252826</v>
      </c>
      <c r="C251" s="203" t="s">
        <v>990</v>
      </c>
      <c r="D251" s="204" t="s">
        <v>1247</v>
      </c>
      <c r="E251" s="143" t="s">
        <v>1102</v>
      </c>
      <c r="F251" s="205">
        <v>35343</v>
      </c>
      <c r="G251" s="144" t="s">
        <v>26</v>
      </c>
      <c r="H251" s="205" t="s">
        <v>982</v>
      </c>
      <c r="I251" s="144"/>
      <c r="J251" s="144"/>
      <c r="K251" s="144"/>
      <c r="L251" s="144">
        <v>82</v>
      </c>
      <c r="M251" s="206" t="str">
        <f t="shared" si="8"/>
        <v>TỐT</v>
      </c>
      <c r="N251" s="276"/>
      <c r="O251" s="277"/>
      <c r="P251" s="278" t="s">
        <v>1407</v>
      </c>
    </row>
    <row r="252" spans="1:16" s="207" customFormat="1" ht="18.75" customHeight="1">
      <c r="A252" s="201"/>
      <c r="B252" s="202">
        <v>2020253124</v>
      </c>
      <c r="C252" s="203" t="s">
        <v>1030</v>
      </c>
      <c r="D252" s="204" t="s">
        <v>1011</v>
      </c>
      <c r="E252" s="143" t="s">
        <v>1392</v>
      </c>
      <c r="F252" s="205">
        <v>33919</v>
      </c>
      <c r="G252" s="144" t="s">
        <v>26</v>
      </c>
      <c r="H252" s="205" t="s">
        <v>982</v>
      </c>
      <c r="I252" s="144"/>
      <c r="J252" s="144"/>
      <c r="K252" s="144"/>
      <c r="L252" s="144">
        <v>83</v>
      </c>
      <c r="M252" s="206" t="str">
        <f t="shared" si="8"/>
        <v>TỐT</v>
      </c>
      <c r="N252" s="276"/>
      <c r="O252" s="277"/>
      <c r="P252" s="278" t="s">
        <v>1407</v>
      </c>
    </row>
    <row r="253" spans="1:16" s="207" customFormat="1" ht="18.75" customHeight="1">
      <c r="A253" s="201"/>
      <c r="B253" s="202">
        <v>2020253497</v>
      </c>
      <c r="C253" s="203" t="s">
        <v>1019</v>
      </c>
      <c r="D253" s="204" t="s">
        <v>1066</v>
      </c>
      <c r="E253" s="143" t="s">
        <v>1123</v>
      </c>
      <c r="F253" s="205">
        <v>35429</v>
      </c>
      <c r="G253" s="144" t="s">
        <v>26</v>
      </c>
      <c r="H253" s="205" t="s">
        <v>982</v>
      </c>
      <c r="I253" s="144"/>
      <c r="J253" s="144"/>
      <c r="K253" s="144"/>
      <c r="L253" s="144">
        <v>82</v>
      </c>
      <c r="M253" s="206" t="str">
        <f t="shared" si="8"/>
        <v>TỐT</v>
      </c>
      <c r="N253" s="276"/>
      <c r="O253" s="277"/>
      <c r="P253" s="278" t="s">
        <v>1407</v>
      </c>
    </row>
    <row r="254" spans="1:16" s="207" customFormat="1" ht="18.75" customHeight="1">
      <c r="A254" s="201"/>
      <c r="B254" s="202">
        <v>2020253800</v>
      </c>
      <c r="C254" s="203" t="s">
        <v>979</v>
      </c>
      <c r="D254" s="204" t="s">
        <v>1103</v>
      </c>
      <c r="E254" s="143" t="s">
        <v>1104</v>
      </c>
      <c r="F254" s="205">
        <v>35209</v>
      </c>
      <c r="G254" s="144" t="s">
        <v>26</v>
      </c>
      <c r="H254" s="205" t="s">
        <v>982</v>
      </c>
      <c r="I254" s="144"/>
      <c r="J254" s="144"/>
      <c r="K254" s="144"/>
      <c r="L254" s="144">
        <v>87</v>
      </c>
      <c r="M254" s="206" t="str">
        <f t="shared" si="8"/>
        <v>TỐT</v>
      </c>
      <c r="N254" s="276"/>
      <c r="O254" s="277"/>
      <c r="P254" s="278" t="s">
        <v>1407</v>
      </c>
    </row>
    <row r="255" spans="1:16" s="207" customFormat="1" ht="18.75" customHeight="1">
      <c r="A255" s="201"/>
      <c r="B255" s="202">
        <v>2020254155</v>
      </c>
      <c r="C255" s="203" t="s">
        <v>987</v>
      </c>
      <c r="D255" s="204" t="s">
        <v>1249</v>
      </c>
      <c r="E255" s="143" t="s">
        <v>1109</v>
      </c>
      <c r="F255" s="205">
        <v>35348</v>
      </c>
      <c r="G255" s="144" t="s">
        <v>26</v>
      </c>
      <c r="H255" s="205" t="s">
        <v>982</v>
      </c>
      <c r="I255" s="144"/>
      <c r="J255" s="144"/>
      <c r="K255" s="144"/>
      <c r="L255" s="144">
        <v>83</v>
      </c>
      <c r="M255" s="206" t="str">
        <f t="shared" si="8"/>
        <v>TỐT</v>
      </c>
      <c r="N255" s="276"/>
      <c r="O255" s="277"/>
      <c r="P255" s="278" t="s">
        <v>1407</v>
      </c>
    </row>
    <row r="256" spans="1:16" s="207" customFormat="1" ht="18.75" customHeight="1">
      <c r="A256" s="201"/>
      <c r="B256" s="202">
        <v>2020254339</v>
      </c>
      <c r="C256" s="203" t="s">
        <v>990</v>
      </c>
      <c r="D256" s="204" t="s">
        <v>1398</v>
      </c>
      <c r="E256" s="143" t="s">
        <v>1328</v>
      </c>
      <c r="F256" s="205">
        <v>35364</v>
      </c>
      <c r="G256" s="144" t="s">
        <v>26</v>
      </c>
      <c r="H256" s="205" t="s">
        <v>982</v>
      </c>
      <c r="I256" s="144"/>
      <c r="J256" s="144"/>
      <c r="K256" s="144"/>
      <c r="L256" s="144">
        <v>87</v>
      </c>
      <c r="M256" s="206" t="str">
        <f t="shared" si="8"/>
        <v>TỐT</v>
      </c>
      <c r="N256" s="276"/>
      <c r="O256" s="277"/>
      <c r="P256" s="278" t="s">
        <v>1407</v>
      </c>
    </row>
    <row r="257" spans="1:16" s="207" customFormat="1" ht="18.75" customHeight="1">
      <c r="A257" s="201"/>
      <c r="B257" s="202">
        <v>2020254452</v>
      </c>
      <c r="C257" s="203" t="s">
        <v>993</v>
      </c>
      <c r="D257" s="204" t="s">
        <v>1078</v>
      </c>
      <c r="E257" s="143" t="s">
        <v>1109</v>
      </c>
      <c r="F257" s="205">
        <v>35070</v>
      </c>
      <c r="G257" s="144" t="s">
        <v>26</v>
      </c>
      <c r="H257" s="205" t="s">
        <v>982</v>
      </c>
      <c r="I257" s="144"/>
      <c r="J257" s="144"/>
      <c r="K257" s="144"/>
      <c r="L257" s="144">
        <v>82</v>
      </c>
      <c r="M257" s="206" t="str">
        <f t="shared" si="8"/>
        <v>TỐT</v>
      </c>
      <c r="N257" s="276"/>
      <c r="O257" s="277"/>
      <c r="P257" s="278" t="s">
        <v>1407</v>
      </c>
    </row>
    <row r="258" spans="1:16" s="207" customFormat="1" ht="18.75" customHeight="1">
      <c r="A258" s="201"/>
      <c r="B258" s="202">
        <v>2020254554</v>
      </c>
      <c r="C258" s="203" t="s">
        <v>987</v>
      </c>
      <c r="D258" s="204" t="s">
        <v>986</v>
      </c>
      <c r="E258" s="143" t="s">
        <v>1120</v>
      </c>
      <c r="F258" s="205">
        <v>35165</v>
      </c>
      <c r="G258" s="144" t="s">
        <v>26</v>
      </c>
      <c r="H258" s="205" t="s">
        <v>982</v>
      </c>
      <c r="I258" s="144"/>
      <c r="J258" s="144"/>
      <c r="K258" s="144"/>
      <c r="L258" s="144">
        <v>86</v>
      </c>
      <c r="M258" s="206" t="str">
        <f t="shared" si="8"/>
        <v>TỐT</v>
      </c>
      <c r="N258" s="276"/>
      <c r="O258" s="277"/>
      <c r="P258" s="278" t="s">
        <v>1407</v>
      </c>
    </row>
    <row r="259" spans="1:16" s="207" customFormat="1" ht="18.75" customHeight="1">
      <c r="A259" s="201"/>
      <c r="B259" s="202">
        <v>2020255885</v>
      </c>
      <c r="C259" s="203" t="s">
        <v>997</v>
      </c>
      <c r="D259" s="204" t="s">
        <v>1212</v>
      </c>
      <c r="E259" s="143" t="s">
        <v>1316</v>
      </c>
      <c r="F259" s="205">
        <v>35104</v>
      </c>
      <c r="G259" s="144" t="s">
        <v>26</v>
      </c>
      <c r="H259" s="205" t="s">
        <v>982</v>
      </c>
      <c r="I259" s="144"/>
      <c r="J259" s="144"/>
      <c r="K259" s="144"/>
      <c r="L259" s="144">
        <v>81</v>
      </c>
      <c r="M259" s="206" t="str">
        <f t="shared" si="8"/>
        <v>TỐT</v>
      </c>
      <c r="N259" s="276"/>
      <c r="O259" s="277"/>
      <c r="P259" s="278" t="s">
        <v>1407</v>
      </c>
    </row>
    <row r="260" spans="1:16" s="207" customFormat="1" ht="18.75" customHeight="1">
      <c r="A260" s="201"/>
      <c r="B260" s="202">
        <v>2020256285</v>
      </c>
      <c r="C260" s="203" t="s">
        <v>993</v>
      </c>
      <c r="D260" s="204" t="s">
        <v>1047</v>
      </c>
      <c r="E260" s="143" t="s">
        <v>1104</v>
      </c>
      <c r="F260" s="205">
        <v>35178</v>
      </c>
      <c r="G260" s="144" t="s">
        <v>26</v>
      </c>
      <c r="H260" s="205" t="s">
        <v>982</v>
      </c>
      <c r="I260" s="144"/>
      <c r="J260" s="144"/>
      <c r="K260" s="144"/>
      <c r="L260" s="144">
        <v>83</v>
      </c>
      <c r="M260" s="206" t="str">
        <f t="shared" si="8"/>
        <v>TỐT</v>
      </c>
      <c r="N260" s="276"/>
      <c r="O260" s="277"/>
      <c r="P260" s="278" t="s">
        <v>1407</v>
      </c>
    </row>
    <row r="261" spans="1:16" s="207" customFormat="1" ht="18.75" customHeight="1">
      <c r="A261" s="201"/>
      <c r="B261" s="202">
        <v>2020257198</v>
      </c>
      <c r="C261" s="203" t="s">
        <v>999</v>
      </c>
      <c r="D261" s="204" t="s">
        <v>979</v>
      </c>
      <c r="E261" s="143" t="s">
        <v>1123</v>
      </c>
      <c r="F261" s="205">
        <v>34329</v>
      </c>
      <c r="G261" s="144" t="s">
        <v>26</v>
      </c>
      <c r="H261" s="205" t="s">
        <v>982</v>
      </c>
      <c r="I261" s="144"/>
      <c r="J261" s="144"/>
      <c r="K261" s="144"/>
      <c r="L261" s="144">
        <v>80</v>
      </c>
      <c r="M261" s="206" t="str">
        <f t="shared" si="8"/>
        <v>TỐT</v>
      </c>
      <c r="N261" s="276"/>
      <c r="O261" s="277"/>
      <c r="P261" s="278" t="s">
        <v>1407</v>
      </c>
    </row>
    <row r="262" spans="1:16" s="207" customFormat="1" ht="18.75" customHeight="1">
      <c r="A262" s="201"/>
      <c r="B262" s="202">
        <v>2020257210</v>
      </c>
      <c r="C262" s="203" t="s">
        <v>990</v>
      </c>
      <c r="D262" s="204" t="s">
        <v>1401</v>
      </c>
      <c r="E262" s="143" t="s">
        <v>1102</v>
      </c>
      <c r="F262" s="205">
        <v>34489</v>
      </c>
      <c r="G262" s="144" t="s">
        <v>26</v>
      </c>
      <c r="H262" s="205" t="s">
        <v>982</v>
      </c>
      <c r="I262" s="144"/>
      <c r="J262" s="144"/>
      <c r="K262" s="144"/>
      <c r="L262" s="144">
        <v>85</v>
      </c>
      <c r="M262" s="206" t="str">
        <f t="shared" si="8"/>
        <v>TỐT</v>
      </c>
      <c r="N262" s="276"/>
      <c r="O262" s="277"/>
      <c r="P262" s="278" t="s">
        <v>1407</v>
      </c>
    </row>
    <row r="263" spans="1:16" s="207" customFormat="1" ht="18.75" customHeight="1">
      <c r="A263" s="201"/>
      <c r="B263" s="202">
        <v>2020257450</v>
      </c>
      <c r="C263" s="203" t="s">
        <v>997</v>
      </c>
      <c r="D263" s="204" t="s">
        <v>1035</v>
      </c>
      <c r="E263" s="143" t="s">
        <v>1104</v>
      </c>
      <c r="F263" s="205">
        <v>35101</v>
      </c>
      <c r="G263" s="144" t="s">
        <v>26</v>
      </c>
      <c r="H263" s="205" t="s">
        <v>982</v>
      </c>
      <c r="I263" s="144"/>
      <c r="J263" s="144"/>
      <c r="K263" s="144"/>
      <c r="L263" s="144">
        <v>89</v>
      </c>
      <c r="M263" s="206" t="str">
        <f t="shared" si="8"/>
        <v>TỐT</v>
      </c>
      <c r="N263" s="276"/>
      <c r="O263" s="277"/>
      <c r="P263" s="278" t="s">
        <v>1407</v>
      </c>
    </row>
    <row r="264" spans="1:16" s="207" customFormat="1" ht="18.75" customHeight="1">
      <c r="A264" s="201"/>
      <c r="B264" s="202">
        <v>2020258213</v>
      </c>
      <c r="C264" s="203" t="s">
        <v>1079</v>
      </c>
      <c r="D264" s="204" t="s">
        <v>1396</v>
      </c>
      <c r="E264" s="143" t="s">
        <v>1120</v>
      </c>
      <c r="F264" s="205">
        <v>35180</v>
      </c>
      <c r="G264" s="144" t="s">
        <v>26</v>
      </c>
      <c r="H264" s="205" t="s">
        <v>982</v>
      </c>
      <c r="I264" s="144"/>
      <c r="J264" s="144"/>
      <c r="K264" s="144"/>
      <c r="L264" s="144">
        <v>87</v>
      </c>
      <c r="M264" s="206" t="str">
        <f t="shared" si="8"/>
        <v>TỐT</v>
      </c>
      <c r="N264" s="276"/>
      <c r="O264" s="277"/>
      <c r="P264" s="278" t="s">
        <v>1407</v>
      </c>
    </row>
    <row r="265" spans="1:16" s="207" customFormat="1" ht="18.75" customHeight="1">
      <c r="A265" s="201"/>
      <c r="B265" s="202">
        <v>2020258288</v>
      </c>
      <c r="C265" s="203" t="s">
        <v>987</v>
      </c>
      <c r="D265" s="204" t="s">
        <v>1011</v>
      </c>
      <c r="E265" s="143" t="s">
        <v>1124</v>
      </c>
      <c r="F265" s="205">
        <v>35170</v>
      </c>
      <c r="G265" s="144" t="s">
        <v>26</v>
      </c>
      <c r="H265" s="205" t="s">
        <v>982</v>
      </c>
      <c r="I265" s="144"/>
      <c r="J265" s="144"/>
      <c r="K265" s="144"/>
      <c r="L265" s="144">
        <v>85</v>
      </c>
      <c r="M265" s="206" t="str">
        <f t="shared" si="8"/>
        <v>TỐT</v>
      </c>
      <c r="N265" s="276"/>
      <c r="O265" s="277"/>
      <c r="P265" s="278" t="s">
        <v>1407</v>
      </c>
    </row>
    <row r="266" spans="1:16" s="207" customFormat="1" ht="18.75" customHeight="1">
      <c r="A266" s="201"/>
      <c r="B266" s="202">
        <v>2020260913</v>
      </c>
      <c r="C266" s="203" t="s">
        <v>990</v>
      </c>
      <c r="D266" s="204" t="s">
        <v>1394</v>
      </c>
      <c r="E266" s="143" t="s">
        <v>1133</v>
      </c>
      <c r="F266" s="205">
        <v>35340</v>
      </c>
      <c r="G266" s="144" t="s">
        <v>26</v>
      </c>
      <c r="H266" s="205" t="s">
        <v>982</v>
      </c>
      <c r="I266" s="144"/>
      <c r="J266" s="144"/>
      <c r="K266" s="144"/>
      <c r="L266" s="144">
        <v>86</v>
      </c>
      <c r="M266" s="206" t="str">
        <f t="shared" si="8"/>
        <v>TỐT</v>
      </c>
      <c r="N266" s="276"/>
      <c r="O266" s="277"/>
      <c r="P266" s="278" t="s">
        <v>1407</v>
      </c>
    </row>
    <row r="267" spans="1:16" s="207" customFormat="1" ht="18.75" customHeight="1">
      <c r="A267" s="201"/>
      <c r="B267" s="202">
        <v>2020264208</v>
      </c>
      <c r="C267" s="203" t="s">
        <v>1393</v>
      </c>
      <c r="D267" s="204" t="s">
        <v>1068</v>
      </c>
      <c r="E267" s="143" t="s">
        <v>1120</v>
      </c>
      <c r="F267" s="205">
        <v>35400</v>
      </c>
      <c r="G267" s="144" t="s">
        <v>26</v>
      </c>
      <c r="H267" s="205" t="s">
        <v>982</v>
      </c>
      <c r="I267" s="144"/>
      <c r="J267" s="144"/>
      <c r="K267" s="144"/>
      <c r="L267" s="144">
        <v>87</v>
      </c>
      <c r="M267" s="206" t="str">
        <f t="shared" si="8"/>
        <v>TỐT</v>
      </c>
      <c r="N267" s="276"/>
      <c r="O267" s="277"/>
      <c r="P267" s="278" t="s">
        <v>1407</v>
      </c>
    </row>
    <row r="268" spans="1:16" s="207" customFormat="1" ht="18.75" customHeight="1">
      <c r="A268" s="201"/>
      <c r="B268" s="202">
        <v>2020265922</v>
      </c>
      <c r="C268" s="203" t="s">
        <v>999</v>
      </c>
      <c r="D268" s="204" t="s">
        <v>1194</v>
      </c>
      <c r="E268" s="143" t="s">
        <v>1104</v>
      </c>
      <c r="F268" s="205">
        <v>35376</v>
      </c>
      <c r="G268" s="144" t="s">
        <v>26</v>
      </c>
      <c r="H268" s="205" t="s">
        <v>982</v>
      </c>
      <c r="I268" s="144"/>
      <c r="J268" s="144"/>
      <c r="K268" s="144"/>
      <c r="L268" s="144">
        <v>80</v>
      </c>
      <c r="M268" s="206" t="str">
        <f t="shared" si="8"/>
        <v>TỐT</v>
      </c>
      <c r="N268" s="276"/>
      <c r="O268" s="277"/>
      <c r="P268" s="278" t="s">
        <v>1407</v>
      </c>
    </row>
    <row r="269" spans="1:16" s="207" customFormat="1" ht="18.75" customHeight="1">
      <c r="A269" s="201"/>
      <c r="B269" s="202">
        <v>2020267182</v>
      </c>
      <c r="C269" s="203" t="s">
        <v>1088</v>
      </c>
      <c r="D269" s="204" t="s">
        <v>1014</v>
      </c>
      <c r="E269" s="143" t="s">
        <v>1117</v>
      </c>
      <c r="F269" s="205">
        <v>35076</v>
      </c>
      <c r="G269" s="144" t="s">
        <v>26</v>
      </c>
      <c r="H269" s="205" t="s">
        <v>982</v>
      </c>
      <c r="I269" s="144"/>
      <c r="J269" s="144"/>
      <c r="K269" s="144"/>
      <c r="L269" s="144">
        <v>83</v>
      </c>
      <c r="M269" s="206" t="str">
        <f t="shared" si="8"/>
        <v>TỐT</v>
      </c>
      <c r="N269" s="276"/>
      <c r="O269" s="277"/>
      <c r="P269" s="278" t="s">
        <v>1407</v>
      </c>
    </row>
    <row r="270" spans="1:16" s="207" customFormat="1" ht="18.75" customHeight="1">
      <c r="A270" s="201"/>
      <c r="B270" s="202">
        <v>2020267655</v>
      </c>
      <c r="C270" s="203" t="s">
        <v>979</v>
      </c>
      <c r="D270" s="204" t="s">
        <v>991</v>
      </c>
      <c r="E270" s="143" t="s">
        <v>1104</v>
      </c>
      <c r="F270" s="205">
        <v>35134</v>
      </c>
      <c r="G270" s="144" t="s">
        <v>26</v>
      </c>
      <c r="H270" s="205" t="s">
        <v>982</v>
      </c>
      <c r="I270" s="144"/>
      <c r="J270" s="144"/>
      <c r="K270" s="144"/>
      <c r="L270" s="144">
        <v>80</v>
      </c>
      <c r="M270" s="206" t="str">
        <f t="shared" si="8"/>
        <v>TỐT</v>
      </c>
      <c r="N270" s="276"/>
      <c r="O270" s="277"/>
      <c r="P270" s="278" t="s">
        <v>1407</v>
      </c>
    </row>
    <row r="271" spans="1:16" s="207" customFormat="1" ht="18.75" customHeight="1">
      <c r="A271" s="201"/>
      <c r="B271" s="202">
        <v>2020337760</v>
      </c>
      <c r="C271" s="203" t="s">
        <v>1015</v>
      </c>
      <c r="D271" s="204" t="s">
        <v>1020</v>
      </c>
      <c r="E271" s="143" t="s">
        <v>1056</v>
      </c>
      <c r="F271" s="205">
        <v>35229</v>
      </c>
      <c r="G271" s="144" t="s">
        <v>26</v>
      </c>
      <c r="H271" s="205" t="s">
        <v>982</v>
      </c>
      <c r="I271" s="144"/>
      <c r="J271" s="144"/>
      <c r="K271" s="144"/>
      <c r="L271" s="144">
        <v>80</v>
      </c>
      <c r="M271" s="206" t="str">
        <f t="shared" si="8"/>
        <v>TỐT</v>
      </c>
      <c r="N271" s="276"/>
      <c r="O271" s="277"/>
      <c r="P271" s="278" t="s">
        <v>1407</v>
      </c>
    </row>
    <row r="272" spans="1:16" s="207" customFormat="1" ht="18.75" customHeight="1">
      <c r="A272" s="201"/>
      <c r="B272" s="202">
        <v>2020527367</v>
      </c>
      <c r="C272" s="203" t="s">
        <v>987</v>
      </c>
      <c r="D272" s="204" t="s">
        <v>1048</v>
      </c>
      <c r="E272" s="143" t="s">
        <v>1109</v>
      </c>
      <c r="F272" s="205">
        <v>35413</v>
      </c>
      <c r="G272" s="144" t="s">
        <v>26</v>
      </c>
      <c r="H272" s="205" t="s">
        <v>982</v>
      </c>
      <c r="I272" s="144"/>
      <c r="J272" s="144"/>
      <c r="K272" s="144"/>
      <c r="L272" s="144">
        <v>88</v>
      </c>
      <c r="M272" s="206" t="str">
        <f t="shared" si="8"/>
        <v>TỐT</v>
      </c>
      <c r="N272" s="276"/>
      <c r="O272" s="277"/>
      <c r="P272" s="278" t="s">
        <v>1407</v>
      </c>
    </row>
    <row r="273" spans="1:23" ht="18.75" customHeight="1">
      <c r="A273" s="201"/>
      <c r="B273" s="202">
        <v>2021250938</v>
      </c>
      <c r="C273" s="203" t="s">
        <v>1309</v>
      </c>
      <c r="D273" s="204" t="s">
        <v>1232</v>
      </c>
      <c r="E273" s="143" t="s">
        <v>1402</v>
      </c>
      <c r="F273" s="205">
        <v>35205</v>
      </c>
      <c r="G273" s="144" t="s">
        <v>26</v>
      </c>
      <c r="H273" s="205" t="s">
        <v>996</v>
      </c>
      <c r="I273" s="144"/>
      <c r="J273" s="144"/>
      <c r="K273" s="144"/>
      <c r="L273" s="144">
        <v>82</v>
      </c>
      <c r="M273" s="206" t="str">
        <f t="shared" si="8"/>
        <v>TỐT</v>
      </c>
      <c r="N273" s="276"/>
      <c r="O273" s="277"/>
      <c r="P273" s="278" t="s">
        <v>1407</v>
      </c>
      <c r="Q273" s="207"/>
      <c r="R273" s="207"/>
      <c r="S273" s="207"/>
      <c r="T273" s="207"/>
      <c r="U273" s="207"/>
      <c r="V273" s="207"/>
      <c r="W273" s="207"/>
    </row>
    <row r="274" spans="1:23" ht="18.75" customHeight="1">
      <c r="A274" s="201"/>
      <c r="B274" s="202">
        <v>2021254129</v>
      </c>
      <c r="C274" s="203" t="s">
        <v>990</v>
      </c>
      <c r="D274" s="204" t="s">
        <v>1232</v>
      </c>
      <c r="E274" s="143" t="s">
        <v>1399</v>
      </c>
      <c r="F274" s="205">
        <v>35220</v>
      </c>
      <c r="G274" s="144" t="s">
        <v>26</v>
      </c>
      <c r="H274" s="205" t="s">
        <v>996</v>
      </c>
      <c r="I274" s="144"/>
      <c r="J274" s="144"/>
      <c r="K274" s="144"/>
      <c r="L274" s="144">
        <v>86</v>
      </c>
      <c r="M274" s="206" t="str">
        <f t="shared" si="8"/>
        <v>TỐT</v>
      </c>
      <c r="N274" s="276"/>
      <c r="O274" s="277"/>
      <c r="P274" s="278" t="s">
        <v>1407</v>
      </c>
      <c r="Q274" s="207"/>
      <c r="R274" s="207"/>
      <c r="S274" s="207"/>
      <c r="T274" s="207"/>
      <c r="U274" s="207"/>
      <c r="V274" s="207"/>
      <c r="W274" s="207"/>
    </row>
    <row r="275" spans="1:23" ht="18.75" customHeight="1">
      <c r="A275" s="201"/>
      <c r="B275" s="202">
        <v>2021254323</v>
      </c>
      <c r="C275" s="203" t="s">
        <v>997</v>
      </c>
      <c r="D275" s="204" t="s">
        <v>1311</v>
      </c>
      <c r="E275" s="143" t="s">
        <v>1397</v>
      </c>
      <c r="F275" s="205">
        <v>35148</v>
      </c>
      <c r="G275" s="144" t="s">
        <v>26</v>
      </c>
      <c r="H275" s="205" t="s">
        <v>996</v>
      </c>
      <c r="I275" s="144"/>
      <c r="J275" s="144"/>
      <c r="K275" s="144"/>
      <c r="L275" s="144">
        <v>87</v>
      </c>
      <c r="M275" s="206" t="str">
        <f t="shared" si="8"/>
        <v>TỐT</v>
      </c>
      <c r="N275" s="276"/>
      <c r="O275" s="277"/>
      <c r="P275" s="278" t="s">
        <v>1407</v>
      </c>
      <c r="Q275" s="207"/>
      <c r="R275" s="207"/>
      <c r="S275" s="207"/>
      <c r="T275" s="207"/>
      <c r="U275" s="207"/>
      <c r="V275" s="207"/>
      <c r="W275" s="207"/>
    </row>
    <row r="276" spans="1:23" ht="18.75" customHeight="1">
      <c r="A276" s="201"/>
      <c r="B276" s="202">
        <v>2021256786</v>
      </c>
      <c r="C276" s="203" t="s">
        <v>987</v>
      </c>
      <c r="D276" s="204" t="s">
        <v>1115</v>
      </c>
      <c r="E276" s="143" t="s">
        <v>1400</v>
      </c>
      <c r="F276" s="205">
        <v>35233</v>
      </c>
      <c r="G276" s="144" t="s">
        <v>26</v>
      </c>
      <c r="H276" s="205" t="s">
        <v>996</v>
      </c>
      <c r="I276" s="144"/>
      <c r="J276" s="144"/>
      <c r="K276" s="144"/>
      <c r="L276" s="144">
        <v>97</v>
      </c>
      <c r="M276" s="206" t="str">
        <f t="shared" si="8"/>
        <v>X SẮC</v>
      </c>
      <c r="N276" s="276"/>
      <c r="O276" s="277"/>
      <c r="P276" s="278" t="s">
        <v>1407</v>
      </c>
      <c r="Q276" s="207"/>
      <c r="R276" s="207"/>
      <c r="S276" s="207"/>
      <c r="T276" s="207"/>
      <c r="U276" s="207"/>
      <c r="V276" s="207"/>
      <c r="W276" s="207"/>
    </row>
    <row r="277" spans="1:23" ht="18.75" customHeight="1">
      <c r="A277" s="201"/>
      <c r="B277" s="202">
        <v>2021257059</v>
      </c>
      <c r="C277" s="203" t="s">
        <v>990</v>
      </c>
      <c r="D277" s="204" t="s">
        <v>1395</v>
      </c>
      <c r="E277" s="143" t="s">
        <v>1312</v>
      </c>
      <c r="F277" s="205">
        <v>35430</v>
      </c>
      <c r="G277" s="144" t="s">
        <v>26</v>
      </c>
      <c r="H277" s="205" t="s">
        <v>996</v>
      </c>
      <c r="I277" s="144"/>
      <c r="J277" s="144"/>
      <c r="K277" s="144"/>
      <c r="L277" s="144">
        <v>87</v>
      </c>
      <c r="M277" s="206" t="str">
        <f t="shared" ref="M277" si="9">IF(L277&gt;=90,"X SẮC",IF(L277&gt;=80,"TỐT",IF(L277&gt;=65,"KHÁ",IF(L277&gt;=50,"T. BÌNH",IF(L277&gt;=35,"YẾU","KÉM")))))</f>
        <v>TỐT</v>
      </c>
      <c r="N277" s="276"/>
      <c r="O277" s="277"/>
      <c r="P277" s="278" t="s">
        <v>1407</v>
      </c>
      <c r="Q277" s="207"/>
      <c r="R277" s="207"/>
      <c r="S277" s="207"/>
      <c r="T277" s="207"/>
      <c r="U277" s="207"/>
      <c r="V277" s="207"/>
      <c r="W277" s="207"/>
    </row>
    <row r="278" spans="1:23" ht="18.75" customHeight="1">
      <c r="A278" s="201"/>
      <c r="B278" s="147"/>
      <c r="C278" s="208"/>
      <c r="D278" s="148"/>
      <c r="E278" s="143"/>
      <c r="F278" s="149"/>
      <c r="G278" s="147"/>
      <c r="H278" s="144"/>
      <c r="I278" s="144"/>
      <c r="J278" s="144"/>
      <c r="K278" s="144"/>
      <c r="L278" s="144"/>
      <c r="M278" s="144"/>
      <c r="N278" s="279"/>
      <c r="O278" s="277"/>
      <c r="P278" s="278" t="s">
        <v>1290</v>
      </c>
      <c r="Q278" s="207"/>
      <c r="R278" s="207"/>
      <c r="S278" s="207"/>
      <c r="T278" s="207"/>
      <c r="U278" s="207"/>
      <c r="V278" s="207"/>
      <c r="W278" s="207"/>
    </row>
    <row r="279" spans="1:23" ht="18.75" customHeight="1">
      <c r="A279" s="201"/>
      <c r="B279" s="209"/>
      <c r="C279" s="210"/>
      <c r="D279" s="211"/>
      <c r="E279" s="145"/>
      <c r="F279" s="212"/>
      <c r="G279" s="146"/>
      <c r="H279" s="212"/>
      <c r="I279" s="146"/>
      <c r="J279" s="146"/>
      <c r="K279" s="146"/>
      <c r="L279" s="146"/>
      <c r="M279" s="213"/>
      <c r="N279" s="280"/>
      <c r="O279" s="281"/>
      <c r="P279" s="278"/>
      <c r="Q279" s="207"/>
      <c r="R279" s="207"/>
      <c r="S279" s="207"/>
      <c r="T279" s="207"/>
      <c r="U279" s="207"/>
      <c r="V279" s="207"/>
      <c r="W279" s="207"/>
    </row>
    <row r="280" spans="1:23" ht="18.75" customHeight="1">
      <c r="A280" s="432"/>
      <c r="B280" s="196"/>
      <c r="C280" s="197"/>
      <c r="D280" s="198"/>
      <c r="E280" s="139"/>
      <c r="F280" s="199"/>
      <c r="G280" s="141"/>
      <c r="H280" s="199"/>
      <c r="I280" s="141"/>
      <c r="J280" s="141"/>
      <c r="K280" s="141"/>
      <c r="L280" s="141"/>
      <c r="M280" s="200"/>
      <c r="N280" s="282"/>
      <c r="O280" s="127"/>
      <c r="P280" s="275"/>
    </row>
    <row r="281" spans="1:23" s="242" customFormat="1" ht="18.75" customHeight="1">
      <c r="A281" s="234"/>
      <c r="B281" s="235">
        <v>1811416503</v>
      </c>
      <c r="C281" s="236" t="s">
        <v>990</v>
      </c>
      <c r="D281" s="237" t="s">
        <v>1088</v>
      </c>
      <c r="E281" s="238" t="s">
        <v>1397</v>
      </c>
      <c r="F281" s="239">
        <v>34608</v>
      </c>
      <c r="G281" s="240" t="s">
        <v>27</v>
      </c>
      <c r="H281" s="239" t="s">
        <v>996</v>
      </c>
      <c r="I281" s="240"/>
      <c r="J281" s="240"/>
      <c r="K281" s="240"/>
      <c r="L281" s="240">
        <v>75</v>
      </c>
      <c r="M281" s="241" t="str">
        <f t="shared" ref="M281:M312" si="10">IF(L281&gt;=90,"X SẮC",IF(L281&gt;=80,"TỐT",IF(L281&gt;=65,"KHÁ",IF(L281&gt;=50,"T. BÌNH",IF(L281&gt;=35,"YẾU","KÉM")))))</f>
        <v>KHÁ</v>
      </c>
      <c r="N281" s="283"/>
      <c r="O281" s="284"/>
      <c r="P281" s="285" t="s">
        <v>1457</v>
      </c>
    </row>
    <row r="282" spans="1:23" s="242" customFormat="1" ht="18.75" customHeight="1">
      <c r="A282" s="234"/>
      <c r="B282" s="235">
        <v>1910217011</v>
      </c>
      <c r="C282" s="236" t="s">
        <v>993</v>
      </c>
      <c r="D282" s="237" t="s">
        <v>1435</v>
      </c>
      <c r="E282" s="238" t="s">
        <v>1258</v>
      </c>
      <c r="F282" s="239">
        <v>34958</v>
      </c>
      <c r="G282" s="240" t="s">
        <v>29</v>
      </c>
      <c r="H282" s="239" t="s">
        <v>982</v>
      </c>
      <c r="I282" s="240"/>
      <c r="J282" s="240" t="s">
        <v>1031</v>
      </c>
      <c r="K282" s="240"/>
      <c r="L282" s="240">
        <v>84</v>
      </c>
      <c r="M282" s="241" t="str">
        <f t="shared" si="10"/>
        <v>TỐT</v>
      </c>
      <c r="N282" s="286"/>
      <c r="O282" s="284"/>
      <c r="P282" s="285" t="s">
        <v>1438</v>
      </c>
    </row>
    <row r="283" spans="1:23" s="242" customFormat="1" ht="18.75" customHeight="1">
      <c r="A283" s="234"/>
      <c r="B283" s="235">
        <v>1910218748</v>
      </c>
      <c r="C283" s="236" t="s">
        <v>1046</v>
      </c>
      <c r="D283" s="237" t="s">
        <v>1154</v>
      </c>
      <c r="E283" s="238" t="s">
        <v>1068</v>
      </c>
      <c r="F283" s="239">
        <v>35051</v>
      </c>
      <c r="G283" s="240" t="s">
        <v>27</v>
      </c>
      <c r="H283" s="239" t="s">
        <v>982</v>
      </c>
      <c r="I283" s="240"/>
      <c r="J283" s="240"/>
      <c r="K283" s="240"/>
      <c r="L283" s="240">
        <v>83</v>
      </c>
      <c r="M283" s="241" t="str">
        <f t="shared" si="10"/>
        <v>TỐT</v>
      </c>
      <c r="N283" s="283"/>
      <c r="O283" s="284"/>
      <c r="P283" s="285" t="s">
        <v>1457</v>
      </c>
    </row>
    <row r="284" spans="1:23" s="242" customFormat="1" ht="18.75" customHeight="1">
      <c r="A284" s="234"/>
      <c r="B284" s="235">
        <v>1910237766</v>
      </c>
      <c r="C284" s="236" t="s">
        <v>990</v>
      </c>
      <c r="D284" s="237" t="s">
        <v>1212</v>
      </c>
      <c r="E284" s="238" t="s">
        <v>1104</v>
      </c>
      <c r="F284" s="239">
        <v>34987</v>
      </c>
      <c r="G284" s="240" t="s">
        <v>29</v>
      </c>
      <c r="H284" s="239" t="s">
        <v>982</v>
      </c>
      <c r="I284" s="240"/>
      <c r="J284" s="240" t="s">
        <v>1031</v>
      </c>
      <c r="K284" s="240"/>
      <c r="L284" s="240">
        <v>84</v>
      </c>
      <c r="M284" s="241" t="str">
        <f t="shared" si="10"/>
        <v>TỐT</v>
      </c>
      <c r="N284" s="286"/>
      <c r="O284" s="284"/>
      <c r="P284" s="285" t="s">
        <v>1438</v>
      </c>
    </row>
    <row r="285" spans="1:23" s="242" customFormat="1" ht="18.75" customHeight="1">
      <c r="A285" s="234"/>
      <c r="B285" s="235">
        <v>1910237793</v>
      </c>
      <c r="C285" s="236" t="s">
        <v>990</v>
      </c>
      <c r="D285" s="237" t="s">
        <v>1125</v>
      </c>
      <c r="E285" s="238" t="s">
        <v>1104</v>
      </c>
      <c r="F285" s="239">
        <v>34958</v>
      </c>
      <c r="G285" s="240" t="s">
        <v>28</v>
      </c>
      <c r="H285" s="239" t="s">
        <v>982</v>
      </c>
      <c r="I285" s="240"/>
      <c r="J285" s="240"/>
      <c r="K285" s="240"/>
      <c r="L285" s="240">
        <v>87</v>
      </c>
      <c r="M285" s="241" t="str">
        <f t="shared" si="10"/>
        <v>TỐT</v>
      </c>
      <c r="N285" s="286"/>
      <c r="O285" s="284"/>
      <c r="P285" s="285" t="s">
        <v>1512</v>
      </c>
    </row>
    <row r="286" spans="1:23" s="242" customFormat="1" ht="18.75" customHeight="1">
      <c r="A286" s="234"/>
      <c r="B286" s="235">
        <v>1910237803</v>
      </c>
      <c r="C286" s="236" t="s">
        <v>997</v>
      </c>
      <c r="D286" s="237" t="s">
        <v>1376</v>
      </c>
      <c r="E286" s="238" t="s">
        <v>1215</v>
      </c>
      <c r="F286" s="239">
        <v>34926</v>
      </c>
      <c r="G286" s="240" t="s">
        <v>27</v>
      </c>
      <c r="H286" s="239" t="s">
        <v>982</v>
      </c>
      <c r="I286" s="240"/>
      <c r="J286" s="240"/>
      <c r="K286" s="240"/>
      <c r="L286" s="240">
        <v>80</v>
      </c>
      <c r="M286" s="241" t="str">
        <f t="shared" si="10"/>
        <v>TỐT</v>
      </c>
      <c r="N286" s="283"/>
      <c r="O286" s="284"/>
      <c r="P286" s="285" t="s">
        <v>1457</v>
      </c>
    </row>
    <row r="287" spans="1:23" s="242" customFormat="1" ht="18.75" customHeight="1">
      <c r="A287" s="234"/>
      <c r="B287" s="235">
        <v>1910611816</v>
      </c>
      <c r="C287" s="236" t="s">
        <v>1019</v>
      </c>
      <c r="D287" s="237" t="s">
        <v>1451</v>
      </c>
      <c r="E287" s="238" t="s">
        <v>1230</v>
      </c>
      <c r="F287" s="239">
        <v>34741</v>
      </c>
      <c r="G287" s="240" t="s">
        <v>27</v>
      </c>
      <c r="H287" s="239" t="s">
        <v>982</v>
      </c>
      <c r="I287" s="240"/>
      <c r="J287" s="240"/>
      <c r="K287" s="240"/>
      <c r="L287" s="240">
        <v>0</v>
      </c>
      <c r="M287" s="241" t="str">
        <f t="shared" si="10"/>
        <v>KÉM</v>
      </c>
      <c r="N287" s="283" t="s">
        <v>1144</v>
      </c>
      <c r="O287" s="243" t="s">
        <v>1452</v>
      </c>
      <c r="P287" s="285" t="s">
        <v>1457</v>
      </c>
    </row>
    <row r="288" spans="1:23" s="242" customFormat="1" ht="18.75" customHeight="1">
      <c r="A288" s="234"/>
      <c r="B288" s="235">
        <v>1911221839</v>
      </c>
      <c r="C288" s="236" t="s">
        <v>990</v>
      </c>
      <c r="D288" s="237" t="s">
        <v>1378</v>
      </c>
      <c r="E288" s="238" t="s">
        <v>1021</v>
      </c>
      <c r="F288" s="239">
        <v>34745</v>
      </c>
      <c r="G288" s="240" t="s">
        <v>27</v>
      </c>
      <c r="H288" s="239" t="s">
        <v>982</v>
      </c>
      <c r="I288" s="240"/>
      <c r="J288" s="240"/>
      <c r="K288" s="240"/>
      <c r="L288" s="240">
        <v>82</v>
      </c>
      <c r="M288" s="241" t="str">
        <f t="shared" si="10"/>
        <v>TỐT</v>
      </c>
      <c r="N288" s="283"/>
      <c r="O288" s="284"/>
      <c r="P288" s="285" t="s">
        <v>1457</v>
      </c>
    </row>
    <row r="289" spans="1:16" s="242" customFormat="1" ht="18.75" customHeight="1">
      <c r="A289" s="234"/>
      <c r="B289" s="235">
        <v>1920268840</v>
      </c>
      <c r="C289" s="236" t="s">
        <v>1088</v>
      </c>
      <c r="D289" s="237" t="s">
        <v>1011</v>
      </c>
      <c r="E289" s="238" t="s">
        <v>989</v>
      </c>
      <c r="F289" s="239">
        <v>34731</v>
      </c>
      <c r="G289" s="240" t="s">
        <v>27</v>
      </c>
      <c r="H289" s="239" t="s">
        <v>982</v>
      </c>
      <c r="I289" s="240"/>
      <c r="J289" s="240"/>
      <c r="K289" s="240"/>
      <c r="L289" s="240">
        <v>85</v>
      </c>
      <c r="M289" s="241" t="str">
        <f t="shared" si="10"/>
        <v>TỐT</v>
      </c>
      <c r="N289" s="283"/>
      <c r="O289" s="284"/>
      <c r="P289" s="285" t="s">
        <v>1457</v>
      </c>
    </row>
    <row r="290" spans="1:16" s="242" customFormat="1" ht="18.75" customHeight="1">
      <c r="A290" s="234"/>
      <c r="B290" s="235">
        <v>1920640983</v>
      </c>
      <c r="C290" s="236" t="s">
        <v>1092</v>
      </c>
      <c r="D290" s="237" t="s">
        <v>1055</v>
      </c>
      <c r="E290" s="238" t="s">
        <v>1099</v>
      </c>
      <c r="F290" s="239">
        <v>34718</v>
      </c>
      <c r="G290" s="240" t="s">
        <v>27</v>
      </c>
      <c r="H290" s="239" t="s">
        <v>982</v>
      </c>
      <c r="I290" s="240"/>
      <c r="J290" s="240"/>
      <c r="K290" s="240"/>
      <c r="L290" s="240">
        <v>0</v>
      </c>
      <c r="M290" s="241" t="str">
        <f t="shared" si="10"/>
        <v>KÉM</v>
      </c>
      <c r="N290" s="283"/>
      <c r="O290" s="284" t="s">
        <v>1444</v>
      </c>
      <c r="P290" s="285" t="s">
        <v>1457</v>
      </c>
    </row>
    <row r="291" spans="1:16" s="242" customFormat="1" ht="18.75" customHeight="1">
      <c r="A291" s="234"/>
      <c r="B291" s="235">
        <v>2011214874</v>
      </c>
      <c r="C291" s="236" t="s">
        <v>1175</v>
      </c>
      <c r="D291" s="237" t="s">
        <v>1429</v>
      </c>
      <c r="E291" s="238" t="s">
        <v>1413</v>
      </c>
      <c r="F291" s="239">
        <v>35138</v>
      </c>
      <c r="G291" s="240" t="s">
        <v>29</v>
      </c>
      <c r="H291" s="239" t="s">
        <v>996</v>
      </c>
      <c r="I291" s="240"/>
      <c r="J291" s="240" t="s">
        <v>1031</v>
      </c>
      <c r="K291" s="240"/>
      <c r="L291" s="240">
        <v>85</v>
      </c>
      <c r="M291" s="241" t="str">
        <f t="shared" si="10"/>
        <v>TỐT</v>
      </c>
      <c r="N291" s="286"/>
      <c r="O291" s="284"/>
      <c r="P291" s="285" t="s">
        <v>1438</v>
      </c>
    </row>
    <row r="292" spans="1:16" s="242" customFormat="1" ht="18.75" customHeight="1">
      <c r="A292" s="234"/>
      <c r="B292" s="235">
        <v>2011215942</v>
      </c>
      <c r="C292" s="236" t="s">
        <v>1118</v>
      </c>
      <c r="D292" s="237" t="s">
        <v>1190</v>
      </c>
      <c r="E292" s="238" t="s">
        <v>1115</v>
      </c>
      <c r="F292" s="239">
        <v>34230</v>
      </c>
      <c r="G292" s="240" t="s">
        <v>27</v>
      </c>
      <c r="H292" s="239" t="s">
        <v>996</v>
      </c>
      <c r="I292" s="240"/>
      <c r="J292" s="240"/>
      <c r="K292" s="240"/>
      <c r="L292" s="240">
        <v>70</v>
      </c>
      <c r="M292" s="241" t="str">
        <f t="shared" si="10"/>
        <v>KHÁ</v>
      </c>
      <c r="N292" s="283"/>
      <c r="O292" s="284"/>
      <c r="P292" s="285" t="s">
        <v>1457</v>
      </c>
    </row>
    <row r="293" spans="1:16" s="242" customFormat="1" ht="18.75" customHeight="1">
      <c r="A293" s="234"/>
      <c r="B293" s="235">
        <v>2020348471</v>
      </c>
      <c r="C293" s="236" t="s">
        <v>990</v>
      </c>
      <c r="D293" s="237" t="s">
        <v>1456</v>
      </c>
      <c r="E293" s="238" t="s">
        <v>1123</v>
      </c>
      <c r="F293" s="239">
        <v>35400</v>
      </c>
      <c r="G293" s="240" t="s">
        <v>27</v>
      </c>
      <c r="H293" s="239" t="s">
        <v>982</v>
      </c>
      <c r="I293" s="240"/>
      <c r="J293" s="240"/>
      <c r="K293" s="240"/>
      <c r="L293" s="240">
        <v>0</v>
      </c>
      <c r="M293" s="241" t="str">
        <f t="shared" si="10"/>
        <v>KÉM</v>
      </c>
      <c r="N293" s="283" t="s">
        <v>1144</v>
      </c>
      <c r="O293" s="243" t="s">
        <v>1453</v>
      </c>
      <c r="P293" s="285" t="s">
        <v>1457</v>
      </c>
    </row>
    <row r="294" spans="1:16" s="242" customFormat="1" ht="18.75" customHeight="1">
      <c r="A294" s="234"/>
      <c r="B294" s="235">
        <v>2021216323</v>
      </c>
      <c r="C294" s="236" t="s">
        <v>1118</v>
      </c>
      <c r="D294" s="237" t="s">
        <v>1008</v>
      </c>
      <c r="E294" s="238" t="s">
        <v>1098</v>
      </c>
      <c r="F294" s="239">
        <v>35236</v>
      </c>
      <c r="G294" s="240" t="s">
        <v>27</v>
      </c>
      <c r="H294" s="239" t="s">
        <v>982</v>
      </c>
      <c r="I294" s="240"/>
      <c r="J294" s="240"/>
      <c r="K294" s="240"/>
      <c r="L294" s="240">
        <v>73</v>
      </c>
      <c r="M294" s="241" t="str">
        <f t="shared" si="10"/>
        <v>KHÁ</v>
      </c>
      <c r="N294" s="283"/>
      <c r="O294" s="284"/>
      <c r="P294" s="285" t="s">
        <v>1457</v>
      </c>
    </row>
    <row r="295" spans="1:16" s="242" customFormat="1" ht="18.75" customHeight="1">
      <c r="A295" s="234"/>
      <c r="B295" s="235">
        <v>2021262601</v>
      </c>
      <c r="C295" s="236" t="s">
        <v>979</v>
      </c>
      <c r="D295" s="237" t="s">
        <v>1065</v>
      </c>
      <c r="E295" s="238" t="s">
        <v>1387</v>
      </c>
      <c r="F295" s="239">
        <v>33851</v>
      </c>
      <c r="G295" s="240" t="s">
        <v>29</v>
      </c>
      <c r="H295" s="239" t="s">
        <v>996</v>
      </c>
      <c r="I295" s="240"/>
      <c r="J295" s="240" t="s">
        <v>1031</v>
      </c>
      <c r="K295" s="240"/>
      <c r="L295" s="240">
        <v>0</v>
      </c>
      <c r="M295" s="241" t="str">
        <f t="shared" si="10"/>
        <v>KÉM</v>
      </c>
      <c r="N295" s="286" t="s">
        <v>1421</v>
      </c>
      <c r="O295" s="284"/>
      <c r="P295" s="285" t="s">
        <v>1438</v>
      </c>
    </row>
    <row r="296" spans="1:16" s="242" customFormat="1" ht="18.75" customHeight="1">
      <c r="A296" s="234"/>
      <c r="B296" s="235">
        <v>2110213066</v>
      </c>
      <c r="C296" s="236" t="s">
        <v>987</v>
      </c>
      <c r="D296" s="237" t="s">
        <v>1006</v>
      </c>
      <c r="E296" s="238" t="s">
        <v>1216</v>
      </c>
      <c r="F296" s="239">
        <v>35432</v>
      </c>
      <c r="G296" s="240" t="s">
        <v>28</v>
      </c>
      <c r="H296" s="239" t="s">
        <v>982</v>
      </c>
      <c r="I296" s="240"/>
      <c r="J296" s="240"/>
      <c r="K296" s="240"/>
      <c r="L296" s="240">
        <v>80</v>
      </c>
      <c r="M296" s="241" t="str">
        <f t="shared" si="10"/>
        <v>TỐT</v>
      </c>
      <c r="N296" s="286"/>
      <c r="O296" s="284"/>
      <c r="P296" s="285" t="s">
        <v>1512</v>
      </c>
    </row>
    <row r="297" spans="1:16" s="242" customFormat="1" ht="18.75" customHeight="1">
      <c r="A297" s="234"/>
      <c r="B297" s="235">
        <v>2110213067</v>
      </c>
      <c r="C297" s="236" t="s">
        <v>1019</v>
      </c>
      <c r="D297" s="237" t="s">
        <v>1038</v>
      </c>
      <c r="E297" s="238" t="s">
        <v>1102</v>
      </c>
      <c r="F297" s="239">
        <v>35614</v>
      </c>
      <c r="G297" s="240" t="s">
        <v>27</v>
      </c>
      <c r="H297" s="239" t="s">
        <v>982</v>
      </c>
      <c r="I297" s="240"/>
      <c r="J297" s="240"/>
      <c r="K297" s="240"/>
      <c r="L297" s="240">
        <v>80</v>
      </c>
      <c r="M297" s="241" t="str">
        <f t="shared" si="10"/>
        <v>TỐT</v>
      </c>
      <c r="N297" s="283"/>
      <c r="O297" s="284"/>
      <c r="P297" s="285" t="s">
        <v>1457</v>
      </c>
    </row>
    <row r="298" spans="1:16" s="242" customFormat="1" ht="18.75" customHeight="1">
      <c r="A298" s="234"/>
      <c r="B298" s="235">
        <v>2110217151</v>
      </c>
      <c r="C298" s="236" t="s">
        <v>987</v>
      </c>
      <c r="D298" s="237" t="s">
        <v>1125</v>
      </c>
      <c r="E298" s="238" t="s">
        <v>981</v>
      </c>
      <c r="F298" s="239">
        <v>35102</v>
      </c>
      <c r="G298" s="240" t="s">
        <v>28</v>
      </c>
      <c r="H298" s="239" t="s">
        <v>982</v>
      </c>
      <c r="I298" s="240"/>
      <c r="J298" s="240"/>
      <c r="K298" s="240"/>
      <c r="L298" s="240">
        <v>77</v>
      </c>
      <c r="M298" s="241" t="str">
        <f t="shared" si="10"/>
        <v>KHÁ</v>
      </c>
      <c r="N298" s="286"/>
      <c r="O298" s="284"/>
      <c r="P298" s="285" t="s">
        <v>1512</v>
      </c>
    </row>
    <row r="299" spans="1:16" s="242" customFormat="1" ht="18.75" customHeight="1">
      <c r="A299" s="234"/>
      <c r="B299" s="235">
        <v>2110218265</v>
      </c>
      <c r="C299" s="236" t="s">
        <v>993</v>
      </c>
      <c r="D299" s="237" t="s">
        <v>1238</v>
      </c>
      <c r="E299" s="238" t="s">
        <v>1083</v>
      </c>
      <c r="F299" s="239">
        <v>35629</v>
      </c>
      <c r="G299" s="240" t="s">
        <v>28</v>
      </c>
      <c r="H299" s="239" t="s">
        <v>982</v>
      </c>
      <c r="I299" s="240"/>
      <c r="J299" s="240"/>
      <c r="K299" s="240"/>
      <c r="L299" s="240">
        <v>87</v>
      </c>
      <c r="M299" s="241" t="str">
        <f t="shared" si="10"/>
        <v>TỐT</v>
      </c>
      <c r="N299" s="286"/>
      <c r="O299" s="284"/>
      <c r="P299" s="285" t="s">
        <v>1512</v>
      </c>
    </row>
    <row r="300" spans="1:16" s="242" customFormat="1" ht="18.75" customHeight="1">
      <c r="A300" s="234"/>
      <c r="B300" s="235">
        <v>2120213444</v>
      </c>
      <c r="C300" s="236" t="s">
        <v>1070</v>
      </c>
      <c r="D300" s="237" t="s">
        <v>1011</v>
      </c>
      <c r="E300" s="238" t="s">
        <v>1025</v>
      </c>
      <c r="F300" s="239">
        <v>35518</v>
      </c>
      <c r="G300" s="240" t="s">
        <v>27</v>
      </c>
      <c r="H300" s="239" t="s">
        <v>982</v>
      </c>
      <c r="I300" s="240"/>
      <c r="J300" s="240"/>
      <c r="K300" s="240"/>
      <c r="L300" s="240">
        <v>84</v>
      </c>
      <c r="M300" s="241" t="str">
        <f t="shared" si="10"/>
        <v>TỐT</v>
      </c>
      <c r="N300" s="283"/>
      <c r="O300" s="284"/>
      <c r="P300" s="285" t="s">
        <v>1457</v>
      </c>
    </row>
    <row r="301" spans="1:16" s="242" customFormat="1" ht="18.75" customHeight="1">
      <c r="A301" s="234"/>
      <c r="B301" s="235">
        <v>2120216966</v>
      </c>
      <c r="C301" s="236" t="s">
        <v>999</v>
      </c>
      <c r="D301" s="237" t="s">
        <v>1048</v>
      </c>
      <c r="E301" s="238" t="s">
        <v>988</v>
      </c>
      <c r="F301" s="239">
        <v>35667</v>
      </c>
      <c r="G301" s="240" t="s">
        <v>28</v>
      </c>
      <c r="H301" s="239" t="s">
        <v>982</v>
      </c>
      <c r="I301" s="240"/>
      <c r="J301" s="240"/>
      <c r="K301" s="240"/>
      <c r="L301" s="240">
        <v>90</v>
      </c>
      <c r="M301" s="241" t="str">
        <f t="shared" si="10"/>
        <v>X SẮC</v>
      </c>
      <c r="N301" s="286"/>
      <c r="O301" s="284"/>
      <c r="P301" s="285" t="s">
        <v>1512</v>
      </c>
    </row>
    <row r="302" spans="1:16" s="242" customFormat="1" ht="18.75" customHeight="1">
      <c r="A302" s="234"/>
      <c r="B302" s="235">
        <v>2120217483</v>
      </c>
      <c r="C302" s="236" t="s">
        <v>1482</v>
      </c>
      <c r="D302" s="237" t="s">
        <v>1047</v>
      </c>
      <c r="E302" s="238" t="s">
        <v>1045</v>
      </c>
      <c r="F302" s="239">
        <v>35792</v>
      </c>
      <c r="G302" s="240" t="s">
        <v>28</v>
      </c>
      <c r="H302" s="239" t="s">
        <v>982</v>
      </c>
      <c r="I302" s="240"/>
      <c r="J302" s="240"/>
      <c r="K302" s="240"/>
      <c r="L302" s="240">
        <v>88</v>
      </c>
      <c r="M302" s="241" t="str">
        <f t="shared" si="10"/>
        <v>TỐT</v>
      </c>
      <c r="N302" s="286"/>
      <c r="O302" s="284"/>
      <c r="P302" s="285" t="s">
        <v>1512</v>
      </c>
    </row>
    <row r="303" spans="1:16" s="242" customFormat="1" ht="18.75" customHeight="1">
      <c r="A303" s="234"/>
      <c r="B303" s="235">
        <v>2120217930</v>
      </c>
      <c r="C303" s="236" t="s">
        <v>1450</v>
      </c>
      <c r="D303" s="237" t="s">
        <v>1022</v>
      </c>
      <c r="E303" s="238" t="s">
        <v>1020</v>
      </c>
      <c r="F303" s="239">
        <v>35504</v>
      </c>
      <c r="G303" s="240" t="s">
        <v>27</v>
      </c>
      <c r="H303" s="239" t="s">
        <v>982</v>
      </c>
      <c r="I303" s="240"/>
      <c r="J303" s="240"/>
      <c r="K303" s="240"/>
      <c r="L303" s="240">
        <v>86</v>
      </c>
      <c r="M303" s="241" t="str">
        <f t="shared" si="10"/>
        <v>TỐT</v>
      </c>
      <c r="N303" s="283"/>
      <c r="O303" s="284"/>
      <c r="P303" s="285" t="s">
        <v>1457</v>
      </c>
    </row>
    <row r="304" spans="1:16" s="242" customFormat="1" ht="18.75" customHeight="1">
      <c r="A304" s="234"/>
      <c r="B304" s="235">
        <v>2120217995</v>
      </c>
      <c r="C304" s="236" t="s">
        <v>999</v>
      </c>
      <c r="D304" s="237" t="s">
        <v>1479</v>
      </c>
      <c r="E304" s="238" t="s">
        <v>1163</v>
      </c>
      <c r="F304" s="239">
        <v>35638</v>
      </c>
      <c r="G304" s="240" t="s">
        <v>28</v>
      </c>
      <c r="H304" s="239" t="s">
        <v>982</v>
      </c>
      <c r="I304" s="240"/>
      <c r="J304" s="240"/>
      <c r="K304" s="240"/>
      <c r="L304" s="240">
        <v>85</v>
      </c>
      <c r="M304" s="241" t="str">
        <f t="shared" si="10"/>
        <v>TỐT</v>
      </c>
      <c r="N304" s="286"/>
      <c r="O304" s="284"/>
      <c r="P304" s="285" t="s">
        <v>1512</v>
      </c>
    </row>
    <row r="305" spans="1:16" s="242" customFormat="1" ht="18.75" customHeight="1">
      <c r="A305" s="234"/>
      <c r="B305" s="235">
        <v>2120218479</v>
      </c>
      <c r="C305" s="236" t="s">
        <v>990</v>
      </c>
      <c r="D305" s="237" t="s">
        <v>1238</v>
      </c>
      <c r="E305" s="238" t="s">
        <v>1045</v>
      </c>
      <c r="F305" s="239">
        <v>35649</v>
      </c>
      <c r="G305" s="240" t="s">
        <v>27</v>
      </c>
      <c r="H305" s="239" t="s">
        <v>982</v>
      </c>
      <c r="I305" s="240"/>
      <c r="J305" s="240"/>
      <c r="K305" s="240"/>
      <c r="L305" s="240">
        <v>0</v>
      </c>
      <c r="M305" s="241" t="str">
        <f t="shared" si="10"/>
        <v>KÉM</v>
      </c>
      <c r="N305" s="283" t="s">
        <v>1144</v>
      </c>
      <c r="O305" s="284" t="s">
        <v>1444</v>
      </c>
      <c r="P305" s="285" t="s">
        <v>1457</v>
      </c>
    </row>
    <row r="306" spans="1:16" s="242" customFormat="1" ht="18.75" customHeight="1">
      <c r="A306" s="234"/>
      <c r="B306" s="235">
        <v>2120219008</v>
      </c>
      <c r="C306" s="236" t="s">
        <v>983</v>
      </c>
      <c r="D306" s="237" t="s">
        <v>1454</v>
      </c>
      <c r="E306" s="238" t="s">
        <v>989</v>
      </c>
      <c r="F306" s="239">
        <v>35761</v>
      </c>
      <c r="G306" s="240" t="s">
        <v>27</v>
      </c>
      <c r="H306" s="239" t="s">
        <v>982</v>
      </c>
      <c r="I306" s="240"/>
      <c r="J306" s="240"/>
      <c r="K306" s="240"/>
      <c r="L306" s="240">
        <v>0</v>
      </c>
      <c r="M306" s="241" t="str">
        <f t="shared" si="10"/>
        <v>KÉM</v>
      </c>
      <c r="N306" s="283" t="s">
        <v>1144</v>
      </c>
      <c r="O306" s="243" t="s">
        <v>1455</v>
      </c>
      <c r="P306" s="285" t="s">
        <v>1457</v>
      </c>
    </row>
    <row r="307" spans="1:16" s="242" customFormat="1" ht="18.75" customHeight="1">
      <c r="A307" s="234"/>
      <c r="B307" s="235">
        <v>2120245956</v>
      </c>
      <c r="C307" s="236" t="s">
        <v>990</v>
      </c>
      <c r="D307" s="237" t="s">
        <v>1006</v>
      </c>
      <c r="E307" s="238" t="s">
        <v>1024</v>
      </c>
      <c r="F307" s="239">
        <v>34742</v>
      </c>
      <c r="G307" s="240" t="s">
        <v>28</v>
      </c>
      <c r="H307" s="239" t="s">
        <v>982</v>
      </c>
      <c r="I307" s="240"/>
      <c r="J307" s="240"/>
      <c r="K307" s="240"/>
      <c r="L307" s="240">
        <v>72</v>
      </c>
      <c r="M307" s="241" t="str">
        <f t="shared" si="10"/>
        <v>KHÁ</v>
      </c>
      <c r="N307" s="286"/>
      <c r="O307" s="284"/>
      <c r="P307" s="285" t="s">
        <v>1512</v>
      </c>
    </row>
    <row r="308" spans="1:16" s="242" customFormat="1" ht="18.75" customHeight="1">
      <c r="A308" s="234"/>
      <c r="B308" s="235">
        <v>2120253797</v>
      </c>
      <c r="C308" s="236" t="s">
        <v>990</v>
      </c>
      <c r="D308" s="237" t="s">
        <v>1427</v>
      </c>
      <c r="E308" s="238" t="s">
        <v>1120</v>
      </c>
      <c r="F308" s="239">
        <v>35683</v>
      </c>
      <c r="G308" s="240" t="s">
        <v>29</v>
      </c>
      <c r="H308" s="239" t="s">
        <v>982</v>
      </c>
      <c r="I308" s="240"/>
      <c r="J308" s="240" t="s">
        <v>1031</v>
      </c>
      <c r="K308" s="240"/>
      <c r="L308" s="240">
        <v>94</v>
      </c>
      <c r="M308" s="241" t="str">
        <f t="shared" si="10"/>
        <v>X SẮC</v>
      </c>
      <c r="N308" s="286"/>
      <c r="O308" s="284"/>
      <c r="P308" s="285" t="s">
        <v>1438</v>
      </c>
    </row>
    <row r="309" spans="1:16" s="242" customFormat="1" ht="18.75" customHeight="1">
      <c r="A309" s="234"/>
      <c r="B309" s="235">
        <v>2120253799</v>
      </c>
      <c r="C309" s="236" t="s">
        <v>987</v>
      </c>
      <c r="D309" s="237" t="s">
        <v>1038</v>
      </c>
      <c r="E309" s="238" t="s">
        <v>1037</v>
      </c>
      <c r="F309" s="239">
        <v>35563</v>
      </c>
      <c r="G309" s="240" t="s">
        <v>27</v>
      </c>
      <c r="H309" s="239" t="s">
        <v>982</v>
      </c>
      <c r="I309" s="240"/>
      <c r="J309" s="240"/>
      <c r="K309" s="240"/>
      <c r="L309" s="240">
        <v>83</v>
      </c>
      <c r="M309" s="241" t="str">
        <f t="shared" si="10"/>
        <v>TỐT</v>
      </c>
      <c r="N309" s="283"/>
      <c r="O309" s="284"/>
      <c r="P309" s="285" t="s">
        <v>1457</v>
      </c>
    </row>
    <row r="310" spans="1:16" s="242" customFormat="1" ht="18.75" customHeight="1">
      <c r="A310" s="234"/>
      <c r="B310" s="235">
        <v>2120253800</v>
      </c>
      <c r="C310" s="236" t="s">
        <v>999</v>
      </c>
      <c r="D310" s="237" t="s">
        <v>1213</v>
      </c>
      <c r="E310" s="238" t="s">
        <v>1050</v>
      </c>
      <c r="F310" s="239">
        <v>35689</v>
      </c>
      <c r="G310" s="240" t="s">
        <v>27</v>
      </c>
      <c r="H310" s="239" t="s">
        <v>982</v>
      </c>
      <c r="I310" s="240"/>
      <c r="J310" s="240"/>
      <c r="K310" s="240"/>
      <c r="L310" s="240">
        <v>86</v>
      </c>
      <c r="M310" s="241" t="str">
        <f t="shared" si="10"/>
        <v>TỐT</v>
      </c>
      <c r="N310" s="283"/>
      <c r="O310" s="284"/>
      <c r="P310" s="285" t="s">
        <v>1457</v>
      </c>
    </row>
    <row r="311" spans="1:16" s="242" customFormat="1" ht="18.75" customHeight="1">
      <c r="A311" s="234"/>
      <c r="B311" s="235">
        <v>2120253811</v>
      </c>
      <c r="C311" s="236" t="s">
        <v>985</v>
      </c>
      <c r="D311" s="237" t="s">
        <v>1373</v>
      </c>
      <c r="E311" s="238" t="s">
        <v>1109</v>
      </c>
      <c r="F311" s="239">
        <v>35400</v>
      </c>
      <c r="G311" s="240" t="s">
        <v>29</v>
      </c>
      <c r="H311" s="239" t="s">
        <v>982</v>
      </c>
      <c r="I311" s="240"/>
      <c r="J311" s="240" t="s">
        <v>1031</v>
      </c>
      <c r="K311" s="240"/>
      <c r="L311" s="240">
        <v>84</v>
      </c>
      <c r="M311" s="241" t="str">
        <f t="shared" si="10"/>
        <v>TỐT</v>
      </c>
      <c r="N311" s="286"/>
      <c r="O311" s="284"/>
      <c r="P311" s="285" t="s">
        <v>1438</v>
      </c>
    </row>
    <row r="312" spans="1:16" s="242" customFormat="1" ht="18.75" customHeight="1">
      <c r="A312" s="234"/>
      <c r="B312" s="235">
        <v>2120253822</v>
      </c>
      <c r="C312" s="236" t="s">
        <v>990</v>
      </c>
      <c r="D312" s="237" t="s">
        <v>1099</v>
      </c>
      <c r="E312" s="238" t="s">
        <v>1021</v>
      </c>
      <c r="F312" s="239">
        <v>35602</v>
      </c>
      <c r="G312" s="240" t="s">
        <v>29</v>
      </c>
      <c r="H312" s="239" t="s">
        <v>982</v>
      </c>
      <c r="I312" s="240"/>
      <c r="J312" s="240" t="s">
        <v>1031</v>
      </c>
      <c r="K312" s="240"/>
      <c r="L312" s="240">
        <v>77</v>
      </c>
      <c r="M312" s="241" t="str">
        <f t="shared" si="10"/>
        <v>KHÁ</v>
      </c>
      <c r="N312" s="286"/>
      <c r="O312" s="284"/>
      <c r="P312" s="285" t="s">
        <v>1438</v>
      </c>
    </row>
    <row r="313" spans="1:16" s="242" customFormat="1" ht="18.75" customHeight="1">
      <c r="A313" s="234"/>
      <c r="B313" s="235">
        <v>2120253832</v>
      </c>
      <c r="C313" s="236" t="s">
        <v>1019</v>
      </c>
      <c r="D313" s="237" t="s">
        <v>1222</v>
      </c>
      <c r="E313" s="238" t="s">
        <v>1073</v>
      </c>
      <c r="F313" s="239">
        <v>35686</v>
      </c>
      <c r="G313" s="240" t="s">
        <v>28</v>
      </c>
      <c r="H313" s="239" t="s">
        <v>982</v>
      </c>
      <c r="I313" s="240"/>
      <c r="J313" s="240"/>
      <c r="K313" s="240"/>
      <c r="L313" s="240">
        <v>80</v>
      </c>
      <c r="M313" s="241" t="str">
        <f t="shared" ref="M313:M344" si="11">IF(L313&gt;=90,"X SẮC",IF(L313&gt;=80,"TỐT",IF(L313&gt;=65,"KHÁ",IF(L313&gt;=50,"T. BÌNH",IF(L313&gt;=35,"YẾU","KÉM")))))</f>
        <v>TỐT</v>
      </c>
      <c r="N313" s="286"/>
      <c r="O313" s="284"/>
      <c r="P313" s="285" t="s">
        <v>1512</v>
      </c>
    </row>
    <row r="314" spans="1:16" s="242" customFormat="1" ht="18.75" customHeight="1">
      <c r="A314" s="234"/>
      <c r="B314" s="235">
        <v>2120253833</v>
      </c>
      <c r="C314" s="236" t="s">
        <v>1019</v>
      </c>
      <c r="D314" s="237" t="s">
        <v>1043</v>
      </c>
      <c r="E314" s="238" t="s">
        <v>1049</v>
      </c>
      <c r="F314" s="239">
        <v>35738</v>
      </c>
      <c r="G314" s="240" t="s">
        <v>29</v>
      </c>
      <c r="H314" s="239" t="s">
        <v>982</v>
      </c>
      <c r="I314" s="240"/>
      <c r="J314" s="240" t="s">
        <v>1031</v>
      </c>
      <c r="K314" s="240"/>
      <c r="L314" s="240">
        <v>82</v>
      </c>
      <c r="M314" s="241" t="str">
        <f t="shared" si="11"/>
        <v>TỐT</v>
      </c>
      <c r="N314" s="286"/>
      <c r="O314" s="284"/>
      <c r="P314" s="285" t="s">
        <v>1438</v>
      </c>
    </row>
    <row r="315" spans="1:16" s="242" customFormat="1" ht="18.75" customHeight="1">
      <c r="A315" s="234"/>
      <c r="B315" s="235">
        <v>2120253834</v>
      </c>
      <c r="C315" s="236" t="s">
        <v>979</v>
      </c>
      <c r="D315" s="237" t="s">
        <v>991</v>
      </c>
      <c r="E315" s="238" t="s">
        <v>1091</v>
      </c>
      <c r="F315" s="239">
        <v>35657</v>
      </c>
      <c r="G315" s="240" t="s">
        <v>29</v>
      </c>
      <c r="H315" s="239" t="s">
        <v>982</v>
      </c>
      <c r="I315" s="240"/>
      <c r="J315" s="240" t="s">
        <v>1031</v>
      </c>
      <c r="K315" s="240"/>
      <c r="L315" s="240">
        <v>87</v>
      </c>
      <c r="M315" s="241" t="str">
        <f t="shared" si="11"/>
        <v>TỐT</v>
      </c>
      <c r="N315" s="286"/>
      <c r="O315" s="284"/>
      <c r="P315" s="285" t="s">
        <v>1438</v>
      </c>
    </row>
    <row r="316" spans="1:16" s="242" customFormat="1" ht="18.75" customHeight="1">
      <c r="A316" s="234"/>
      <c r="B316" s="235">
        <v>2120253840</v>
      </c>
      <c r="C316" s="236" t="s">
        <v>979</v>
      </c>
      <c r="D316" s="237" t="s">
        <v>1014</v>
      </c>
      <c r="E316" s="238" t="s">
        <v>1260</v>
      </c>
      <c r="F316" s="239">
        <v>35705</v>
      </c>
      <c r="G316" s="240" t="s">
        <v>29</v>
      </c>
      <c r="H316" s="239" t="s">
        <v>982</v>
      </c>
      <c r="I316" s="240"/>
      <c r="J316" s="240" t="s">
        <v>1031</v>
      </c>
      <c r="K316" s="240"/>
      <c r="L316" s="240">
        <v>84</v>
      </c>
      <c r="M316" s="241" t="str">
        <f t="shared" si="11"/>
        <v>TỐT</v>
      </c>
      <c r="N316" s="286"/>
      <c r="O316" s="284"/>
      <c r="P316" s="285" t="s">
        <v>1438</v>
      </c>
    </row>
    <row r="317" spans="1:16" s="242" customFormat="1" ht="18.75" customHeight="1">
      <c r="A317" s="234"/>
      <c r="B317" s="235">
        <v>2120253844</v>
      </c>
      <c r="C317" s="236" t="s">
        <v>1480</v>
      </c>
      <c r="D317" s="237" t="s">
        <v>1078</v>
      </c>
      <c r="E317" s="238" t="s">
        <v>1076</v>
      </c>
      <c r="F317" s="239">
        <v>35579</v>
      </c>
      <c r="G317" s="240" t="s">
        <v>28</v>
      </c>
      <c r="H317" s="239" t="s">
        <v>982</v>
      </c>
      <c r="I317" s="240"/>
      <c r="J317" s="240"/>
      <c r="K317" s="240"/>
      <c r="L317" s="240">
        <v>90</v>
      </c>
      <c r="M317" s="241" t="str">
        <f t="shared" si="11"/>
        <v>X SẮC</v>
      </c>
      <c r="N317" s="286"/>
      <c r="O317" s="284"/>
      <c r="P317" s="285" t="s">
        <v>1512</v>
      </c>
    </row>
    <row r="318" spans="1:16" s="242" customFormat="1" ht="18.75" customHeight="1">
      <c r="A318" s="234"/>
      <c r="B318" s="235">
        <v>2120253845</v>
      </c>
      <c r="C318" s="236" t="s">
        <v>987</v>
      </c>
      <c r="D318" s="237" t="s">
        <v>1484</v>
      </c>
      <c r="E318" s="238" t="s">
        <v>1183</v>
      </c>
      <c r="F318" s="239">
        <v>35640</v>
      </c>
      <c r="G318" s="240" t="s">
        <v>28</v>
      </c>
      <c r="H318" s="239" t="s">
        <v>982</v>
      </c>
      <c r="I318" s="240"/>
      <c r="J318" s="240"/>
      <c r="K318" s="240"/>
      <c r="L318" s="240">
        <v>87</v>
      </c>
      <c r="M318" s="241" t="str">
        <f t="shared" si="11"/>
        <v>TỐT</v>
      </c>
      <c r="N318" s="286"/>
      <c r="O318" s="284"/>
      <c r="P318" s="285" t="s">
        <v>1512</v>
      </c>
    </row>
    <row r="319" spans="1:16" s="242" customFormat="1" ht="18.75" customHeight="1">
      <c r="A319" s="234"/>
      <c r="B319" s="235">
        <v>2120253848</v>
      </c>
      <c r="C319" s="236" t="s">
        <v>1019</v>
      </c>
      <c r="D319" s="237" t="s">
        <v>1212</v>
      </c>
      <c r="E319" s="238" t="s">
        <v>1104</v>
      </c>
      <c r="F319" s="239">
        <v>35677</v>
      </c>
      <c r="G319" s="240" t="s">
        <v>27</v>
      </c>
      <c r="H319" s="239" t="s">
        <v>982</v>
      </c>
      <c r="I319" s="240"/>
      <c r="J319" s="240"/>
      <c r="K319" s="240"/>
      <c r="L319" s="240">
        <v>95</v>
      </c>
      <c r="M319" s="241" t="str">
        <f t="shared" si="11"/>
        <v>X SẮC</v>
      </c>
      <c r="N319" s="283"/>
      <c r="O319" s="284"/>
      <c r="P319" s="285" t="s">
        <v>1457</v>
      </c>
    </row>
    <row r="320" spans="1:16" s="242" customFormat="1" ht="18.75" customHeight="1">
      <c r="A320" s="234"/>
      <c r="B320" s="235">
        <v>2120253853</v>
      </c>
      <c r="C320" s="236" t="s">
        <v>1019</v>
      </c>
      <c r="D320" s="237" t="s">
        <v>986</v>
      </c>
      <c r="E320" s="238" t="s">
        <v>1040</v>
      </c>
      <c r="F320" s="239">
        <v>35682</v>
      </c>
      <c r="G320" s="240" t="s">
        <v>27</v>
      </c>
      <c r="H320" s="239" t="s">
        <v>982</v>
      </c>
      <c r="I320" s="240"/>
      <c r="J320" s="240"/>
      <c r="K320" s="240"/>
      <c r="L320" s="240">
        <v>88</v>
      </c>
      <c r="M320" s="241" t="str">
        <f t="shared" si="11"/>
        <v>TỐT</v>
      </c>
      <c r="N320" s="283"/>
      <c r="O320" s="284"/>
      <c r="P320" s="285" t="s">
        <v>1457</v>
      </c>
    </row>
    <row r="321" spans="1:16" s="242" customFormat="1" ht="18.75" customHeight="1">
      <c r="A321" s="234"/>
      <c r="B321" s="235">
        <v>2120253854</v>
      </c>
      <c r="C321" s="236" t="s">
        <v>1426</v>
      </c>
      <c r="D321" s="237" t="s">
        <v>1047</v>
      </c>
      <c r="E321" s="238" t="s">
        <v>1045</v>
      </c>
      <c r="F321" s="239">
        <v>35630</v>
      </c>
      <c r="G321" s="240" t="s">
        <v>29</v>
      </c>
      <c r="H321" s="239" t="s">
        <v>982</v>
      </c>
      <c r="I321" s="240"/>
      <c r="J321" s="240" t="s">
        <v>1031</v>
      </c>
      <c r="K321" s="240"/>
      <c r="L321" s="240">
        <v>90</v>
      </c>
      <c r="M321" s="241" t="str">
        <f t="shared" si="11"/>
        <v>X SẮC</v>
      </c>
      <c r="N321" s="286"/>
      <c r="O321" s="284"/>
      <c r="P321" s="285" t="s">
        <v>1438</v>
      </c>
    </row>
    <row r="322" spans="1:16" s="242" customFormat="1" ht="18.75" customHeight="1">
      <c r="A322" s="234"/>
      <c r="B322" s="235">
        <v>2120253856</v>
      </c>
      <c r="C322" s="236" t="s">
        <v>987</v>
      </c>
      <c r="D322" s="237" t="s">
        <v>1431</v>
      </c>
      <c r="E322" s="238" t="s">
        <v>1018</v>
      </c>
      <c r="F322" s="239">
        <v>35663</v>
      </c>
      <c r="G322" s="240" t="s">
        <v>29</v>
      </c>
      <c r="H322" s="239" t="s">
        <v>982</v>
      </c>
      <c r="I322" s="240"/>
      <c r="J322" s="240" t="s">
        <v>1031</v>
      </c>
      <c r="K322" s="240"/>
      <c r="L322" s="240">
        <v>82</v>
      </c>
      <c r="M322" s="241" t="str">
        <f t="shared" si="11"/>
        <v>TỐT</v>
      </c>
      <c r="N322" s="286"/>
      <c r="O322" s="284"/>
      <c r="P322" s="285" t="s">
        <v>1438</v>
      </c>
    </row>
    <row r="323" spans="1:16" s="242" customFormat="1" ht="18.75" customHeight="1">
      <c r="A323" s="234"/>
      <c r="B323" s="235">
        <v>2120253857</v>
      </c>
      <c r="C323" s="236" t="s">
        <v>987</v>
      </c>
      <c r="D323" s="237" t="s">
        <v>1011</v>
      </c>
      <c r="E323" s="238" t="s">
        <v>1103</v>
      </c>
      <c r="F323" s="239">
        <v>35578</v>
      </c>
      <c r="G323" s="240" t="s">
        <v>27</v>
      </c>
      <c r="H323" s="239" t="s">
        <v>982</v>
      </c>
      <c r="I323" s="240"/>
      <c r="J323" s="240"/>
      <c r="K323" s="240"/>
      <c r="L323" s="240">
        <v>97</v>
      </c>
      <c r="M323" s="241" t="str">
        <f t="shared" si="11"/>
        <v>X SẮC</v>
      </c>
      <c r="N323" s="283"/>
      <c r="O323" s="284"/>
      <c r="P323" s="285" t="s">
        <v>1457</v>
      </c>
    </row>
    <row r="324" spans="1:16" s="242" customFormat="1" ht="18.75" customHeight="1">
      <c r="A324" s="234"/>
      <c r="B324" s="235">
        <v>2120253862</v>
      </c>
      <c r="C324" s="236" t="s">
        <v>1032</v>
      </c>
      <c r="D324" s="237" t="s">
        <v>1430</v>
      </c>
      <c r="E324" s="238" t="s">
        <v>1037</v>
      </c>
      <c r="F324" s="239">
        <v>35649</v>
      </c>
      <c r="G324" s="240" t="s">
        <v>28</v>
      </c>
      <c r="H324" s="239" t="s">
        <v>982</v>
      </c>
      <c r="I324" s="240"/>
      <c r="J324" s="240"/>
      <c r="K324" s="240"/>
      <c r="L324" s="240">
        <v>88</v>
      </c>
      <c r="M324" s="241" t="str">
        <f t="shared" si="11"/>
        <v>TỐT</v>
      </c>
      <c r="N324" s="286"/>
      <c r="O324" s="284"/>
      <c r="P324" s="285" t="s">
        <v>1512</v>
      </c>
    </row>
    <row r="325" spans="1:16" s="242" customFormat="1" ht="18.75" customHeight="1">
      <c r="A325" s="234"/>
      <c r="B325" s="235">
        <v>2120253863</v>
      </c>
      <c r="C325" s="236" t="s">
        <v>1440</v>
      </c>
      <c r="D325" s="237" t="s">
        <v>1128</v>
      </c>
      <c r="E325" s="238" t="s">
        <v>1228</v>
      </c>
      <c r="F325" s="239">
        <v>35742</v>
      </c>
      <c r="G325" s="240" t="s">
        <v>27</v>
      </c>
      <c r="H325" s="239" t="s">
        <v>982</v>
      </c>
      <c r="I325" s="240"/>
      <c r="J325" s="240"/>
      <c r="K325" s="240"/>
      <c r="L325" s="240">
        <v>87</v>
      </c>
      <c r="M325" s="241" t="str">
        <f t="shared" si="11"/>
        <v>TỐT</v>
      </c>
      <c r="N325" s="283"/>
      <c r="O325" s="284"/>
      <c r="P325" s="285" t="s">
        <v>1457</v>
      </c>
    </row>
    <row r="326" spans="1:16" s="242" customFormat="1" ht="18.75" customHeight="1">
      <c r="A326" s="234"/>
      <c r="B326" s="235">
        <v>2120253865</v>
      </c>
      <c r="C326" s="236" t="s">
        <v>1019</v>
      </c>
      <c r="D326" s="237" t="s">
        <v>1008</v>
      </c>
      <c r="E326" s="238" t="s">
        <v>1216</v>
      </c>
      <c r="F326" s="239">
        <v>35484</v>
      </c>
      <c r="G326" s="240" t="s">
        <v>29</v>
      </c>
      <c r="H326" s="239" t="s">
        <v>982</v>
      </c>
      <c r="I326" s="240"/>
      <c r="J326" s="240" t="s">
        <v>1031</v>
      </c>
      <c r="K326" s="240"/>
      <c r="L326" s="240">
        <v>84</v>
      </c>
      <c r="M326" s="241" t="str">
        <f t="shared" si="11"/>
        <v>TỐT</v>
      </c>
      <c r="N326" s="286"/>
      <c r="O326" s="284"/>
      <c r="P326" s="285" t="s">
        <v>1438</v>
      </c>
    </row>
    <row r="327" spans="1:16" s="242" customFormat="1" ht="18.75" customHeight="1">
      <c r="A327" s="234"/>
      <c r="B327" s="235">
        <v>2120253866</v>
      </c>
      <c r="C327" s="236" t="s">
        <v>993</v>
      </c>
      <c r="D327" s="237" t="s">
        <v>1108</v>
      </c>
      <c r="E327" s="238" t="s">
        <v>1163</v>
      </c>
      <c r="F327" s="239">
        <v>35627</v>
      </c>
      <c r="G327" s="240" t="s">
        <v>28</v>
      </c>
      <c r="H327" s="239" t="s">
        <v>982</v>
      </c>
      <c r="I327" s="240"/>
      <c r="J327" s="240"/>
      <c r="K327" s="240"/>
      <c r="L327" s="240">
        <v>87</v>
      </c>
      <c r="M327" s="241" t="str">
        <f t="shared" si="11"/>
        <v>TỐT</v>
      </c>
      <c r="N327" s="286"/>
      <c r="O327" s="284"/>
      <c r="P327" s="285" t="s">
        <v>1512</v>
      </c>
    </row>
    <row r="328" spans="1:16" s="242" customFormat="1" ht="18.75" customHeight="1">
      <c r="A328" s="234"/>
      <c r="B328" s="235">
        <v>2120253867</v>
      </c>
      <c r="C328" s="236" t="s">
        <v>1032</v>
      </c>
      <c r="D328" s="237" t="s">
        <v>1048</v>
      </c>
      <c r="E328" s="238" t="s">
        <v>1158</v>
      </c>
      <c r="F328" s="239">
        <v>35625</v>
      </c>
      <c r="G328" s="240" t="s">
        <v>27</v>
      </c>
      <c r="H328" s="239" t="s">
        <v>982</v>
      </c>
      <c r="I328" s="240"/>
      <c r="J328" s="240"/>
      <c r="K328" s="240"/>
      <c r="L328" s="240">
        <v>0</v>
      </c>
      <c r="M328" s="241" t="str">
        <f t="shared" si="11"/>
        <v>KÉM</v>
      </c>
      <c r="N328" s="283" t="s">
        <v>1144</v>
      </c>
      <c r="O328" s="243" t="s">
        <v>1452</v>
      </c>
      <c r="P328" s="285" t="s">
        <v>1457</v>
      </c>
    </row>
    <row r="329" spans="1:16" s="242" customFormat="1" ht="18.75" customHeight="1">
      <c r="A329" s="234"/>
      <c r="B329" s="235">
        <v>2120253870</v>
      </c>
      <c r="C329" s="236" t="s">
        <v>1092</v>
      </c>
      <c r="D329" s="237" t="s">
        <v>1485</v>
      </c>
      <c r="E329" s="238" t="s">
        <v>1098</v>
      </c>
      <c r="F329" s="239">
        <v>35725</v>
      </c>
      <c r="G329" s="240" t="s">
        <v>28</v>
      </c>
      <c r="H329" s="239" t="s">
        <v>982</v>
      </c>
      <c r="I329" s="240"/>
      <c r="J329" s="240"/>
      <c r="K329" s="240"/>
      <c r="L329" s="240">
        <v>86</v>
      </c>
      <c r="M329" s="241" t="str">
        <f t="shared" si="11"/>
        <v>TỐT</v>
      </c>
      <c r="N329" s="286"/>
      <c r="O329" s="284"/>
      <c r="P329" s="285" t="s">
        <v>1512</v>
      </c>
    </row>
    <row r="330" spans="1:16" s="242" customFormat="1" ht="18.75" customHeight="1">
      <c r="A330" s="234"/>
      <c r="B330" s="235">
        <v>2120253890</v>
      </c>
      <c r="C330" s="236" t="s">
        <v>1032</v>
      </c>
      <c r="D330" s="237" t="s">
        <v>1238</v>
      </c>
      <c r="E330" s="238" t="s">
        <v>1045</v>
      </c>
      <c r="F330" s="239">
        <v>35458</v>
      </c>
      <c r="G330" s="240" t="s">
        <v>28</v>
      </c>
      <c r="H330" s="239" t="s">
        <v>982</v>
      </c>
      <c r="I330" s="240"/>
      <c r="J330" s="240"/>
      <c r="K330" s="240"/>
      <c r="L330" s="240">
        <v>85</v>
      </c>
      <c r="M330" s="241" t="str">
        <f t="shared" si="11"/>
        <v>TỐT</v>
      </c>
      <c r="N330" s="286"/>
      <c r="O330" s="284"/>
      <c r="P330" s="285" t="s">
        <v>1512</v>
      </c>
    </row>
    <row r="331" spans="1:16" s="242" customFormat="1" ht="18.75" customHeight="1">
      <c r="A331" s="234"/>
      <c r="B331" s="235">
        <v>2120253892</v>
      </c>
      <c r="C331" s="236" t="s">
        <v>979</v>
      </c>
      <c r="D331" s="237" t="s">
        <v>1011</v>
      </c>
      <c r="E331" s="238" t="s">
        <v>1059</v>
      </c>
      <c r="F331" s="239">
        <v>35466</v>
      </c>
      <c r="G331" s="240" t="s">
        <v>29</v>
      </c>
      <c r="H331" s="239" t="s">
        <v>982</v>
      </c>
      <c r="I331" s="240"/>
      <c r="J331" s="240" t="s">
        <v>1031</v>
      </c>
      <c r="K331" s="240"/>
      <c r="L331" s="240">
        <v>80</v>
      </c>
      <c r="M331" s="241" t="str">
        <f t="shared" si="11"/>
        <v>TỐT</v>
      </c>
      <c r="N331" s="286"/>
      <c r="O331" s="284"/>
      <c r="P331" s="285" t="s">
        <v>1438</v>
      </c>
    </row>
    <row r="332" spans="1:16" s="242" customFormat="1" ht="18.75" customHeight="1">
      <c r="A332" s="234"/>
      <c r="B332" s="235">
        <v>2120253894</v>
      </c>
      <c r="C332" s="236" t="s">
        <v>990</v>
      </c>
      <c r="D332" s="237" t="s">
        <v>986</v>
      </c>
      <c r="E332" s="238" t="s">
        <v>1133</v>
      </c>
      <c r="F332" s="239">
        <v>35704</v>
      </c>
      <c r="G332" s="240" t="s">
        <v>27</v>
      </c>
      <c r="H332" s="239" t="s">
        <v>982</v>
      </c>
      <c r="I332" s="240"/>
      <c r="J332" s="240"/>
      <c r="K332" s="240"/>
      <c r="L332" s="240">
        <v>80</v>
      </c>
      <c r="M332" s="241" t="str">
        <f t="shared" si="11"/>
        <v>TỐT</v>
      </c>
      <c r="N332" s="283"/>
      <c r="O332" s="284"/>
      <c r="P332" s="285" t="s">
        <v>1457</v>
      </c>
    </row>
    <row r="333" spans="1:16" s="242" customFormat="1" ht="18.75" customHeight="1">
      <c r="A333" s="234"/>
      <c r="B333" s="235">
        <v>2120253901</v>
      </c>
      <c r="C333" s="236" t="s">
        <v>997</v>
      </c>
      <c r="D333" s="237" t="s">
        <v>1030</v>
      </c>
      <c r="E333" s="238" t="s">
        <v>1056</v>
      </c>
      <c r="F333" s="239">
        <v>35304</v>
      </c>
      <c r="G333" s="240" t="s">
        <v>29</v>
      </c>
      <c r="H333" s="239" t="s">
        <v>982</v>
      </c>
      <c r="I333" s="240"/>
      <c r="J333" s="240" t="s">
        <v>1031</v>
      </c>
      <c r="K333" s="240"/>
      <c r="L333" s="240">
        <v>87</v>
      </c>
      <c r="M333" s="241" t="str">
        <f t="shared" si="11"/>
        <v>TỐT</v>
      </c>
      <c r="N333" s="286"/>
      <c r="O333" s="284"/>
      <c r="P333" s="285" t="s">
        <v>1438</v>
      </c>
    </row>
    <row r="334" spans="1:16" s="242" customFormat="1" ht="18.75" customHeight="1">
      <c r="A334" s="234"/>
      <c r="B334" s="235">
        <v>2120256015</v>
      </c>
      <c r="C334" s="236" t="s">
        <v>1030</v>
      </c>
      <c r="D334" s="237" t="s">
        <v>1011</v>
      </c>
      <c r="E334" s="238" t="s">
        <v>1488</v>
      </c>
      <c r="F334" s="239">
        <v>35583</v>
      </c>
      <c r="G334" s="240" t="s">
        <v>28</v>
      </c>
      <c r="H334" s="239" t="s">
        <v>982</v>
      </c>
      <c r="I334" s="240"/>
      <c r="J334" s="240"/>
      <c r="K334" s="240"/>
      <c r="L334" s="240">
        <v>85</v>
      </c>
      <c r="M334" s="241" t="str">
        <f t="shared" si="11"/>
        <v>TỐT</v>
      </c>
      <c r="N334" s="286"/>
      <c r="O334" s="284"/>
      <c r="P334" s="285" t="s">
        <v>1512</v>
      </c>
    </row>
    <row r="335" spans="1:16" s="242" customFormat="1" ht="18.75" customHeight="1">
      <c r="A335" s="234"/>
      <c r="B335" s="235">
        <v>2120256034</v>
      </c>
      <c r="C335" s="236" t="s">
        <v>1019</v>
      </c>
      <c r="D335" s="237" t="s">
        <v>1074</v>
      </c>
      <c r="E335" s="238" t="s">
        <v>1073</v>
      </c>
      <c r="F335" s="239">
        <v>34990</v>
      </c>
      <c r="G335" s="240" t="s">
        <v>27</v>
      </c>
      <c r="H335" s="239" t="s">
        <v>982</v>
      </c>
      <c r="I335" s="240"/>
      <c r="J335" s="240"/>
      <c r="K335" s="240"/>
      <c r="L335" s="240">
        <v>84</v>
      </c>
      <c r="M335" s="241" t="str">
        <f t="shared" si="11"/>
        <v>TỐT</v>
      </c>
      <c r="N335" s="283"/>
      <c r="O335" s="284"/>
      <c r="P335" s="285" t="s">
        <v>1457</v>
      </c>
    </row>
    <row r="336" spans="1:16" s="242" customFormat="1" ht="18.75" customHeight="1">
      <c r="A336" s="234"/>
      <c r="B336" s="235">
        <v>2120256659</v>
      </c>
      <c r="C336" s="236" t="s">
        <v>999</v>
      </c>
      <c r="D336" s="237" t="s">
        <v>1011</v>
      </c>
      <c r="E336" s="238" t="s">
        <v>1170</v>
      </c>
      <c r="F336" s="239">
        <v>35621</v>
      </c>
      <c r="G336" s="240" t="s">
        <v>29</v>
      </c>
      <c r="H336" s="239" t="s">
        <v>982</v>
      </c>
      <c r="I336" s="240"/>
      <c r="J336" s="240" t="s">
        <v>1031</v>
      </c>
      <c r="K336" s="240"/>
      <c r="L336" s="240">
        <v>82</v>
      </c>
      <c r="M336" s="241" t="str">
        <f t="shared" si="11"/>
        <v>TỐT</v>
      </c>
      <c r="N336" s="286"/>
      <c r="O336" s="284"/>
      <c r="P336" s="285" t="s">
        <v>1438</v>
      </c>
    </row>
    <row r="337" spans="1:16" s="242" customFormat="1" ht="18.75" customHeight="1">
      <c r="A337" s="234"/>
      <c r="B337" s="235">
        <v>2120256727</v>
      </c>
      <c r="C337" s="236" t="s">
        <v>979</v>
      </c>
      <c r="D337" s="237" t="s">
        <v>1038</v>
      </c>
      <c r="E337" s="238" t="s">
        <v>1091</v>
      </c>
      <c r="F337" s="239">
        <v>35683</v>
      </c>
      <c r="G337" s="240" t="s">
        <v>28</v>
      </c>
      <c r="H337" s="239" t="s">
        <v>982</v>
      </c>
      <c r="I337" s="240"/>
      <c r="J337" s="240"/>
      <c r="K337" s="240"/>
      <c r="L337" s="240">
        <v>88</v>
      </c>
      <c r="M337" s="241" t="str">
        <f t="shared" si="11"/>
        <v>TỐT</v>
      </c>
      <c r="N337" s="286"/>
      <c r="O337" s="284"/>
      <c r="P337" s="285" t="s">
        <v>1512</v>
      </c>
    </row>
    <row r="338" spans="1:16" s="242" customFormat="1" ht="18.75" customHeight="1">
      <c r="A338" s="234"/>
      <c r="B338" s="235">
        <v>2120256849</v>
      </c>
      <c r="C338" s="236" t="s">
        <v>990</v>
      </c>
      <c r="D338" s="237" t="s">
        <v>1378</v>
      </c>
      <c r="E338" s="238" t="s">
        <v>1447</v>
      </c>
      <c r="F338" s="239">
        <v>35638</v>
      </c>
      <c r="G338" s="240" t="s">
        <v>27</v>
      </c>
      <c r="H338" s="239" t="s">
        <v>982</v>
      </c>
      <c r="I338" s="240"/>
      <c r="J338" s="240"/>
      <c r="K338" s="240"/>
      <c r="L338" s="240">
        <v>83</v>
      </c>
      <c r="M338" s="241" t="str">
        <f t="shared" si="11"/>
        <v>TỐT</v>
      </c>
      <c r="N338" s="283"/>
      <c r="O338" s="284"/>
      <c r="P338" s="285" t="s">
        <v>1457</v>
      </c>
    </row>
    <row r="339" spans="1:16" s="242" customFormat="1" ht="18.75" customHeight="1">
      <c r="A339" s="234"/>
      <c r="B339" s="235">
        <v>2120257133</v>
      </c>
      <c r="C339" s="236" t="s">
        <v>1264</v>
      </c>
      <c r="D339" s="237" t="s">
        <v>1238</v>
      </c>
      <c r="E339" s="238" t="s">
        <v>1045</v>
      </c>
      <c r="F339" s="239">
        <v>35516</v>
      </c>
      <c r="G339" s="240" t="s">
        <v>27</v>
      </c>
      <c r="H339" s="239" t="s">
        <v>982</v>
      </c>
      <c r="I339" s="240"/>
      <c r="J339" s="240"/>
      <c r="K339" s="240"/>
      <c r="L339" s="240">
        <v>0</v>
      </c>
      <c r="M339" s="241" t="str">
        <f t="shared" si="11"/>
        <v>KÉM</v>
      </c>
      <c r="N339" s="283" t="s">
        <v>1144</v>
      </c>
      <c r="O339" s="243" t="s">
        <v>1453</v>
      </c>
      <c r="P339" s="285" t="s">
        <v>1457</v>
      </c>
    </row>
    <row r="340" spans="1:16" s="242" customFormat="1" ht="18.75" customHeight="1">
      <c r="A340" s="234"/>
      <c r="B340" s="235">
        <v>2120257244</v>
      </c>
      <c r="C340" s="236" t="s">
        <v>987</v>
      </c>
      <c r="D340" s="237" t="s">
        <v>991</v>
      </c>
      <c r="E340" s="238" t="s">
        <v>1067</v>
      </c>
      <c r="F340" s="239">
        <v>35605</v>
      </c>
      <c r="G340" s="240" t="s">
        <v>27</v>
      </c>
      <c r="H340" s="239" t="s">
        <v>982</v>
      </c>
      <c r="I340" s="240"/>
      <c r="J340" s="240"/>
      <c r="K340" s="240"/>
      <c r="L340" s="240">
        <v>87</v>
      </c>
      <c r="M340" s="241" t="str">
        <f t="shared" si="11"/>
        <v>TỐT</v>
      </c>
      <c r="N340" s="283"/>
      <c r="O340" s="284"/>
      <c r="P340" s="285" t="s">
        <v>1457</v>
      </c>
    </row>
    <row r="341" spans="1:16" s="242" customFormat="1" ht="18.75" customHeight="1">
      <c r="A341" s="234"/>
      <c r="B341" s="235">
        <v>2120257250</v>
      </c>
      <c r="C341" s="236" t="s">
        <v>997</v>
      </c>
      <c r="D341" s="237" t="s">
        <v>1038</v>
      </c>
      <c r="E341" s="238" t="s">
        <v>1021</v>
      </c>
      <c r="F341" s="239">
        <v>35532</v>
      </c>
      <c r="G341" s="240" t="s">
        <v>28</v>
      </c>
      <c r="H341" s="239" t="s">
        <v>982</v>
      </c>
      <c r="I341" s="240"/>
      <c r="J341" s="240"/>
      <c r="K341" s="240"/>
      <c r="L341" s="240">
        <v>97</v>
      </c>
      <c r="M341" s="241" t="str">
        <f t="shared" si="11"/>
        <v>X SẮC</v>
      </c>
      <c r="N341" s="286"/>
      <c r="O341" s="284"/>
      <c r="P341" s="285" t="s">
        <v>1512</v>
      </c>
    </row>
    <row r="342" spans="1:16" s="242" customFormat="1" ht="18.75" customHeight="1">
      <c r="A342" s="234"/>
      <c r="B342" s="235">
        <v>2120257264</v>
      </c>
      <c r="C342" s="236" t="s">
        <v>987</v>
      </c>
      <c r="D342" s="237" t="s">
        <v>991</v>
      </c>
      <c r="E342" s="238" t="s">
        <v>1109</v>
      </c>
      <c r="F342" s="239">
        <v>35369</v>
      </c>
      <c r="G342" s="240" t="s">
        <v>28</v>
      </c>
      <c r="H342" s="239" t="s">
        <v>982</v>
      </c>
      <c r="I342" s="240"/>
      <c r="J342" s="240"/>
      <c r="K342" s="240"/>
      <c r="L342" s="240">
        <v>85</v>
      </c>
      <c r="M342" s="241" t="str">
        <f t="shared" si="11"/>
        <v>TỐT</v>
      </c>
      <c r="N342" s="286"/>
      <c r="O342" s="284"/>
      <c r="P342" s="285" t="s">
        <v>1512</v>
      </c>
    </row>
    <row r="343" spans="1:16" s="242" customFormat="1" ht="18.75" customHeight="1">
      <c r="A343" s="234"/>
      <c r="B343" s="235">
        <v>2120257557</v>
      </c>
      <c r="C343" s="236" t="s">
        <v>979</v>
      </c>
      <c r="D343" s="237" t="s">
        <v>1011</v>
      </c>
      <c r="E343" s="238" t="s">
        <v>1380</v>
      </c>
      <c r="F343" s="239">
        <v>35440</v>
      </c>
      <c r="G343" s="240" t="s">
        <v>27</v>
      </c>
      <c r="H343" s="239" t="s">
        <v>982</v>
      </c>
      <c r="I343" s="240"/>
      <c r="J343" s="240"/>
      <c r="K343" s="240"/>
      <c r="L343" s="240">
        <v>85</v>
      </c>
      <c r="M343" s="241" t="str">
        <f t="shared" si="11"/>
        <v>TỐT</v>
      </c>
      <c r="N343" s="283"/>
      <c r="O343" s="284"/>
      <c r="P343" s="285" t="s">
        <v>1457</v>
      </c>
    </row>
    <row r="344" spans="1:16" s="242" customFormat="1" ht="18.75" customHeight="1">
      <c r="A344" s="234"/>
      <c r="B344" s="235">
        <v>2120257558</v>
      </c>
      <c r="C344" s="236" t="s">
        <v>990</v>
      </c>
      <c r="D344" s="237" t="s">
        <v>1043</v>
      </c>
      <c r="E344" s="238" t="s">
        <v>1073</v>
      </c>
      <c r="F344" s="239">
        <v>35708</v>
      </c>
      <c r="G344" s="240" t="s">
        <v>28</v>
      </c>
      <c r="H344" s="239" t="s">
        <v>982</v>
      </c>
      <c r="I344" s="240"/>
      <c r="J344" s="240"/>
      <c r="K344" s="240"/>
      <c r="L344" s="240">
        <v>87</v>
      </c>
      <c r="M344" s="241" t="str">
        <f t="shared" si="11"/>
        <v>TỐT</v>
      </c>
      <c r="N344" s="286"/>
      <c r="O344" s="284"/>
      <c r="P344" s="285" t="s">
        <v>1512</v>
      </c>
    </row>
    <row r="345" spans="1:16" s="242" customFormat="1" ht="18.75" customHeight="1">
      <c r="A345" s="234"/>
      <c r="B345" s="235">
        <v>2120257559</v>
      </c>
      <c r="C345" s="236" t="s">
        <v>990</v>
      </c>
      <c r="D345" s="237" t="s">
        <v>1069</v>
      </c>
      <c r="E345" s="238" t="s">
        <v>1037</v>
      </c>
      <c r="F345" s="239">
        <v>35620</v>
      </c>
      <c r="G345" s="240" t="s">
        <v>29</v>
      </c>
      <c r="H345" s="239" t="s">
        <v>982</v>
      </c>
      <c r="I345" s="240"/>
      <c r="J345" s="240" t="s">
        <v>1031</v>
      </c>
      <c r="K345" s="240"/>
      <c r="L345" s="240">
        <v>80</v>
      </c>
      <c r="M345" s="241" t="str">
        <f t="shared" ref="M345:M376" si="12">IF(L345&gt;=90,"X SẮC",IF(L345&gt;=80,"TỐT",IF(L345&gt;=65,"KHÁ",IF(L345&gt;=50,"T. BÌNH",IF(L345&gt;=35,"YẾU","KÉM")))))</f>
        <v>TỐT</v>
      </c>
      <c r="N345" s="286"/>
      <c r="O345" s="284"/>
      <c r="P345" s="285" t="s">
        <v>1438</v>
      </c>
    </row>
    <row r="346" spans="1:16" s="242" customFormat="1" ht="18.75" customHeight="1">
      <c r="A346" s="234"/>
      <c r="B346" s="235">
        <v>2120257564</v>
      </c>
      <c r="C346" s="236" t="s">
        <v>990</v>
      </c>
      <c r="D346" s="237" t="s">
        <v>1006</v>
      </c>
      <c r="E346" s="238" t="s">
        <v>1007</v>
      </c>
      <c r="F346" s="239">
        <v>35728</v>
      </c>
      <c r="G346" s="240" t="s">
        <v>29</v>
      </c>
      <c r="H346" s="239" t="s">
        <v>982</v>
      </c>
      <c r="I346" s="240"/>
      <c r="J346" s="240" t="s">
        <v>1031</v>
      </c>
      <c r="K346" s="240"/>
      <c r="L346" s="240">
        <v>92</v>
      </c>
      <c r="M346" s="241" t="str">
        <f t="shared" si="12"/>
        <v>X SẮC</v>
      </c>
      <c r="N346" s="286"/>
      <c r="O346" s="284"/>
      <c r="P346" s="285" t="s">
        <v>1438</v>
      </c>
    </row>
    <row r="347" spans="1:16" s="242" customFormat="1" ht="18.75" customHeight="1">
      <c r="A347" s="234"/>
      <c r="B347" s="235">
        <v>2120257565</v>
      </c>
      <c r="C347" s="236" t="s">
        <v>990</v>
      </c>
      <c r="D347" s="237" t="s">
        <v>1078</v>
      </c>
      <c r="E347" s="238" t="s">
        <v>1060</v>
      </c>
      <c r="F347" s="239">
        <v>35497</v>
      </c>
      <c r="G347" s="240" t="s">
        <v>27</v>
      </c>
      <c r="H347" s="239" t="s">
        <v>982</v>
      </c>
      <c r="I347" s="240"/>
      <c r="J347" s="240"/>
      <c r="K347" s="240"/>
      <c r="L347" s="240">
        <v>82</v>
      </c>
      <c r="M347" s="241" t="str">
        <f t="shared" si="12"/>
        <v>TỐT</v>
      </c>
      <c r="N347" s="283"/>
      <c r="O347" s="284"/>
      <c r="P347" s="285" t="s">
        <v>1457</v>
      </c>
    </row>
    <row r="348" spans="1:16" s="242" customFormat="1" ht="18.75" customHeight="1">
      <c r="A348" s="234"/>
      <c r="B348" s="235">
        <v>2120257567</v>
      </c>
      <c r="C348" s="236" t="s">
        <v>987</v>
      </c>
      <c r="D348" s="237" t="s">
        <v>1038</v>
      </c>
      <c r="E348" s="238" t="s">
        <v>1024</v>
      </c>
      <c r="F348" s="239">
        <v>35698</v>
      </c>
      <c r="G348" s="240" t="s">
        <v>28</v>
      </c>
      <c r="H348" s="239" t="s">
        <v>982</v>
      </c>
      <c r="I348" s="240"/>
      <c r="J348" s="240"/>
      <c r="K348" s="240"/>
      <c r="L348" s="240">
        <v>85</v>
      </c>
      <c r="M348" s="241" t="str">
        <f t="shared" si="12"/>
        <v>TỐT</v>
      </c>
      <c r="N348" s="286"/>
      <c r="O348" s="284"/>
      <c r="P348" s="285" t="s">
        <v>1512</v>
      </c>
    </row>
    <row r="349" spans="1:16" s="242" customFormat="1" ht="18.75" customHeight="1">
      <c r="A349" s="234"/>
      <c r="B349" s="235">
        <v>2120257723</v>
      </c>
      <c r="C349" s="236" t="s">
        <v>990</v>
      </c>
      <c r="D349" s="237" t="s">
        <v>988</v>
      </c>
      <c r="E349" s="238" t="s">
        <v>1248</v>
      </c>
      <c r="F349" s="239">
        <v>35775</v>
      </c>
      <c r="G349" s="240" t="s">
        <v>28</v>
      </c>
      <c r="H349" s="239" t="s">
        <v>982</v>
      </c>
      <c r="I349" s="240"/>
      <c r="J349" s="240"/>
      <c r="K349" s="240"/>
      <c r="L349" s="240">
        <v>98</v>
      </c>
      <c r="M349" s="241" t="str">
        <f t="shared" si="12"/>
        <v>X SẮC</v>
      </c>
      <c r="N349" s="286"/>
      <c r="O349" s="284"/>
      <c r="P349" s="285" t="s">
        <v>1512</v>
      </c>
    </row>
    <row r="350" spans="1:16" s="242" customFormat="1" ht="18.75" customHeight="1">
      <c r="A350" s="234"/>
      <c r="B350" s="235">
        <v>2120257724</v>
      </c>
      <c r="C350" s="236" t="s">
        <v>993</v>
      </c>
      <c r="D350" s="237" t="s">
        <v>1203</v>
      </c>
      <c r="E350" s="238" t="s">
        <v>1126</v>
      </c>
      <c r="F350" s="239">
        <v>35587</v>
      </c>
      <c r="G350" s="240" t="s">
        <v>29</v>
      </c>
      <c r="H350" s="239" t="s">
        <v>982</v>
      </c>
      <c r="I350" s="240"/>
      <c r="J350" s="240" t="s">
        <v>1031</v>
      </c>
      <c r="K350" s="240"/>
      <c r="L350" s="240">
        <v>84</v>
      </c>
      <c r="M350" s="241" t="str">
        <f t="shared" si="12"/>
        <v>TỐT</v>
      </c>
      <c r="N350" s="286"/>
      <c r="O350" s="284"/>
      <c r="P350" s="285" t="s">
        <v>1438</v>
      </c>
    </row>
    <row r="351" spans="1:16" s="242" customFormat="1" ht="18.75" customHeight="1">
      <c r="A351" s="234"/>
      <c r="B351" s="235">
        <v>2120257730</v>
      </c>
      <c r="C351" s="236" t="s">
        <v>993</v>
      </c>
      <c r="D351" s="237" t="s">
        <v>1035</v>
      </c>
      <c r="E351" s="238" t="s">
        <v>1098</v>
      </c>
      <c r="F351" s="239">
        <v>35712</v>
      </c>
      <c r="G351" s="240" t="s">
        <v>29</v>
      </c>
      <c r="H351" s="239" t="s">
        <v>982</v>
      </c>
      <c r="I351" s="240"/>
      <c r="J351" s="240" t="s">
        <v>1031</v>
      </c>
      <c r="K351" s="240"/>
      <c r="L351" s="240">
        <v>88</v>
      </c>
      <c r="M351" s="241" t="str">
        <f t="shared" si="12"/>
        <v>TỐT</v>
      </c>
      <c r="N351" s="286"/>
      <c r="O351" s="284"/>
      <c r="P351" s="285" t="s">
        <v>1438</v>
      </c>
    </row>
    <row r="352" spans="1:16" s="242" customFormat="1" ht="18.75" customHeight="1">
      <c r="A352" s="234"/>
      <c r="B352" s="235">
        <v>2120257734</v>
      </c>
      <c r="C352" s="236" t="s">
        <v>990</v>
      </c>
      <c r="D352" s="237" t="s">
        <v>1001</v>
      </c>
      <c r="E352" s="238" t="s">
        <v>1067</v>
      </c>
      <c r="F352" s="239">
        <v>35066</v>
      </c>
      <c r="G352" s="240" t="s">
        <v>27</v>
      </c>
      <c r="H352" s="239" t="s">
        <v>982</v>
      </c>
      <c r="I352" s="240"/>
      <c r="J352" s="240"/>
      <c r="K352" s="240"/>
      <c r="L352" s="240">
        <v>80</v>
      </c>
      <c r="M352" s="241" t="str">
        <f t="shared" si="12"/>
        <v>TỐT</v>
      </c>
      <c r="N352" s="283"/>
      <c r="O352" s="284"/>
      <c r="P352" s="285" t="s">
        <v>1457</v>
      </c>
    </row>
    <row r="353" spans="1:16" s="242" customFormat="1" ht="18.75" customHeight="1">
      <c r="A353" s="234"/>
      <c r="B353" s="235">
        <v>2120257735</v>
      </c>
      <c r="C353" s="236" t="s">
        <v>987</v>
      </c>
      <c r="D353" s="237" t="s">
        <v>1433</v>
      </c>
      <c r="E353" s="238" t="s">
        <v>1067</v>
      </c>
      <c r="F353" s="239">
        <v>35499</v>
      </c>
      <c r="G353" s="240" t="s">
        <v>29</v>
      </c>
      <c r="H353" s="239" t="s">
        <v>982</v>
      </c>
      <c r="I353" s="240"/>
      <c r="J353" s="240" t="s">
        <v>1031</v>
      </c>
      <c r="K353" s="240"/>
      <c r="L353" s="240">
        <v>0</v>
      </c>
      <c r="M353" s="241" t="str">
        <f t="shared" si="12"/>
        <v>KÉM</v>
      </c>
      <c r="N353" s="286" t="s">
        <v>1434</v>
      </c>
      <c r="O353" s="284"/>
      <c r="P353" s="285" t="s">
        <v>1438</v>
      </c>
    </row>
    <row r="354" spans="1:16" s="242" customFormat="1" ht="18.75" customHeight="1">
      <c r="A354" s="234"/>
      <c r="B354" s="235">
        <v>2120257736</v>
      </c>
      <c r="C354" s="236" t="s">
        <v>979</v>
      </c>
      <c r="D354" s="237" t="s">
        <v>1006</v>
      </c>
      <c r="E354" s="238" t="s">
        <v>1081</v>
      </c>
      <c r="F354" s="239">
        <v>35459</v>
      </c>
      <c r="G354" s="240" t="s">
        <v>27</v>
      </c>
      <c r="H354" s="239" t="s">
        <v>982</v>
      </c>
      <c r="I354" s="240"/>
      <c r="J354" s="240"/>
      <c r="K354" s="240"/>
      <c r="L354" s="240">
        <v>85</v>
      </c>
      <c r="M354" s="241" t="str">
        <f t="shared" si="12"/>
        <v>TỐT</v>
      </c>
      <c r="N354" s="283"/>
      <c r="O354" s="284"/>
      <c r="P354" s="285" t="s">
        <v>1457</v>
      </c>
    </row>
    <row r="355" spans="1:16" s="242" customFormat="1" ht="18.75" customHeight="1">
      <c r="A355" s="234"/>
      <c r="B355" s="235">
        <v>2120257739</v>
      </c>
      <c r="C355" s="236" t="s">
        <v>990</v>
      </c>
      <c r="D355" s="237" t="s">
        <v>1043</v>
      </c>
      <c r="E355" s="238" t="s">
        <v>1139</v>
      </c>
      <c r="F355" s="239">
        <v>34288</v>
      </c>
      <c r="G355" s="240" t="s">
        <v>27</v>
      </c>
      <c r="H355" s="239" t="s">
        <v>982</v>
      </c>
      <c r="I355" s="240"/>
      <c r="J355" s="240"/>
      <c r="K355" s="240"/>
      <c r="L355" s="240">
        <v>90</v>
      </c>
      <c r="M355" s="241" t="str">
        <f t="shared" si="12"/>
        <v>X SẮC</v>
      </c>
      <c r="N355" s="283"/>
      <c r="O355" s="284"/>
      <c r="P355" s="285" t="s">
        <v>1457</v>
      </c>
    </row>
    <row r="356" spans="1:16" s="242" customFormat="1" ht="18.75" customHeight="1">
      <c r="A356" s="234"/>
      <c r="B356" s="235">
        <v>2120258059</v>
      </c>
      <c r="C356" s="236" t="s">
        <v>979</v>
      </c>
      <c r="D356" s="237" t="s">
        <v>1423</v>
      </c>
      <c r="E356" s="238" t="s">
        <v>1009</v>
      </c>
      <c r="F356" s="239">
        <v>34893</v>
      </c>
      <c r="G356" s="240" t="s">
        <v>29</v>
      </c>
      <c r="H356" s="239" t="s">
        <v>982</v>
      </c>
      <c r="I356" s="240"/>
      <c r="J356" s="240" t="s">
        <v>1031</v>
      </c>
      <c r="K356" s="240"/>
      <c r="L356" s="240">
        <v>84</v>
      </c>
      <c r="M356" s="241" t="str">
        <f t="shared" si="12"/>
        <v>TỐT</v>
      </c>
      <c r="N356" s="286"/>
      <c r="O356" s="284"/>
      <c r="P356" s="285" t="s">
        <v>1438</v>
      </c>
    </row>
    <row r="357" spans="1:16" s="242" customFormat="1" ht="18.75" customHeight="1">
      <c r="A357" s="234"/>
      <c r="B357" s="235">
        <v>2120258131</v>
      </c>
      <c r="C357" s="236" t="s">
        <v>990</v>
      </c>
      <c r="D357" s="237" t="s">
        <v>1011</v>
      </c>
      <c r="E357" s="238" t="s">
        <v>1024</v>
      </c>
      <c r="F357" s="239">
        <v>35534</v>
      </c>
      <c r="G357" s="240" t="s">
        <v>29</v>
      </c>
      <c r="H357" s="239" t="s">
        <v>982</v>
      </c>
      <c r="I357" s="240"/>
      <c r="J357" s="240" t="s">
        <v>1031</v>
      </c>
      <c r="K357" s="240"/>
      <c r="L357" s="240">
        <v>82</v>
      </c>
      <c r="M357" s="241" t="str">
        <f t="shared" si="12"/>
        <v>TỐT</v>
      </c>
      <c r="N357" s="286"/>
      <c r="O357" s="284"/>
      <c r="P357" s="285" t="s">
        <v>1438</v>
      </c>
    </row>
    <row r="358" spans="1:16" s="242" customFormat="1" ht="18.75" customHeight="1">
      <c r="A358" s="234"/>
      <c r="B358" s="235">
        <v>2120258273</v>
      </c>
      <c r="C358" s="236" t="s">
        <v>979</v>
      </c>
      <c r="D358" s="237" t="s">
        <v>1446</v>
      </c>
      <c r="E358" s="238" t="s">
        <v>1056</v>
      </c>
      <c r="F358" s="239">
        <v>35693</v>
      </c>
      <c r="G358" s="240" t="s">
        <v>27</v>
      </c>
      <c r="H358" s="239" t="s">
        <v>982</v>
      </c>
      <c r="I358" s="240"/>
      <c r="J358" s="240"/>
      <c r="K358" s="240"/>
      <c r="L358" s="240">
        <v>75</v>
      </c>
      <c r="M358" s="241" t="str">
        <f t="shared" si="12"/>
        <v>KHÁ</v>
      </c>
      <c r="N358" s="283"/>
      <c r="O358" s="284"/>
      <c r="P358" s="285" t="s">
        <v>1457</v>
      </c>
    </row>
    <row r="359" spans="1:16" s="242" customFormat="1" ht="18.75" customHeight="1">
      <c r="A359" s="234"/>
      <c r="B359" s="235">
        <v>2120258308</v>
      </c>
      <c r="C359" s="236" t="s">
        <v>1198</v>
      </c>
      <c r="D359" s="237" t="s">
        <v>1483</v>
      </c>
      <c r="E359" s="238" t="s">
        <v>1065</v>
      </c>
      <c r="F359" s="239">
        <v>35555</v>
      </c>
      <c r="G359" s="240" t="s">
        <v>28</v>
      </c>
      <c r="H359" s="239" t="s">
        <v>982</v>
      </c>
      <c r="I359" s="240"/>
      <c r="J359" s="240"/>
      <c r="K359" s="240"/>
      <c r="L359" s="240">
        <v>90</v>
      </c>
      <c r="M359" s="241" t="str">
        <f t="shared" si="12"/>
        <v>X SẮC</v>
      </c>
      <c r="N359" s="286"/>
      <c r="O359" s="284"/>
      <c r="P359" s="285" t="s">
        <v>1512</v>
      </c>
    </row>
    <row r="360" spans="1:16" s="242" customFormat="1" ht="18.75" customHeight="1">
      <c r="A360" s="234"/>
      <c r="B360" s="235">
        <v>2120258396</v>
      </c>
      <c r="C360" s="236" t="s">
        <v>979</v>
      </c>
      <c r="D360" s="237" t="s">
        <v>1428</v>
      </c>
      <c r="E360" s="238" t="s">
        <v>1096</v>
      </c>
      <c r="F360" s="239">
        <v>35614</v>
      </c>
      <c r="G360" s="240" t="s">
        <v>29</v>
      </c>
      <c r="H360" s="239" t="s">
        <v>982</v>
      </c>
      <c r="I360" s="240"/>
      <c r="J360" s="240" t="s">
        <v>1031</v>
      </c>
      <c r="K360" s="240"/>
      <c r="L360" s="240">
        <v>82</v>
      </c>
      <c r="M360" s="241" t="str">
        <f t="shared" si="12"/>
        <v>TỐT</v>
      </c>
      <c r="N360" s="286"/>
      <c r="O360" s="284"/>
      <c r="P360" s="285" t="s">
        <v>1438</v>
      </c>
    </row>
    <row r="361" spans="1:16" s="242" customFormat="1" ht="18.75" customHeight="1">
      <c r="A361" s="234"/>
      <c r="B361" s="235">
        <v>2120258401</v>
      </c>
      <c r="C361" s="236" t="s">
        <v>993</v>
      </c>
      <c r="D361" s="237" t="s">
        <v>1011</v>
      </c>
      <c r="E361" s="238" t="s">
        <v>1096</v>
      </c>
      <c r="F361" s="239">
        <v>35569</v>
      </c>
      <c r="G361" s="240" t="s">
        <v>28</v>
      </c>
      <c r="H361" s="239" t="s">
        <v>982</v>
      </c>
      <c r="I361" s="240"/>
      <c r="J361" s="240"/>
      <c r="K361" s="240"/>
      <c r="L361" s="240">
        <v>87</v>
      </c>
      <c r="M361" s="241" t="str">
        <f t="shared" si="12"/>
        <v>TỐT</v>
      </c>
      <c r="N361" s="286"/>
      <c r="O361" s="284"/>
      <c r="P361" s="285" t="s">
        <v>1512</v>
      </c>
    </row>
    <row r="362" spans="1:16" s="242" customFormat="1" ht="18.75" customHeight="1">
      <c r="A362" s="234"/>
      <c r="B362" s="235">
        <v>2120258721</v>
      </c>
      <c r="C362" s="236" t="s">
        <v>990</v>
      </c>
      <c r="D362" s="237" t="s">
        <v>1011</v>
      </c>
      <c r="E362" s="238" t="s">
        <v>1133</v>
      </c>
      <c r="F362" s="239">
        <v>35688</v>
      </c>
      <c r="G362" s="240" t="s">
        <v>27</v>
      </c>
      <c r="H362" s="239" t="s">
        <v>982</v>
      </c>
      <c r="I362" s="240"/>
      <c r="J362" s="240"/>
      <c r="K362" s="240"/>
      <c r="L362" s="240">
        <v>88</v>
      </c>
      <c r="M362" s="241" t="str">
        <f t="shared" si="12"/>
        <v>TỐT</v>
      </c>
      <c r="N362" s="283"/>
      <c r="O362" s="284"/>
      <c r="P362" s="285" t="s">
        <v>1457</v>
      </c>
    </row>
    <row r="363" spans="1:16" s="242" customFormat="1" ht="18.75" customHeight="1">
      <c r="A363" s="234"/>
      <c r="B363" s="235">
        <v>2120259112</v>
      </c>
      <c r="C363" s="236" t="s">
        <v>1092</v>
      </c>
      <c r="D363" s="237" t="s">
        <v>1105</v>
      </c>
      <c r="E363" s="238" t="s">
        <v>1050</v>
      </c>
      <c r="F363" s="239">
        <v>35435</v>
      </c>
      <c r="G363" s="240" t="s">
        <v>29</v>
      </c>
      <c r="H363" s="239" t="s">
        <v>982</v>
      </c>
      <c r="I363" s="240"/>
      <c r="J363" s="240" t="s">
        <v>1031</v>
      </c>
      <c r="K363" s="240"/>
      <c r="L363" s="240">
        <v>95</v>
      </c>
      <c r="M363" s="241" t="str">
        <f t="shared" si="12"/>
        <v>X SẮC</v>
      </c>
      <c r="N363" s="286"/>
      <c r="O363" s="284"/>
      <c r="P363" s="285" t="s">
        <v>1438</v>
      </c>
    </row>
    <row r="364" spans="1:16" s="242" customFormat="1" ht="18.75" customHeight="1">
      <c r="A364" s="234"/>
      <c r="B364" s="235">
        <v>2120259263</v>
      </c>
      <c r="C364" s="236" t="s">
        <v>987</v>
      </c>
      <c r="D364" s="237" t="s">
        <v>1011</v>
      </c>
      <c r="E364" s="238" t="s">
        <v>1215</v>
      </c>
      <c r="F364" s="239">
        <v>35624</v>
      </c>
      <c r="G364" s="240" t="s">
        <v>29</v>
      </c>
      <c r="H364" s="239" t="s">
        <v>982</v>
      </c>
      <c r="I364" s="240"/>
      <c r="J364" s="240" t="s">
        <v>1031</v>
      </c>
      <c r="K364" s="240"/>
      <c r="L364" s="240">
        <v>87</v>
      </c>
      <c r="M364" s="241" t="str">
        <f t="shared" si="12"/>
        <v>TỐT</v>
      </c>
      <c r="N364" s="286"/>
      <c r="O364" s="284"/>
      <c r="P364" s="285" t="s">
        <v>1438</v>
      </c>
    </row>
    <row r="365" spans="1:16" s="242" customFormat="1" ht="18.75" customHeight="1">
      <c r="A365" s="234"/>
      <c r="B365" s="235">
        <v>2120259314</v>
      </c>
      <c r="C365" s="236" t="s">
        <v>1046</v>
      </c>
      <c r="D365" s="237" t="s">
        <v>1011</v>
      </c>
      <c r="E365" s="238" t="s">
        <v>1244</v>
      </c>
      <c r="F365" s="239">
        <v>35643</v>
      </c>
      <c r="G365" s="240" t="s">
        <v>29</v>
      </c>
      <c r="H365" s="239" t="s">
        <v>982</v>
      </c>
      <c r="I365" s="240"/>
      <c r="J365" s="240" t="s">
        <v>1031</v>
      </c>
      <c r="K365" s="240"/>
      <c r="L365" s="240">
        <v>90</v>
      </c>
      <c r="M365" s="241" t="str">
        <f t="shared" si="12"/>
        <v>X SẮC</v>
      </c>
      <c r="N365" s="286"/>
      <c r="O365" s="284"/>
      <c r="P365" s="285" t="s">
        <v>1438</v>
      </c>
    </row>
    <row r="366" spans="1:16" s="242" customFormat="1" ht="18.75" customHeight="1">
      <c r="A366" s="234"/>
      <c r="B366" s="235">
        <v>2120259451</v>
      </c>
      <c r="C366" s="236" t="s">
        <v>990</v>
      </c>
      <c r="D366" s="237" t="s">
        <v>1262</v>
      </c>
      <c r="E366" s="238" t="s">
        <v>1171</v>
      </c>
      <c r="F366" s="239">
        <v>35154</v>
      </c>
      <c r="G366" s="240" t="s">
        <v>27</v>
      </c>
      <c r="H366" s="239" t="s">
        <v>982</v>
      </c>
      <c r="I366" s="240"/>
      <c r="J366" s="240"/>
      <c r="K366" s="240"/>
      <c r="L366" s="240">
        <v>88</v>
      </c>
      <c r="M366" s="241" t="str">
        <f t="shared" si="12"/>
        <v>TỐT</v>
      </c>
      <c r="N366" s="283"/>
      <c r="O366" s="284"/>
      <c r="P366" s="285" t="s">
        <v>1457</v>
      </c>
    </row>
    <row r="367" spans="1:16" s="242" customFormat="1" ht="18.75" customHeight="1">
      <c r="A367" s="234"/>
      <c r="B367" s="235">
        <v>2120259501</v>
      </c>
      <c r="C367" s="236" t="s">
        <v>990</v>
      </c>
      <c r="D367" s="237" t="s">
        <v>1080</v>
      </c>
      <c r="E367" s="238" t="s">
        <v>1103</v>
      </c>
      <c r="F367" s="239">
        <v>35727</v>
      </c>
      <c r="G367" s="240" t="s">
        <v>28</v>
      </c>
      <c r="H367" s="239" t="s">
        <v>982</v>
      </c>
      <c r="I367" s="240"/>
      <c r="J367" s="240"/>
      <c r="K367" s="240"/>
      <c r="L367" s="240">
        <v>87</v>
      </c>
      <c r="M367" s="241" t="str">
        <f t="shared" si="12"/>
        <v>TỐT</v>
      </c>
      <c r="N367" s="286"/>
      <c r="O367" s="284"/>
      <c r="P367" s="285" t="s">
        <v>1512</v>
      </c>
    </row>
    <row r="368" spans="1:16" s="242" customFormat="1" ht="18.75" customHeight="1">
      <c r="A368" s="234"/>
      <c r="B368" s="235">
        <v>2120259605</v>
      </c>
      <c r="C368" s="236" t="s">
        <v>990</v>
      </c>
      <c r="D368" s="237" t="s">
        <v>991</v>
      </c>
      <c r="E368" s="238" t="s">
        <v>981</v>
      </c>
      <c r="F368" s="239">
        <v>35469</v>
      </c>
      <c r="G368" s="240" t="s">
        <v>28</v>
      </c>
      <c r="H368" s="239" t="s">
        <v>982</v>
      </c>
      <c r="I368" s="240"/>
      <c r="J368" s="240"/>
      <c r="K368" s="240"/>
      <c r="L368" s="240">
        <v>0</v>
      </c>
      <c r="M368" s="241" t="str">
        <f t="shared" si="12"/>
        <v>KÉM</v>
      </c>
      <c r="N368" s="286" t="s">
        <v>1144</v>
      </c>
      <c r="O368" s="244" t="s">
        <v>1487</v>
      </c>
      <c r="P368" s="285" t="s">
        <v>1512</v>
      </c>
    </row>
    <row r="369" spans="1:16" s="242" customFormat="1" ht="18.75" customHeight="1">
      <c r="A369" s="234"/>
      <c r="B369" s="235">
        <v>2120259608</v>
      </c>
      <c r="C369" s="236" t="s">
        <v>987</v>
      </c>
      <c r="D369" s="237" t="s">
        <v>1331</v>
      </c>
      <c r="E369" s="238" t="s">
        <v>1109</v>
      </c>
      <c r="F369" s="239">
        <v>35662</v>
      </c>
      <c r="G369" s="240" t="s">
        <v>27</v>
      </c>
      <c r="H369" s="239" t="s">
        <v>982</v>
      </c>
      <c r="I369" s="240"/>
      <c r="J369" s="240"/>
      <c r="K369" s="240"/>
      <c r="L369" s="240">
        <v>75</v>
      </c>
      <c r="M369" s="241" t="str">
        <f t="shared" si="12"/>
        <v>KHÁ</v>
      </c>
      <c r="N369" s="283"/>
      <c r="O369" s="284"/>
      <c r="P369" s="285" t="s">
        <v>1457</v>
      </c>
    </row>
    <row r="370" spans="1:16" s="242" customFormat="1" ht="18.75" customHeight="1">
      <c r="A370" s="234"/>
      <c r="B370" s="235">
        <v>2120259670</v>
      </c>
      <c r="C370" s="236" t="s">
        <v>990</v>
      </c>
      <c r="D370" s="237" t="s">
        <v>1006</v>
      </c>
      <c r="E370" s="245" t="s">
        <v>1216</v>
      </c>
      <c r="F370" s="239">
        <v>35510</v>
      </c>
      <c r="G370" s="240" t="s">
        <v>27</v>
      </c>
      <c r="H370" s="239" t="s">
        <v>982</v>
      </c>
      <c r="I370" s="240"/>
      <c r="J370" s="240"/>
      <c r="K370" s="240"/>
      <c r="L370" s="240">
        <v>86</v>
      </c>
      <c r="M370" s="241" t="str">
        <f t="shared" si="12"/>
        <v>TỐT</v>
      </c>
      <c r="N370" s="283"/>
      <c r="O370" s="284"/>
      <c r="P370" s="285" t="s">
        <v>1457</v>
      </c>
    </row>
    <row r="371" spans="1:16" s="242" customFormat="1" ht="18.75" customHeight="1">
      <c r="A371" s="234"/>
      <c r="B371" s="235">
        <v>2120265994</v>
      </c>
      <c r="C371" s="236" t="s">
        <v>990</v>
      </c>
      <c r="D371" s="237" t="s">
        <v>986</v>
      </c>
      <c r="E371" s="238" t="s">
        <v>1133</v>
      </c>
      <c r="F371" s="239">
        <v>35285</v>
      </c>
      <c r="G371" s="240" t="s">
        <v>29</v>
      </c>
      <c r="H371" s="239" t="s">
        <v>982</v>
      </c>
      <c r="I371" s="240"/>
      <c r="J371" s="240" t="s">
        <v>1031</v>
      </c>
      <c r="K371" s="240"/>
      <c r="L371" s="240">
        <v>84</v>
      </c>
      <c r="M371" s="241" t="str">
        <f t="shared" si="12"/>
        <v>TỐT</v>
      </c>
      <c r="N371" s="286"/>
      <c r="O371" s="284"/>
      <c r="P371" s="285" t="s">
        <v>1438</v>
      </c>
    </row>
    <row r="372" spans="1:16" s="242" customFormat="1" ht="18.75" customHeight="1">
      <c r="A372" s="234"/>
      <c r="B372" s="235">
        <v>2120266001</v>
      </c>
      <c r="C372" s="236" t="s">
        <v>987</v>
      </c>
      <c r="D372" s="237" t="s">
        <v>1038</v>
      </c>
      <c r="E372" s="238" t="s">
        <v>1024</v>
      </c>
      <c r="F372" s="239">
        <v>35471</v>
      </c>
      <c r="G372" s="240" t="s">
        <v>29</v>
      </c>
      <c r="H372" s="239" t="s">
        <v>982</v>
      </c>
      <c r="I372" s="240"/>
      <c r="J372" s="244" t="s">
        <v>1031</v>
      </c>
      <c r="K372" s="240"/>
      <c r="L372" s="240">
        <v>84</v>
      </c>
      <c r="M372" s="241" t="str">
        <f t="shared" si="12"/>
        <v>TỐT</v>
      </c>
      <c r="N372" s="286"/>
      <c r="O372" s="284"/>
      <c r="P372" s="285" t="s">
        <v>1438</v>
      </c>
    </row>
    <row r="373" spans="1:16" s="242" customFormat="1" ht="18.75" customHeight="1">
      <c r="A373" s="234"/>
      <c r="B373" s="235">
        <v>2120266007</v>
      </c>
      <c r="C373" s="236" t="s">
        <v>1019</v>
      </c>
      <c r="D373" s="237" t="s">
        <v>1027</v>
      </c>
      <c r="E373" s="238" t="s">
        <v>1040</v>
      </c>
      <c r="F373" s="239">
        <v>35487</v>
      </c>
      <c r="G373" s="240" t="s">
        <v>28</v>
      </c>
      <c r="H373" s="239" t="s">
        <v>982</v>
      </c>
      <c r="I373" s="240"/>
      <c r="J373" s="240"/>
      <c r="K373" s="240"/>
      <c r="L373" s="240">
        <v>87</v>
      </c>
      <c r="M373" s="241" t="str">
        <f t="shared" si="12"/>
        <v>TỐT</v>
      </c>
      <c r="N373" s="286"/>
      <c r="O373" s="284"/>
      <c r="P373" s="285" t="s">
        <v>1512</v>
      </c>
    </row>
    <row r="374" spans="1:16" s="242" customFormat="1" ht="18.75" customHeight="1">
      <c r="A374" s="234"/>
      <c r="B374" s="235">
        <v>2120266013</v>
      </c>
      <c r="C374" s="236" t="s">
        <v>990</v>
      </c>
      <c r="D374" s="237" t="s">
        <v>1376</v>
      </c>
      <c r="E374" s="238" t="s">
        <v>1045</v>
      </c>
      <c r="F374" s="239">
        <v>35686</v>
      </c>
      <c r="G374" s="240" t="s">
        <v>27</v>
      </c>
      <c r="H374" s="239" t="s">
        <v>982</v>
      </c>
      <c r="I374" s="240"/>
      <c r="J374" s="240"/>
      <c r="K374" s="240"/>
      <c r="L374" s="240">
        <v>85</v>
      </c>
      <c r="M374" s="241" t="str">
        <f t="shared" si="12"/>
        <v>TỐT</v>
      </c>
      <c r="N374" s="283"/>
      <c r="O374" s="284"/>
      <c r="P374" s="285" t="s">
        <v>1457</v>
      </c>
    </row>
    <row r="375" spans="1:16" s="242" customFormat="1" ht="18.75" customHeight="1">
      <c r="A375" s="234"/>
      <c r="B375" s="235">
        <v>2120266022</v>
      </c>
      <c r="C375" s="236" t="s">
        <v>990</v>
      </c>
      <c r="D375" s="237" t="s">
        <v>1011</v>
      </c>
      <c r="E375" s="238" t="s">
        <v>1059</v>
      </c>
      <c r="F375" s="239">
        <v>35111</v>
      </c>
      <c r="G375" s="240" t="s">
        <v>29</v>
      </c>
      <c r="H375" s="239" t="s">
        <v>982</v>
      </c>
      <c r="I375" s="240"/>
      <c r="J375" s="240" t="s">
        <v>1031</v>
      </c>
      <c r="K375" s="240"/>
      <c r="L375" s="240">
        <v>0</v>
      </c>
      <c r="M375" s="241" t="str">
        <f t="shared" si="12"/>
        <v>KÉM</v>
      </c>
      <c r="N375" s="286" t="s">
        <v>1421</v>
      </c>
      <c r="O375" s="284" t="s">
        <v>1436</v>
      </c>
      <c r="P375" s="285" t="s">
        <v>1438</v>
      </c>
    </row>
    <row r="376" spans="1:16" s="242" customFormat="1" ht="18.75" customHeight="1">
      <c r="A376" s="234"/>
      <c r="B376" s="235">
        <v>2120266027</v>
      </c>
      <c r="C376" s="236" t="s">
        <v>990</v>
      </c>
      <c r="D376" s="237" t="s">
        <v>1265</v>
      </c>
      <c r="E376" s="238" t="s">
        <v>1067</v>
      </c>
      <c r="F376" s="239">
        <v>35753</v>
      </c>
      <c r="G376" s="240" t="s">
        <v>28</v>
      </c>
      <c r="H376" s="239" t="s">
        <v>982</v>
      </c>
      <c r="I376" s="240"/>
      <c r="J376" s="240"/>
      <c r="K376" s="240"/>
      <c r="L376" s="240">
        <v>85</v>
      </c>
      <c r="M376" s="241" t="str">
        <f t="shared" si="12"/>
        <v>TỐT</v>
      </c>
      <c r="N376" s="286"/>
      <c r="O376" s="284"/>
      <c r="P376" s="285" t="s">
        <v>1512</v>
      </c>
    </row>
    <row r="377" spans="1:16" s="242" customFormat="1" ht="18.75" customHeight="1">
      <c r="A377" s="234"/>
      <c r="B377" s="235">
        <v>2120266040</v>
      </c>
      <c r="C377" s="236" t="s">
        <v>983</v>
      </c>
      <c r="D377" s="237" t="s">
        <v>1069</v>
      </c>
      <c r="E377" s="238" t="s">
        <v>1068</v>
      </c>
      <c r="F377" s="239">
        <v>35781</v>
      </c>
      <c r="G377" s="240" t="s">
        <v>29</v>
      </c>
      <c r="H377" s="239" t="s">
        <v>982</v>
      </c>
      <c r="I377" s="240"/>
      <c r="J377" s="240" t="s">
        <v>1031</v>
      </c>
      <c r="K377" s="240"/>
      <c r="L377" s="240">
        <v>84</v>
      </c>
      <c r="M377" s="241" t="str">
        <f t="shared" ref="M377:M408" si="13">IF(L377&gt;=90,"X SẮC",IF(L377&gt;=80,"TỐT",IF(L377&gt;=65,"KHÁ",IF(L377&gt;=50,"T. BÌNH",IF(L377&gt;=35,"YẾU","KÉM")))))</f>
        <v>TỐT</v>
      </c>
      <c r="N377" s="286"/>
      <c r="O377" s="284"/>
      <c r="P377" s="285" t="s">
        <v>1438</v>
      </c>
    </row>
    <row r="378" spans="1:16" s="242" customFormat="1" ht="18.75" customHeight="1">
      <c r="A378" s="234"/>
      <c r="B378" s="235">
        <v>2120266041</v>
      </c>
      <c r="C378" s="236" t="s">
        <v>990</v>
      </c>
      <c r="D378" s="237" t="s">
        <v>1080</v>
      </c>
      <c r="E378" s="238" t="s">
        <v>1068</v>
      </c>
      <c r="F378" s="239">
        <v>35636</v>
      </c>
      <c r="G378" s="240" t="s">
        <v>27</v>
      </c>
      <c r="H378" s="239" t="s">
        <v>982</v>
      </c>
      <c r="I378" s="240"/>
      <c r="J378" s="240"/>
      <c r="K378" s="240"/>
      <c r="L378" s="240">
        <v>88</v>
      </c>
      <c r="M378" s="241" t="str">
        <f t="shared" si="13"/>
        <v>TỐT</v>
      </c>
      <c r="N378" s="283"/>
      <c r="O378" s="284"/>
      <c r="P378" s="285" t="s">
        <v>1457</v>
      </c>
    </row>
    <row r="379" spans="1:16" s="242" customFormat="1" ht="18.75" customHeight="1">
      <c r="A379" s="234"/>
      <c r="B379" s="235">
        <v>2120266043</v>
      </c>
      <c r="C379" s="236" t="s">
        <v>993</v>
      </c>
      <c r="D379" s="237" t="s">
        <v>1011</v>
      </c>
      <c r="E379" s="238" t="s">
        <v>1068</v>
      </c>
      <c r="F379" s="239">
        <v>35634</v>
      </c>
      <c r="G379" s="240" t="s">
        <v>28</v>
      </c>
      <c r="H379" s="239" t="s">
        <v>982</v>
      </c>
      <c r="I379" s="240"/>
      <c r="J379" s="240"/>
      <c r="K379" s="240"/>
      <c r="L379" s="240">
        <v>87</v>
      </c>
      <c r="M379" s="241" t="str">
        <f t="shared" si="13"/>
        <v>TỐT</v>
      </c>
      <c r="N379" s="286"/>
      <c r="O379" s="284"/>
      <c r="P379" s="285" t="s">
        <v>1512</v>
      </c>
    </row>
    <row r="380" spans="1:16" s="242" customFormat="1" ht="18.75" customHeight="1">
      <c r="A380" s="234"/>
      <c r="B380" s="235">
        <v>2120266044</v>
      </c>
      <c r="C380" s="236" t="s">
        <v>990</v>
      </c>
      <c r="D380" s="237" t="s">
        <v>1048</v>
      </c>
      <c r="E380" s="238" t="s">
        <v>1215</v>
      </c>
      <c r="F380" s="239">
        <v>35543</v>
      </c>
      <c r="G380" s="240" t="s">
        <v>28</v>
      </c>
      <c r="H380" s="239" t="s">
        <v>982</v>
      </c>
      <c r="I380" s="240"/>
      <c r="J380" s="240"/>
      <c r="K380" s="240"/>
      <c r="L380" s="240">
        <v>87</v>
      </c>
      <c r="M380" s="241" t="str">
        <f t="shared" si="13"/>
        <v>TỐT</v>
      </c>
      <c r="N380" s="286"/>
      <c r="O380" s="284"/>
      <c r="P380" s="285" t="s">
        <v>1512</v>
      </c>
    </row>
    <row r="381" spans="1:16" s="242" customFormat="1" ht="18.75" customHeight="1">
      <c r="A381" s="234"/>
      <c r="B381" s="235">
        <v>2120266053</v>
      </c>
      <c r="C381" s="236" t="s">
        <v>990</v>
      </c>
      <c r="D381" s="237" t="s">
        <v>1430</v>
      </c>
      <c r="E381" s="238" t="s">
        <v>1089</v>
      </c>
      <c r="F381" s="239">
        <v>35682</v>
      </c>
      <c r="G381" s="240" t="s">
        <v>29</v>
      </c>
      <c r="H381" s="239" t="s">
        <v>982</v>
      </c>
      <c r="I381" s="240"/>
      <c r="J381" s="240" t="s">
        <v>1031</v>
      </c>
      <c r="K381" s="240"/>
      <c r="L381" s="240">
        <v>77</v>
      </c>
      <c r="M381" s="241" t="str">
        <f t="shared" si="13"/>
        <v>KHÁ</v>
      </c>
      <c r="N381" s="286"/>
      <c r="O381" s="284"/>
      <c r="P381" s="285" t="s">
        <v>1438</v>
      </c>
    </row>
    <row r="382" spans="1:16" s="242" customFormat="1" ht="18.75" customHeight="1">
      <c r="A382" s="234"/>
      <c r="B382" s="235">
        <v>2120266060</v>
      </c>
      <c r="C382" s="236" t="s">
        <v>999</v>
      </c>
      <c r="D382" s="237" t="s">
        <v>1068</v>
      </c>
      <c r="E382" s="238" t="s">
        <v>1091</v>
      </c>
      <c r="F382" s="239">
        <v>34950</v>
      </c>
      <c r="G382" s="240" t="s">
        <v>28</v>
      </c>
      <c r="H382" s="239" t="s">
        <v>982</v>
      </c>
      <c r="I382" s="240"/>
      <c r="J382" s="240"/>
      <c r="K382" s="240"/>
      <c r="L382" s="240">
        <v>85</v>
      </c>
      <c r="M382" s="241" t="str">
        <f t="shared" si="13"/>
        <v>TỐT</v>
      </c>
      <c r="N382" s="286"/>
      <c r="O382" s="284"/>
      <c r="P382" s="285" t="s">
        <v>1512</v>
      </c>
    </row>
    <row r="383" spans="1:16" s="242" customFormat="1" ht="18.75" customHeight="1">
      <c r="A383" s="234"/>
      <c r="B383" s="235">
        <v>2120266069</v>
      </c>
      <c r="C383" s="236" t="s">
        <v>987</v>
      </c>
      <c r="D383" s="237" t="s">
        <v>991</v>
      </c>
      <c r="E383" s="238" t="s">
        <v>1104</v>
      </c>
      <c r="F383" s="239">
        <v>35765</v>
      </c>
      <c r="G383" s="240" t="s">
        <v>29</v>
      </c>
      <c r="H383" s="239" t="s">
        <v>982</v>
      </c>
      <c r="I383" s="240"/>
      <c r="J383" s="240" t="s">
        <v>1031</v>
      </c>
      <c r="K383" s="240"/>
      <c r="L383" s="240">
        <v>84</v>
      </c>
      <c r="M383" s="241" t="str">
        <f t="shared" si="13"/>
        <v>TỐT</v>
      </c>
      <c r="N383" s="286"/>
      <c r="O383" s="284"/>
      <c r="P383" s="285" t="s">
        <v>1438</v>
      </c>
    </row>
    <row r="384" spans="1:16" s="242" customFormat="1" ht="18.75" customHeight="1">
      <c r="A384" s="234"/>
      <c r="B384" s="235">
        <v>2120266071</v>
      </c>
      <c r="C384" s="236" t="s">
        <v>990</v>
      </c>
      <c r="D384" s="237" t="s">
        <v>1449</v>
      </c>
      <c r="E384" s="238" t="s">
        <v>1104</v>
      </c>
      <c r="F384" s="239">
        <v>35468</v>
      </c>
      <c r="G384" s="240" t="s">
        <v>27</v>
      </c>
      <c r="H384" s="239" t="s">
        <v>982</v>
      </c>
      <c r="I384" s="240"/>
      <c r="J384" s="240"/>
      <c r="K384" s="240"/>
      <c r="L384" s="240">
        <v>80</v>
      </c>
      <c r="M384" s="241" t="str">
        <f t="shared" si="13"/>
        <v>TỐT</v>
      </c>
      <c r="N384" s="283"/>
      <c r="O384" s="284"/>
      <c r="P384" s="285" t="s">
        <v>1457</v>
      </c>
    </row>
    <row r="385" spans="1:16" s="242" customFormat="1" ht="18.75" customHeight="1">
      <c r="A385" s="234"/>
      <c r="B385" s="235">
        <v>2120266077</v>
      </c>
      <c r="C385" s="236" t="s">
        <v>987</v>
      </c>
      <c r="D385" s="237" t="s">
        <v>1486</v>
      </c>
      <c r="E385" s="238" t="s">
        <v>989</v>
      </c>
      <c r="F385" s="239">
        <v>35212</v>
      </c>
      <c r="G385" s="240" t="s">
        <v>28</v>
      </c>
      <c r="H385" s="239" t="s">
        <v>982</v>
      </c>
      <c r="I385" s="240"/>
      <c r="J385" s="240"/>
      <c r="K385" s="240"/>
      <c r="L385" s="240">
        <v>85</v>
      </c>
      <c r="M385" s="241" t="str">
        <f t="shared" si="13"/>
        <v>TỐT</v>
      </c>
      <c r="N385" s="286"/>
      <c r="O385" s="284"/>
      <c r="P385" s="285" t="s">
        <v>1512</v>
      </c>
    </row>
    <row r="386" spans="1:16" s="242" customFormat="1" ht="18.75" customHeight="1">
      <c r="A386" s="234"/>
      <c r="B386" s="235">
        <v>2120266081</v>
      </c>
      <c r="C386" s="236" t="s">
        <v>1432</v>
      </c>
      <c r="D386" s="237" t="s">
        <v>1011</v>
      </c>
      <c r="E386" s="238" t="s">
        <v>1126</v>
      </c>
      <c r="F386" s="239">
        <v>35477</v>
      </c>
      <c r="G386" s="240" t="s">
        <v>29</v>
      </c>
      <c r="H386" s="239" t="s">
        <v>982</v>
      </c>
      <c r="I386" s="240"/>
      <c r="J386" s="240" t="s">
        <v>1031</v>
      </c>
      <c r="K386" s="240"/>
      <c r="L386" s="240">
        <v>85</v>
      </c>
      <c r="M386" s="241" t="str">
        <f t="shared" si="13"/>
        <v>TỐT</v>
      </c>
      <c r="N386" s="286"/>
      <c r="O386" s="284"/>
      <c r="P386" s="285" t="s">
        <v>1438</v>
      </c>
    </row>
    <row r="387" spans="1:16" s="242" customFormat="1" ht="18.75" customHeight="1">
      <c r="A387" s="234"/>
      <c r="B387" s="235">
        <v>2120267041</v>
      </c>
      <c r="C387" s="236" t="s">
        <v>1445</v>
      </c>
      <c r="D387" s="237" t="s">
        <v>1008</v>
      </c>
      <c r="E387" s="238" t="s">
        <v>1053</v>
      </c>
      <c r="F387" s="239">
        <v>35481</v>
      </c>
      <c r="G387" s="240" t="s">
        <v>27</v>
      </c>
      <c r="H387" s="239" t="s">
        <v>982</v>
      </c>
      <c r="I387" s="240"/>
      <c r="J387" s="240"/>
      <c r="K387" s="240"/>
      <c r="L387" s="240">
        <v>88</v>
      </c>
      <c r="M387" s="241" t="str">
        <f t="shared" si="13"/>
        <v>TỐT</v>
      </c>
      <c r="N387" s="283"/>
      <c r="O387" s="284"/>
      <c r="P387" s="285" t="s">
        <v>1457</v>
      </c>
    </row>
    <row r="388" spans="1:16" s="242" customFormat="1" ht="18.75" customHeight="1">
      <c r="A388" s="234"/>
      <c r="B388" s="235">
        <v>2120267066</v>
      </c>
      <c r="C388" s="236" t="s">
        <v>990</v>
      </c>
      <c r="D388" s="237" t="s">
        <v>1011</v>
      </c>
      <c r="E388" s="238" t="s">
        <v>1050</v>
      </c>
      <c r="F388" s="239">
        <v>35225</v>
      </c>
      <c r="G388" s="240" t="s">
        <v>29</v>
      </c>
      <c r="H388" s="239" t="s">
        <v>982</v>
      </c>
      <c r="I388" s="240"/>
      <c r="J388" s="240" t="s">
        <v>1031</v>
      </c>
      <c r="K388" s="240"/>
      <c r="L388" s="240">
        <v>84</v>
      </c>
      <c r="M388" s="241" t="str">
        <f t="shared" si="13"/>
        <v>TỐT</v>
      </c>
      <c r="N388" s="286"/>
      <c r="O388" s="284"/>
      <c r="P388" s="285" t="s">
        <v>1438</v>
      </c>
    </row>
    <row r="389" spans="1:16" s="242" customFormat="1" ht="18.75" customHeight="1">
      <c r="A389" s="234"/>
      <c r="B389" s="235">
        <v>2120268002</v>
      </c>
      <c r="C389" s="236" t="s">
        <v>1052</v>
      </c>
      <c r="D389" s="237" t="s">
        <v>1117</v>
      </c>
      <c r="E389" s="238" t="s">
        <v>985</v>
      </c>
      <c r="F389" s="239">
        <v>35662</v>
      </c>
      <c r="G389" s="240" t="s">
        <v>28</v>
      </c>
      <c r="H389" s="239" t="s">
        <v>982</v>
      </c>
      <c r="I389" s="240"/>
      <c r="J389" s="240"/>
      <c r="K389" s="240"/>
      <c r="L389" s="240">
        <v>70</v>
      </c>
      <c r="M389" s="241" t="str">
        <f t="shared" si="13"/>
        <v>KHÁ</v>
      </c>
      <c r="N389" s="286"/>
      <c r="O389" s="284"/>
      <c r="P389" s="285" t="s">
        <v>1512</v>
      </c>
    </row>
    <row r="390" spans="1:16" s="242" customFormat="1" ht="18.75" customHeight="1">
      <c r="A390" s="234"/>
      <c r="B390" s="235">
        <v>2120269759</v>
      </c>
      <c r="C390" s="236" t="s">
        <v>987</v>
      </c>
      <c r="D390" s="237" t="s">
        <v>1008</v>
      </c>
      <c r="E390" s="238" t="s">
        <v>1104</v>
      </c>
      <c r="F390" s="239">
        <v>35704</v>
      </c>
      <c r="G390" s="240" t="s">
        <v>28</v>
      </c>
      <c r="H390" s="239" t="s">
        <v>982</v>
      </c>
      <c r="I390" s="240"/>
      <c r="J390" s="240"/>
      <c r="K390" s="240"/>
      <c r="L390" s="240">
        <v>0</v>
      </c>
      <c r="M390" s="241" t="str">
        <f t="shared" si="13"/>
        <v>KÉM</v>
      </c>
      <c r="N390" s="286" t="s">
        <v>1144</v>
      </c>
      <c r="O390" s="244" t="s">
        <v>1487</v>
      </c>
      <c r="P390" s="285" t="s">
        <v>1512</v>
      </c>
    </row>
    <row r="391" spans="1:16" s="242" customFormat="1" ht="18.75" customHeight="1">
      <c r="A391" s="234"/>
      <c r="B391" s="235">
        <v>2120269829</v>
      </c>
      <c r="C391" s="236" t="s">
        <v>990</v>
      </c>
      <c r="D391" s="237" t="s">
        <v>1011</v>
      </c>
      <c r="E391" s="238" t="s">
        <v>1023</v>
      </c>
      <c r="F391" s="239">
        <v>34483</v>
      </c>
      <c r="G391" s="240" t="s">
        <v>27</v>
      </c>
      <c r="H391" s="239" t="s">
        <v>982</v>
      </c>
      <c r="I391" s="240"/>
      <c r="J391" s="240"/>
      <c r="K391" s="240"/>
      <c r="L391" s="240">
        <v>90</v>
      </c>
      <c r="M391" s="241" t="str">
        <f t="shared" si="13"/>
        <v>X SẮC</v>
      </c>
      <c r="N391" s="283"/>
      <c r="O391" s="284"/>
      <c r="P391" s="285" t="s">
        <v>1457</v>
      </c>
    </row>
    <row r="392" spans="1:16" s="242" customFormat="1" ht="18.75" customHeight="1">
      <c r="A392" s="234"/>
      <c r="B392" s="235">
        <v>2120269859</v>
      </c>
      <c r="C392" s="236" t="s">
        <v>1118</v>
      </c>
      <c r="D392" s="237" t="s">
        <v>1043</v>
      </c>
      <c r="E392" s="238" t="s">
        <v>988</v>
      </c>
      <c r="F392" s="239">
        <v>35356</v>
      </c>
      <c r="G392" s="240" t="s">
        <v>29</v>
      </c>
      <c r="H392" s="239" t="s">
        <v>982</v>
      </c>
      <c r="I392" s="240"/>
      <c r="J392" s="240" t="s">
        <v>1031</v>
      </c>
      <c r="K392" s="240"/>
      <c r="L392" s="240">
        <v>82</v>
      </c>
      <c r="M392" s="241" t="str">
        <f t="shared" si="13"/>
        <v>TỐT</v>
      </c>
      <c r="N392" s="286"/>
      <c r="O392" s="284"/>
      <c r="P392" s="285" t="s">
        <v>1438</v>
      </c>
    </row>
    <row r="393" spans="1:16" s="242" customFormat="1" ht="18.75" customHeight="1">
      <c r="A393" s="234"/>
      <c r="B393" s="235">
        <v>2120269881</v>
      </c>
      <c r="C393" s="236" t="s">
        <v>987</v>
      </c>
      <c r="D393" s="237" t="s">
        <v>1424</v>
      </c>
      <c r="E393" s="238" t="s">
        <v>1139</v>
      </c>
      <c r="F393" s="239">
        <v>35746</v>
      </c>
      <c r="G393" s="240" t="s">
        <v>29</v>
      </c>
      <c r="H393" s="239" t="s">
        <v>982</v>
      </c>
      <c r="I393" s="240"/>
      <c r="J393" s="240" t="s">
        <v>1031</v>
      </c>
      <c r="K393" s="240"/>
      <c r="L393" s="240">
        <v>87</v>
      </c>
      <c r="M393" s="241" t="str">
        <f t="shared" si="13"/>
        <v>TỐT</v>
      </c>
      <c r="N393" s="286"/>
      <c r="O393" s="284"/>
      <c r="P393" s="285" t="s">
        <v>1438</v>
      </c>
    </row>
    <row r="394" spans="1:16" s="242" customFormat="1" ht="18.75" customHeight="1">
      <c r="A394" s="234"/>
      <c r="B394" s="235">
        <v>2120269906</v>
      </c>
      <c r="C394" s="236" t="s">
        <v>1490</v>
      </c>
      <c r="D394" s="237" t="s">
        <v>1491</v>
      </c>
      <c r="E394" s="246" t="s">
        <v>1492</v>
      </c>
      <c r="F394" s="239">
        <v>35295</v>
      </c>
      <c r="G394" s="240" t="s">
        <v>28</v>
      </c>
      <c r="H394" s="239"/>
      <c r="I394" s="240"/>
      <c r="J394" s="240"/>
      <c r="K394" s="240"/>
      <c r="L394" s="240">
        <v>0</v>
      </c>
      <c r="M394" s="241" t="str">
        <f t="shared" si="13"/>
        <v>KÉM</v>
      </c>
      <c r="N394" s="286" t="s">
        <v>1144</v>
      </c>
      <c r="O394" s="284" t="s">
        <v>1493</v>
      </c>
      <c r="P394" s="285" t="s">
        <v>1512</v>
      </c>
    </row>
    <row r="395" spans="1:16" s="242" customFormat="1" ht="18.75" customHeight="1">
      <c r="A395" s="234"/>
      <c r="B395" s="235">
        <v>2120313266</v>
      </c>
      <c r="C395" s="236" t="s">
        <v>1309</v>
      </c>
      <c r="D395" s="237" t="s">
        <v>1222</v>
      </c>
      <c r="E395" s="238" t="s">
        <v>1123</v>
      </c>
      <c r="F395" s="239">
        <v>35789</v>
      </c>
      <c r="G395" s="240" t="s">
        <v>28</v>
      </c>
      <c r="H395" s="239" t="s">
        <v>982</v>
      </c>
      <c r="I395" s="240"/>
      <c r="J395" s="240"/>
      <c r="K395" s="240"/>
      <c r="L395" s="240">
        <v>88</v>
      </c>
      <c r="M395" s="241" t="str">
        <f t="shared" si="13"/>
        <v>TỐT</v>
      </c>
      <c r="N395" s="286"/>
      <c r="O395" s="284"/>
      <c r="P395" s="285" t="s">
        <v>1512</v>
      </c>
    </row>
    <row r="396" spans="1:16" s="242" customFormat="1" ht="18.75" customHeight="1">
      <c r="A396" s="234"/>
      <c r="B396" s="235">
        <v>2120313268</v>
      </c>
      <c r="C396" s="236" t="s">
        <v>979</v>
      </c>
      <c r="D396" s="237" t="s">
        <v>991</v>
      </c>
      <c r="E396" s="238" t="s">
        <v>1050</v>
      </c>
      <c r="F396" s="239">
        <v>35501</v>
      </c>
      <c r="G396" s="240" t="s">
        <v>28</v>
      </c>
      <c r="H396" s="239" t="s">
        <v>982</v>
      </c>
      <c r="I396" s="240"/>
      <c r="J396" s="240"/>
      <c r="K396" s="240"/>
      <c r="L396" s="240">
        <v>86</v>
      </c>
      <c r="M396" s="241" t="str">
        <f t="shared" si="13"/>
        <v>TỐT</v>
      </c>
      <c r="N396" s="286"/>
      <c r="O396" s="284"/>
      <c r="P396" s="285" t="s">
        <v>1512</v>
      </c>
    </row>
    <row r="397" spans="1:16" s="242" customFormat="1" ht="18.75" customHeight="1">
      <c r="A397" s="234"/>
      <c r="B397" s="235">
        <v>2120315194</v>
      </c>
      <c r="C397" s="236" t="s">
        <v>990</v>
      </c>
      <c r="D397" s="237" t="s">
        <v>1481</v>
      </c>
      <c r="E397" s="238" t="s">
        <v>998</v>
      </c>
      <c r="F397" s="239">
        <v>35476</v>
      </c>
      <c r="G397" s="240" t="s">
        <v>28</v>
      </c>
      <c r="H397" s="239" t="s">
        <v>982</v>
      </c>
      <c r="I397" s="240"/>
      <c r="J397" s="240"/>
      <c r="K397" s="240"/>
      <c r="L397" s="240">
        <v>88</v>
      </c>
      <c r="M397" s="241" t="str">
        <f t="shared" si="13"/>
        <v>TỐT</v>
      </c>
      <c r="N397" s="286"/>
      <c r="O397" s="284"/>
      <c r="P397" s="285" t="s">
        <v>1512</v>
      </c>
    </row>
    <row r="398" spans="1:16" s="242" customFormat="1" ht="18.75" customHeight="1">
      <c r="A398" s="234"/>
      <c r="B398" s="235">
        <v>2120318097</v>
      </c>
      <c r="C398" s="236" t="s">
        <v>983</v>
      </c>
      <c r="D398" s="237" t="s">
        <v>1425</v>
      </c>
      <c r="E398" s="238" t="s">
        <v>1218</v>
      </c>
      <c r="F398" s="239">
        <v>35729</v>
      </c>
      <c r="G398" s="240" t="s">
        <v>29</v>
      </c>
      <c r="H398" s="239" t="s">
        <v>982</v>
      </c>
      <c r="I398" s="240"/>
      <c r="J398" s="240" t="s">
        <v>1031</v>
      </c>
      <c r="K398" s="240"/>
      <c r="L398" s="240">
        <v>84</v>
      </c>
      <c r="M398" s="241" t="str">
        <f t="shared" si="13"/>
        <v>TỐT</v>
      </c>
      <c r="N398" s="286"/>
      <c r="O398" s="284"/>
      <c r="P398" s="285" t="s">
        <v>1438</v>
      </c>
    </row>
    <row r="399" spans="1:16" s="242" customFormat="1" ht="18.75" customHeight="1">
      <c r="A399" s="234"/>
      <c r="B399" s="235">
        <v>2120517203</v>
      </c>
      <c r="C399" s="236" t="s">
        <v>990</v>
      </c>
      <c r="D399" s="237" t="s">
        <v>1011</v>
      </c>
      <c r="E399" s="238" t="s">
        <v>1100</v>
      </c>
      <c r="F399" s="239">
        <v>34939</v>
      </c>
      <c r="G399" s="240" t="s">
        <v>27</v>
      </c>
      <c r="H399" s="239" t="s">
        <v>982</v>
      </c>
      <c r="I399" s="240"/>
      <c r="J399" s="240"/>
      <c r="K399" s="240"/>
      <c r="L399" s="240">
        <v>84</v>
      </c>
      <c r="M399" s="241" t="str">
        <f t="shared" si="13"/>
        <v>TỐT</v>
      </c>
      <c r="N399" s="283"/>
      <c r="O399" s="284"/>
      <c r="P399" s="285" t="s">
        <v>1457</v>
      </c>
    </row>
    <row r="400" spans="1:16" s="242" customFormat="1" ht="18.75" customHeight="1">
      <c r="A400" s="234"/>
      <c r="B400" s="235">
        <v>2120654951</v>
      </c>
      <c r="C400" s="236" t="s">
        <v>1153</v>
      </c>
      <c r="D400" s="237" t="s">
        <v>1011</v>
      </c>
      <c r="E400" s="238" t="s">
        <v>1263</v>
      </c>
      <c r="F400" s="239">
        <v>35450</v>
      </c>
      <c r="G400" s="240" t="s">
        <v>28</v>
      </c>
      <c r="H400" s="239" t="s">
        <v>982</v>
      </c>
      <c r="I400" s="240"/>
      <c r="J400" s="240"/>
      <c r="K400" s="240"/>
      <c r="L400" s="240">
        <v>86</v>
      </c>
      <c r="M400" s="241" t="str">
        <f t="shared" si="13"/>
        <v>TỐT</v>
      </c>
      <c r="N400" s="286"/>
      <c r="O400" s="284"/>
      <c r="P400" s="285" t="s">
        <v>1512</v>
      </c>
    </row>
    <row r="401" spans="1:23" s="242" customFormat="1" ht="18.75" customHeight="1">
      <c r="A401" s="234"/>
      <c r="B401" s="235">
        <v>2120713698</v>
      </c>
      <c r="C401" s="236" t="s">
        <v>987</v>
      </c>
      <c r="D401" s="237" t="s">
        <v>1069</v>
      </c>
      <c r="E401" s="238" t="s">
        <v>981</v>
      </c>
      <c r="F401" s="239">
        <v>35618</v>
      </c>
      <c r="G401" s="240" t="s">
        <v>29</v>
      </c>
      <c r="H401" s="239" t="s">
        <v>982</v>
      </c>
      <c r="I401" s="240"/>
      <c r="J401" s="240" t="s">
        <v>1031</v>
      </c>
      <c r="K401" s="240"/>
      <c r="L401" s="240">
        <v>90</v>
      </c>
      <c r="M401" s="241" t="str">
        <f t="shared" si="13"/>
        <v>X SẮC</v>
      </c>
      <c r="N401" s="286"/>
      <c r="O401" s="284"/>
      <c r="P401" s="285" t="s">
        <v>1438</v>
      </c>
    </row>
    <row r="402" spans="1:23" s="242" customFormat="1" ht="18.75" customHeight="1">
      <c r="A402" s="234"/>
      <c r="B402" s="235">
        <v>2120713737</v>
      </c>
      <c r="C402" s="236" t="s">
        <v>990</v>
      </c>
      <c r="D402" s="237" t="s">
        <v>1240</v>
      </c>
      <c r="E402" s="238" t="s">
        <v>1024</v>
      </c>
      <c r="F402" s="239">
        <v>35573</v>
      </c>
      <c r="G402" s="240" t="s">
        <v>27</v>
      </c>
      <c r="H402" s="239" t="s">
        <v>982</v>
      </c>
      <c r="I402" s="240"/>
      <c r="J402" s="240"/>
      <c r="K402" s="240"/>
      <c r="L402" s="240">
        <v>84</v>
      </c>
      <c r="M402" s="241" t="str">
        <f t="shared" si="13"/>
        <v>TỐT</v>
      </c>
      <c r="N402" s="283"/>
      <c r="O402" s="284"/>
      <c r="P402" s="285" t="s">
        <v>1457</v>
      </c>
    </row>
    <row r="403" spans="1:23" s="242" customFormat="1" ht="18.75" customHeight="1">
      <c r="A403" s="234"/>
      <c r="B403" s="235">
        <v>2120719349</v>
      </c>
      <c r="C403" s="236" t="s">
        <v>990</v>
      </c>
      <c r="D403" s="237" t="s">
        <v>991</v>
      </c>
      <c r="E403" s="238" t="s">
        <v>985</v>
      </c>
      <c r="F403" s="239">
        <v>35486</v>
      </c>
      <c r="G403" s="240" t="s">
        <v>29</v>
      </c>
      <c r="H403" s="239" t="s">
        <v>982</v>
      </c>
      <c r="I403" s="240"/>
      <c r="J403" s="240" t="s">
        <v>1031</v>
      </c>
      <c r="K403" s="240"/>
      <c r="L403" s="240">
        <v>84</v>
      </c>
      <c r="M403" s="241" t="str">
        <f t="shared" si="13"/>
        <v>TỐT</v>
      </c>
      <c r="N403" s="286"/>
      <c r="O403" s="284"/>
      <c r="P403" s="285" t="s">
        <v>1438</v>
      </c>
    </row>
    <row r="404" spans="1:23" s="242" customFormat="1" ht="18.75" customHeight="1">
      <c r="A404" s="234"/>
      <c r="B404" s="235">
        <v>2121253808</v>
      </c>
      <c r="C404" s="236" t="s">
        <v>990</v>
      </c>
      <c r="D404" s="237" t="s">
        <v>1088</v>
      </c>
      <c r="E404" s="238" t="s">
        <v>1448</v>
      </c>
      <c r="F404" s="239">
        <v>35693</v>
      </c>
      <c r="G404" s="240" t="s">
        <v>27</v>
      </c>
      <c r="H404" s="239" t="s">
        <v>996</v>
      </c>
      <c r="I404" s="240"/>
      <c r="J404" s="240"/>
      <c r="K404" s="240"/>
      <c r="L404" s="240">
        <v>84</v>
      </c>
      <c r="M404" s="241" t="str">
        <f t="shared" si="13"/>
        <v>TỐT</v>
      </c>
      <c r="N404" s="283"/>
      <c r="O404" s="284"/>
      <c r="P404" s="285" t="s">
        <v>1457</v>
      </c>
    </row>
    <row r="405" spans="1:23" s="242" customFormat="1" ht="18.75" customHeight="1">
      <c r="A405" s="234"/>
      <c r="B405" s="235">
        <v>2121256046</v>
      </c>
      <c r="C405" s="236" t="s">
        <v>997</v>
      </c>
      <c r="D405" s="237" t="s">
        <v>1088</v>
      </c>
      <c r="E405" s="238" t="s">
        <v>1004</v>
      </c>
      <c r="F405" s="239">
        <v>35668</v>
      </c>
      <c r="G405" s="240" t="s">
        <v>28</v>
      </c>
      <c r="H405" s="239" t="s">
        <v>996</v>
      </c>
      <c r="I405" s="240"/>
      <c r="J405" s="240"/>
      <c r="K405" s="240"/>
      <c r="L405" s="240">
        <v>0</v>
      </c>
      <c r="M405" s="241" t="str">
        <f t="shared" si="13"/>
        <v>KÉM</v>
      </c>
      <c r="N405" s="286" t="s">
        <v>1144</v>
      </c>
      <c r="O405" s="244" t="s">
        <v>1487</v>
      </c>
      <c r="P405" s="285" t="s">
        <v>1512</v>
      </c>
    </row>
    <row r="406" spans="1:23" s="242" customFormat="1" ht="18.75" customHeight="1">
      <c r="A406" s="234"/>
      <c r="B406" s="235">
        <v>2121256769</v>
      </c>
      <c r="C406" s="236" t="s">
        <v>997</v>
      </c>
      <c r="D406" s="237" t="s">
        <v>1190</v>
      </c>
      <c r="E406" s="238" t="s">
        <v>1312</v>
      </c>
      <c r="F406" s="239">
        <v>35593</v>
      </c>
      <c r="G406" s="240" t="s">
        <v>29</v>
      </c>
      <c r="H406" s="239" t="s">
        <v>996</v>
      </c>
      <c r="I406" s="240"/>
      <c r="J406" s="240" t="s">
        <v>1031</v>
      </c>
      <c r="K406" s="240"/>
      <c r="L406" s="240">
        <v>0</v>
      </c>
      <c r="M406" s="241" t="str">
        <f t="shared" si="13"/>
        <v>KÉM</v>
      </c>
      <c r="N406" s="286" t="s">
        <v>1421</v>
      </c>
      <c r="O406" s="284" t="s">
        <v>1437</v>
      </c>
      <c r="P406" s="285" t="s">
        <v>1438</v>
      </c>
    </row>
    <row r="407" spans="1:23" s="242" customFormat="1" ht="18.75" customHeight="1">
      <c r="A407" s="234"/>
      <c r="B407" s="235">
        <v>2121258253</v>
      </c>
      <c r="C407" s="236" t="s">
        <v>990</v>
      </c>
      <c r="D407" s="237" t="s">
        <v>1489</v>
      </c>
      <c r="E407" s="238" t="s">
        <v>1268</v>
      </c>
      <c r="F407" s="239">
        <v>35421</v>
      </c>
      <c r="G407" s="240" t="s">
        <v>28</v>
      </c>
      <c r="H407" s="239" t="s">
        <v>996</v>
      </c>
      <c r="I407" s="240"/>
      <c r="J407" s="240"/>
      <c r="K407" s="240"/>
      <c r="L407" s="240">
        <v>72</v>
      </c>
      <c r="M407" s="241" t="str">
        <f t="shared" si="13"/>
        <v>KHÁ</v>
      </c>
      <c r="N407" s="286"/>
      <c r="O407" s="284"/>
      <c r="P407" s="285" t="s">
        <v>1512</v>
      </c>
    </row>
    <row r="408" spans="1:23" s="242" customFormat="1" ht="18.75" customHeight="1">
      <c r="A408" s="234"/>
      <c r="B408" s="235">
        <v>2121259146</v>
      </c>
      <c r="C408" s="236" t="s">
        <v>1030</v>
      </c>
      <c r="D408" s="237" t="s">
        <v>1083</v>
      </c>
      <c r="E408" s="238" t="s">
        <v>1018</v>
      </c>
      <c r="F408" s="239">
        <v>35713</v>
      </c>
      <c r="G408" s="240" t="s">
        <v>28</v>
      </c>
      <c r="H408" s="239" t="s">
        <v>982</v>
      </c>
      <c r="I408" s="240"/>
      <c r="J408" s="240"/>
      <c r="K408" s="240"/>
      <c r="L408" s="240">
        <v>88</v>
      </c>
      <c r="M408" s="241" t="str">
        <f t="shared" si="13"/>
        <v>TỐT</v>
      </c>
      <c r="N408" s="286"/>
      <c r="O408" s="284"/>
      <c r="P408" s="285" t="s">
        <v>1512</v>
      </c>
    </row>
    <row r="409" spans="1:23" s="242" customFormat="1" ht="18.75" customHeight="1">
      <c r="A409" s="234"/>
      <c r="B409" s="235">
        <v>2121265986</v>
      </c>
      <c r="C409" s="236" t="s">
        <v>979</v>
      </c>
      <c r="D409" s="237" t="s">
        <v>1012</v>
      </c>
      <c r="E409" s="238" t="s">
        <v>981</v>
      </c>
      <c r="F409" s="239">
        <v>35263</v>
      </c>
      <c r="G409" s="240" t="s">
        <v>27</v>
      </c>
      <c r="H409" s="239" t="s">
        <v>996</v>
      </c>
      <c r="I409" s="240"/>
      <c r="J409" s="240"/>
      <c r="K409" s="240"/>
      <c r="L409" s="240">
        <v>75</v>
      </c>
      <c r="M409" s="241" t="str">
        <f t="shared" ref="M409:M412" si="14">IF(L409&gt;=90,"X SẮC",IF(L409&gt;=80,"TỐT",IF(L409&gt;=65,"KHÁ",IF(L409&gt;=50,"T. BÌNH",IF(L409&gt;=35,"YẾU","KÉM")))))</f>
        <v>KHÁ</v>
      </c>
      <c r="N409" s="283"/>
      <c r="O409" s="284"/>
      <c r="P409" s="285" t="s">
        <v>1457</v>
      </c>
    </row>
    <row r="410" spans="1:23" s="242" customFormat="1" ht="18.75" customHeight="1">
      <c r="A410" s="234"/>
      <c r="B410" s="235">
        <v>2121266008</v>
      </c>
      <c r="C410" s="236" t="s">
        <v>999</v>
      </c>
      <c r="D410" s="237" t="s">
        <v>1004</v>
      </c>
      <c r="E410" s="238" t="s">
        <v>1172</v>
      </c>
      <c r="F410" s="239">
        <v>35704</v>
      </c>
      <c r="G410" s="240" t="s">
        <v>27</v>
      </c>
      <c r="H410" s="239" t="s">
        <v>996</v>
      </c>
      <c r="I410" s="240"/>
      <c r="J410" s="240"/>
      <c r="K410" s="240"/>
      <c r="L410" s="240">
        <v>83</v>
      </c>
      <c r="M410" s="241" t="str">
        <f t="shared" si="14"/>
        <v>TỐT</v>
      </c>
      <c r="N410" s="283"/>
      <c r="O410" s="284"/>
      <c r="P410" s="285" t="s">
        <v>1457</v>
      </c>
    </row>
    <row r="411" spans="1:23" s="242" customFormat="1" ht="18.75" customHeight="1">
      <c r="A411" s="234"/>
      <c r="B411" s="235">
        <v>2121266054</v>
      </c>
      <c r="C411" s="236" t="s">
        <v>990</v>
      </c>
      <c r="D411" s="237" t="s">
        <v>1088</v>
      </c>
      <c r="E411" s="238" t="s">
        <v>1089</v>
      </c>
      <c r="F411" s="239">
        <v>35252</v>
      </c>
      <c r="G411" s="240" t="s">
        <v>27</v>
      </c>
      <c r="H411" s="239" t="s">
        <v>996</v>
      </c>
      <c r="I411" s="240"/>
      <c r="J411" s="240"/>
      <c r="K411" s="240"/>
      <c r="L411" s="240">
        <v>0</v>
      </c>
      <c r="M411" s="241" t="str">
        <f t="shared" si="14"/>
        <v>KÉM</v>
      </c>
      <c r="N411" s="283" t="s">
        <v>1144</v>
      </c>
      <c r="O411" s="243" t="s">
        <v>1452</v>
      </c>
      <c r="P411" s="285" t="s">
        <v>1457</v>
      </c>
    </row>
    <row r="412" spans="1:23" s="242" customFormat="1" ht="18.75" customHeight="1">
      <c r="A412" s="234"/>
      <c r="B412" s="235">
        <v>2121527657</v>
      </c>
      <c r="C412" s="236" t="s">
        <v>990</v>
      </c>
      <c r="D412" s="237" t="s">
        <v>1014</v>
      </c>
      <c r="E412" s="238" t="s">
        <v>1117</v>
      </c>
      <c r="F412" s="239">
        <v>35699</v>
      </c>
      <c r="G412" s="240" t="s">
        <v>28</v>
      </c>
      <c r="H412" s="239" t="s">
        <v>982</v>
      </c>
      <c r="I412" s="240"/>
      <c r="J412" s="240"/>
      <c r="K412" s="240"/>
      <c r="L412" s="240">
        <v>87</v>
      </c>
      <c r="M412" s="241" t="str">
        <f t="shared" si="14"/>
        <v>TỐT</v>
      </c>
      <c r="N412" s="286"/>
      <c r="O412" s="284"/>
      <c r="P412" s="285" t="s">
        <v>1512</v>
      </c>
    </row>
    <row r="413" spans="1:23" ht="18.75" customHeight="1">
      <c r="A413" s="432"/>
      <c r="B413" s="196"/>
      <c r="C413" s="197"/>
      <c r="D413" s="198"/>
      <c r="E413" s="125"/>
      <c r="F413" s="199"/>
      <c r="G413" s="120"/>
      <c r="H413" s="199"/>
      <c r="I413" s="120"/>
      <c r="J413" s="120"/>
      <c r="K413" s="120"/>
      <c r="L413" s="120"/>
      <c r="M413" s="200"/>
      <c r="N413" s="274"/>
      <c r="O413" s="127"/>
      <c r="P413" s="275"/>
    </row>
    <row r="414" spans="1:23" ht="18.75" customHeight="1">
      <c r="A414" s="201"/>
      <c r="B414" s="202">
        <v>161136020</v>
      </c>
      <c r="C414" s="203" t="s">
        <v>1118</v>
      </c>
      <c r="D414" s="204" t="s">
        <v>1012</v>
      </c>
      <c r="E414" s="143" t="s">
        <v>1110</v>
      </c>
      <c r="F414" s="205">
        <v>33142</v>
      </c>
      <c r="G414" s="144" t="s">
        <v>32</v>
      </c>
      <c r="H414" s="205" t="s">
        <v>996</v>
      </c>
      <c r="I414" s="144"/>
      <c r="J414" s="144"/>
      <c r="K414" s="144"/>
      <c r="L414" s="144">
        <v>75</v>
      </c>
      <c r="M414" s="206" t="str">
        <f t="shared" ref="M414:M445" si="15">IF(L414&gt;=90,"X SẮC",IF(L414&gt;=80,"TỐT",IF(L414&gt;=65,"KHÁ",IF(L414&gt;=50,"T. BÌNH",IF(L414&gt;=35,"YẾU","KÉM")))))</f>
        <v>KHÁ</v>
      </c>
      <c r="N414" s="279"/>
      <c r="O414" s="277"/>
      <c r="P414" s="278" t="s">
        <v>1494</v>
      </c>
      <c r="Q414" s="207"/>
      <c r="R414" s="207"/>
      <c r="S414" s="207"/>
      <c r="T414" s="207"/>
      <c r="U414" s="207"/>
      <c r="V414" s="207"/>
      <c r="W414" s="207"/>
    </row>
    <row r="415" spans="1:23" ht="18.75" customHeight="1">
      <c r="A415" s="201"/>
      <c r="B415" s="202">
        <v>1810213738</v>
      </c>
      <c r="C415" s="203" t="s">
        <v>990</v>
      </c>
      <c r="D415" s="204" t="s">
        <v>991</v>
      </c>
      <c r="E415" s="143" t="s">
        <v>1067</v>
      </c>
      <c r="F415" s="205">
        <v>34616</v>
      </c>
      <c r="G415" s="144" t="s">
        <v>32</v>
      </c>
      <c r="H415" s="205" t="s">
        <v>982</v>
      </c>
      <c r="I415" s="144"/>
      <c r="J415" s="144"/>
      <c r="K415" s="144"/>
      <c r="L415" s="144">
        <v>0</v>
      </c>
      <c r="M415" s="206" t="str">
        <f t="shared" si="15"/>
        <v>KÉM</v>
      </c>
      <c r="N415" s="279" t="s">
        <v>1461</v>
      </c>
      <c r="O415" s="277"/>
      <c r="P415" s="278" t="s">
        <v>1494</v>
      </c>
      <c r="Q415" s="207"/>
      <c r="R415" s="207"/>
      <c r="S415" s="207"/>
      <c r="T415" s="207"/>
      <c r="U415" s="207"/>
      <c r="V415" s="207"/>
      <c r="W415" s="207"/>
    </row>
    <row r="416" spans="1:23" ht="18.75" customHeight="1">
      <c r="A416" s="201"/>
      <c r="B416" s="202">
        <v>1810213928</v>
      </c>
      <c r="C416" s="203" t="s">
        <v>990</v>
      </c>
      <c r="D416" s="204" t="s">
        <v>1261</v>
      </c>
      <c r="E416" s="143" t="s">
        <v>1021</v>
      </c>
      <c r="F416" s="205">
        <v>34525</v>
      </c>
      <c r="G416" s="144" t="s">
        <v>32</v>
      </c>
      <c r="H416" s="205" t="s">
        <v>982</v>
      </c>
      <c r="I416" s="144"/>
      <c r="J416" s="144"/>
      <c r="K416" s="144"/>
      <c r="L416" s="144">
        <v>0</v>
      </c>
      <c r="M416" s="206" t="str">
        <f t="shared" si="15"/>
        <v>KÉM</v>
      </c>
      <c r="N416" s="279" t="s">
        <v>1461</v>
      </c>
      <c r="O416" s="277"/>
      <c r="P416" s="278" t="s">
        <v>1494</v>
      </c>
      <c r="Q416" s="207"/>
      <c r="R416" s="207"/>
      <c r="S416" s="207"/>
      <c r="T416" s="207"/>
      <c r="U416" s="207"/>
      <c r="V416" s="207"/>
      <c r="W416" s="207"/>
    </row>
    <row r="417" spans="1:23" ht="18.75" customHeight="1">
      <c r="A417" s="201"/>
      <c r="B417" s="202">
        <v>1810214482</v>
      </c>
      <c r="C417" s="203" t="s">
        <v>1052</v>
      </c>
      <c r="D417" s="204" t="s">
        <v>1366</v>
      </c>
      <c r="E417" s="143" t="s">
        <v>1104</v>
      </c>
      <c r="F417" s="205">
        <v>34406</v>
      </c>
      <c r="G417" s="144" t="s">
        <v>31</v>
      </c>
      <c r="H417" s="205" t="s">
        <v>982</v>
      </c>
      <c r="I417" s="144"/>
      <c r="J417" s="144" t="s">
        <v>1031</v>
      </c>
      <c r="K417" s="144"/>
      <c r="L417" s="144">
        <v>0</v>
      </c>
      <c r="M417" s="206" t="str">
        <f t="shared" si="15"/>
        <v>KÉM</v>
      </c>
      <c r="N417" s="279" t="s">
        <v>1354</v>
      </c>
      <c r="O417" s="277" t="s">
        <v>1355</v>
      </c>
      <c r="P417" s="278" t="s">
        <v>1391</v>
      </c>
      <c r="Q417" s="207"/>
      <c r="R417" s="207"/>
      <c r="S417" s="207"/>
      <c r="T417" s="207"/>
      <c r="U417" s="207"/>
      <c r="V417" s="207"/>
      <c r="W417" s="207"/>
    </row>
    <row r="418" spans="1:23" ht="18.75" customHeight="1">
      <c r="A418" s="201"/>
      <c r="B418" s="202">
        <v>1810214490</v>
      </c>
      <c r="C418" s="203" t="s">
        <v>979</v>
      </c>
      <c r="D418" s="204" t="s">
        <v>1462</v>
      </c>
      <c r="E418" s="143" t="s">
        <v>1172</v>
      </c>
      <c r="F418" s="205">
        <v>34521</v>
      </c>
      <c r="G418" s="144" t="s">
        <v>32</v>
      </c>
      <c r="H418" s="205" t="s">
        <v>982</v>
      </c>
      <c r="I418" s="144"/>
      <c r="J418" s="144"/>
      <c r="K418" s="144"/>
      <c r="L418" s="144">
        <v>0</v>
      </c>
      <c r="M418" s="206" t="str">
        <f t="shared" si="15"/>
        <v>KÉM</v>
      </c>
      <c r="N418" s="279" t="s">
        <v>1461</v>
      </c>
      <c r="O418" s="277"/>
      <c r="P418" s="278" t="s">
        <v>1494</v>
      </c>
      <c r="Q418" s="207"/>
      <c r="R418" s="207"/>
      <c r="S418" s="207"/>
      <c r="T418" s="207"/>
      <c r="U418" s="207"/>
      <c r="V418" s="207"/>
      <c r="W418" s="207"/>
    </row>
    <row r="419" spans="1:23" ht="18.75" customHeight="1">
      <c r="A419" s="201"/>
      <c r="B419" s="202">
        <v>1810214492</v>
      </c>
      <c r="C419" s="203" t="s">
        <v>1015</v>
      </c>
      <c r="D419" s="204" t="s">
        <v>1460</v>
      </c>
      <c r="E419" s="143" t="s">
        <v>1018</v>
      </c>
      <c r="F419" s="205">
        <v>34484</v>
      </c>
      <c r="G419" s="144" t="s">
        <v>32</v>
      </c>
      <c r="H419" s="205" t="s">
        <v>982</v>
      </c>
      <c r="I419" s="144"/>
      <c r="J419" s="144"/>
      <c r="K419" s="144"/>
      <c r="L419" s="144">
        <v>0</v>
      </c>
      <c r="M419" s="206" t="str">
        <f t="shared" si="15"/>
        <v>KÉM</v>
      </c>
      <c r="N419" s="279" t="s">
        <v>1461</v>
      </c>
      <c r="O419" s="277"/>
      <c r="P419" s="278" t="s">
        <v>1494</v>
      </c>
      <c r="Q419" s="207"/>
      <c r="R419" s="207"/>
      <c r="S419" s="207"/>
      <c r="T419" s="207"/>
      <c r="U419" s="207"/>
      <c r="V419" s="207"/>
      <c r="W419" s="207"/>
    </row>
    <row r="420" spans="1:23" ht="18.75" customHeight="1">
      <c r="A420" s="201"/>
      <c r="B420" s="202">
        <v>1810215021</v>
      </c>
      <c r="C420" s="203" t="s">
        <v>987</v>
      </c>
      <c r="D420" s="204" t="s">
        <v>1353</v>
      </c>
      <c r="E420" s="143" t="s">
        <v>1163</v>
      </c>
      <c r="F420" s="205">
        <v>34472</v>
      </c>
      <c r="G420" s="144" t="s">
        <v>31</v>
      </c>
      <c r="H420" s="205" t="s">
        <v>982</v>
      </c>
      <c r="I420" s="144"/>
      <c r="J420" s="144" t="s">
        <v>1031</v>
      </c>
      <c r="K420" s="144"/>
      <c r="L420" s="144">
        <v>0</v>
      </c>
      <c r="M420" s="206" t="str">
        <f t="shared" si="15"/>
        <v>KÉM</v>
      </c>
      <c r="N420" s="279" t="s">
        <v>1354</v>
      </c>
      <c r="O420" s="277" t="s">
        <v>1355</v>
      </c>
      <c r="P420" s="278" t="s">
        <v>1391</v>
      </c>
      <c r="Q420" s="207"/>
      <c r="R420" s="207"/>
      <c r="S420" s="207"/>
      <c r="T420" s="207"/>
      <c r="U420" s="207"/>
      <c r="V420" s="207"/>
      <c r="W420" s="207"/>
    </row>
    <row r="421" spans="1:23" ht="18.75" customHeight="1">
      <c r="A421" s="201"/>
      <c r="B421" s="202">
        <v>1910217012</v>
      </c>
      <c r="C421" s="203" t="s">
        <v>1046</v>
      </c>
      <c r="D421" s="204" t="s">
        <v>1075</v>
      </c>
      <c r="E421" s="143" t="s">
        <v>1095</v>
      </c>
      <c r="F421" s="205">
        <v>34784</v>
      </c>
      <c r="G421" s="144" t="s">
        <v>30</v>
      </c>
      <c r="H421" s="205" t="s">
        <v>1031</v>
      </c>
      <c r="I421" s="144"/>
      <c r="J421" s="144" t="s">
        <v>1031</v>
      </c>
      <c r="K421" s="144"/>
      <c r="L421" s="144"/>
      <c r="M421" s="206" t="str">
        <f t="shared" si="15"/>
        <v>KÉM</v>
      </c>
      <c r="N421" s="279" t="s">
        <v>1563</v>
      </c>
      <c r="O421" s="277"/>
      <c r="P421" s="278" t="s">
        <v>1580</v>
      </c>
      <c r="Q421" s="207"/>
      <c r="R421" s="207"/>
      <c r="S421" s="207"/>
      <c r="T421" s="207"/>
      <c r="U421" s="207"/>
      <c r="V421" s="207"/>
      <c r="W421" s="207"/>
    </row>
    <row r="422" spans="1:23" ht="18.75" customHeight="1">
      <c r="A422" s="201"/>
      <c r="B422" s="202">
        <v>1921256703</v>
      </c>
      <c r="C422" s="203" t="s">
        <v>1020</v>
      </c>
      <c r="D422" s="204" t="s">
        <v>1369</v>
      </c>
      <c r="E422" s="143" t="s">
        <v>1138</v>
      </c>
      <c r="F422" s="205">
        <v>35046</v>
      </c>
      <c r="G422" s="144" t="s">
        <v>31</v>
      </c>
      <c r="H422" s="205" t="s">
        <v>996</v>
      </c>
      <c r="I422" s="144"/>
      <c r="J422" s="144" t="s">
        <v>1031</v>
      </c>
      <c r="K422" s="144"/>
      <c r="L422" s="144">
        <v>0</v>
      </c>
      <c r="M422" s="206" t="str">
        <f t="shared" si="15"/>
        <v>KÉM</v>
      </c>
      <c r="N422" s="279" t="s">
        <v>1144</v>
      </c>
      <c r="O422" s="277" t="s">
        <v>1365</v>
      </c>
      <c r="P422" s="278" t="s">
        <v>1391</v>
      </c>
      <c r="Q422" s="207"/>
      <c r="R422" s="207"/>
      <c r="S422" s="207"/>
      <c r="T422" s="207"/>
      <c r="U422" s="207"/>
      <c r="V422" s="207"/>
      <c r="W422" s="207"/>
    </row>
    <row r="423" spans="1:23" ht="18.75" customHeight="1">
      <c r="A423" s="201"/>
      <c r="B423" s="202">
        <v>1921259488</v>
      </c>
      <c r="C423" s="203" t="s">
        <v>1264</v>
      </c>
      <c r="D423" s="204" t="s">
        <v>1371</v>
      </c>
      <c r="E423" s="143" t="s">
        <v>1060</v>
      </c>
      <c r="F423" s="205">
        <v>34662</v>
      </c>
      <c r="G423" s="144" t="s">
        <v>31</v>
      </c>
      <c r="H423" s="205" t="s">
        <v>996</v>
      </c>
      <c r="I423" s="144"/>
      <c r="J423" s="144" t="s">
        <v>1031</v>
      </c>
      <c r="K423" s="144"/>
      <c r="L423" s="144">
        <v>0</v>
      </c>
      <c r="M423" s="206" t="str">
        <f t="shared" si="15"/>
        <v>KÉM</v>
      </c>
      <c r="N423" s="279" t="s">
        <v>1144</v>
      </c>
      <c r="O423" s="277" t="s">
        <v>1365</v>
      </c>
      <c r="P423" s="278" t="s">
        <v>1391</v>
      </c>
      <c r="Q423" s="207"/>
      <c r="R423" s="207"/>
      <c r="S423" s="207"/>
      <c r="T423" s="207"/>
      <c r="U423" s="207"/>
      <c r="V423" s="207"/>
      <c r="W423" s="207"/>
    </row>
    <row r="424" spans="1:23" ht="18.75" customHeight="1">
      <c r="A424" s="201"/>
      <c r="B424" s="202">
        <v>2020255670</v>
      </c>
      <c r="C424" s="203" t="s">
        <v>1032</v>
      </c>
      <c r="D424" s="204" t="s">
        <v>1083</v>
      </c>
      <c r="E424" s="143" t="s">
        <v>1303</v>
      </c>
      <c r="F424" s="205">
        <v>35247</v>
      </c>
      <c r="G424" s="144" t="s">
        <v>33</v>
      </c>
      <c r="H424" s="205" t="s">
        <v>1031</v>
      </c>
      <c r="I424" s="144"/>
      <c r="J424" s="144" t="s">
        <v>1031</v>
      </c>
      <c r="K424" s="144"/>
      <c r="L424" s="144">
        <v>0</v>
      </c>
      <c r="M424" s="206" t="str">
        <f t="shared" si="15"/>
        <v>KÉM</v>
      </c>
      <c r="N424" s="279" t="s">
        <v>1144</v>
      </c>
      <c r="O424" s="277" t="s">
        <v>1291</v>
      </c>
      <c r="P424" s="278" t="s">
        <v>1320</v>
      </c>
      <c r="Q424" s="207"/>
      <c r="R424" s="207"/>
      <c r="S424" s="207"/>
      <c r="T424" s="207"/>
      <c r="U424" s="207"/>
      <c r="V424" s="207"/>
      <c r="W424" s="207"/>
    </row>
    <row r="425" spans="1:23" ht="18.75" customHeight="1">
      <c r="A425" s="201"/>
      <c r="B425" s="202">
        <v>2020257895</v>
      </c>
      <c r="C425" s="203" t="s">
        <v>1046</v>
      </c>
      <c r="D425" s="204" t="s">
        <v>1560</v>
      </c>
      <c r="E425" s="143" t="s">
        <v>1561</v>
      </c>
      <c r="F425" s="205">
        <v>35309</v>
      </c>
      <c r="G425" s="144" t="s">
        <v>30</v>
      </c>
      <c r="H425" s="205" t="s">
        <v>1031</v>
      </c>
      <c r="I425" s="144"/>
      <c r="J425" s="144" t="s">
        <v>1031</v>
      </c>
      <c r="K425" s="144"/>
      <c r="L425" s="144">
        <v>98</v>
      </c>
      <c r="M425" s="206" t="str">
        <f t="shared" si="15"/>
        <v>X SẮC</v>
      </c>
      <c r="N425" s="279"/>
      <c r="O425" s="277"/>
      <c r="P425" s="278" t="s">
        <v>1580</v>
      </c>
      <c r="Q425" s="207"/>
      <c r="R425" s="207"/>
      <c r="S425" s="207"/>
      <c r="T425" s="207"/>
      <c r="U425" s="207"/>
      <c r="V425" s="207"/>
      <c r="W425" s="207"/>
    </row>
    <row r="426" spans="1:23" ht="18.75" customHeight="1">
      <c r="A426" s="201"/>
      <c r="B426" s="202">
        <v>2020264028</v>
      </c>
      <c r="C426" s="203" t="s">
        <v>1558</v>
      </c>
      <c r="D426" s="204" t="s">
        <v>1559</v>
      </c>
      <c r="E426" s="143" t="s">
        <v>1104</v>
      </c>
      <c r="F426" s="205">
        <v>35065</v>
      </c>
      <c r="G426" s="144" t="s">
        <v>30</v>
      </c>
      <c r="H426" s="205" t="s">
        <v>1031</v>
      </c>
      <c r="I426" s="144"/>
      <c r="J426" s="144" t="s">
        <v>1031</v>
      </c>
      <c r="K426" s="144"/>
      <c r="L426" s="144">
        <v>81</v>
      </c>
      <c r="M426" s="206" t="str">
        <f t="shared" si="15"/>
        <v>TỐT</v>
      </c>
      <c r="N426" s="279"/>
      <c r="O426" s="277"/>
      <c r="P426" s="278" t="s">
        <v>1580</v>
      </c>
      <c r="Q426" s="207"/>
      <c r="R426" s="207"/>
      <c r="S426" s="207"/>
      <c r="T426" s="207"/>
      <c r="U426" s="207"/>
      <c r="V426" s="207"/>
      <c r="W426" s="207"/>
    </row>
    <row r="427" spans="1:23" ht="18.75" customHeight="1">
      <c r="A427" s="201"/>
      <c r="B427" s="202">
        <v>2021250941</v>
      </c>
      <c r="C427" s="203" t="s">
        <v>979</v>
      </c>
      <c r="D427" s="204" t="s">
        <v>1292</v>
      </c>
      <c r="E427" s="143" t="s">
        <v>981</v>
      </c>
      <c r="F427" s="205">
        <v>35175</v>
      </c>
      <c r="G427" s="144" t="s">
        <v>33</v>
      </c>
      <c r="H427" s="205"/>
      <c r="I427" s="144"/>
      <c r="J427" s="144" t="s">
        <v>1031</v>
      </c>
      <c r="K427" s="144"/>
      <c r="L427" s="144">
        <v>97</v>
      </c>
      <c r="M427" s="206" t="str">
        <f t="shared" si="15"/>
        <v>X SẮC</v>
      </c>
      <c r="N427" s="279"/>
      <c r="O427" s="277"/>
      <c r="P427" s="278" t="s">
        <v>1320</v>
      </c>
      <c r="Q427" s="207"/>
      <c r="R427" s="207"/>
      <c r="S427" s="207"/>
      <c r="T427" s="207"/>
      <c r="U427" s="207"/>
      <c r="V427" s="207"/>
      <c r="W427" s="207"/>
    </row>
    <row r="428" spans="1:23" ht="18.75" customHeight="1">
      <c r="A428" s="201"/>
      <c r="B428" s="202">
        <v>2021257105</v>
      </c>
      <c r="C428" s="203" t="s">
        <v>990</v>
      </c>
      <c r="D428" s="204" t="s">
        <v>1012</v>
      </c>
      <c r="E428" s="143" t="s">
        <v>1138</v>
      </c>
      <c r="F428" s="205">
        <v>35175</v>
      </c>
      <c r="G428" s="144" t="s">
        <v>30</v>
      </c>
      <c r="H428" s="205"/>
      <c r="I428" s="144"/>
      <c r="J428" s="144" t="s">
        <v>1031</v>
      </c>
      <c r="K428" s="144"/>
      <c r="L428" s="144">
        <v>72</v>
      </c>
      <c r="M428" s="206" t="str">
        <f t="shared" si="15"/>
        <v>KHÁ</v>
      </c>
      <c r="N428" s="279"/>
      <c r="O428" s="277"/>
      <c r="P428" s="278" t="s">
        <v>1580</v>
      </c>
      <c r="Q428" s="207"/>
      <c r="R428" s="207"/>
      <c r="S428" s="207"/>
      <c r="T428" s="207"/>
      <c r="U428" s="207"/>
      <c r="V428" s="207"/>
      <c r="W428" s="207"/>
    </row>
    <row r="429" spans="1:23" ht="18.75" customHeight="1">
      <c r="A429" s="201"/>
      <c r="B429" s="202">
        <v>2110213065</v>
      </c>
      <c r="C429" s="203" t="s">
        <v>1046</v>
      </c>
      <c r="D429" s="204" t="s">
        <v>1011</v>
      </c>
      <c r="E429" s="143" t="s">
        <v>1133</v>
      </c>
      <c r="F429" s="205">
        <v>35670</v>
      </c>
      <c r="G429" s="144" t="s">
        <v>33</v>
      </c>
      <c r="H429" s="205" t="s">
        <v>1031</v>
      </c>
      <c r="I429" s="144"/>
      <c r="J429" s="144" t="s">
        <v>1031</v>
      </c>
      <c r="K429" s="144"/>
      <c r="L429" s="144">
        <v>87</v>
      </c>
      <c r="M429" s="206" t="str">
        <f t="shared" si="15"/>
        <v>TỐT</v>
      </c>
      <c r="N429" s="279"/>
      <c r="O429" s="277"/>
      <c r="P429" s="278" t="s">
        <v>1320</v>
      </c>
      <c r="Q429" s="207"/>
      <c r="R429" s="207"/>
      <c r="S429" s="207"/>
      <c r="T429" s="207"/>
      <c r="U429" s="207"/>
      <c r="V429" s="207"/>
      <c r="W429" s="207"/>
    </row>
    <row r="430" spans="1:23" ht="18.75" customHeight="1">
      <c r="A430" s="201"/>
      <c r="B430" s="202">
        <v>2110233024</v>
      </c>
      <c r="C430" s="203" t="s">
        <v>1046</v>
      </c>
      <c r="D430" s="204" t="s">
        <v>1038</v>
      </c>
      <c r="E430" s="143" t="s">
        <v>1091</v>
      </c>
      <c r="F430" s="205">
        <v>35554</v>
      </c>
      <c r="G430" s="144" t="s">
        <v>31</v>
      </c>
      <c r="H430" s="205" t="s">
        <v>982</v>
      </c>
      <c r="I430" s="144"/>
      <c r="J430" s="144" t="s">
        <v>1031</v>
      </c>
      <c r="K430" s="144"/>
      <c r="L430" s="144">
        <v>88</v>
      </c>
      <c r="M430" s="206" t="str">
        <f t="shared" si="15"/>
        <v>TỐT</v>
      </c>
      <c r="N430" s="279"/>
      <c r="O430" s="277"/>
      <c r="P430" s="278" t="s">
        <v>1391</v>
      </c>
      <c r="Q430" s="207"/>
      <c r="R430" s="207"/>
      <c r="S430" s="207"/>
      <c r="T430" s="207"/>
      <c r="U430" s="207"/>
      <c r="V430" s="207"/>
      <c r="W430" s="207"/>
    </row>
    <row r="431" spans="1:23" ht="18.75" customHeight="1">
      <c r="A431" s="201"/>
      <c r="B431" s="202">
        <v>2120213354</v>
      </c>
      <c r="C431" s="203" t="s">
        <v>1118</v>
      </c>
      <c r="D431" s="204" t="s">
        <v>1370</v>
      </c>
      <c r="E431" s="143" t="s">
        <v>985</v>
      </c>
      <c r="F431" s="205">
        <v>35735</v>
      </c>
      <c r="G431" s="144" t="s">
        <v>31</v>
      </c>
      <c r="H431" s="205" t="s">
        <v>982</v>
      </c>
      <c r="I431" s="144"/>
      <c r="J431" s="144" t="s">
        <v>1031</v>
      </c>
      <c r="K431" s="144"/>
      <c r="L431" s="144">
        <v>0</v>
      </c>
      <c r="M431" s="206" t="str">
        <f t="shared" si="15"/>
        <v>KÉM</v>
      </c>
      <c r="N431" s="279" t="s">
        <v>1144</v>
      </c>
      <c r="O431" s="277" t="s">
        <v>1365</v>
      </c>
      <c r="P431" s="278" t="s">
        <v>1391</v>
      </c>
      <c r="Q431" s="207"/>
      <c r="R431" s="207"/>
      <c r="S431" s="207"/>
      <c r="T431" s="207"/>
      <c r="U431" s="207"/>
      <c r="V431" s="207"/>
      <c r="W431" s="207"/>
    </row>
    <row r="432" spans="1:23" ht="18.75" customHeight="1">
      <c r="A432" s="201"/>
      <c r="B432" s="202">
        <v>2120216738</v>
      </c>
      <c r="C432" s="203" t="s">
        <v>990</v>
      </c>
      <c r="D432" s="204" t="s">
        <v>991</v>
      </c>
      <c r="E432" s="143" t="s">
        <v>1103</v>
      </c>
      <c r="F432" s="205">
        <v>35476</v>
      </c>
      <c r="G432" s="144" t="s">
        <v>32</v>
      </c>
      <c r="H432" s="205" t="s">
        <v>982</v>
      </c>
      <c r="I432" s="144"/>
      <c r="J432" s="144"/>
      <c r="K432" s="144"/>
      <c r="L432" s="144">
        <v>88</v>
      </c>
      <c r="M432" s="206" t="str">
        <f t="shared" si="15"/>
        <v>TỐT</v>
      </c>
      <c r="N432" s="279"/>
      <c r="O432" s="277"/>
      <c r="P432" s="278" t="s">
        <v>1494</v>
      </c>
      <c r="Q432" s="207"/>
      <c r="R432" s="207"/>
      <c r="S432" s="207"/>
      <c r="T432" s="207"/>
      <c r="U432" s="207"/>
      <c r="V432" s="207"/>
      <c r="W432" s="207"/>
    </row>
    <row r="433" spans="1:23" ht="18.75" customHeight="1">
      <c r="A433" s="201"/>
      <c r="B433" s="202">
        <v>2120217480</v>
      </c>
      <c r="C433" s="203" t="s">
        <v>990</v>
      </c>
      <c r="D433" s="204" t="s">
        <v>1469</v>
      </c>
      <c r="E433" s="143" t="s">
        <v>1120</v>
      </c>
      <c r="F433" s="205">
        <v>35779</v>
      </c>
      <c r="G433" s="144" t="s">
        <v>32</v>
      </c>
      <c r="H433" s="205" t="s">
        <v>982</v>
      </c>
      <c r="I433" s="144"/>
      <c r="J433" s="144"/>
      <c r="K433" s="144"/>
      <c r="L433" s="144">
        <v>90</v>
      </c>
      <c r="M433" s="206" t="str">
        <f t="shared" si="15"/>
        <v>X SẮC</v>
      </c>
      <c r="N433" s="279"/>
      <c r="O433" s="277"/>
      <c r="P433" s="278" t="s">
        <v>1494</v>
      </c>
      <c r="Q433" s="207"/>
      <c r="R433" s="207"/>
      <c r="S433" s="207"/>
      <c r="T433" s="207"/>
      <c r="U433" s="207"/>
      <c r="V433" s="207"/>
      <c r="W433" s="207"/>
    </row>
    <row r="434" spans="1:23" ht="18.75" customHeight="1">
      <c r="A434" s="201"/>
      <c r="B434" s="202">
        <v>2120233785</v>
      </c>
      <c r="C434" s="203" t="s">
        <v>990</v>
      </c>
      <c r="D434" s="204" t="s">
        <v>1091</v>
      </c>
      <c r="E434" s="143" t="s">
        <v>1120</v>
      </c>
      <c r="F434" s="205">
        <v>35628</v>
      </c>
      <c r="G434" s="144" t="s">
        <v>30</v>
      </c>
      <c r="H434" s="205" t="s">
        <v>1031</v>
      </c>
      <c r="I434" s="144"/>
      <c r="J434" s="144" t="s">
        <v>1031</v>
      </c>
      <c r="K434" s="144"/>
      <c r="L434" s="144">
        <v>74</v>
      </c>
      <c r="M434" s="206" t="str">
        <f t="shared" si="15"/>
        <v>KHÁ</v>
      </c>
      <c r="N434" s="279"/>
      <c r="O434" s="277"/>
      <c r="P434" s="278" t="s">
        <v>1580</v>
      </c>
      <c r="Q434" s="207"/>
      <c r="R434" s="207"/>
      <c r="S434" s="207"/>
      <c r="T434" s="207"/>
      <c r="U434" s="207"/>
      <c r="V434" s="207"/>
      <c r="W434" s="207"/>
    </row>
    <row r="435" spans="1:23" ht="18.75" customHeight="1">
      <c r="A435" s="201"/>
      <c r="B435" s="202">
        <v>2120253790</v>
      </c>
      <c r="C435" s="203" t="s">
        <v>990</v>
      </c>
      <c r="D435" s="204" t="s">
        <v>1247</v>
      </c>
      <c r="E435" s="143" t="s">
        <v>1172</v>
      </c>
      <c r="F435" s="205">
        <v>35779</v>
      </c>
      <c r="G435" s="144" t="s">
        <v>30</v>
      </c>
      <c r="H435" s="205" t="s">
        <v>1031</v>
      </c>
      <c r="I435" s="144"/>
      <c r="J435" s="144" t="s">
        <v>1031</v>
      </c>
      <c r="K435" s="144"/>
      <c r="L435" s="144">
        <v>88</v>
      </c>
      <c r="M435" s="206" t="str">
        <f t="shared" si="15"/>
        <v>TỐT</v>
      </c>
      <c r="N435" s="279"/>
      <c r="O435" s="277"/>
      <c r="P435" s="278" t="s">
        <v>1580</v>
      </c>
      <c r="Q435" s="207"/>
      <c r="R435" s="207"/>
      <c r="S435" s="207"/>
      <c r="T435" s="207"/>
      <c r="U435" s="207"/>
      <c r="V435" s="207"/>
      <c r="W435" s="207"/>
    </row>
    <row r="436" spans="1:23" ht="18.75" customHeight="1">
      <c r="A436" s="201"/>
      <c r="B436" s="202">
        <v>2120253798</v>
      </c>
      <c r="C436" s="203" t="s">
        <v>997</v>
      </c>
      <c r="D436" s="204" t="s">
        <v>1183</v>
      </c>
      <c r="E436" s="143" t="s">
        <v>1215</v>
      </c>
      <c r="F436" s="205">
        <v>35714</v>
      </c>
      <c r="G436" s="144" t="s">
        <v>31</v>
      </c>
      <c r="H436" s="205" t="s">
        <v>982</v>
      </c>
      <c r="I436" s="144"/>
      <c r="J436" s="144" t="s">
        <v>1031</v>
      </c>
      <c r="K436" s="144"/>
      <c r="L436" s="144">
        <v>87</v>
      </c>
      <c r="M436" s="206" t="str">
        <f t="shared" si="15"/>
        <v>TỐT</v>
      </c>
      <c r="N436" s="279"/>
      <c r="O436" s="277"/>
      <c r="P436" s="278" t="s">
        <v>1391</v>
      </c>
      <c r="Q436" s="207"/>
      <c r="R436" s="207"/>
      <c r="S436" s="207"/>
      <c r="T436" s="207"/>
      <c r="U436" s="207"/>
      <c r="V436" s="207"/>
      <c r="W436" s="207"/>
    </row>
    <row r="437" spans="1:23" ht="18.75" customHeight="1">
      <c r="A437" s="201"/>
      <c r="B437" s="202">
        <v>2120253805</v>
      </c>
      <c r="C437" s="203" t="s">
        <v>990</v>
      </c>
      <c r="D437" s="204" t="s">
        <v>1222</v>
      </c>
      <c r="E437" s="143" t="s">
        <v>1104</v>
      </c>
      <c r="F437" s="205">
        <v>35277</v>
      </c>
      <c r="G437" s="144" t="s">
        <v>30</v>
      </c>
      <c r="H437" s="205" t="s">
        <v>1031</v>
      </c>
      <c r="I437" s="144"/>
      <c r="J437" s="144" t="s">
        <v>1031</v>
      </c>
      <c r="K437" s="144"/>
      <c r="L437" s="144">
        <v>88</v>
      </c>
      <c r="M437" s="206" t="str">
        <f t="shared" si="15"/>
        <v>TỐT</v>
      </c>
      <c r="N437" s="279"/>
      <c r="O437" s="277"/>
      <c r="P437" s="278" t="s">
        <v>1580</v>
      </c>
      <c r="Q437" s="207"/>
      <c r="R437" s="207"/>
      <c r="S437" s="207"/>
      <c r="T437" s="207"/>
      <c r="U437" s="207"/>
      <c r="V437" s="207"/>
      <c r="W437" s="207"/>
    </row>
    <row r="438" spans="1:23" ht="18.75" customHeight="1">
      <c r="A438" s="201"/>
      <c r="B438" s="202">
        <v>2120253806</v>
      </c>
      <c r="C438" s="203" t="s">
        <v>999</v>
      </c>
      <c r="D438" s="204" t="s">
        <v>1022</v>
      </c>
      <c r="E438" s="143" t="s">
        <v>1024</v>
      </c>
      <c r="F438" s="205">
        <v>35659</v>
      </c>
      <c r="G438" s="144" t="s">
        <v>32</v>
      </c>
      <c r="H438" s="205" t="s">
        <v>982</v>
      </c>
      <c r="I438" s="144"/>
      <c r="J438" s="144"/>
      <c r="K438" s="144"/>
      <c r="L438" s="144">
        <v>77</v>
      </c>
      <c r="M438" s="206" t="str">
        <f t="shared" si="15"/>
        <v>KHÁ</v>
      </c>
      <c r="N438" s="279"/>
      <c r="O438" s="277"/>
      <c r="P438" s="278" t="s">
        <v>1494</v>
      </c>
      <c r="Q438" s="207"/>
      <c r="R438" s="207"/>
      <c r="S438" s="207"/>
      <c r="T438" s="207"/>
      <c r="U438" s="207"/>
      <c r="V438" s="207"/>
      <c r="W438" s="207"/>
    </row>
    <row r="439" spans="1:23" ht="18.75" customHeight="1">
      <c r="A439" s="201"/>
      <c r="B439" s="202">
        <v>2120253807</v>
      </c>
      <c r="C439" s="203" t="s">
        <v>1032</v>
      </c>
      <c r="D439" s="204" t="s">
        <v>1108</v>
      </c>
      <c r="E439" s="143" t="s">
        <v>1103</v>
      </c>
      <c r="F439" s="205">
        <v>35636</v>
      </c>
      <c r="G439" s="144" t="s">
        <v>30</v>
      </c>
      <c r="H439" s="205" t="s">
        <v>1031</v>
      </c>
      <c r="I439" s="144"/>
      <c r="J439" s="144" t="s">
        <v>1031</v>
      </c>
      <c r="K439" s="144"/>
      <c r="L439" s="144">
        <v>89</v>
      </c>
      <c r="M439" s="206" t="str">
        <f t="shared" si="15"/>
        <v>TỐT</v>
      </c>
      <c r="N439" s="279"/>
      <c r="O439" s="277"/>
      <c r="P439" s="278" t="s">
        <v>1580</v>
      </c>
      <c r="Q439" s="207"/>
      <c r="R439" s="207"/>
      <c r="S439" s="207"/>
      <c r="T439" s="207"/>
      <c r="U439" s="207"/>
      <c r="V439" s="207"/>
      <c r="W439" s="207"/>
    </row>
    <row r="440" spans="1:23" ht="18.75" customHeight="1">
      <c r="A440" s="201"/>
      <c r="B440" s="202">
        <v>2120253809</v>
      </c>
      <c r="C440" s="203" t="s">
        <v>987</v>
      </c>
      <c r="D440" s="204" t="s">
        <v>1037</v>
      </c>
      <c r="E440" s="143" t="s">
        <v>1018</v>
      </c>
      <c r="F440" s="205">
        <v>35547</v>
      </c>
      <c r="G440" s="144" t="s">
        <v>33</v>
      </c>
      <c r="H440" s="205" t="s">
        <v>1031</v>
      </c>
      <c r="I440" s="144"/>
      <c r="J440" s="144" t="s">
        <v>1031</v>
      </c>
      <c r="K440" s="144"/>
      <c r="L440" s="144">
        <v>87</v>
      </c>
      <c r="M440" s="206" t="str">
        <f t="shared" si="15"/>
        <v>TỐT</v>
      </c>
      <c r="N440" s="279"/>
      <c r="O440" s="277"/>
      <c r="P440" s="278" t="s">
        <v>1320</v>
      </c>
      <c r="Q440" s="207"/>
      <c r="R440" s="207"/>
      <c r="S440" s="207"/>
      <c r="T440" s="207"/>
      <c r="U440" s="207"/>
      <c r="V440" s="207"/>
      <c r="W440" s="207"/>
    </row>
    <row r="441" spans="1:23" ht="18.75" customHeight="1">
      <c r="A441" s="201"/>
      <c r="B441" s="202">
        <v>2120253810</v>
      </c>
      <c r="C441" s="203" t="s">
        <v>997</v>
      </c>
      <c r="D441" s="204" t="s">
        <v>1038</v>
      </c>
      <c r="E441" s="143" t="s">
        <v>1024</v>
      </c>
      <c r="F441" s="205">
        <v>35757</v>
      </c>
      <c r="G441" s="144" t="s">
        <v>33</v>
      </c>
      <c r="H441" s="205" t="s">
        <v>1031</v>
      </c>
      <c r="I441" s="144"/>
      <c r="J441" s="144" t="s">
        <v>1031</v>
      </c>
      <c r="K441" s="144"/>
      <c r="L441" s="144">
        <v>87</v>
      </c>
      <c r="M441" s="206" t="str">
        <f t="shared" si="15"/>
        <v>TỐT</v>
      </c>
      <c r="N441" s="279"/>
      <c r="O441" s="277"/>
      <c r="P441" s="278" t="s">
        <v>1320</v>
      </c>
      <c r="Q441" s="207"/>
      <c r="R441" s="207"/>
      <c r="S441" s="207"/>
      <c r="T441" s="207"/>
      <c r="U441" s="207"/>
      <c r="V441" s="207"/>
      <c r="W441" s="207"/>
    </row>
    <row r="442" spans="1:23" ht="18.75" customHeight="1">
      <c r="A442" s="201"/>
      <c r="B442" s="202">
        <v>2120253813</v>
      </c>
      <c r="C442" s="203" t="s">
        <v>990</v>
      </c>
      <c r="D442" s="204" t="s">
        <v>991</v>
      </c>
      <c r="E442" s="143" t="s">
        <v>1091</v>
      </c>
      <c r="F442" s="205">
        <v>34503</v>
      </c>
      <c r="G442" s="144" t="s">
        <v>30</v>
      </c>
      <c r="H442" s="205" t="s">
        <v>1031</v>
      </c>
      <c r="I442" s="144"/>
      <c r="J442" s="144" t="s">
        <v>1031</v>
      </c>
      <c r="K442" s="144"/>
      <c r="L442" s="144">
        <v>94</v>
      </c>
      <c r="M442" s="206" t="str">
        <f t="shared" si="15"/>
        <v>X SẮC</v>
      </c>
      <c r="N442" s="279"/>
      <c r="O442" s="277"/>
      <c r="P442" s="278" t="s">
        <v>1580</v>
      </c>
      <c r="Q442" s="207"/>
      <c r="R442" s="207"/>
      <c r="S442" s="207"/>
      <c r="T442" s="207"/>
      <c r="U442" s="207"/>
      <c r="V442" s="207"/>
      <c r="W442" s="207"/>
    </row>
    <row r="443" spans="1:23" ht="18.75" customHeight="1">
      <c r="A443" s="201"/>
      <c r="B443" s="202">
        <v>2120253815</v>
      </c>
      <c r="C443" s="203" t="s">
        <v>993</v>
      </c>
      <c r="D443" s="204" t="s">
        <v>991</v>
      </c>
      <c r="E443" s="143" t="s">
        <v>1091</v>
      </c>
      <c r="F443" s="205">
        <v>35520</v>
      </c>
      <c r="G443" s="144" t="s">
        <v>30</v>
      </c>
      <c r="H443" s="205" t="s">
        <v>1031</v>
      </c>
      <c r="I443" s="144"/>
      <c r="J443" s="144" t="s">
        <v>1031</v>
      </c>
      <c r="K443" s="144"/>
      <c r="L443" s="144">
        <v>74</v>
      </c>
      <c r="M443" s="206" t="str">
        <f t="shared" si="15"/>
        <v>KHÁ</v>
      </c>
      <c r="N443" s="279"/>
      <c r="O443" s="277"/>
      <c r="P443" s="278" t="s">
        <v>1580</v>
      </c>
      <c r="Q443" s="207"/>
      <c r="R443" s="207"/>
      <c r="S443" s="207"/>
      <c r="T443" s="207"/>
      <c r="U443" s="207"/>
      <c r="V443" s="207"/>
      <c r="W443" s="207"/>
    </row>
    <row r="444" spans="1:23" ht="18.75" customHeight="1">
      <c r="A444" s="201"/>
      <c r="B444" s="202">
        <v>2120253816</v>
      </c>
      <c r="C444" s="203" t="s">
        <v>993</v>
      </c>
      <c r="D444" s="204" t="s">
        <v>1295</v>
      </c>
      <c r="E444" s="143" t="s">
        <v>1109</v>
      </c>
      <c r="F444" s="205">
        <v>35783</v>
      </c>
      <c r="G444" s="144" t="s">
        <v>33</v>
      </c>
      <c r="H444" s="205" t="s">
        <v>1031</v>
      </c>
      <c r="I444" s="144"/>
      <c r="J444" s="144" t="s">
        <v>1031</v>
      </c>
      <c r="K444" s="144"/>
      <c r="L444" s="144">
        <v>85</v>
      </c>
      <c r="M444" s="206" t="str">
        <f t="shared" si="15"/>
        <v>TỐT</v>
      </c>
      <c r="N444" s="279"/>
      <c r="O444" s="277"/>
      <c r="P444" s="278" t="s">
        <v>1320</v>
      </c>
      <c r="Q444" s="207"/>
      <c r="R444" s="207"/>
      <c r="S444" s="207"/>
      <c r="T444" s="207"/>
      <c r="U444" s="207"/>
      <c r="V444" s="207"/>
      <c r="W444" s="207"/>
    </row>
    <row r="445" spans="1:23" ht="18.75" customHeight="1">
      <c r="A445" s="201"/>
      <c r="B445" s="202">
        <v>2120253817</v>
      </c>
      <c r="C445" s="203" t="s">
        <v>990</v>
      </c>
      <c r="D445" s="204" t="s">
        <v>1043</v>
      </c>
      <c r="E445" s="143" t="s">
        <v>1228</v>
      </c>
      <c r="F445" s="205">
        <v>35791</v>
      </c>
      <c r="G445" s="144" t="s">
        <v>32</v>
      </c>
      <c r="H445" s="205" t="s">
        <v>982</v>
      </c>
      <c r="I445" s="144"/>
      <c r="J445" s="144"/>
      <c r="K445" s="144"/>
      <c r="L445" s="144">
        <v>85</v>
      </c>
      <c r="M445" s="206" t="str">
        <f t="shared" si="15"/>
        <v>TỐT</v>
      </c>
      <c r="N445" s="279"/>
      <c r="O445" s="277"/>
      <c r="P445" s="278" t="s">
        <v>1494</v>
      </c>
      <c r="Q445" s="207"/>
      <c r="R445" s="207"/>
      <c r="S445" s="207"/>
      <c r="T445" s="207"/>
      <c r="U445" s="207"/>
      <c r="V445" s="207"/>
      <c r="W445" s="207"/>
    </row>
    <row r="446" spans="1:23" ht="18.75" customHeight="1">
      <c r="A446" s="201"/>
      <c r="B446" s="202">
        <v>2120253819</v>
      </c>
      <c r="C446" s="203" t="s">
        <v>990</v>
      </c>
      <c r="D446" s="204" t="s">
        <v>1006</v>
      </c>
      <c r="E446" s="143" t="s">
        <v>1087</v>
      </c>
      <c r="F446" s="205">
        <v>35642</v>
      </c>
      <c r="G446" s="144" t="s">
        <v>32</v>
      </c>
      <c r="H446" s="205" t="s">
        <v>982</v>
      </c>
      <c r="I446" s="144"/>
      <c r="J446" s="144"/>
      <c r="K446" s="144"/>
      <c r="L446" s="144">
        <v>87</v>
      </c>
      <c r="M446" s="206" t="str">
        <f t="shared" ref="M446:M477" si="16">IF(L446&gt;=90,"X SẮC",IF(L446&gt;=80,"TỐT",IF(L446&gt;=65,"KHÁ",IF(L446&gt;=50,"T. BÌNH",IF(L446&gt;=35,"YẾU","KÉM")))))</f>
        <v>TỐT</v>
      </c>
      <c r="N446" s="279"/>
      <c r="O446" s="277"/>
      <c r="P446" s="278" t="s">
        <v>1494</v>
      </c>
      <c r="Q446" s="207"/>
      <c r="R446" s="207"/>
      <c r="S446" s="207"/>
      <c r="T446" s="207"/>
      <c r="U446" s="207"/>
      <c r="V446" s="207"/>
      <c r="W446" s="207"/>
    </row>
    <row r="447" spans="1:23" ht="18.75" customHeight="1">
      <c r="A447" s="201"/>
      <c r="B447" s="202">
        <v>2120253824</v>
      </c>
      <c r="C447" s="203" t="s">
        <v>979</v>
      </c>
      <c r="D447" s="204" t="s">
        <v>1108</v>
      </c>
      <c r="E447" s="143" t="s">
        <v>1076</v>
      </c>
      <c r="F447" s="205">
        <v>35730</v>
      </c>
      <c r="G447" s="144" t="s">
        <v>30</v>
      </c>
      <c r="H447" s="205" t="s">
        <v>1031</v>
      </c>
      <c r="I447" s="144"/>
      <c r="J447" s="144" t="s">
        <v>1031</v>
      </c>
      <c r="K447" s="144"/>
      <c r="L447" s="144">
        <v>89</v>
      </c>
      <c r="M447" s="206" t="str">
        <f t="shared" si="16"/>
        <v>TỐT</v>
      </c>
      <c r="N447" s="279"/>
      <c r="O447" s="277"/>
      <c r="P447" s="278" t="s">
        <v>1580</v>
      </c>
      <c r="Q447" s="207"/>
      <c r="R447" s="207"/>
      <c r="S447" s="207"/>
      <c r="T447" s="207"/>
      <c r="U447" s="207"/>
      <c r="V447" s="207"/>
      <c r="W447" s="207"/>
    </row>
    <row r="448" spans="1:23" ht="18.75" customHeight="1">
      <c r="A448" s="201"/>
      <c r="B448" s="202">
        <v>2120253826</v>
      </c>
      <c r="C448" s="203" t="s">
        <v>990</v>
      </c>
      <c r="D448" s="204" t="s">
        <v>1006</v>
      </c>
      <c r="E448" s="143" t="s">
        <v>1102</v>
      </c>
      <c r="F448" s="205">
        <v>35262</v>
      </c>
      <c r="G448" s="144" t="s">
        <v>31</v>
      </c>
      <c r="H448" s="205" t="s">
        <v>982</v>
      </c>
      <c r="I448" s="144"/>
      <c r="J448" s="144" t="s">
        <v>1031</v>
      </c>
      <c r="K448" s="144"/>
      <c r="L448" s="144">
        <v>0</v>
      </c>
      <c r="M448" s="206" t="str">
        <f t="shared" si="16"/>
        <v>KÉM</v>
      </c>
      <c r="N448" s="279" t="s">
        <v>1144</v>
      </c>
      <c r="O448" s="277" t="s">
        <v>1365</v>
      </c>
      <c r="P448" s="278" t="s">
        <v>1391</v>
      </c>
      <c r="Q448" s="207"/>
      <c r="R448" s="207"/>
      <c r="S448" s="207"/>
      <c r="T448" s="207"/>
      <c r="U448" s="207"/>
      <c r="V448" s="207"/>
      <c r="W448" s="207"/>
    </row>
    <row r="449" spans="1:23" ht="18.75" customHeight="1">
      <c r="A449" s="201"/>
      <c r="B449" s="202">
        <v>2120253828</v>
      </c>
      <c r="C449" s="203" t="s">
        <v>1019</v>
      </c>
      <c r="D449" s="204" t="s">
        <v>1035</v>
      </c>
      <c r="E449" s="143" t="s">
        <v>1303</v>
      </c>
      <c r="F449" s="205">
        <v>35330</v>
      </c>
      <c r="G449" s="144" t="s">
        <v>30</v>
      </c>
      <c r="H449" s="205" t="s">
        <v>1031</v>
      </c>
      <c r="I449" s="144"/>
      <c r="J449" s="144" t="s">
        <v>1031</v>
      </c>
      <c r="K449" s="144"/>
      <c r="L449" s="144">
        <v>89</v>
      </c>
      <c r="M449" s="206" t="str">
        <f t="shared" si="16"/>
        <v>TỐT</v>
      </c>
      <c r="N449" s="279"/>
      <c r="O449" s="277"/>
      <c r="P449" s="278" t="s">
        <v>1580</v>
      </c>
      <c r="Q449" s="207"/>
      <c r="R449" s="207"/>
      <c r="S449" s="207"/>
      <c r="T449" s="207"/>
      <c r="U449" s="207"/>
      <c r="V449" s="207"/>
      <c r="W449" s="207"/>
    </row>
    <row r="450" spans="1:23" ht="18.75" customHeight="1">
      <c r="A450" s="201"/>
      <c r="B450" s="202">
        <v>2120253830</v>
      </c>
      <c r="C450" s="203" t="s">
        <v>990</v>
      </c>
      <c r="D450" s="204" t="s">
        <v>1074</v>
      </c>
      <c r="E450" s="143" t="s">
        <v>1109</v>
      </c>
      <c r="F450" s="205">
        <v>35698</v>
      </c>
      <c r="G450" s="144" t="s">
        <v>30</v>
      </c>
      <c r="H450" s="205" t="s">
        <v>1031</v>
      </c>
      <c r="I450" s="144"/>
      <c r="J450" s="144" t="s">
        <v>1031</v>
      </c>
      <c r="K450" s="144"/>
      <c r="L450" s="144">
        <v>83</v>
      </c>
      <c r="M450" s="206" t="str">
        <f t="shared" si="16"/>
        <v>TỐT</v>
      </c>
      <c r="N450" s="279"/>
      <c r="O450" s="277"/>
      <c r="P450" s="278" t="s">
        <v>1580</v>
      </c>
      <c r="Q450" s="207"/>
      <c r="R450" s="207"/>
      <c r="S450" s="207"/>
      <c r="T450" s="207"/>
      <c r="U450" s="207"/>
      <c r="V450" s="207"/>
      <c r="W450" s="207"/>
    </row>
    <row r="451" spans="1:23" ht="18.75" customHeight="1">
      <c r="A451" s="201"/>
      <c r="B451" s="202">
        <v>2120253836</v>
      </c>
      <c r="C451" s="203" t="s">
        <v>997</v>
      </c>
      <c r="D451" s="204" t="s">
        <v>988</v>
      </c>
      <c r="E451" s="143" t="s">
        <v>1102</v>
      </c>
      <c r="F451" s="205">
        <v>35651</v>
      </c>
      <c r="G451" s="144" t="s">
        <v>32</v>
      </c>
      <c r="H451" s="205" t="s">
        <v>982</v>
      </c>
      <c r="I451" s="144"/>
      <c r="J451" s="144"/>
      <c r="K451" s="144"/>
      <c r="L451" s="144">
        <v>87</v>
      </c>
      <c r="M451" s="206" t="str">
        <f t="shared" si="16"/>
        <v>TỐT</v>
      </c>
      <c r="N451" s="279"/>
      <c r="O451" s="277"/>
      <c r="P451" s="278" t="s">
        <v>1494</v>
      </c>
      <c r="Q451" s="207"/>
      <c r="R451" s="207"/>
      <c r="S451" s="207"/>
      <c r="T451" s="207"/>
      <c r="U451" s="207"/>
      <c r="V451" s="207"/>
      <c r="W451" s="207"/>
    </row>
    <row r="452" spans="1:23" ht="18.75" customHeight="1">
      <c r="A452" s="201"/>
      <c r="B452" s="202">
        <v>2120253839</v>
      </c>
      <c r="C452" s="203" t="s">
        <v>990</v>
      </c>
      <c r="D452" s="204" t="s">
        <v>1017</v>
      </c>
      <c r="E452" s="143" t="s">
        <v>1083</v>
      </c>
      <c r="F452" s="205">
        <v>35488</v>
      </c>
      <c r="G452" s="144" t="s">
        <v>31</v>
      </c>
      <c r="H452" s="205" t="s">
        <v>982</v>
      </c>
      <c r="I452" s="144"/>
      <c r="J452" s="144" t="s">
        <v>1031</v>
      </c>
      <c r="K452" s="144"/>
      <c r="L452" s="144">
        <v>90</v>
      </c>
      <c r="M452" s="206" t="str">
        <f t="shared" si="16"/>
        <v>X SẮC</v>
      </c>
      <c r="N452" s="279"/>
      <c r="O452" s="277"/>
      <c r="P452" s="278" t="s">
        <v>1391</v>
      </c>
      <c r="Q452" s="207"/>
      <c r="R452" s="207"/>
      <c r="S452" s="207"/>
      <c r="T452" s="207"/>
      <c r="U452" s="207"/>
      <c r="V452" s="207"/>
      <c r="W452" s="207"/>
    </row>
    <row r="453" spans="1:23" ht="18.75" customHeight="1">
      <c r="A453" s="201"/>
      <c r="B453" s="202">
        <v>2120253846</v>
      </c>
      <c r="C453" s="203" t="s">
        <v>999</v>
      </c>
      <c r="D453" s="204" t="s">
        <v>1011</v>
      </c>
      <c r="E453" s="143" t="s">
        <v>1099</v>
      </c>
      <c r="F453" s="205">
        <v>35739</v>
      </c>
      <c r="G453" s="144" t="s">
        <v>32</v>
      </c>
      <c r="H453" s="205" t="s">
        <v>982</v>
      </c>
      <c r="I453" s="144"/>
      <c r="J453" s="144"/>
      <c r="K453" s="144"/>
      <c r="L453" s="144">
        <v>90</v>
      </c>
      <c r="M453" s="206" t="str">
        <f t="shared" si="16"/>
        <v>X SẮC</v>
      </c>
      <c r="N453" s="279"/>
      <c r="O453" s="277"/>
      <c r="P453" s="278" t="s">
        <v>1494</v>
      </c>
      <c r="Q453" s="207"/>
      <c r="R453" s="207"/>
      <c r="S453" s="207"/>
      <c r="T453" s="207"/>
      <c r="U453" s="207"/>
      <c r="V453" s="207"/>
      <c r="W453" s="207"/>
    </row>
    <row r="454" spans="1:23" ht="18.75" customHeight="1">
      <c r="A454" s="201"/>
      <c r="B454" s="202">
        <v>2120253847</v>
      </c>
      <c r="C454" s="203" t="s">
        <v>990</v>
      </c>
      <c r="D454" s="204" t="s">
        <v>1553</v>
      </c>
      <c r="E454" s="143" t="s">
        <v>1356</v>
      </c>
      <c r="F454" s="205">
        <v>35608</v>
      </c>
      <c r="G454" s="144" t="s">
        <v>30</v>
      </c>
      <c r="H454" s="205" t="s">
        <v>1031</v>
      </c>
      <c r="I454" s="144"/>
      <c r="J454" s="144" t="s">
        <v>1031</v>
      </c>
      <c r="K454" s="144"/>
      <c r="L454" s="144">
        <v>89</v>
      </c>
      <c r="M454" s="206" t="str">
        <f t="shared" si="16"/>
        <v>TỐT</v>
      </c>
      <c r="N454" s="279"/>
      <c r="O454" s="277"/>
      <c r="P454" s="278" t="s">
        <v>1580</v>
      </c>
      <c r="Q454" s="207"/>
      <c r="R454" s="207"/>
      <c r="S454" s="207"/>
      <c r="T454" s="207"/>
      <c r="U454" s="207"/>
      <c r="V454" s="207"/>
      <c r="W454" s="207"/>
    </row>
    <row r="455" spans="1:23" ht="18.75" customHeight="1">
      <c r="A455" s="201"/>
      <c r="B455" s="202">
        <v>2120253851</v>
      </c>
      <c r="C455" s="203" t="s">
        <v>1052</v>
      </c>
      <c r="D455" s="204" t="s">
        <v>979</v>
      </c>
      <c r="E455" s="143" t="s">
        <v>1073</v>
      </c>
      <c r="F455" s="205">
        <v>35494</v>
      </c>
      <c r="G455" s="144" t="s">
        <v>31</v>
      </c>
      <c r="H455" s="205" t="s">
        <v>982</v>
      </c>
      <c r="I455" s="144"/>
      <c r="J455" s="144" t="s">
        <v>1031</v>
      </c>
      <c r="K455" s="144"/>
      <c r="L455" s="144">
        <v>100</v>
      </c>
      <c r="M455" s="206" t="str">
        <f t="shared" si="16"/>
        <v>X SẮC</v>
      </c>
      <c r="N455" s="279"/>
      <c r="O455" s="277"/>
      <c r="P455" s="278" t="s">
        <v>1391</v>
      </c>
      <c r="Q455" s="207"/>
      <c r="R455" s="207"/>
      <c r="S455" s="207"/>
      <c r="T455" s="207"/>
      <c r="U455" s="207"/>
      <c r="V455" s="207"/>
      <c r="W455" s="207"/>
    </row>
    <row r="456" spans="1:23" ht="18.75" customHeight="1">
      <c r="A456" s="201"/>
      <c r="B456" s="202">
        <v>2120253864</v>
      </c>
      <c r="C456" s="203" t="s">
        <v>1052</v>
      </c>
      <c r="D456" s="204" t="s">
        <v>991</v>
      </c>
      <c r="E456" s="143" t="s">
        <v>1120</v>
      </c>
      <c r="F456" s="205">
        <v>35481</v>
      </c>
      <c r="G456" s="144" t="s">
        <v>33</v>
      </c>
      <c r="H456" s="205" t="s">
        <v>1031</v>
      </c>
      <c r="I456" s="144"/>
      <c r="J456" s="144" t="s">
        <v>1031</v>
      </c>
      <c r="K456" s="144"/>
      <c r="L456" s="144">
        <v>85</v>
      </c>
      <c r="M456" s="206" t="str">
        <f t="shared" si="16"/>
        <v>TỐT</v>
      </c>
      <c r="N456" s="279"/>
      <c r="O456" s="277"/>
      <c r="P456" s="278" t="s">
        <v>1320</v>
      </c>
      <c r="Q456" s="207"/>
      <c r="R456" s="207"/>
      <c r="S456" s="207"/>
      <c r="T456" s="207"/>
      <c r="U456" s="207"/>
      <c r="V456" s="207"/>
      <c r="W456" s="207"/>
    </row>
    <row r="457" spans="1:23" ht="18.75" customHeight="1">
      <c r="A457" s="201"/>
      <c r="B457" s="202">
        <v>2120253869</v>
      </c>
      <c r="C457" s="203" t="s">
        <v>987</v>
      </c>
      <c r="D457" s="204" t="s">
        <v>1047</v>
      </c>
      <c r="E457" s="143" t="s">
        <v>1104</v>
      </c>
      <c r="F457" s="205">
        <v>35627</v>
      </c>
      <c r="G457" s="144" t="s">
        <v>30</v>
      </c>
      <c r="H457" s="205" t="s">
        <v>1031</v>
      </c>
      <c r="I457" s="144"/>
      <c r="J457" s="144" t="s">
        <v>1031</v>
      </c>
      <c r="K457" s="144"/>
      <c r="L457" s="144">
        <v>0</v>
      </c>
      <c r="M457" s="206" t="str">
        <f t="shared" si="16"/>
        <v>KÉM</v>
      </c>
      <c r="N457" s="279" t="s">
        <v>1564</v>
      </c>
      <c r="O457" s="277"/>
      <c r="P457" s="278" t="s">
        <v>1580</v>
      </c>
      <c r="Q457" s="207"/>
      <c r="R457" s="207"/>
      <c r="S457" s="207"/>
      <c r="T457" s="207"/>
      <c r="U457" s="207"/>
      <c r="V457" s="207"/>
      <c r="W457" s="207"/>
    </row>
    <row r="458" spans="1:23" ht="18.75" customHeight="1">
      <c r="A458" s="201"/>
      <c r="B458" s="202">
        <v>2120253875</v>
      </c>
      <c r="C458" s="203" t="s">
        <v>990</v>
      </c>
      <c r="D458" s="204" t="s">
        <v>1128</v>
      </c>
      <c r="E458" s="143" t="s">
        <v>1183</v>
      </c>
      <c r="F458" s="205">
        <v>35517</v>
      </c>
      <c r="G458" s="144" t="s">
        <v>30</v>
      </c>
      <c r="H458" s="205" t="s">
        <v>1031</v>
      </c>
      <c r="I458" s="144"/>
      <c r="J458" s="144" t="s">
        <v>1031</v>
      </c>
      <c r="K458" s="144"/>
      <c r="L458" s="144">
        <v>94</v>
      </c>
      <c r="M458" s="206" t="str">
        <f t="shared" si="16"/>
        <v>X SẮC</v>
      </c>
      <c r="N458" s="279"/>
      <c r="O458" s="277"/>
      <c r="P458" s="278" t="s">
        <v>1580</v>
      </c>
      <c r="Q458" s="207"/>
      <c r="R458" s="207"/>
      <c r="S458" s="207"/>
      <c r="T458" s="207"/>
      <c r="U458" s="207"/>
      <c r="V458" s="207"/>
      <c r="W458" s="207"/>
    </row>
    <row r="459" spans="1:23" ht="18.75" customHeight="1">
      <c r="A459" s="201"/>
      <c r="B459" s="202">
        <v>2120253876</v>
      </c>
      <c r="C459" s="203" t="s">
        <v>1032</v>
      </c>
      <c r="D459" s="204" t="s">
        <v>1128</v>
      </c>
      <c r="E459" s="143" t="s">
        <v>1183</v>
      </c>
      <c r="F459" s="205">
        <v>35567</v>
      </c>
      <c r="G459" s="144" t="s">
        <v>32</v>
      </c>
      <c r="H459" s="205" t="s">
        <v>982</v>
      </c>
      <c r="I459" s="144"/>
      <c r="J459" s="144"/>
      <c r="K459" s="144"/>
      <c r="L459" s="144">
        <v>85</v>
      </c>
      <c r="M459" s="206" t="str">
        <f t="shared" si="16"/>
        <v>TỐT</v>
      </c>
      <c r="N459" s="279"/>
      <c r="O459" s="277"/>
      <c r="P459" s="278" t="s">
        <v>1494</v>
      </c>
      <c r="Q459" s="207"/>
      <c r="R459" s="207"/>
      <c r="S459" s="207"/>
      <c r="T459" s="207"/>
      <c r="U459" s="207"/>
      <c r="V459" s="207"/>
      <c r="W459" s="207"/>
    </row>
    <row r="460" spans="1:23" ht="18.75" customHeight="1">
      <c r="A460" s="201"/>
      <c r="B460" s="202">
        <v>2120253878</v>
      </c>
      <c r="C460" s="203" t="s">
        <v>990</v>
      </c>
      <c r="D460" s="204" t="s">
        <v>1286</v>
      </c>
      <c r="E460" s="143" t="s">
        <v>1215</v>
      </c>
      <c r="F460" s="205">
        <v>35465</v>
      </c>
      <c r="G460" s="144" t="s">
        <v>32</v>
      </c>
      <c r="H460" s="205" t="s">
        <v>982</v>
      </c>
      <c r="I460" s="144"/>
      <c r="J460" s="144"/>
      <c r="K460" s="144"/>
      <c r="L460" s="144">
        <v>90</v>
      </c>
      <c r="M460" s="206" t="str">
        <f t="shared" si="16"/>
        <v>X SẮC</v>
      </c>
      <c r="N460" s="279"/>
      <c r="O460" s="277"/>
      <c r="P460" s="278" t="s">
        <v>1494</v>
      </c>
      <c r="Q460" s="207"/>
      <c r="R460" s="207"/>
      <c r="S460" s="207"/>
      <c r="T460" s="207"/>
      <c r="U460" s="207"/>
      <c r="V460" s="207"/>
      <c r="W460" s="207"/>
    </row>
    <row r="461" spans="1:23" ht="18.75" customHeight="1">
      <c r="A461" s="201"/>
      <c r="B461" s="202">
        <v>2120253879</v>
      </c>
      <c r="C461" s="203" t="s">
        <v>1070</v>
      </c>
      <c r="D461" s="204" t="s">
        <v>1022</v>
      </c>
      <c r="E461" s="143" t="s">
        <v>1228</v>
      </c>
      <c r="F461" s="205">
        <v>35273</v>
      </c>
      <c r="G461" s="144" t="s">
        <v>31</v>
      </c>
      <c r="H461" s="205" t="s">
        <v>982</v>
      </c>
      <c r="I461" s="144"/>
      <c r="J461" s="144" t="s">
        <v>1031</v>
      </c>
      <c r="K461" s="144"/>
      <c r="L461" s="144">
        <v>98</v>
      </c>
      <c r="M461" s="206" t="str">
        <f t="shared" si="16"/>
        <v>X SẮC</v>
      </c>
      <c r="N461" s="279"/>
      <c r="O461" s="277"/>
      <c r="P461" s="278" t="s">
        <v>1391</v>
      </c>
      <c r="Q461" s="207"/>
      <c r="R461" s="207"/>
      <c r="S461" s="207"/>
      <c r="T461" s="207"/>
      <c r="U461" s="207"/>
      <c r="V461" s="207"/>
      <c r="W461" s="207"/>
    </row>
    <row r="462" spans="1:23" ht="18.75" customHeight="1">
      <c r="A462" s="201"/>
      <c r="B462" s="202">
        <v>2120253885</v>
      </c>
      <c r="C462" s="203" t="s">
        <v>993</v>
      </c>
      <c r="D462" s="204" t="s">
        <v>1050</v>
      </c>
      <c r="E462" s="143" t="s">
        <v>1098</v>
      </c>
      <c r="F462" s="205">
        <v>35721</v>
      </c>
      <c r="G462" s="144" t="s">
        <v>31</v>
      </c>
      <c r="H462" s="205" t="s">
        <v>982</v>
      </c>
      <c r="I462" s="144"/>
      <c r="J462" s="144" t="s">
        <v>1031</v>
      </c>
      <c r="K462" s="144"/>
      <c r="L462" s="144">
        <v>100</v>
      </c>
      <c r="M462" s="206" t="str">
        <f t="shared" si="16"/>
        <v>X SẮC</v>
      </c>
      <c r="N462" s="279"/>
      <c r="O462" s="277"/>
      <c r="P462" s="278" t="s">
        <v>1391</v>
      </c>
      <c r="Q462" s="207"/>
      <c r="R462" s="207"/>
      <c r="S462" s="207"/>
      <c r="T462" s="207"/>
      <c r="U462" s="207"/>
      <c r="V462" s="207"/>
      <c r="W462" s="207"/>
    </row>
    <row r="463" spans="1:23" ht="18.75" customHeight="1">
      <c r="A463" s="201"/>
      <c r="B463" s="202">
        <v>2120253886</v>
      </c>
      <c r="C463" s="203" t="s">
        <v>987</v>
      </c>
      <c r="D463" s="204" t="s">
        <v>1556</v>
      </c>
      <c r="E463" s="143" t="s">
        <v>1260</v>
      </c>
      <c r="F463" s="205">
        <v>35756</v>
      </c>
      <c r="G463" s="144" t="s">
        <v>30</v>
      </c>
      <c r="H463" s="205" t="s">
        <v>1031</v>
      </c>
      <c r="I463" s="144"/>
      <c r="J463" s="144" t="s">
        <v>1031</v>
      </c>
      <c r="K463" s="144"/>
      <c r="L463" s="144">
        <v>96</v>
      </c>
      <c r="M463" s="206" t="str">
        <f t="shared" si="16"/>
        <v>X SẮC</v>
      </c>
      <c r="N463" s="279"/>
      <c r="O463" s="277"/>
      <c r="P463" s="278" t="s">
        <v>1580</v>
      </c>
      <c r="Q463" s="207"/>
      <c r="R463" s="207"/>
      <c r="S463" s="207"/>
      <c r="T463" s="207"/>
      <c r="U463" s="207"/>
      <c r="V463" s="207"/>
      <c r="W463" s="207"/>
    </row>
    <row r="464" spans="1:23" ht="18.75" customHeight="1">
      <c r="A464" s="201"/>
      <c r="B464" s="202">
        <v>2120253888</v>
      </c>
      <c r="C464" s="203" t="s">
        <v>1070</v>
      </c>
      <c r="D464" s="204" t="s">
        <v>991</v>
      </c>
      <c r="E464" s="143" t="s">
        <v>1091</v>
      </c>
      <c r="F464" s="205">
        <v>35058</v>
      </c>
      <c r="G464" s="144" t="s">
        <v>32</v>
      </c>
      <c r="H464" s="205" t="s">
        <v>982</v>
      </c>
      <c r="I464" s="144"/>
      <c r="J464" s="144"/>
      <c r="K464" s="144"/>
      <c r="L464" s="144">
        <v>90</v>
      </c>
      <c r="M464" s="206" t="str">
        <f t="shared" si="16"/>
        <v>X SẮC</v>
      </c>
      <c r="N464" s="279"/>
      <c r="O464" s="277"/>
      <c r="P464" s="278" t="s">
        <v>1494</v>
      </c>
      <c r="Q464" s="207"/>
      <c r="R464" s="207"/>
      <c r="S464" s="207"/>
      <c r="T464" s="207"/>
      <c r="U464" s="207"/>
      <c r="V464" s="207"/>
      <c r="W464" s="207"/>
    </row>
    <row r="465" spans="1:23" ht="18.75" customHeight="1">
      <c r="A465" s="201"/>
      <c r="B465" s="202">
        <v>2120253889</v>
      </c>
      <c r="C465" s="203" t="s">
        <v>1150</v>
      </c>
      <c r="D465" s="204" t="s">
        <v>1296</v>
      </c>
      <c r="E465" s="143" t="s">
        <v>1109</v>
      </c>
      <c r="F465" s="205">
        <v>35434</v>
      </c>
      <c r="G465" s="144" t="s">
        <v>33</v>
      </c>
      <c r="H465" s="205" t="s">
        <v>1031</v>
      </c>
      <c r="I465" s="144"/>
      <c r="J465" s="144" t="s">
        <v>1031</v>
      </c>
      <c r="K465" s="144"/>
      <c r="L465" s="144">
        <v>80</v>
      </c>
      <c r="M465" s="206" t="str">
        <f t="shared" si="16"/>
        <v>TỐT</v>
      </c>
      <c r="N465" s="279"/>
      <c r="O465" s="277"/>
      <c r="P465" s="278" t="s">
        <v>1320</v>
      </c>
      <c r="Q465" s="207"/>
      <c r="R465" s="207"/>
      <c r="S465" s="207"/>
      <c r="T465" s="207"/>
      <c r="U465" s="207"/>
      <c r="V465" s="207"/>
      <c r="W465" s="207"/>
    </row>
    <row r="466" spans="1:23" ht="18.75" customHeight="1">
      <c r="A466" s="201"/>
      <c r="B466" s="202">
        <v>2120253893</v>
      </c>
      <c r="C466" s="203" t="s">
        <v>979</v>
      </c>
      <c r="D466" s="204" t="s">
        <v>1048</v>
      </c>
      <c r="E466" s="143" t="s">
        <v>1034</v>
      </c>
      <c r="F466" s="205">
        <v>35728</v>
      </c>
      <c r="G466" s="144" t="s">
        <v>33</v>
      </c>
      <c r="H466" s="205" t="s">
        <v>1031</v>
      </c>
      <c r="I466" s="144"/>
      <c r="J466" s="144" t="s">
        <v>1031</v>
      </c>
      <c r="K466" s="144"/>
      <c r="L466" s="144">
        <v>87</v>
      </c>
      <c r="M466" s="206" t="str">
        <f t="shared" si="16"/>
        <v>TỐT</v>
      </c>
      <c r="N466" s="279"/>
      <c r="O466" s="277"/>
      <c r="P466" s="278" t="s">
        <v>1320</v>
      </c>
      <c r="Q466" s="207"/>
      <c r="R466" s="207"/>
      <c r="S466" s="207"/>
      <c r="T466" s="207"/>
      <c r="U466" s="207"/>
      <c r="V466" s="207"/>
      <c r="W466" s="207"/>
    </row>
    <row r="467" spans="1:23" ht="18.75" customHeight="1">
      <c r="A467" s="201"/>
      <c r="B467" s="202">
        <v>2120253896</v>
      </c>
      <c r="C467" s="203" t="s">
        <v>993</v>
      </c>
      <c r="D467" s="204" t="s">
        <v>988</v>
      </c>
      <c r="E467" s="143" t="s">
        <v>1470</v>
      </c>
      <c r="F467" s="205">
        <v>35492</v>
      </c>
      <c r="G467" s="144" t="s">
        <v>32</v>
      </c>
      <c r="H467" s="205" t="s">
        <v>982</v>
      </c>
      <c r="I467" s="144"/>
      <c r="J467" s="144"/>
      <c r="K467" s="144"/>
      <c r="L467" s="144">
        <v>95</v>
      </c>
      <c r="M467" s="206" t="str">
        <f t="shared" si="16"/>
        <v>X SẮC</v>
      </c>
      <c r="N467" s="279"/>
      <c r="O467" s="277"/>
      <c r="P467" s="278" t="s">
        <v>1494</v>
      </c>
      <c r="Q467" s="207"/>
      <c r="R467" s="207"/>
      <c r="S467" s="207"/>
      <c r="T467" s="207"/>
      <c r="U467" s="207"/>
      <c r="V467" s="207"/>
      <c r="W467" s="207"/>
    </row>
    <row r="468" spans="1:23" ht="18.75" customHeight="1">
      <c r="A468" s="201"/>
      <c r="B468" s="202">
        <v>2120253900</v>
      </c>
      <c r="C468" s="203" t="s">
        <v>990</v>
      </c>
      <c r="D468" s="204" t="s">
        <v>1552</v>
      </c>
      <c r="E468" s="143" t="s">
        <v>1020</v>
      </c>
      <c r="F468" s="205">
        <v>35703</v>
      </c>
      <c r="G468" s="144" t="s">
        <v>30</v>
      </c>
      <c r="H468" s="205" t="s">
        <v>1031</v>
      </c>
      <c r="I468" s="144"/>
      <c r="J468" s="144" t="s">
        <v>1031</v>
      </c>
      <c r="K468" s="144"/>
      <c r="L468" s="144">
        <v>71</v>
      </c>
      <c r="M468" s="206" t="str">
        <f t="shared" si="16"/>
        <v>KHÁ</v>
      </c>
      <c r="N468" s="279"/>
      <c r="O468" s="277"/>
      <c r="P468" s="278" t="s">
        <v>1580</v>
      </c>
      <c r="Q468" s="207"/>
      <c r="R468" s="207"/>
      <c r="S468" s="207"/>
      <c r="T468" s="207"/>
      <c r="U468" s="207"/>
      <c r="V468" s="207"/>
      <c r="W468" s="207"/>
    </row>
    <row r="469" spans="1:23" ht="18.75" customHeight="1">
      <c r="A469" s="201"/>
      <c r="B469" s="202">
        <v>2120253905</v>
      </c>
      <c r="C469" s="203" t="s">
        <v>1019</v>
      </c>
      <c r="D469" s="204" t="s">
        <v>1022</v>
      </c>
      <c r="E469" s="143" t="s">
        <v>1091</v>
      </c>
      <c r="F469" s="205">
        <v>35761</v>
      </c>
      <c r="G469" s="144" t="s">
        <v>32</v>
      </c>
      <c r="H469" s="205" t="s">
        <v>982</v>
      </c>
      <c r="I469" s="144"/>
      <c r="J469" s="144"/>
      <c r="K469" s="144"/>
      <c r="L469" s="144">
        <v>85</v>
      </c>
      <c r="M469" s="206" t="str">
        <f t="shared" si="16"/>
        <v>TỐT</v>
      </c>
      <c r="N469" s="279"/>
      <c r="O469" s="277"/>
      <c r="P469" s="278" t="s">
        <v>1494</v>
      </c>
      <c r="Q469" s="207"/>
      <c r="R469" s="207"/>
      <c r="S469" s="207"/>
      <c r="T469" s="207"/>
      <c r="U469" s="207"/>
      <c r="V469" s="207"/>
      <c r="W469" s="207"/>
    </row>
    <row r="470" spans="1:23" ht="18.75" customHeight="1">
      <c r="A470" s="201"/>
      <c r="B470" s="202">
        <v>2120255991</v>
      </c>
      <c r="C470" s="203" t="s">
        <v>1175</v>
      </c>
      <c r="D470" s="204" t="s">
        <v>1551</v>
      </c>
      <c r="E470" s="143" t="s">
        <v>1133</v>
      </c>
      <c r="F470" s="205">
        <v>35431</v>
      </c>
      <c r="G470" s="144" t="s">
        <v>30</v>
      </c>
      <c r="H470" s="205" t="s">
        <v>1031</v>
      </c>
      <c r="I470" s="144"/>
      <c r="J470" s="144" t="s">
        <v>1031</v>
      </c>
      <c r="K470" s="144"/>
      <c r="L470" s="144">
        <v>88</v>
      </c>
      <c r="M470" s="206" t="str">
        <f t="shared" si="16"/>
        <v>TỐT</v>
      </c>
      <c r="N470" s="279"/>
      <c r="O470" s="277"/>
      <c r="P470" s="278" t="s">
        <v>1580</v>
      </c>
      <c r="Q470" s="207"/>
      <c r="R470" s="207"/>
      <c r="S470" s="207"/>
      <c r="T470" s="207"/>
      <c r="U470" s="207"/>
      <c r="V470" s="207"/>
      <c r="W470" s="207"/>
    </row>
    <row r="471" spans="1:23" ht="18.75" customHeight="1">
      <c r="A471" s="201"/>
      <c r="B471" s="202">
        <v>2120255992</v>
      </c>
      <c r="C471" s="203" t="s">
        <v>979</v>
      </c>
      <c r="D471" s="204" t="s">
        <v>1047</v>
      </c>
      <c r="E471" s="143" t="s">
        <v>1133</v>
      </c>
      <c r="F471" s="205">
        <v>35184</v>
      </c>
      <c r="G471" s="144" t="s">
        <v>33</v>
      </c>
      <c r="H471" s="205" t="s">
        <v>1031</v>
      </c>
      <c r="I471" s="144"/>
      <c r="J471" s="144" t="s">
        <v>1031</v>
      </c>
      <c r="K471" s="144"/>
      <c r="L471" s="144">
        <v>87</v>
      </c>
      <c r="M471" s="206" t="str">
        <f t="shared" si="16"/>
        <v>TỐT</v>
      </c>
      <c r="N471" s="279"/>
      <c r="O471" s="277"/>
      <c r="P471" s="278" t="s">
        <v>1320</v>
      </c>
      <c r="Q471" s="207"/>
      <c r="R471" s="207"/>
      <c r="S471" s="207"/>
      <c r="T471" s="207"/>
      <c r="U471" s="207"/>
      <c r="V471" s="207"/>
      <c r="W471" s="207"/>
    </row>
    <row r="472" spans="1:23" ht="18.75" customHeight="1">
      <c r="A472" s="201"/>
      <c r="B472" s="202">
        <v>2120256011</v>
      </c>
      <c r="C472" s="203" t="s">
        <v>990</v>
      </c>
      <c r="D472" s="204" t="s">
        <v>1286</v>
      </c>
      <c r="E472" s="143" t="s">
        <v>1045</v>
      </c>
      <c r="F472" s="205">
        <v>35590</v>
      </c>
      <c r="G472" s="144" t="s">
        <v>32</v>
      </c>
      <c r="H472" s="205" t="s">
        <v>982</v>
      </c>
      <c r="I472" s="144"/>
      <c r="J472" s="144"/>
      <c r="K472" s="144"/>
      <c r="L472" s="144">
        <v>85</v>
      </c>
      <c r="M472" s="206" t="str">
        <f t="shared" si="16"/>
        <v>TỐT</v>
      </c>
      <c r="N472" s="279"/>
      <c r="O472" s="277"/>
      <c r="P472" s="278" t="s">
        <v>1494</v>
      </c>
      <c r="Q472" s="207"/>
      <c r="R472" s="207"/>
      <c r="S472" s="207"/>
      <c r="T472" s="207"/>
      <c r="U472" s="207"/>
      <c r="V472" s="207"/>
      <c r="W472" s="207"/>
    </row>
    <row r="473" spans="1:23" ht="18.75" customHeight="1">
      <c r="A473" s="201"/>
      <c r="B473" s="202">
        <v>2120256016</v>
      </c>
      <c r="C473" s="203" t="s">
        <v>990</v>
      </c>
      <c r="D473" s="204" t="s">
        <v>1203</v>
      </c>
      <c r="E473" s="143" t="s">
        <v>1053</v>
      </c>
      <c r="F473" s="205">
        <v>35515</v>
      </c>
      <c r="G473" s="144" t="s">
        <v>30</v>
      </c>
      <c r="H473" s="205" t="s">
        <v>1031</v>
      </c>
      <c r="I473" s="144"/>
      <c r="J473" s="144" t="s">
        <v>1031</v>
      </c>
      <c r="K473" s="144"/>
      <c r="L473" s="144">
        <v>86</v>
      </c>
      <c r="M473" s="206" t="str">
        <f t="shared" si="16"/>
        <v>TỐT</v>
      </c>
      <c r="N473" s="279"/>
      <c r="O473" s="277"/>
      <c r="P473" s="278" t="s">
        <v>1580</v>
      </c>
      <c r="Q473" s="207"/>
      <c r="R473" s="207"/>
      <c r="S473" s="207"/>
      <c r="T473" s="207"/>
      <c r="U473" s="207"/>
      <c r="V473" s="207"/>
      <c r="W473" s="207"/>
    </row>
    <row r="474" spans="1:23" ht="18.75" customHeight="1">
      <c r="A474" s="201"/>
      <c r="B474" s="202">
        <v>2120256018</v>
      </c>
      <c r="C474" s="203" t="s">
        <v>987</v>
      </c>
      <c r="D474" s="204" t="s">
        <v>1080</v>
      </c>
      <c r="E474" s="143" t="s">
        <v>1056</v>
      </c>
      <c r="F474" s="205">
        <v>35710</v>
      </c>
      <c r="G474" s="144" t="s">
        <v>31</v>
      </c>
      <c r="H474" s="205" t="s">
        <v>982</v>
      </c>
      <c r="I474" s="144"/>
      <c r="J474" s="144" t="s">
        <v>1031</v>
      </c>
      <c r="K474" s="144"/>
      <c r="L474" s="144">
        <v>88</v>
      </c>
      <c r="M474" s="206" t="str">
        <f t="shared" si="16"/>
        <v>TỐT</v>
      </c>
      <c r="N474" s="279"/>
      <c r="O474" s="277"/>
      <c r="P474" s="278" t="s">
        <v>1391</v>
      </c>
      <c r="Q474" s="207"/>
      <c r="R474" s="207"/>
      <c r="S474" s="207"/>
      <c r="T474" s="207"/>
      <c r="U474" s="207"/>
      <c r="V474" s="207"/>
      <c r="W474" s="207"/>
    </row>
    <row r="475" spans="1:23" ht="18.75" customHeight="1">
      <c r="A475" s="201"/>
      <c r="B475" s="202">
        <v>2120256030</v>
      </c>
      <c r="C475" s="203" t="s">
        <v>990</v>
      </c>
      <c r="D475" s="204" t="s">
        <v>1128</v>
      </c>
      <c r="E475" s="143" t="s">
        <v>1183</v>
      </c>
      <c r="F475" s="205">
        <v>35394</v>
      </c>
      <c r="G475" s="144" t="s">
        <v>31</v>
      </c>
      <c r="H475" s="205" t="s">
        <v>982</v>
      </c>
      <c r="I475" s="144"/>
      <c r="J475" s="144" t="s">
        <v>1031</v>
      </c>
      <c r="K475" s="144"/>
      <c r="L475" s="144">
        <v>0</v>
      </c>
      <c r="M475" s="206" t="str">
        <f t="shared" si="16"/>
        <v>KÉM</v>
      </c>
      <c r="N475" s="279" t="s">
        <v>1144</v>
      </c>
      <c r="O475" s="277" t="s">
        <v>1365</v>
      </c>
      <c r="P475" s="278" t="s">
        <v>1391</v>
      </c>
      <c r="Q475" s="207"/>
      <c r="R475" s="207"/>
      <c r="S475" s="207"/>
      <c r="T475" s="207"/>
      <c r="U475" s="207"/>
      <c r="V475" s="207"/>
      <c r="W475" s="207"/>
    </row>
    <row r="476" spans="1:23" ht="18.75" customHeight="1">
      <c r="A476" s="201"/>
      <c r="B476" s="202">
        <v>2120256032</v>
      </c>
      <c r="C476" s="203" t="s">
        <v>1030</v>
      </c>
      <c r="D476" s="204" t="s">
        <v>1249</v>
      </c>
      <c r="E476" s="143" t="s">
        <v>1073</v>
      </c>
      <c r="F476" s="205">
        <v>34363</v>
      </c>
      <c r="G476" s="144" t="s">
        <v>30</v>
      </c>
      <c r="H476" s="205" t="s">
        <v>1031</v>
      </c>
      <c r="I476" s="144"/>
      <c r="J476" s="144" t="s">
        <v>1031</v>
      </c>
      <c r="K476" s="144"/>
      <c r="L476" s="144">
        <v>88</v>
      </c>
      <c r="M476" s="206" t="str">
        <f t="shared" si="16"/>
        <v>TỐT</v>
      </c>
      <c r="N476" s="279"/>
      <c r="O476" s="277"/>
      <c r="P476" s="278" t="s">
        <v>1580</v>
      </c>
      <c r="Q476" s="207"/>
      <c r="R476" s="207"/>
      <c r="S476" s="207"/>
      <c r="T476" s="207"/>
      <c r="U476" s="207"/>
      <c r="V476" s="207"/>
      <c r="W476" s="207"/>
    </row>
    <row r="477" spans="1:23" ht="18.75" customHeight="1">
      <c r="A477" s="201"/>
      <c r="B477" s="202">
        <v>2120256033</v>
      </c>
      <c r="C477" s="203" t="s">
        <v>990</v>
      </c>
      <c r="D477" s="204" t="s">
        <v>1105</v>
      </c>
      <c r="E477" s="143" t="s">
        <v>1073</v>
      </c>
      <c r="F477" s="205">
        <v>35792</v>
      </c>
      <c r="G477" s="144" t="s">
        <v>32</v>
      </c>
      <c r="H477" s="205" t="s">
        <v>982</v>
      </c>
      <c r="I477" s="144"/>
      <c r="J477" s="144"/>
      <c r="K477" s="144"/>
      <c r="L477" s="144">
        <v>87</v>
      </c>
      <c r="M477" s="206" t="str">
        <f t="shared" si="16"/>
        <v>TỐT</v>
      </c>
      <c r="N477" s="279"/>
      <c r="O477" s="277"/>
      <c r="P477" s="278" t="s">
        <v>1494</v>
      </c>
      <c r="Q477" s="207"/>
      <c r="R477" s="207"/>
      <c r="S477" s="207"/>
      <c r="T477" s="207"/>
      <c r="U477" s="207"/>
      <c r="V477" s="207"/>
      <c r="W477" s="207"/>
    </row>
    <row r="478" spans="1:23" ht="18.75" customHeight="1">
      <c r="A478" s="201"/>
      <c r="B478" s="202">
        <v>2120256051</v>
      </c>
      <c r="C478" s="203" t="s">
        <v>990</v>
      </c>
      <c r="D478" s="204" t="s">
        <v>1467</v>
      </c>
      <c r="E478" s="143" t="s">
        <v>1468</v>
      </c>
      <c r="F478" s="205">
        <v>35587</v>
      </c>
      <c r="G478" s="144" t="s">
        <v>32</v>
      </c>
      <c r="H478" s="205" t="s">
        <v>982</v>
      </c>
      <c r="I478" s="144"/>
      <c r="J478" s="144"/>
      <c r="K478" s="144"/>
      <c r="L478" s="144">
        <v>87</v>
      </c>
      <c r="M478" s="206" t="str">
        <f t="shared" ref="M478:M509" si="17">IF(L478&gt;=90,"X SẮC",IF(L478&gt;=80,"TỐT",IF(L478&gt;=65,"KHÁ",IF(L478&gt;=50,"T. BÌNH",IF(L478&gt;=35,"YẾU","KÉM")))))</f>
        <v>TỐT</v>
      </c>
      <c r="N478" s="279"/>
      <c r="O478" s="277"/>
      <c r="P478" s="278" t="s">
        <v>1494</v>
      </c>
      <c r="Q478" s="207"/>
      <c r="R478" s="207"/>
      <c r="S478" s="207"/>
      <c r="T478" s="207"/>
      <c r="U478" s="207"/>
      <c r="V478" s="207"/>
      <c r="W478" s="207"/>
    </row>
    <row r="479" spans="1:23" ht="18.75" customHeight="1">
      <c r="A479" s="201"/>
      <c r="B479" s="202">
        <v>2120256058</v>
      </c>
      <c r="C479" s="203" t="s">
        <v>997</v>
      </c>
      <c r="D479" s="204" t="s">
        <v>1022</v>
      </c>
      <c r="E479" s="143" t="s">
        <v>1091</v>
      </c>
      <c r="F479" s="205">
        <v>35772</v>
      </c>
      <c r="G479" s="144" t="s">
        <v>30</v>
      </c>
      <c r="H479" s="205" t="s">
        <v>1031</v>
      </c>
      <c r="I479" s="144"/>
      <c r="J479" s="144" t="s">
        <v>1031</v>
      </c>
      <c r="K479" s="144"/>
      <c r="L479" s="144">
        <v>89</v>
      </c>
      <c r="M479" s="206" t="str">
        <f t="shared" si="17"/>
        <v>TỐT</v>
      </c>
      <c r="N479" s="279"/>
      <c r="O479" s="277"/>
      <c r="P479" s="278" t="s">
        <v>1580</v>
      </c>
      <c r="Q479" s="207"/>
      <c r="R479" s="207"/>
      <c r="S479" s="207"/>
      <c r="T479" s="207"/>
      <c r="U479" s="207"/>
      <c r="V479" s="207"/>
      <c r="W479" s="207"/>
    </row>
    <row r="480" spans="1:23" ht="18.75" customHeight="1">
      <c r="A480" s="201"/>
      <c r="B480" s="202">
        <v>2120256066</v>
      </c>
      <c r="C480" s="203" t="s">
        <v>990</v>
      </c>
      <c r="D480" s="204" t="s">
        <v>1557</v>
      </c>
      <c r="E480" s="143" t="s">
        <v>1102</v>
      </c>
      <c r="F480" s="205">
        <v>35434</v>
      </c>
      <c r="G480" s="144" t="s">
        <v>30</v>
      </c>
      <c r="H480" s="205" t="s">
        <v>1031</v>
      </c>
      <c r="I480" s="144"/>
      <c r="J480" s="144" t="s">
        <v>1031</v>
      </c>
      <c r="K480" s="144"/>
      <c r="L480" s="144">
        <v>89</v>
      </c>
      <c r="M480" s="206" t="str">
        <f t="shared" si="17"/>
        <v>TỐT</v>
      </c>
      <c r="N480" s="279"/>
      <c r="O480" s="277"/>
      <c r="P480" s="278" t="s">
        <v>1580</v>
      </c>
      <c r="Q480" s="207"/>
      <c r="R480" s="207"/>
      <c r="S480" s="207"/>
      <c r="T480" s="207"/>
      <c r="U480" s="207"/>
      <c r="V480" s="207"/>
      <c r="W480" s="207"/>
    </row>
    <row r="481" spans="1:23" ht="18.75" customHeight="1">
      <c r="A481" s="201"/>
      <c r="B481" s="202">
        <v>2120256067</v>
      </c>
      <c r="C481" s="203" t="s">
        <v>987</v>
      </c>
      <c r="D481" s="204" t="s">
        <v>1401</v>
      </c>
      <c r="E481" s="143" t="s">
        <v>1316</v>
      </c>
      <c r="F481" s="205">
        <v>35392</v>
      </c>
      <c r="G481" s="144" t="s">
        <v>30</v>
      </c>
      <c r="H481" s="205" t="s">
        <v>1031</v>
      </c>
      <c r="I481" s="144"/>
      <c r="J481" s="144" t="s">
        <v>1031</v>
      </c>
      <c r="K481" s="144"/>
      <c r="L481" s="144">
        <v>0</v>
      </c>
      <c r="M481" s="206" t="str">
        <f t="shared" si="17"/>
        <v>KÉM</v>
      </c>
      <c r="N481" s="279" t="s">
        <v>1566</v>
      </c>
      <c r="O481" s="277"/>
      <c r="P481" s="278" t="s">
        <v>1580</v>
      </c>
      <c r="Q481" s="207"/>
      <c r="R481" s="207"/>
      <c r="S481" s="207"/>
      <c r="T481" s="207"/>
      <c r="U481" s="207"/>
      <c r="V481" s="207"/>
      <c r="W481" s="207"/>
    </row>
    <row r="482" spans="1:23" ht="18.75" customHeight="1">
      <c r="A482" s="201"/>
      <c r="B482" s="202">
        <v>2120256075</v>
      </c>
      <c r="C482" s="203" t="s">
        <v>979</v>
      </c>
      <c r="D482" s="204" t="s">
        <v>1128</v>
      </c>
      <c r="E482" s="143" t="s">
        <v>1120</v>
      </c>
      <c r="F482" s="205">
        <v>35460</v>
      </c>
      <c r="G482" s="144" t="s">
        <v>30</v>
      </c>
      <c r="H482" s="205" t="s">
        <v>1031</v>
      </c>
      <c r="I482" s="144"/>
      <c r="J482" s="144" t="s">
        <v>1031</v>
      </c>
      <c r="K482" s="144"/>
      <c r="L482" s="144">
        <v>92</v>
      </c>
      <c r="M482" s="206" t="str">
        <f t="shared" si="17"/>
        <v>X SẮC</v>
      </c>
      <c r="N482" s="279"/>
      <c r="O482" s="277"/>
      <c r="P482" s="278" t="s">
        <v>1580</v>
      </c>
      <c r="Q482" s="207"/>
      <c r="R482" s="207"/>
      <c r="S482" s="207"/>
      <c r="T482" s="207"/>
      <c r="U482" s="207"/>
      <c r="V482" s="207"/>
      <c r="W482" s="207"/>
    </row>
    <row r="483" spans="1:23" ht="18.75" customHeight="1">
      <c r="A483" s="201"/>
      <c r="B483" s="202">
        <v>2120256830</v>
      </c>
      <c r="C483" s="203" t="s">
        <v>990</v>
      </c>
      <c r="D483" s="204" t="s">
        <v>1011</v>
      </c>
      <c r="E483" s="143" t="s">
        <v>1100</v>
      </c>
      <c r="F483" s="205">
        <v>35702</v>
      </c>
      <c r="G483" s="144" t="s">
        <v>33</v>
      </c>
      <c r="H483" s="205" t="s">
        <v>1031</v>
      </c>
      <c r="I483" s="144"/>
      <c r="J483" s="144" t="s">
        <v>1031</v>
      </c>
      <c r="K483" s="144"/>
      <c r="L483" s="144">
        <v>87</v>
      </c>
      <c r="M483" s="206" t="str">
        <f t="shared" si="17"/>
        <v>TỐT</v>
      </c>
      <c r="N483" s="279"/>
      <c r="O483" s="277"/>
      <c r="P483" s="278" t="s">
        <v>1320</v>
      </c>
      <c r="Q483" s="207"/>
      <c r="R483" s="207"/>
      <c r="S483" s="207"/>
      <c r="T483" s="207"/>
      <c r="U483" s="207"/>
      <c r="V483" s="207"/>
      <c r="W483" s="207"/>
    </row>
    <row r="484" spans="1:23" ht="18.75" customHeight="1">
      <c r="A484" s="201"/>
      <c r="B484" s="202">
        <v>2120256831</v>
      </c>
      <c r="C484" s="203" t="s">
        <v>990</v>
      </c>
      <c r="D484" s="204" t="s">
        <v>1006</v>
      </c>
      <c r="E484" s="143" t="s">
        <v>1091</v>
      </c>
      <c r="F484" s="205">
        <v>35621</v>
      </c>
      <c r="G484" s="144" t="s">
        <v>31</v>
      </c>
      <c r="H484" s="205" t="s">
        <v>982</v>
      </c>
      <c r="I484" s="144"/>
      <c r="J484" s="144" t="s">
        <v>1031</v>
      </c>
      <c r="K484" s="144"/>
      <c r="L484" s="144">
        <v>93</v>
      </c>
      <c r="M484" s="206" t="str">
        <f t="shared" si="17"/>
        <v>X SẮC</v>
      </c>
      <c r="N484" s="279"/>
      <c r="O484" s="277"/>
      <c r="P484" s="278" t="s">
        <v>1391</v>
      </c>
      <c r="Q484" s="207"/>
      <c r="R484" s="207"/>
      <c r="S484" s="207"/>
      <c r="T484" s="207"/>
      <c r="U484" s="207"/>
      <c r="V484" s="207"/>
      <c r="W484" s="207"/>
    </row>
    <row r="485" spans="1:23" ht="18.75" customHeight="1">
      <c r="A485" s="201"/>
      <c r="B485" s="202">
        <v>2120256840</v>
      </c>
      <c r="C485" s="203" t="s">
        <v>990</v>
      </c>
      <c r="D485" s="204" t="s">
        <v>1022</v>
      </c>
      <c r="E485" s="143" t="s">
        <v>1024</v>
      </c>
      <c r="F485" s="205">
        <v>35629</v>
      </c>
      <c r="G485" s="144" t="s">
        <v>31</v>
      </c>
      <c r="H485" s="205" t="s">
        <v>982</v>
      </c>
      <c r="I485" s="144"/>
      <c r="J485" s="144" t="s">
        <v>1031</v>
      </c>
      <c r="K485" s="144"/>
      <c r="L485" s="144">
        <v>93</v>
      </c>
      <c r="M485" s="206" t="str">
        <f t="shared" si="17"/>
        <v>X SẮC</v>
      </c>
      <c r="N485" s="279"/>
      <c r="O485" s="277"/>
      <c r="P485" s="278" t="s">
        <v>1391</v>
      </c>
      <c r="Q485" s="207"/>
      <c r="R485" s="207"/>
      <c r="S485" s="207"/>
      <c r="T485" s="207"/>
      <c r="U485" s="207"/>
      <c r="V485" s="207"/>
      <c r="W485" s="207"/>
    </row>
    <row r="486" spans="1:23" ht="18.75" customHeight="1">
      <c r="A486" s="201"/>
      <c r="B486" s="202">
        <v>2120256888</v>
      </c>
      <c r="C486" s="203" t="s">
        <v>1070</v>
      </c>
      <c r="D486" s="204" t="s">
        <v>1362</v>
      </c>
      <c r="E486" s="143" t="s">
        <v>1050</v>
      </c>
      <c r="F486" s="205">
        <v>35485</v>
      </c>
      <c r="G486" s="144" t="s">
        <v>31</v>
      </c>
      <c r="H486" s="205" t="s">
        <v>982</v>
      </c>
      <c r="I486" s="144"/>
      <c r="J486" s="144" t="s">
        <v>1031</v>
      </c>
      <c r="K486" s="144"/>
      <c r="L486" s="144">
        <v>88</v>
      </c>
      <c r="M486" s="206" t="str">
        <f t="shared" si="17"/>
        <v>TỐT</v>
      </c>
      <c r="N486" s="279"/>
      <c r="O486" s="277"/>
      <c r="P486" s="278" t="s">
        <v>1391</v>
      </c>
      <c r="Q486" s="207"/>
      <c r="R486" s="207"/>
      <c r="S486" s="207"/>
      <c r="T486" s="207"/>
      <c r="U486" s="207"/>
      <c r="V486" s="207"/>
      <c r="W486" s="207"/>
    </row>
    <row r="487" spans="1:23" ht="18.75" customHeight="1">
      <c r="A487" s="201"/>
      <c r="B487" s="202">
        <v>2120256939</v>
      </c>
      <c r="C487" s="203" t="s">
        <v>1052</v>
      </c>
      <c r="D487" s="204" t="s">
        <v>1473</v>
      </c>
      <c r="E487" s="143" t="s">
        <v>1126</v>
      </c>
      <c r="F487" s="205">
        <v>35547</v>
      </c>
      <c r="G487" s="144" t="s">
        <v>32</v>
      </c>
      <c r="H487" s="205" t="s">
        <v>982</v>
      </c>
      <c r="I487" s="144"/>
      <c r="J487" s="144"/>
      <c r="K487" s="144"/>
      <c r="L487" s="144">
        <v>87</v>
      </c>
      <c r="M487" s="206" t="str">
        <f t="shared" si="17"/>
        <v>TỐT</v>
      </c>
      <c r="N487" s="279"/>
      <c r="O487" s="277"/>
      <c r="P487" s="278" t="s">
        <v>1494</v>
      </c>
      <c r="Q487" s="207"/>
      <c r="R487" s="207"/>
      <c r="S487" s="207"/>
      <c r="T487" s="207"/>
      <c r="U487" s="207"/>
      <c r="V487" s="207"/>
      <c r="W487" s="207"/>
    </row>
    <row r="488" spans="1:23" ht="18.75" customHeight="1">
      <c r="A488" s="201"/>
      <c r="B488" s="202">
        <v>2120256964</v>
      </c>
      <c r="C488" s="203" t="s">
        <v>990</v>
      </c>
      <c r="D488" s="204" t="s">
        <v>1194</v>
      </c>
      <c r="E488" s="143" t="s">
        <v>1099</v>
      </c>
      <c r="F488" s="205">
        <v>35497</v>
      </c>
      <c r="G488" s="144" t="s">
        <v>30</v>
      </c>
      <c r="H488" s="205" t="s">
        <v>1031</v>
      </c>
      <c r="I488" s="144"/>
      <c r="J488" s="144" t="s">
        <v>1031</v>
      </c>
      <c r="K488" s="144"/>
      <c r="L488" s="144">
        <v>91</v>
      </c>
      <c r="M488" s="206" t="str">
        <f t="shared" si="17"/>
        <v>X SẮC</v>
      </c>
      <c r="N488" s="279"/>
      <c r="O488" s="277"/>
      <c r="P488" s="278" t="s">
        <v>1580</v>
      </c>
      <c r="Q488" s="207"/>
      <c r="R488" s="207"/>
      <c r="S488" s="207"/>
      <c r="T488" s="207"/>
      <c r="U488" s="207"/>
      <c r="V488" s="207"/>
      <c r="W488" s="207"/>
    </row>
    <row r="489" spans="1:23" ht="18.75" customHeight="1">
      <c r="A489" s="201"/>
      <c r="B489" s="202">
        <v>2120257246</v>
      </c>
      <c r="C489" s="203" t="s">
        <v>1019</v>
      </c>
      <c r="D489" s="204" t="s">
        <v>1221</v>
      </c>
      <c r="E489" s="143" t="s">
        <v>1102</v>
      </c>
      <c r="F489" s="205">
        <v>35769</v>
      </c>
      <c r="G489" s="144" t="s">
        <v>32</v>
      </c>
      <c r="H489" s="205" t="s">
        <v>982</v>
      </c>
      <c r="I489" s="144"/>
      <c r="J489" s="144"/>
      <c r="K489" s="144"/>
      <c r="L489" s="144">
        <v>87</v>
      </c>
      <c r="M489" s="206" t="str">
        <f t="shared" si="17"/>
        <v>TỐT</v>
      </c>
      <c r="N489" s="279"/>
      <c r="O489" s="277"/>
      <c r="P489" s="278" t="s">
        <v>1494</v>
      </c>
      <c r="Q489" s="207"/>
      <c r="R489" s="207"/>
      <c r="S489" s="207"/>
      <c r="T489" s="207"/>
      <c r="U489" s="207"/>
      <c r="V489" s="207"/>
      <c r="W489" s="207"/>
    </row>
    <row r="490" spans="1:23" ht="18.75" customHeight="1">
      <c r="A490" s="201"/>
      <c r="B490" s="202">
        <v>2120257248</v>
      </c>
      <c r="C490" s="203" t="s">
        <v>990</v>
      </c>
      <c r="D490" s="204" t="s">
        <v>1359</v>
      </c>
      <c r="E490" s="143" t="s">
        <v>1068</v>
      </c>
      <c r="F490" s="205">
        <v>35446</v>
      </c>
      <c r="G490" s="144" t="s">
        <v>31</v>
      </c>
      <c r="H490" s="205" t="s">
        <v>982</v>
      </c>
      <c r="I490" s="144"/>
      <c r="J490" s="144" t="s">
        <v>1031</v>
      </c>
      <c r="K490" s="144"/>
      <c r="L490" s="144">
        <v>88</v>
      </c>
      <c r="M490" s="206" t="str">
        <f t="shared" si="17"/>
        <v>TỐT</v>
      </c>
      <c r="N490" s="279"/>
      <c r="O490" s="277"/>
      <c r="P490" s="278" t="s">
        <v>1391</v>
      </c>
      <c r="Q490" s="207"/>
      <c r="R490" s="207"/>
      <c r="S490" s="207"/>
      <c r="T490" s="207"/>
      <c r="U490" s="207"/>
      <c r="V490" s="207"/>
      <c r="W490" s="207"/>
    </row>
    <row r="491" spans="1:23" ht="18.75" customHeight="1">
      <c r="A491" s="201"/>
      <c r="B491" s="202">
        <v>2120257251</v>
      </c>
      <c r="C491" s="203" t="s">
        <v>993</v>
      </c>
      <c r="D491" s="204" t="s">
        <v>1038</v>
      </c>
      <c r="E491" s="143" t="s">
        <v>1020</v>
      </c>
      <c r="F491" s="205">
        <v>35739</v>
      </c>
      <c r="G491" s="144" t="s">
        <v>31</v>
      </c>
      <c r="H491" s="205" t="s">
        <v>982</v>
      </c>
      <c r="I491" s="144"/>
      <c r="J491" s="144" t="s">
        <v>1031</v>
      </c>
      <c r="K491" s="144"/>
      <c r="L491" s="144">
        <v>87</v>
      </c>
      <c r="M491" s="206" t="str">
        <f t="shared" si="17"/>
        <v>TỐT</v>
      </c>
      <c r="N491" s="279"/>
      <c r="O491" s="277"/>
      <c r="P491" s="278" t="s">
        <v>1391</v>
      </c>
      <c r="Q491" s="207"/>
      <c r="R491" s="207"/>
      <c r="S491" s="207"/>
      <c r="T491" s="207"/>
      <c r="U491" s="207"/>
      <c r="V491" s="207"/>
      <c r="W491" s="207"/>
    </row>
    <row r="492" spans="1:23" ht="18.75" customHeight="1">
      <c r="A492" s="201"/>
      <c r="B492" s="202">
        <v>2120257257</v>
      </c>
      <c r="C492" s="203" t="s">
        <v>979</v>
      </c>
      <c r="D492" s="204" t="s">
        <v>1035</v>
      </c>
      <c r="E492" s="143" t="s">
        <v>1299</v>
      </c>
      <c r="F492" s="205">
        <v>35607</v>
      </c>
      <c r="G492" s="144" t="s">
        <v>33</v>
      </c>
      <c r="H492" s="205" t="s">
        <v>1031</v>
      </c>
      <c r="I492" s="144"/>
      <c r="J492" s="144" t="s">
        <v>1031</v>
      </c>
      <c r="K492" s="144"/>
      <c r="L492" s="144">
        <v>0</v>
      </c>
      <c r="M492" s="206" t="str">
        <f t="shared" si="17"/>
        <v>KÉM</v>
      </c>
      <c r="N492" s="279" t="s">
        <v>1144</v>
      </c>
      <c r="O492" s="277" t="s">
        <v>1298</v>
      </c>
      <c r="P492" s="278" t="s">
        <v>1320</v>
      </c>
      <c r="Q492" s="207"/>
      <c r="R492" s="207"/>
      <c r="S492" s="207"/>
      <c r="T492" s="207"/>
      <c r="U492" s="207"/>
      <c r="V492" s="207"/>
      <c r="W492" s="207"/>
    </row>
    <row r="493" spans="1:23" ht="18.75" customHeight="1">
      <c r="A493" s="201"/>
      <c r="B493" s="202">
        <v>2120257260</v>
      </c>
      <c r="C493" s="203" t="s">
        <v>990</v>
      </c>
      <c r="D493" s="204" t="s">
        <v>1125</v>
      </c>
      <c r="E493" s="143" t="s">
        <v>1076</v>
      </c>
      <c r="F493" s="205">
        <v>35469</v>
      </c>
      <c r="G493" s="144" t="s">
        <v>31</v>
      </c>
      <c r="H493" s="205" t="s">
        <v>982</v>
      </c>
      <c r="I493" s="144"/>
      <c r="J493" s="144" t="s">
        <v>1031</v>
      </c>
      <c r="K493" s="144"/>
      <c r="L493" s="144">
        <v>88</v>
      </c>
      <c r="M493" s="206" t="str">
        <f t="shared" si="17"/>
        <v>TỐT</v>
      </c>
      <c r="N493" s="279"/>
      <c r="O493" s="277"/>
      <c r="P493" s="278" t="s">
        <v>1391</v>
      </c>
      <c r="Q493" s="207"/>
      <c r="R493" s="207"/>
      <c r="S493" s="207"/>
      <c r="T493" s="207"/>
      <c r="U493" s="207"/>
      <c r="V493" s="207"/>
      <c r="W493" s="207"/>
    </row>
    <row r="494" spans="1:23" ht="18.75" customHeight="1">
      <c r="A494" s="201"/>
      <c r="B494" s="202">
        <v>2120257261</v>
      </c>
      <c r="C494" s="203" t="s">
        <v>997</v>
      </c>
      <c r="D494" s="204" t="s">
        <v>986</v>
      </c>
      <c r="E494" s="143" t="s">
        <v>1023</v>
      </c>
      <c r="F494" s="205">
        <v>35739</v>
      </c>
      <c r="G494" s="144" t="s">
        <v>31</v>
      </c>
      <c r="H494" s="205" t="s">
        <v>982</v>
      </c>
      <c r="I494" s="144"/>
      <c r="J494" s="144" t="s">
        <v>1031</v>
      </c>
      <c r="K494" s="144"/>
      <c r="L494" s="144">
        <v>87</v>
      </c>
      <c r="M494" s="206" t="str">
        <f t="shared" si="17"/>
        <v>TỐT</v>
      </c>
      <c r="N494" s="279"/>
      <c r="O494" s="277"/>
      <c r="P494" s="278" t="s">
        <v>1391</v>
      </c>
      <c r="Q494" s="207"/>
      <c r="R494" s="207"/>
      <c r="S494" s="207"/>
      <c r="T494" s="207"/>
      <c r="U494" s="207"/>
      <c r="V494" s="207"/>
      <c r="W494" s="207"/>
    </row>
    <row r="495" spans="1:23" ht="18.75" customHeight="1">
      <c r="A495" s="201"/>
      <c r="B495" s="202">
        <v>2120257262</v>
      </c>
      <c r="C495" s="203" t="s">
        <v>990</v>
      </c>
      <c r="D495" s="204" t="s">
        <v>1035</v>
      </c>
      <c r="E495" s="143" t="s">
        <v>1068</v>
      </c>
      <c r="F495" s="205">
        <v>35781</v>
      </c>
      <c r="G495" s="144" t="s">
        <v>30</v>
      </c>
      <c r="H495" s="205" t="s">
        <v>1031</v>
      </c>
      <c r="I495" s="144"/>
      <c r="J495" s="144" t="s">
        <v>1031</v>
      </c>
      <c r="K495" s="144"/>
      <c r="L495" s="144">
        <v>96</v>
      </c>
      <c r="M495" s="206" t="str">
        <f t="shared" si="17"/>
        <v>X SẮC</v>
      </c>
      <c r="N495" s="279"/>
      <c r="O495" s="277"/>
      <c r="P495" s="278" t="s">
        <v>1580</v>
      </c>
      <c r="Q495" s="207"/>
      <c r="R495" s="207"/>
      <c r="S495" s="207"/>
      <c r="T495" s="207"/>
      <c r="U495" s="207"/>
      <c r="V495" s="207"/>
      <c r="W495" s="207"/>
    </row>
    <row r="496" spans="1:23" ht="18.75" customHeight="1">
      <c r="A496" s="201"/>
      <c r="B496" s="202">
        <v>2120257263</v>
      </c>
      <c r="C496" s="203" t="s">
        <v>983</v>
      </c>
      <c r="D496" s="204" t="s">
        <v>1554</v>
      </c>
      <c r="E496" s="143" t="s">
        <v>1271</v>
      </c>
      <c r="F496" s="205">
        <v>35721</v>
      </c>
      <c r="G496" s="144" t="s">
        <v>30</v>
      </c>
      <c r="H496" s="205" t="s">
        <v>1031</v>
      </c>
      <c r="I496" s="144"/>
      <c r="J496" s="144" t="s">
        <v>1031</v>
      </c>
      <c r="K496" s="144"/>
      <c r="L496" s="144">
        <v>86</v>
      </c>
      <c r="M496" s="206" t="str">
        <f t="shared" si="17"/>
        <v>TỐT</v>
      </c>
      <c r="N496" s="279"/>
      <c r="O496" s="277"/>
      <c r="P496" s="278" t="s">
        <v>1580</v>
      </c>
      <c r="Q496" s="207"/>
      <c r="R496" s="207"/>
      <c r="S496" s="207"/>
      <c r="T496" s="207"/>
      <c r="U496" s="207"/>
      <c r="V496" s="207"/>
      <c r="W496" s="207"/>
    </row>
    <row r="497" spans="1:23" ht="18.75" customHeight="1">
      <c r="A497" s="201"/>
      <c r="B497" s="202">
        <v>2120257265</v>
      </c>
      <c r="C497" s="203" t="s">
        <v>990</v>
      </c>
      <c r="D497" s="204" t="s">
        <v>1458</v>
      </c>
      <c r="E497" s="143" t="s">
        <v>981</v>
      </c>
      <c r="F497" s="205">
        <v>35145</v>
      </c>
      <c r="G497" s="144" t="s">
        <v>32</v>
      </c>
      <c r="H497" s="205" t="s">
        <v>982</v>
      </c>
      <c r="I497" s="144"/>
      <c r="J497" s="144"/>
      <c r="K497" s="144"/>
      <c r="L497" s="144">
        <v>90</v>
      </c>
      <c r="M497" s="206" t="str">
        <f t="shared" si="17"/>
        <v>X SẮC</v>
      </c>
      <c r="N497" s="279"/>
      <c r="O497" s="277"/>
      <c r="P497" s="278" t="s">
        <v>1494</v>
      </c>
      <c r="Q497" s="207"/>
      <c r="R497" s="207"/>
      <c r="S497" s="207"/>
      <c r="T497" s="207"/>
      <c r="U497" s="207"/>
      <c r="V497" s="207"/>
      <c r="W497" s="207"/>
    </row>
    <row r="498" spans="1:23" ht="18.75" customHeight="1">
      <c r="A498" s="201"/>
      <c r="B498" s="202">
        <v>2120257268</v>
      </c>
      <c r="C498" s="203" t="s">
        <v>1070</v>
      </c>
      <c r="D498" s="204" t="s">
        <v>1358</v>
      </c>
      <c r="E498" s="143" t="s">
        <v>1061</v>
      </c>
      <c r="F498" s="205">
        <v>35466</v>
      </c>
      <c r="G498" s="144" t="s">
        <v>31</v>
      </c>
      <c r="H498" s="205" t="s">
        <v>982</v>
      </c>
      <c r="I498" s="144"/>
      <c r="J498" s="144" t="s">
        <v>1031</v>
      </c>
      <c r="K498" s="144"/>
      <c r="L498" s="144">
        <v>100</v>
      </c>
      <c r="M498" s="206" t="str">
        <f t="shared" si="17"/>
        <v>X SẮC</v>
      </c>
      <c r="N498" s="279"/>
      <c r="O498" s="277"/>
      <c r="P498" s="278" t="s">
        <v>1391</v>
      </c>
      <c r="Q498" s="207"/>
      <c r="R498" s="207"/>
      <c r="S498" s="207"/>
      <c r="T498" s="207"/>
      <c r="U498" s="207"/>
      <c r="V498" s="207"/>
      <c r="W498" s="207"/>
    </row>
    <row r="499" spans="1:23" ht="18.75" customHeight="1">
      <c r="A499" s="201"/>
      <c r="B499" s="202">
        <v>2120257519</v>
      </c>
      <c r="C499" s="203" t="s">
        <v>1092</v>
      </c>
      <c r="D499" s="204" t="s">
        <v>1022</v>
      </c>
      <c r="E499" s="143" t="s">
        <v>985</v>
      </c>
      <c r="F499" s="205">
        <v>35515</v>
      </c>
      <c r="G499" s="144" t="s">
        <v>32</v>
      </c>
      <c r="H499" s="205" t="s">
        <v>982</v>
      </c>
      <c r="I499" s="144"/>
      <c r="J499" s="144"/>
      <c r="K499" s="144"/>
      <c r="L499" s="144">
        <v>93</v>
      </c>
      <c r="M499" s="206" t="str">
        <f t="shared" si="17"/>
        <v>X SẮC</v>
      </c>
      <c r="N499" s="279"/>
      <c r="O499" s="277"/>
      <c r="P499" s="278" t="s">
        <v>1494</v>
      </c>
      <c r="Q499" s="207"/>
      <c r="R499" s="207"/>
      <c r="S499" s="207"/>
      <c r="T499" s="207"/>
      <c r="U499" s="207"/>
      <c r="V499" s="207"/>
      <c r="W499" s="207"/>
    </row>
    <row r="500" spans="1:23" ht="18.75" customHeight="1">
      <c r="A500" s="201"/>
      <c r="B500" s="202">
        <v>2120257560</v>
      </c>
      <c r="C500" s="203" t="s">
        <v>987</v>
      </c>
      <c r="D500" s="204" t="s">
        <v>1565</v>
      </c>
      <c r="E500" s="143" t="s">
        <v>1228</v>
      </c>
      <c r="F500" s="205">
        <v>35568</v>
      </c>
      <c r="G500" s="144" t="s">
        <v>30</v>
      </c>
      <c r="H500" s="205" t="s">
        <v>1031</v>
      </c>
      <c r="I500" s="144"/>
      <c r="J500" s="144" t="s">
        <v>1031</v>
      </c>
      <c r="K500" s="144"/>
      <c r="L500" s="144">
        <v>0</v>
      </c>
      <c r="M500" s="206" t="str">
        <f t="shared" si="17"/>
        <v>KÉM</v>
      </c>
      <c r="N500" s="279" t="s">
        <v>1566</v>
      </c>
      <c r="O500" s="277"/>
      <c r="P500" s="278" t="s">
        <v>1580</v>
      </c>
      <c r="Q500" s="207"/>
      <c r="R500" s="207"/>
      <c r="S500" s="207"/>
      <c r="T500" s="207"/>
      <c r="U500" s="207"/>
      <c r="V500" s="207"/>
      <c r="W500" s="207"/>
    </row>
    <row r="501" spans="1:23" ht="18.75" customHeight="1">
      <c r="A501" s="201"/>
      <c r="B501" s="202">
        <v>2120257563</v>
      </c>
      <c r="C501" s="203" t="s">
        <v>1463</v>
      </c>
      <c r="D501" s="204" t="s">
        <v>1108</v>
      </c>
      <c r="E501" s="143" t="s">
        <v>1053</v>
      </c>
      <c r="F501" s="205">
        <v>35497</v>
      </c>
      <c r="G501" s="144" t="s">
        <v>32</v>
      </c>
      <c r="H501" s="205" t="s">
        <v>982</v>
      </c>
      <c r="I501" s="144"/>
      <c r="J501" s="144"/>
      <c r="K501" s="144"/>
      <c r="L501" s="144">
        <v>87</v>
      </c>
      <c r="M501" s="206" t="str">
        <f t="shared" si="17"/>
        <v>TỐT</v>
      </c>
      <c r="N501" s="279"/>
      <c r="O501" s="277"/>
      <c r="P501" s="278" t="s">
        <v>1494</v>
      </c>
      <c r="Q501" s="207"/>
      <c r="R501" s="207"/>
      <c r="S501" s="207"/>
      <c r="T501" s="207"/>
      <c r="U501" s="207"/>
      <c r="V501" s="207"/>
      <c r="W501" s="207"/>
    </row>
    <row r="502" spans="1:23" ht="18.75" customHeight="1">
      <c r="A502" s="201"/>
      <c r="B502" s="202">
        <v>2120257722</v>
      </c>
      <c r="C502" s="203" t="s">
        <v>997</v>
      </c>
      <c r="D502" s="204" t="s">
        <v>1011</v>
      </c>
      <c r="E502" s="143" t="s">
        <v>1037</v>
      </c>
      <c r="F502" s="205">
        <v>35535</v>
      </c>
      <c r="G502" s="144" t="s">
        <v>32</v>
      </c>
      <c r="H502" s="205" t="s">
        <v>982</v>
      </c>
      <c r="I502" s="144"/>
      <c r="J502" s="144"/>
      <c r="K502" s="144"/>
      <c r="L502" s="144">
        <v>85</v>
      </c>
      <c r="M502" s="206" t="str">
        <f t="shared" si="17"/>
        <v>TỐT</v>
      </c>
      <c r="N502" s="279"/>
      <c r="O502" s="277"/>
      <c r="P502" s="278" t="s">
        <v>1494</v>
      </c>
      <c r="Q502" s="207"/>
      <c r="R502" s="207"/>
      <c r="S502" s="207"/>
      <c r="T502" s="207"/>
      <c r="U502" s="207"/>
      <c r="V502" s="207"/>
      <c r="W502" s="207"/>
    </row>
    <row r="503" spans="1:23" ht="18.75" customHeight="1">
      <c r="A503" s="201"/>
      <c r="B503" s="202">
        <v>2120257725</v>
      </c>
      <c r="C503" s="203" t="s">
        <v>979</v>
      </c>
      <c r="D503" s="204" t="s">
        <v>1048</v>
      </c>
      <c r="E503" s="143" t="s">
        <v>1042</v>
      </c>
      <c r="F503" s="205">
        <v>35526</v>
      </c>
      <c r="G503" s="144" t="s">
        <v>30</v>
      </c>
      <c r="H503" s="205" t="s">
        <v>1031</v>
      </c>
      <c r="I503" s="144"/>
      <c r="J503" s="144" t="s">
        <v>1031</v>
      </c>
      <c r="K503" s="144"/>
      <c r="L503" s="144">
        <v>88</v>
      </c>
      <c r="M503" s="206" t="str">
        <f t="shared" si="17"/>
        <v>TỐT</v>
      </c>
      <c r="N503" s="279"/>
      <c r="O503" s="277"/>
      <c r="P503" s="278" t="s">
        <v>1580</v>
      </c>
      <c r="Q503" s="207"/>
      <c r="R503" s="207"/>
      <c r="S503" s="207"/>
      <c r="T503" s="207"/>
      <c r="U503" s="207"/>
      <c r="V503" s="207"/>
      <c r="W503" s="207"/>
    </row>
    <row r="504" spans="1:23" ht="18.75" customHeight="1">
      <c r="A504" s="201"/>
      <c r="B504" s="202">
        <v>2120258070</v>
      </c>
      <c r="C504" s="203" t="s">
        <v>1198</v>
      </c>
      <c r="D504" s="204" t="s">
        <v>1001</v>
      </c>
      <c r="E504" s="143" t="s">
        <v>1067</v>
      </c>
      <c r="F504" s="205">
        <v>35635</v>
      </c>
      <c r="G504" s="144" t="s">
        <v>31</v>
      </c>
      <c r="H504" s="205" t="s">
        <v>982</v>
      </c>
      <c r="I504" s="144"/>
      <c r="J504" s="144" t="s">
        <v>1031</v>
      </c>
      <c r="K504" s="144"/>
      <c r="L504" s="144">
        <v>88</v>
      </c>
      <c r="M504" s="206" t="str">
        <f t="shared" si="17"/>
        <v>TỐT</v>
      </c>
      <c r="N504" s="279"/>
      <c r="O504" s="277"/>
      <c r="P504" s="278" t="s">
        <v>1391</v>
      </c>
      <c r="Q504" s="207"/>
      <c r="R504" s="207"/>
      <c r="S504" s="207"/>
      <c r="T504" s="207"/>
      <c r="U504" s="207"/>
      <c r="V504" s="207"/>
      <c r="W504" s="207"/>
    </row>
    <row r="505" spans="1:23" ht="18.75" customHeight="1">
      <c r="A505" s="201"/>
      <c r="B505" s="202">
        <v>2120258110</v>
      </c>
      <c r="C505" s="203" t="s">
        <v>990</v>
      </c>
      <c r="D505" s="204" t="s">
        <v>1222</v>
      </c>
      <c r="E505" s="143" t="s">
        <v>1065</v>
      </c>
      <c r="F505" s="205">
        <v>35638</v>
      </c>
      <c r="G505" s="144" t="s">
        <v>32</v>
      </c>
      <c r="H505" s="205" t="s">
        <v>982</v>
      </c>
      <c r="I505" s="144"/>
      <c r="J505" s="144"/>
      <c r="K505" s="144"/>
      <c r="L505" s="144">
        <v>90</v>
      </c>
      <c r="M505" s="206" t="str">
        <f t="shared" si="17"/>
        <v>X SẮC</v>
      </c>
      <c r="N505" s="279"/>
      <c r="O505" s="277"/>
      <c r="P505" s="278" t="s">
        <v>1494</v>
      </c>
      <c r="Q505" s="207"/>
      <c r="R505" s="207"/>
      <c r="S505" s="207"/>
      <c r="T505" s="207"/>
      <c r="U505" s="207"/>
      <c r="V505" s="207"/>
      <c r="W505" s="207"/>
    </row>
    <row r="506" spans="1:23" ht="18.75" customHeight="1">
      <c r="A506" s="201"/>
      <c r="B506" s="202">
        <v>2120258162</v>
      </c>
      <c r="C506" s="203" t="s">
        <v>990</v>
      </c>
      <c r="D506" s="204" t="s">
        <v>1177</v>
      </c>
      <c r="E506" s="143" t="s">
        <v>1268</v>
      </c>
      <c r="F506" s="205">
        <v>35712</v>
      </c>
      <c r="G506" s="144" t="s">
        <v>31</v>
      </c>
      <c r="H506" s="205" t="s">
        <v>982</v>
      </c>
      <c r="I506" s="144"/>
      <c r="J506" s="144" t="s">
        <v>1031</v>
      </c>
      <c r="K506" s="144"/>
      <c r="L506" s="144">
        <v>77</v>
      </c>
      <c r="M506" s="206" t="str">
        <f t="shared" si="17"/>
        <v>KHÁ</v>
      </c>
      <c r="N506" s="279"/>
      <c r="O506" s="277"/>
      <c r="P506" s="278" t="s">
        <v>1391</v>
      </c>
      <c r="Q506" s="207"/>
      <c r="R506" s="207"/>
      <c r="S506" s="207"/>
      <c r="T506" s="207"/>
      <c r="U506" s="207"/>
      <c r="V506" s="207"/>
      <c r="W506" s="207"/>
    </row>
    <row r="507" spans="1:23" ht="18.75" customHeight="1">
      <c r="A507" s="201"/>
      <c r="B507" s="202">
        <v>2120258207</v>
      </c>
      <c r="C507" s="203" t="s">
        <v>990</v>
      </c>
      <c r="D507" s="204" t="s">
        <v>1006</v>
      </c>
      <c r="E507" s="143" t="s">
        <v>1268</v>
      </c>
      <c r="F507" s="205">
        <v>35706</v>
      </c>
      <c r="G507" s="144" t="s">
        <v>32</v>
      </c>
      <c r="H507" s="205" t="s">
        <v>982</v>
      </c>
      <c r="I507" s="144"/>
      <c r="J507" s="144"/>
      <c r="K507" s="144"/>
      <c r="L507" s="144">
        <v>90</v>
      </c>
      <c r="M507" s="206" t="str">
        <f t="shared" si="17"/>
        <v>X SẮC</v>
      </c>
      <c r="N507" s="279"/>
      <c r="O507" s="277"/>
      <c r="P507" s="278" t="s">
        <v>1494</v>
      </c>
      <c r="Q507" s="207"/>
      <c r="R507" s="207"/>
      <c r="S507" s="207"/>
      <c r="T507" s="207"/>
      <c r="U507" s="207"/>
      <c r="V507" s="207"/>
      <c r="W507" s="207"/>
    </row>
    <row r="508" spans="1:23" ht="18.75" customHeight="1">
      <c r="A508" s="201"/>
      <c r="B508" s="202">
        <v>2120258274</v>
      </c>
      <c r="C508" s="203" t="s">
        <v>979</v>
      </c>
      <c r="D508" s="204" t="s">
        <v>1011</v>
      </c>
      <c r="E508" s="143" t="s">
        <v>1090</v>
      </c>
      <c r="F508" s="205">
        <v>35451</v>
      </c>
      <c r="G508" s="144" t="s">
        <v>30</v>
      </c>
      <c r="H508" s="205" t="s">
        <v>1031</v>
      </c>
      <c r="I508" s="144"/>
      <c r="J508" s="144" t="s">
        <v>1031</v>
      </c>
      <c r="K508" s="144"/>
      <c r="L508" s="144">
        <v>94</v>
      </c>
      <c r="M508" s="206" t="str">
        <f t="shared" si="17"/>
        <v>X SẮC</v>
      </c>
      <c r="N508" s="279"/>
      <c r="O508" s="277"/>
      <c r="P508" s="278" t="s">
        <v>1580</v>
      </c>
      <c r="Q508" s="207"/>
      <c r="R508" s="207"/>
      <c r="S508" s="207"/>
      <c r="T508" s="207"/>
      <c r="U508" s="207"/>
      <c r="V508" s="207"/>
      <c r="W508" s="207"/>
    </row>
    <row r="509" spans="1:23" ht="18.75" customHeight="1">
      <c r="A509" s="201"/>
      <c r="B509" s="202">
        <v>2120258393</v>
      </c>
      <c r="C509" s="203" t="s">
        <v>1032</v>
      </c>
      <c r="D509" s="204" t="s">
        <v>1464</v>
      </c>
      <c r="E509" s="143" t="s">
        <v>1056</v>
      </c>
      <c r="F509" s="205">
        <v>35643</v>
      </c>
      <c r="G509" s="144" t="s">
        <v>32</v>
      </c>
      <c r="H509" s="205" t="s">
        <v>982</v>
      </c>
      <c r="I509" s="144"/>
      <c r="J509" s="144"/>
      <c r="K509" s="144"/>
      <c r="L509" s="144">
        <v>87</v>
      </c>
      <c r="M509" s="206" t="str">
        <f t="shared" si="17"/>
        <v>TỐT</v>
      </c>
      <c r="N509" s="279"/>
      <c r="O509" s="277"/>
      <c r="P509" s="278" t="s">
        <v>1494</v>
      </c>
      <c r="Q509" s="207"/>
      <c r="R509" s="207"/>
      <c r="S509" s="207"/>
      <c r="T509" s="207"/>
      <c r="U509" s="207"/>
      <c r="V509" s="207"/>
      <c r="W509" s="207"/>
    </row>
    <row r="510" spans="1:23" ht="18.75" customHeight="1">
      <c r="A510" s="201"/>
      <c r="B510" s="202">
        <v>2120258397</v>
      </c>
      <c r="C510" s="203" t="s">
        <v>990</v>
      </c>
      <c r="D510" s="204" t="s">
        <v>1128</v>
      </c>
      <c r="E510" s="143" t="s">
        <v>1293</v>
      </c>
      <c r="F510" s="205">
        <v>35655</v>
      </c>
      <c r="G510" s="144" t="s">
        <v>33</v>
      </c>
      <c r="H510" s="205" t="s">
        <v>1031</v>
      </c>
      <c r="I510" s="144"/>
      <c r="J510" s="144" t="s">
        <v>1031</v>
      </c>
      <c r="K510" s="144"/>
      <c r="L510" s="144">
        <v>87</v>
      </c>
      <c r="M510" s="206" t="str">
        <f t="shared" ref="M510:M541" si="18">IF(L510&gt;=90,"X SẮC",IF(L510&gt;=80,"TỐT",IF(L510&gt;=65,"KHÁ",IF(L510&gt;=50,"T. BÌNH",IF(L510&gt;=35,"YẾU","KÉM")))))</f>
        <v>TỐT</v>
      </c>
      <c r="N510" s="279"/>
      <c r="O510" s="277"/>
      <c r="P510" s="278" t="s">
        <v>1320</v>
      </c>
      <c r="Q510" s="207"/>
      <c r="R510" s="207"/>
      <c r="S510" s="207"/>
      <c r="T510" s="207"/>
      <c r="U510" s="207"/>
      <c r="V510" s="207"/>
      <c r="W510" s="207"/>
    </row>
    <row r="511" spans="1:23" ht="18.75" customHeight="1">
      <c r="A511" s="201"/>
      <c r="B511" s="202">
        <v>2120258398</v>
      </c>
      <c r="C511" s="203" t="s">
        <v>987</v>
      </c>
      <c r="D511" s="204" t="s">
        <v>1047</v>
      </c>
      <c r="E511" s="143" t="s">
        <v>1139</v>
      </c>
      <c r="F511" s="205">
        <v>35586</v>
      </c>
      <c r="G511" s="144" t="s">
        <v>33</v>
      </c>
      <c r="H511" s="205" t="s">
        <v>1031</v>
      </c>
      <c r="I511" s="144"/>
      <c r="J511" s="144" t="s">
        <v>1031</v>
      </c>
      <c r="K511" s="144"/>
      <c r="L511" s="144">
        <v>87</v>
      </c>
      <c r="M511" s="206" t="str">
        <f t="shared" si="18"/>
        <v>TỐT</v>
      </c>
      <c r="N511" s="279"/>
      <c r="O511" s="277"/>
      <c r="P511" s="278" t="s">
        <v>1320</v>
      </c>
      <c r="Q511" s="207"/>
      <c r="R511" s="207"/>
      <c r="S511" s="207"/>
      <c r="T511" s="207"/>
      <c r="U511" s="207"/>
      <c r="V511" s="207"/>
      <c r="W511" s="207"/>
    </row>
    <row r="512" spans="1:23" ht="18.75" customHeight="1">
      <c r="A512" s="201"/>
      <c r="B512" s="202">
        <v>2120258399</v>
      </c>
      <c r="C512" s="203" t="s">
        <v>979</v>
      </c>
      <c r="D512" s="204" t="s">
        <v>1078</v>
      </c>
      <c r="E512" s="143" t="s">
        <v>1466</v>
      </c>
      <c r="F512" s="205">
        <v>35537</v>
      </c>
      <c r="G512" s="144" t="s">
        <v>32</v>
      </c>
      <c r="H512" s="205" t="s">
        <v>982</v>
      </c>
      <c r="I512" s="144"/>
      <c r="J512" s="144"/>
      <c r="K512" s="144"/>
      <c r="L512" s="144">
        <v>98</v>
      </c>
      <c r="M512" s="206" t="str">
        <f t="shared" si="18"/>
        <v>X SẮC</v>
      </c>
      <c r="N512" s="279"/>
      <c r="O512" s="277"/>
      <c r="P512" s="278" t="s">
        <v>1494</v>
      </c>
      <c r="Q512" s="207"/>
      <c r="R512" s="207"/>
      <c r="S512" s="207"/>
      <c r="T512" s="207"/>
      <c r="U512" s="207"/>
      <c r="V512" s="207"/>
      <c r="W512" s="207"/>
    </row>
    <row r="513" spans="1:23" ht="18.75" customHeight="1">
      <c r="A513" s="201"/>
      <c r="B513" s="202">
        <v>2120258402</v>
      </c>
      <c r="C513" s="203" t="s">
        <v>990</v>
      </c>
      <c r="D513" s="204" t="s">
        <v>1011</v>
      </c>
      <c r="E513" s="143" t="s">
        <v>1163</v>
      </c>
      <c r="F513" s="205">
        <v>35767</v>
      </c>
      <c r="G513" s="144" t="s">
        <v>33</v>
      </c>
      <c r="H513" s="205" t="s">
        <v>1031</v>
      </c>
      <c r="I513" s="144"/>
      <c r="J513" s="144" t="s">
        <v>1031</v>
      </c>
      <c r="K513" s="144"/>
      <c r="L513" s="144">
        <v>87</v>
      </c>
      <c r="M513" s="206" t="str">
        <f t="shared" si="18"/>
        <v>TỐT</v>
      </c>
      <c r="N513" s="279"/>
      <c r="O513" s="277"/>
      <c r="P513" s="278" t="s">
        <v>1320</v>
      </c>
      <c r="Q513" s="207"/>
      <c r="R513" s="207"/>
      <c r="S513" s="207"/>
      <c r="T513" s="207"/>
      <c r="U513" s="207"/>
      <c r="V513" s="207"/>
      <c r="W513" s="207"/>
    </row>
    <row r="514" spans="1:23" ht="18.75" customHeight="1">
      <c r="A514" s="201"/>
      <c r="B514" s="202">
        <v>2120258631</v>
      </c>
      <c r="C514" s="203" t="s">
        <v>993</v>
      </c>
      <c r="D514" s="204" t="s">
        <v>1011</v>
      </c>
      <c r="E514" s="143" t="s">
        <v>1364</v>
      </c>
      <c r="F514" s="205">
        <v>35476</v>
      </c>
      <c r="G514" s="144" t="s">
        <v>31</v>
      </c>
      <c r="H514" s="205" t="s">
        <v>982</v>
      </c>
      <c r="I514" s="144"/>
      <c r="J514" s="144" t="s">
        <v>1031</v>
      </c>
      <c r="K514" s="144"/>
      <c r="L514" s="144">
        <v>88</v>
      </c>
      <c r="M514" s="206" t="str">
        <f t="shared" si="18"/>
        <v>TỐT</v>
      </c>
      <c r="N514" s="279"/>
      <c r="O514" s="277"/>
      <c r="P514" s="278" t="s">
        <v>1391</v>
      </c>
      <c r="Q514" s="207"/>
      <c r="R514" s="207"/>
      <c r="S514" s="207"/>
      <c r="T514" s="207"/>
      <c r="U514" s="207"/>
      <c r="V514" s="207"/>
      <c r="W514" s="207"/>
    </row>
    <row r="515" spans="1:23" ht="18.75" customHeight="1">
      <c r="A515" s="201"/>
      <c r="B515" s="202">
        <v>2120258633</v>
      </c>
      <c r="C515" s="203" t="s">
        <v>1046</v>
      </c>
      <c r="D515" s="204" t="s">
        <v>1022</v>
      </c>
      <c r="E515" s="143" t="s">
        <v>989</v>
      </c>
      <c r="F515" s="205">
        <v>35736</v>
      </c>
      <c r="G515" s="144" t="s">
        <v>33</v>
      </c>
      <c r="H515" s="205" t="s">
        <v>1031</v>
      </c>
      <c r="I515" s="144"/>
      <c r="J515" s="144" t="s">
        <v>1031</v>
      </c>
      <c r="K515" s="144"/>
      <c r="L515" s="144">
        <v>87</v>
      </c>
      <c r="M515" s="206" t="str">
        <f t="shared" si="18"/>
        <v>TỐT</v>
      </c>
      <c r="N515" s="279"/>
      <c r="O515" s="277"/>
      <c r="P515" s="278" t="s">
        <v>1320</v>
      </c>
      <c r="Q515" s="207"/>
      <c r="R515" s="207"/>
      <c r="S515" s="207"/>
      <c r="T515" s="207"/>
      <c r="U515" s="207"/>
      <c r="V515" s="207"/>
      <c r="W515" s="207"/>
    </row>
    <row r="516" spans="1:23" ht="18.75" customHeight="1">
      <c r="A516" s="201"/>
      <c r="B516" s="202">
        <v>2120258958</v>
      </c>
      <c r="C516" s="203" t="s">
        <v>1052</v>
      </c>
      <c r="D516" s="204" t="s">
        <v>1022</v>
      </c>
      <c r="E516" s="143" t="s">
        <v>1218</v>
      </c>
      <c r="F516" s="205">
        <v>35474</v>
      </c>
      <c r="G516" s="144" t="s">
        <v>33</v>
      </c>
      <c r="H516" s="205" t="s">
        <v>1031</v>
      </c>
      <c r="I516" s="144"/>
      <c r="J516" s="144" t="s">
        <v>1031</v>
      </c>
      <c r="K516" s="144"/>
      <c r="L516" s="144">
        <v>87</v>
      </c>
      <c r="M516" s="206" t="str">
        <f t="shared" si="18"/>
        <v>TỐT</v>
      </c>
      <c r="N516" s="279"/>
      <c r="O516" s="277"/>
      <c r="P516" s="278" t="s">
        <v>1320</v>
      </c>
      <c r="Q516" s="207"/>
      <c r="R516" s="207"/>
      <c r="S516" s="207"/>
      <c r="T516" s="207"/>
      <c r="U516" s="207"/>
      <c r="V516" s="207"/>
      <c r="W516" s="207"/>
    </row>
    <row r="517" spans="1:23" ht="18.75" customHeight="1">
      <c r="A517" s="201"/>
      <c r="B517" s="202">
        <v>2120258960</v>
      </c>
      <c r="C517" s="203" t="s">
        <v>990</v>
      </c>
      <c r="D517" s="204" t="s">
        <v>1177</v>
      </c>
      <c r="E517" s="143" t="s">
        <v>1263</v>
      </c>
      <c r="F517" s="205">
        <v>35648</v>
      </c>
      <c r="G517" s="144" t="s">
        <v>30</v>
      </c>
      <c r="H517" s="205" t="s">
        <v>1031</v>
      </c>
      <c r="I517" s="144"/>
      <c r="J517" s="144" t="s">
        <v>1031</v>
      </c>
      <c r="K517" s="144"/>
      <c r="L517" s="144">
        <v>86</v>
      </c>
      <c r="M517" s="206" t="str">
        <f t="shared" si="18"/>
        <v>TỐT</v>
      </c>
      <c r="N517" s="279"/>
      <c r="O517" s="277"/>
      <c r="P517" s="278" t="s">
        <v>1580</v>
      </c>
      <c r="Q517" s="207"/>
      <c r="R517" s="207"/>
      <c r="S517" s="207"/>
      <c r="T517" s="207"/>
      <c r="U517" s="207"/>
      <c r="V517" s="207"/>
      <c r="W517" s="207"/>
    </row>
    <row r="518" spans="1:23" ht="18.75" customHeight="1">
      <c r="A518" s="201"/>
      <c r="B518" s="202">
        <v>2120259151</v>
      </c>
      <c r="C518" s="203" t="s">
        <v>999</v>
      </c>
      <c r="D518" s="204" t="s">
        <v>1014</v>
      </c>
      <c r="E518" s="143" t="s">
        <v>988</v>
      </c>
      <c r="F518" s="205">
        <v>35483</v>
      </c>
      <c r="G518" s="144" t="s">
        <v>32</v>
      </c>
      <c r="H518" s="205" t="s">
        <v>982</v>
      </c>
      <c r="I518" s="144"/>
      <c r="J518" s="144"/>
      <c r="K518" s="144"/>
      <c r="L518" s="144">
        <v>90</v>
      </c>
      <c r="M518" s="206" t="str">
        <f t="shared" si="18"/>
        <v>X SẮC</v>
      </c>
      <c r="N518" s="279"/>
      <c r="O518" s="277"/>
      <c r="P518" s="278" t="s">
        <v>1494</v>
      </c>
      <c r="Q518" s="207"/>
      <c r="R518" s="207"/>
      <c r="S518" s="207"/>
      <c r="T518" s="207"/>
      <c r="U518" s="207"/>
      <c r="V518" s="207"/>
      <c r="W518" s="207"/>
    </row>
    <row r="519" spans="1:23" ht="18.75" customHeight="1">
      <c r="A519" s="201"/>
      <c r="B519" s="202">
        <v>2120259167</v>
      </c>
      <c r="C519" s="203" t="s">
        <v>987</v>
      </c>
      <c r="D519" s="204" t="s">
        <v>1022</v>
      </c>
      <c r="E519" s="143" t="s">
        <v>1021</v>
      </c>
      <c r="F519" s="205">
        <v>35417</v>
      </c>
      <c r="G519" s="144" t="s">
        <v>31</v>
      </c>
      <c r="H519" s="205" t="s">
        <v>982</v>
      </c>
      <c r="I519" s="144"/>
      <c r="J519" s="144" t="s">
        <v>1031</v>
      </c>
      <c r="K519" s="144"/>
      <c r="L519" s="144">
        <v>87</v>
      </c>
      <c r="M519" s="206" t="str">
        <f t="shared" si="18"/>
        <v>TỐT</v>
      </c>
      <c r="N519" s="279"/>
      <c r="O519" s="277"/>
      <c r="P519" s="278" t="s">
        <v>1391</v>
      </c>
      <c r="Q519" s="207"/>
      <c r="R519" s="207"/>
      <c r="S519" s="207"/>
      <c r="T519" s="207"/>
      <c r="U519" s="207"/>
      <c r="V519" s="207"/>
      <c r="W519" s="207"/>
    </row>
    <row r="520" spans="1:23" ht="18.75" customHeight="1">
      <c r="A520" s="201"/>
      <c r="B520" s="202">
        <v>2120259220</v>
      </c>
      <c r="C520" s="203" t="s">
        <v>1015</v>
      </c>
      <c r="D520" s="204" t="s">
        <v>1121</v>
      </c>
      <c r="E520" s="143" t="s">
        <v>989</v>
      </c>
      <c r="F520" s="205">
        <v>35456</v>
      </c>
      <c r="G520" s="144" t="s">
        <v>30</v>
      </c>
      <c r="H520" s="205" t="s">
        <v>1031</v>
      </c>
      <c r="I520" s="144"/>
      <c r="J520" s="144" t="s">
        <v>1031</v>
      </c>
      <c r="K520" s="144"/>
      <c r="L520" s="144">
        <v>89</v>
      </c>
      <c r="M520" s="206" t="str">
        <f t="shared" si="18"/>
        <v>TỐT</v>
      </c>
      <c r="N520" s="279"/>
      <c r="O520" s="277"/>
      <c r="P520" s="278" t="s">
        <v>1580</v>
      </c>
      <c r="Q520" s="207"/>
      <c r="R520" s="207"/>
      <c r="S520" s="207"/>
      <c r="T520" s="207"/>
      <c r="U520" s="207"/>
      <c r="V520" s="207"/>
      <c r="W520" s="207"/>
    </row>
    <row r="521" spans="1:23" ht="18.75" customHeight="1">
      <c r="A521" s="201"/>
      <c r="B521" s="202">
        <v>2120259226</v>
      </c>
      <c r="C521" s="203" t="s">
        <v>1070</v>
      </c>
      <c r="D521" s="204" t="s">
        <v>1038</v>
      </c>
      <c r="E521" s="143" t="s">
        <v>1091</v>
      </c>
      <c r="F521" s="205">
        <v>35695</v>
      </c>
      <c r="G521" s="144" t="s">
        <v>31</v>
      </c>
      <c r="H521" s="205" t="s">
        <v>982</v>
      </c>
      <c r="I521" s="144"/>
      <c r="J521" s="144" t="s">
        <v>1031</v>
      </c>
      <c r="K521" s="144"/>
      <c r="L521" s="144">
        <v>98</v>
      </c>
      <c r="M521" s="206" t="str">
        <f t="shared" si="18"/>
        <v>X SẮC</v>
      </c>
      <c r="N521" s="279"/>
      <c r="O521" s="277"/>
      <c r="P521" s="278" t="s">
        <v>1391</v>
      </c>
      <c r="Q521" s="207"/>
      <c r="R521" s="207"/>
      <c r="S521" s="207"/>
      <c r="T521" s="207"/>
      <c r="U521" s="207"/>
      <c r="V521" s="207"/>
      <c r="W521" s="207"/>
    </row>
    <row r="522" spans="1:23" ht="18.75" customHeight="1">
      <c r="A522" s="201"/>
      <c r="B522" s="202">
        <v>2120259242</v>
      </c>
      <c r="C522" s="203" t="s">
        <v>990</v>
      </c>
      <c r="D522" s="204" t="s">
        <v>1148</v>
      </c>
      <c r="E522" s="143" t="s">
        <v>1067</v>
      </c>
      <c r="F522" s="205">
        <v>35753</v>
      </c>
      <c r="G522" s="144" t="s">
        <v>32</v>
      </c>
      <c r="H522" s="205" t="s">
        <v>982</v>
      </c>
      <c r="I522" s="144"/>
      <c r="J522" s="144"/>
      <c r="K522" s="144"/>
      <c r="L522" s="144">
        <v>90</v>
      </c>
      <c r="M522" s="206" t="str">
        <f t="shared" si="18"/>
        <v>X SẮC</v>
      </c>
      <c r="N522" s="279"/>
      <c r="O522" s="277"/>
      <c r="P522" s="278" t="s">
        <v>1494</v>
      </c>
      <c r="Q522" s="207"/>
      <c r="R522" s="207"/>
      <c r="S522" s="207"/>
      <c r="T522" s="207"/>
      <c r="U522" s="207"/>
      <c r="V522" s="207"/>
      <c r="W522" s="207"/>
    </row>
    <row r="523" spans="1:23" ht="18.75" customHeight="1">
      <c r="A523" s="201"/>
      <c r="B523" s="202">
        <v>2120259285</v>
      </c>
      <c r="C523" s="203" t="s">
        <v>993</v>
      </c>
      <c r="D523" s="204" t="s">
        <v>1022</v>
      </c>
      <c r="E523" s="143" t="s">
        <v>1356</v>
      </c>
      <c r="F523" s="205">
        <v>35576</v>
      </c>
      <c r="G523" s="144" t="s">
        <v>31</v>
      </c>
      <c r="H523" s="205" t="s">
        <v>982</v>
      </c>
      <c r="I523" s="144"/>
      <c r="J523" s="144" t="s">
        <v>1031</v>
      </c>
      <c r="K523" s="144"/>
      <c r="L523" s="144">
        <v>98</v>
      </c>
      <c r="M523" s="206" t="str">
        <f t="shared" si="18"/>
        <v>X SẮC</v>
      </c>
      <c r="N523" s="279"/>
      <c r="O523" s="277"/>
      <c r="P523" s="278" t="s">
        <v>1391</v>
      </c>
      <c r="Q523" s="207"/>
      <c r="R523" s="207"/>
      <c r="S523" s="207"/>
      <c r="T523" s="207"/>
      <c r="U523" s="207"/>
      <c r="V523" s="207"/>
      <c r="W523" s="207"/>
    </row>
    <row r="524" spans="1:23" ht="18.75" customHeight="1">
      <c r="A524" s="201"/>
      <c r="B524" s="202">
        <v>2120259407</v>
      </c>
      <c r="C524" s="203" t="s">
        <v>1046</v>
      </c>
      <c r="D524" s="204" t="s">
        <v>1011</v>
      </c>
      <c r="E524" s="143" t="s">
        <v>1021</v>
      </c>
      <c r="F524" s="205">
        <v>35551</v>
      </c>
      <c r="G524" s="144" t="s">
        <v>30</v>
      </c>
      <c r="H524" s="205" t="s">
        <v>1031</v>
      </c>
      <c r="I524" s="144"/>
      <c r="J524" s="144" t="s">
        <v>1031</v>
      </c>
      <c r="K524" s="144"/>
      <c r="L524" s="144">
        <v>100</v>
      </c>
      <c r="M524" s="206" t="str">
        <f t="shared" si="18"/>
        <v>X SẮC</v>
      </c>
      <c r="N524" s="279"/>
      <c r="O524" s="277"/>
      <c r="P524" s="278" t="s">
        <v>1580</v>
      </c>
      <c r="Q524" s="207"/>
      <c r="R524" s="207"/>
      <c r="S524" s="207"/>
      <c r="T524" s="207"/>
      <c r="U524" s="207"/>
      <c r="V524" s="207"/>
      <c r="W524" s="207"/>
    </row>
    <row r="525" spans="1:23" ht="18.75" customHeight="1">
      <c r="A525" s="201"/>
      <c r="B525" s="202">
        <v>2120259411</v>
      </c>
      <c r="C525" s="203" t="s">
        <v>979</v>
      </c>
      <c r="D525" s="204" t="s">
        <v>1038</v>
      </c>
      <c r="E525" s="143" t="s">
        <v>1021</v>
      </c>
      <c r="F525" s="205">
        <v>34927</v>
      </c>
      <c r="G525" s="144" t="s">
        <v>33</v>
      </c>
      <c r="H525" s="205" t="s">
        <v>1031</v>
      </c>
      <c r="I525" s="144"/>
      <c r="J525" s="144" t="s">
        <v>1031</v>
      </c>
      <c r="K525" s="144"/>
      <c r="L525" s="144">
        <v>87</v>
      </c>
      <c r="M525" s="206" t="str">
        <f t="shared" si="18"/>
        <v>TỐT</v>
      </c>
      <c r="N525" s="279"/>
      <c r="O525" s="277"/>
      <c r="P525" s="278" t="s">
        <v>1320</v>
      </c>
      <c r="Q525" s="207"/>
      <c r="R525" s="207"/>
      <c r="S525" s="207"/>
      <c r="T525" s="207"/>
      <c r="U525" s="207"/>
      <c r="V525" s="207"/>
      <c r="W525" s="207"/>
    </row>
    <row r="526" spans="1:23" ht="18.75" customHeight="1">
      <c r="A526" s="201"/>
      <c r="B526" s="202">
        <v>2120259424</v>
      </c>
      <c r="C526" s="203" t="s">
        <v>985</v>
      </c>
      <c r="D526" s="204" t="s">
        <v>1038</v>
      </c>
      <c r="E526" s="143" t="s">
        <v>1104</v>
      </c>
      <c r="F526" s="205">
        <v>35571</v>
      </c>
      <c r="G526" s="144" t="s">
        <v>33</v>
      </c>
      <c r="H526" s="205" t="s">
        <v>1031</v>
      </c>
      <c r="I526" s="144"/>
      <c r="J526" s="144" t="s">
        <v>1031</v>
      </c>
      <c r="K526" s="144"/>
      <c r="L526" s="144">
        <v>80</v>
      </c>
      <c r="M526" s="206" t="str">
        <f t="shared" si="18"/>
        <v>TỐT</v>
      </c>
      <c r="N526" s="279"/>
      <c r="O526" s="277"/>
      <c r="P526" s="278" t="s">
        <v>1320</v>
      </c>
      <c r="Q526" s="207"/>
      <c r="R526" s="207"/>
      <c r="S526" s="207"/>
      <c r="T526" s="207"/>
      <c r="U526" s="207"/>
      <c r="V526" s="207"/>
      <c r="W526" s="207"/>
    </row>
    <row r="527" spans="1:23" ht="18.75" customHeight="1">
      <c r="A527" s="201"/>
      <c r="B527" s="202">
        <v>2120259470</v>
      </c>
      <c r="C527" s="203" t="s">
        <v>990</v>
      </c>
      <c r="D527" s="204" t="s">
        <v>1011</v>
      </c>
      <c r="E527" s="143" t="s">
        <v>1023</v>
      </c>
      <c r="F527" s="205">
        <v>35387</v>
      </c>
      <c r="G527" s="144" t="s">
        <v>30</v>
      </c>
      <c r="H527" s="205" t="s">
        <v>1031</v>
      </c>
      <c r="I527" s="144"/>
      <c r="J527" s="144" t="s">
        <v>1031</v>
      </c>
      <c r="K527" s="144"/>
      <c r="L527" s="144">
        <v>86</v>
      </c>
      <c r="M527" s="206" t="str">
        <f t="shared" si="18"/>
        <v>TỐT</v>
      </c>
      <c r="N527" s="279"/>
      <c r="O527" s="277"/>
      <c r="P527" s="278" t="s">
        <v>1580</v>
      </c>
      <c r="Q527" s="207"/>
      <c r="R527" s="207"/>
      <c r="S527" s="207"/>
      <c r="T527" s="207"/>
      <c r="U527" s="207"/>
      <c r="V527" s="207"/>
      <c r="W527" s="207"/>
    </row>
    <row r="528" spans="1:23" ht="18.75" customHeight="1">
      <c r="A528" s="201"/>
      <c r="B528" s="202">
        <v>2120259526</v>
      </c>
      <c r="C528" s="203" t="s">
        <v>1010</v>
      </c>
      <c r="D528" s="204" t="s">
        <v>1048</v>
      </c>
      <c r="E528" s="143" t="s">
        <v>1023</v>
      </c>
      <c r="F528" s="205">
        <v>33848</v>
      </c>
      <c r="G528" s="144" t="s">
        <v>33</v>
      </c>
      <c r="H528" s="205" t="s">
        <v>1031</v>
      </c>
      <c r="I528" s="144"/>
      <c r="J528" s="144" t="s">
        <v>1031</v>
      </c>
      <c r="K528" s="144"/>
      <c r="L528" s="144">
        <v>87</v>
      </c>
      <c r="M528" s="206" t="str">
        <f t="shared" si="18"/>
        <v>TỐT</v>
      </c>
      <c r="N528" s="279"/>
      <c r="O528" s="277"/>
      <c r="P528" s="278" t="s">
        <v>1320</v>
      </c>
      <c r="Q528" s="207"/>
      <c r="R528" s="207"/>
      <c r="S528" s="207"/>
      <c r="T528" s="207"/>
      <c r="U528" s="207"/>
      <c r="V528" s="207"/>
      <c r="W528" s="207"/>
    </row>
    <row r="529" spans="1:23" ht="18.75" customHeight="1">
      <c r="A529" s="201"/>
      <c r="B529" s="202">
        <v>2120259541</v>
      </c>
      <c r="C529" s="203" t="s">
        <v>990</v>
      </c>
      <c r="D529" s="204" t="s">
        <v>1383</v>
      </c>
      <c r="E529" s="143" t="s">
        <v>1310</v>
      </c>
      <c r="F529" s="205">
        <v>35571</v>
      </c>
      <c r="G529" s="144" t="s">
        <v>32</v>
      </c>
      <c r="H529" s="205" t="s">
        <v>982</v>
      </c>
      <c r="I529" s="144"/>
      <c r="J529" s="144"/>
      <c r="K529" s="144"/>
      <c r="L529" s="144">
        <v>87</v>
      </c>
      <c r="M529" s="206" t="str">
        <f t="shared" si="18"/>
        <v>TỐT</v>
      </c>
      <c r="N529" s="279"/>
      <c r="O529" s="277"/>
      <c r="P529" s="278" t="s">
        <v>1494</v>
      </c>
      <c r="Q529" s="207"/>
      <c r="R529" s="207"/>
      <c r="S529" s="207"/>
      <c r="T529" s="207"/>
      <c r="U529" s="207"/>
      <c r="V529" s="207"/>
      <c r="W529" s="207"/>
    </row>
    <row r="530" spans="1:23" ht="18.75" customHeight="1">
      <c r="A530" s="201"/>
      <c r="B530" s="202">
        <v>2120259557</v>
      </c>
      <c r="C530" s="203" t="s">
        <v>990</v>
      </c>
      <c r="D530" s="204" t="s">
        <v>1249</v>
      </c>
      <c r="E530" s="143" t="s">
        <v>1045</v>
      </c>
      <c r="F530" s="205">
        <v>35712</v>
      </c>
      <c r="G530" s="144" t="s">
        <v>30</v>
      </c>
      <c r="H530" s="205" t="s">
        <v>1031</v>
      </c>
      <c r="I530" s="144"/>
      <c r="J530" s="144" t="s">
        <v>1031</v>
      </c>
      <c r="K530" s="144"/>
      <c r="L530" s="144">
        <v>83</v>
      </c>
      <c r="M530" s="206" t="str">
        <f t="shared" si="18"/>
        <v>TỐT</v>
      </c>
      <c r="N530" s="279"/>
      <c r="O530" s="277"/>
      <c r="P530" s="278" t="s">
        <v>1580</v>
      </c>
      <c r="Q530" s="207"/>
      <c r="R530" s="207"/>
      <c r="S530" s="207"/>
      <c r="T530" s="207"/>
      <c r="U530" s="207"/>
      <c r="V530" s="207"/>
      <c r="W530" s="207"/>
    </row>
    <row r="531" spans="1:23" ht="18.75" customHeight="1">
      <c r="A531" s="201"/>
      <c r="B531" s="202">
        <v>2120259577</v>
      </c>
      <c r="C531" s="203" t="s">
        <v>990</v>
      </c>
      <c r="D531" s="204" t="s">
        <v>1555</v>
      </c>
      <c r="E531" s="143" t="s">
        <v>988</v>
      </c>
      <c r="F531" s="205">
        <v>35702</v>
      </c>
      <c r="G531" s="144" t="s">
        <v>30</v>
      </c>
      <c r="H531" s="205" t="s">
        <v>1031</v>
      </c>
      <c r="I531" s="144"/>
      <c r="J531" s="144" t="s">
        <v>1031</v>
      </c>
      <c r="K531" s="144"/>
      <c r="L531" s="144">
        <v>89</v>
      </c>
      <c r="M531" s="206" t="str">
        <f t="shared" si="18"/>
        <v>TỐT</v>
      </c>
      <c r="N531" s="279"/>
      <c r="O531" s="277"/>
      <c r="P531" s="278" t="s">
        <v>1580</v>
      </c>
      <c r="Q531" s="207"/>
      <c r="R531" s="207"/>
      <c r="S531" s="207"/>
      <c r="T531" s="207"/>
      <c r="U531" s="207"/>
      <c r="V531" s="207"/>
      <c r="W531" s="207"/>
    </row>
    <row r="532" spans="1:23" ht="18.75" customHeight="1">
      <c r="A532" s="201"/>
      <c r="B532" s="202">
        <v>2120259601</v>
      </c>
      <c r="C532" s="203" t="s">
        <v>990</v>
      </c>
      <c r="D532" s="204" t="s">
        <v>1038</v>
      </c>
      <c r="E532" s="143" t="s">
        <v>1024</v>
      </c>
      <c r="F532" s="205">
        <v>35547</v>
      </c>
      <c r="G532" s="144" t="s">
        <v>32</v>
      </c>
      <c r="H532" s="205" t="s">
        <v>982</v>
      </c>
      <c r="I532" s="144"/>
      <c r="J532" s="144"/>
      <c r="K532" s="144"/>
      <c r="L532" s="144">
        <v>82</v>
      </c>
      <c r="M532" s="206" t="str">
        <f t="shared" si="18"/>
        <v>TỐT</v>
      </c>
      <c r="N532" s="279"/>
      <c r="O532" s="277"/>
      <c r="P532" s="278" t="s">
        <v>1494</v>
      </c>
      <c r="Q532" s="207"/>
      <c r="R532" s="207"/>
      <c r="S532" s="207"/>
      <c r="T532" s="207"/>
      <c r="U532" s="207"/>
      <c r="V532" s="207"/>
      <c r="W532" s="207"/>
    </row>
    <row r="533" spans="1:23" ht="18.75" customHeight="1">
      <c r="A533" s="201"/>
      <c r="B533" s="202">
        <v>2120259686</v>
      </c>
      <c r="C533" s="203" t="s">
        <v>1198</v>
      </c>
      <c r="D533" s="204" t="s">
        <v>1038</v>
      </c>
      <c r="E533" s="143" t="s">
        <v>1091</v>
      </c>
      <c r="F533" s="205">
        <v>35784</v>
      </c>
      <c r="G533" s="144" t="s">
        <v>30</v>
      </c>
      <c r="H533" s="205" t="s">
        <v>1031</v>
      </c>
      <c r="I533" s="144"/>
      <c r="J533" s="144" t="s">
        <v>1031</v>
      </c>
      <c r="K533" s="144"/>
      <c r="L533" s="144">
        <v>94</v>
      </c>
      <c r="M533" s="206" t="str">
        <f t="shared" si="18"/>
        <v>X SẮC</v>
      </c>
      <c r="N533" s="279"/>
      <c r="O533" s="277"/>
      <c r="P533" s="278" t="s">
        <v>1580</v>
      </c>
      <c r="Q533" s="207"/>
      <c r="R533" s="207"/>
      <c r="S533" s="207"/>
      <c r="T533" s="207"/>
      <c r="U533" s="207"/>
      <c r="V533" s="207"/>
      <c r="W533" s="207"/>
    </row>
    <row r="534" spans="1:23" ht="18.75" customHeight="1">
      <c r="A534" s="201"/>
      <c r="B534" s="202">
        <v>2120259696</v>
      </c>
      <c r="C534" s="203" t="s">
        <v>987</v>
      </c>
      <c r="D534" s="204" t="s">
        <v>1057</v>
      </c>
      <c r="E534" s="143" t="s">
        <v>1018</v>
      </c>
      <c r="F534" s="205">
        <v>35698</v>
      </c>
      <c r="G534" s="144" t="s">
        <v>32</v>
      </c>
      <c r="H534" s="205" t="s">
        <v>982</v>
      </c>
      <c r="I534" s="144"/>
      <c r="J534" s="144"/>
      <c r="K534" s="144"/>
      <c r="L534" s="144">
        <v>87</v>
      </c>
      <c r="M534" s="206" t="str">
        <f t="shared" si="18"/>
        <v>TỐT</v>
      </c>
      <c r="N534" s="279"/>
      <c r="O534" s="277"/>
      <c r="P534" s="278" t="s">
        <v>1494</v>
      </c>
      <c r="Q534" s="207"/>
      <c r="R534" s="207"/>
      <c r="S534" s="207"/>
      <c r="T534" s="207"/>
      <c r="U534" s="207"/>
      <c r="V534" s="207"/>
      <c r="W534" s="207"/>
    </row>
    <row r="535" spans="1:23" ht="18.75" customHeight="1">
      <c r="A535" s="201"/>
      <c r="B535" s="202">
        <v>2120259711</v>
      </c>
      <c r="C535" s="203" t="s">
        <v>990</v>
      </c>
      <c r="D535" s="204" t="s">
        <v>1011</v>
      </c>
      <c r="E535" s="143" t="s">
        <v>1368</v>
      </c>
      <c r="F535" s="205">
        <v>35212</v>
      </c>
      <c r="G535" s="144" t="s">
        <v>31</v>
      </c>
      <c r="H535" s="205" t="s">
        <v>982</v>
      </c>
      <c r="I535" s="144"/>
      <c r="J535" s="144" t="s">
        <v>1031</v>
      </c>
      <c r="K535" s="144"/>
      <c r="L535" s="144">
        <v>100</v>
      </c>
      <c r="M535" s="206" t="str">
        <f t="shared" si="18"/>
        <v>X SẮC</v>
      </c>
      <c r="N535" s="279"/>
      <c r="O535" s="277"/>
      <c r="P535" s="278" t="s">
        <v>1391</v>
      </c>
      <c r="Q535" s="207"/>
      <c r="R535" s="207"/>
      <c r="S535" s="207"/>
      <c r="T535" s="207"/>
      <c r="U535" s="207"/>
      <c r="V535" s="207"/>
      <c r="W535" s="207"/>
    </row>
    <row r="536" spans="1:23" ht="18.75" customHeight="1">
      <c r="A536" s="201"/>
      <c r="B536" s="202">
        <v>2120259750</v>
      </c>
      <c r="C536" s="203" t="s">
        <v>1015</v>
      </c>
      <c r="D536" s="204" t="s">
        <v>1014</v>
      </c>
      <c r="E536" s="143" t="s">
        <v>988</v>
      </c>
      <c r="F536" s="205">
        <v>35499</v>
      </c>
      <c r="G536" s="144" t="s">
        <v>31</v>
      </c>
      <c r="H536" s="205" t="s">
        <v>982</v>
      </c>
      <c r="I536" s="144"/>
      <c r="J536" s="144" t="s">
        <v>1031</v>
      </c>
      <c r="K536" s="144"/>
      <c r="L536" s="144">
        <v>88</v>
      </c>
      <c r="M536" s="206" t="str">
        <f t="shared" si="18"/>
        <v>TỐT</v>
      </c>
      <c r="N536" s="279"/>
      <c r="O536" s="277"/>
      <c r="P536" s="278" t="s">
        <v>1391</v>
      </c>
      <c r="Q536" s="207"/>
      <c r="R536" s="207"/>
      <c r="S536" s="207"/>
      <c r="T536" s="207"/>
      <c r="U536" s="207"/>
      <c r="V536" s="207"/>
      <c r="W536" s="207"/>
    </row>
    <row r="537" spans="1:23" ht="18.75" customHeight="1">
      <c r="A537" s="201"/>
      <c r="B537" s="202">
        <v>2120259813</v>
      </c>
      <c r="C537" s="203" t="s">
        <v>979</v>
      </c>
      <c r="D537" s="204" t="s">
        <v>1471</v>
      </c>
      <c r="E537" s="143" t="s">
        <v>1472</v>
      </c>
      <c r="F537" s="205">
        <v>35342</v>
      </c>
      <c r="G537" s="144" t="s">
        <v>32</v>
      </c>
      <c r="H537" s="205" t="s">
        <v>982</v>
      </c>
      <c r="I537" s="144"/>
      <c r="J537" s="144"/>
      <c r="K537" s="144"/>
      <c r="L537" s="144">
        <v>90</v>
      </c>
      <c r="M537" s="206" t="str">
        <f t="shared" si="18"/>
        <v>X SẮC</v>
      </c>
      <c r="N537" s="279"/>
      <c r="O537" s="277"/>
      <c r="P537" s="278" t="s">
        <v>1494</v>
      </c>
      <c r="Q537" s="207"/>
      <c r="R537" s="207"/>
      <c r="S537" s="207"/>
      <c r="T537" s="207"/>
      <c r="U537" s="207"/>
      <c r="V537" s="207"/>
      <c r="W537" s="207"/>
    </row>
    <row r="538" spans="1:23" ht="18.75" customHeight="1">
      <c r="A538" s="201"/>
      <c r="B538" s="202">
        <v>2120259893</v>
      </c>
      <c r="C538" s="203" t="s">
        <v>1418</v>
      </c>
      <c r="D538" s="204" t="s">
        <v>1042</v>
      </c>
      <c r="E538" s="143" t="s">
        <v>1037</v>
      </c>
      <c r="F538" s="205">
        <v>35418</v>
      </c>
      <c r="G538" s="144" t="s">
        <v>32</v>
      </c>
      <c r="H538" s="205" t="s">
        <v>982</v>
      </c>
      <c r="I538" s="144"/>
      <c r="J538" s="144"/>
      <c r="K538" s="144"/>
      <c r="L538" s="144">
        <v>86</v>
      </c>
      <c r="M538" s="206" t="str">
        <f t="shared" si="18"/>
        <v>TỐT</v>
      </c>
      <c r="N538" s="279"/>
      <c r="O538" s="277"/>
      <c r="P538" s="278" t="s">
        <v>1494</v>
      </c>
      <c r="Q538" s="207"/>
      <c r="R538" s="207"/>
      <c r="S538" s="207"/>
      <c r="T538" s="207"/>
      <c r="U538" s="207"/>
      <c r="V538" s="207"/>
      <c r="W538" s="207"/>
    </row>
    <row r="539" spans="1:23" ht="18.75" customHeight="1">
      <c r="A539" s="201"/>
      <c r="B539" s="202">
        <v>2120259894</v>
      </c>
      <c r="C539" s="203" t="s">
        <v>997</v>
      </c>
      <c r="D539" s="204" t="s">
        <v>1011</v>
      </c>
      <c r="E539" s="143" t="s">
        <v>1230</v>
      </c>
      <c r="F539" s="205">
        <v>35375</v>
      </c>
      <c r="G539" s="144" t="s">
        <v>31</v>
      </c>
      <c r="H539" s="205" t="s">
        <v>982</v>
      </c>
      <c r="I539" s="144"/>
      <c r="J539" s="144" t="s">
        <v>1031</v>
      </c>
      <c r="K539" s="144"/>
      <c r="L539" s="144">
        <v>88</v>
      </c>
      <c r="M539" s="206" t="str">
        <f t="shared" si="18"/>
        <v>TỐT</v>
      </c>
      <c r="N539" s="279"/>
      <c r="O539" s="277"/>
      <c r="P539" s="278" t="s">
        <v>1391</v>
      </c>
      <c r="Q539" s="207"/>
      <c r="R539" s="207"/>
      <c r="S539" s="207"/>
      <c r="T539" s="207"/>
      <c r="U539" s="207"/>
      <c r="V539" s="207"/>
      <c r="W539" s="207"/>
    </row>
    <row r="540" spans="1:23" ht="18.75" customHeight="1">
      <c r="A540" s="201"/>
      <c r="B540" s="202">
        <v>2120259897</v>
      </c>
      <c r="C540" s="203" t="s">
        <v>1110</v>
      </c>
      <c r="D540" s="204" t="s">
        <v>1562</v>
      </c>
      <c r="E540" s="143" t="s">
        <v>1126</v>
      </c>
      <c r="F540" s="205">
        <v>35651</v>
      </c>
      <c r="G540" s="144" t="s">
        <v>30</v>
      </c>
      <c r="H540" s="205" t="s">
        <v>1031</v>
      </c>
      <c r="I540" s="144"/>
      <c r="J540" s="144" t="s">
        <v>1031</v>
      </c>
      <c r="K540" s="144"/>
      <c r="L540" s="144">
        <v>94</v>
      </c>
      <c r="M540" s="206" t="str">
        <f t="shared" si="18"/>
        <v>X SẮC</v>
      </c>
      <c r="N540" s="279"/>
      <c r="O540" s="277"/>
      <c r="P540" s="278" t="s">
        <v>1580</v>
      </c>
      <c r="Q540" s="207"/>
      <c r="R540" s="207"/>
      <c r="S540" s="207"/>
      <c r="T540" s="207"/>
      <c r="U540" s="207"/>
      <c r="V540" s="207"/>
      <c r="W540" s="207"/>
    </row>
    <row r="541" spans="1:23" ht="18.75" customHeight="1">
      <c r="A541" s="201"/>
      <c r="B541" s="202">
        <v>2120266080</v>
      </c>
      <c r="C541" s="203" t="s">
        <v>1046</v>
      </c>
      <c r="D541" s="204" t="s">
        <v>1194</v>
      </c>
      <c r="E541" s="143" t="s">
        <v>1071</v>
      </c>
      <c r="F541" s="205">
        <v>35601</v>
      </c>
      <c r="G541" s="144" t="s">
        <v>31</v>
      </c>
      <c r="H541" s="205" t="s">
        <v>982</v>
      </c>
      <c r="I541" s="144"/>
      <c r="J541" s="144" t="s">
        <v>1031</v>
      </c>
      <c r="K541" s="144"/>
      <c r="L541" s="144">
        <v>87</v>
      </c>
      <c r="M541" s="206" t="str">
        <f t="shared" si="18"/>
        <v>TỐT</v>
      </c>
      <c r="N541" s="279"/>
      <c r="O541" s="277"/>
      <c r="P541" s="278" t="s">
        <v>1391</v>
      </c>
      <c r="Q541" s="207"/>
      <c r="R541" s="207"/>
      <c r="S541" s="207"/>
      <c r="T541" s="207"/>
      <c r="U541" s="207"/>
      <c r="V541" s="207"/>
      <c r="W541" s="207"/>
    </row>
    <row r="542" spans="1:23" ht="18.75" customHeight="1">
      <c r="A542" s="201"/>
      <c r="B542" s="202">
        <v>2120357853</v>
      </c>
      <c r="C542" s="203" t="s">
        <v>990</v>
      </c>
      <c r="D542" s="204" t="s">
        <v>1300</v>
      </c>
      <c r="E542" s="143" t="s">
        <v>1020</v>
      </c>
      <c r="F542" s="205">
        <v>35132</v>
      </c>
      <c r="G542" s="144" t="s">
        <v>33</v>
      </c>
      <c r="H542" s="205" t="s">
        <v>1031</v>
      </c>
      <c r="I542" s="144"/>
      <c r="J542" s="144" t="s">
        <v>1031</v>
      </c>
      <c r="K542" s="144"/>
      <c r="L542" s="144">
        <v>0</v>
      </c>
      <c r="M542" s="206" t="str">
        <f t="shared" ref="M542:M572" si="19">IF(L542&gt;=90,"X SẮC",IF(L542&gt;=80,"TỐT",IF(L542&gt;=65,"KHÁ",IF(L542&gt;=50,"T. BÌNH",IF(L542&gt;=35,"YẾU","KÉM")))))</f>
        <v>KÉM</v>
      </c>
      <c r="N542" s="279" t="s">
        <v>1144</v>
      </c>
      <c r="O542" s="277" t="s">
        <v>1301</v>
      </c>
      <c r="P542" s="278" t="s">
        <v>1320</v>
      </c>
      <c r="Q542" s="207"/>
      <c r="R542" s="207"/>
      <c r="S542" s="207"/>
      <c r="T542" s="207"/>
      <c r="U542" s="207"/>
      <c r="V542" s="207"/>
      <c r="W542" s="207"/>
    </row>
    <row r="543" spans="1:23" ht="18.75" customHeight="1">
      <c r="A543" s="201"/>
      <c r="B543" s="202">
        <v>2120654947</v>
      </c>
      <c r="C543" s="203" t="s">
        <v>990</v>
      </c>
      <c r="D543" s="204" t="s">
        <v>1038</v>
      </c>
      <c r="E543" s="143" t="s">
        <v>1104</v>
      </c>
      <c r="F543" s="205">
        <v>35594</v>
      </c>
      <c r="G543" s="144" t="s">
        <v>33</v>
      </c>
      <c r="H543" s="205" t="s">
        <v>1031</v>
      </c>
      <c r="I543" s="144"/>
      <c r="J543" s="144" t="s">
        <v>1031</v>
      </c>
      <c r="K543" s="144"/>
      <c r="L543" s="144">
        <v>87</v>
      </c>
      <c r="M543" s="206" t="str">
        <f t="shared" si="19"/>
        <v>TỐT</v>
      </c>
      <c r="N543" s="279"/>
      <c r="O543" s="277"/>
      <c r="P543" s="278" t="s">
        <v>1320</v>
      </c>
      <c r="Q543" s="207"/>
      <c r="R543" s="207"/>
      <c r="S543" s="207"/>
      <c r="T543" s="207"/>
      <c r="U543" s="207"/>
      <c r="V543" s="207"/>
      <c r="W543" s="207"/>
    </row>
    <row r="544" spans="1:23" ht="18.75" customHeight="1">
      <c r="A544" s="201"/>
      <c r="B544" s="202">
        <v>2120713516</v>
      </c>
      <c r="C544" s="203" t="s">
        <v>990</v>
      </c>
      <c r="D544" s="204" t="s">
        <v>1295</v>
      </c>
      <c r="E544" s="143" t="s">
        <v>1109</v>
      </c>
      <c r="F544" s="205">
        <v>35702</v>
      </c>
      <c r="G544" s="144" t="s">
        <v>32</v>
      </c>
      <c r="H544" s="205" t="s">
        <v>982</v>
      </c>
      <c r="I544" s="144"/>
      <c r="J544" s="144"/>
      <c r="K544" s="144"/>
      <c r="L544" s="144">
        <v>87</v>
      </c>
      <c r="M544" s="206" t="str">
        <f t="shared" si="19"/>
        <v>TỐT</v>
      </c>
      <c r="N544" s="279"/>
      <c r="O544" s="277"/>
      <c r="P544" s="278" t="s">
        <v>1494</v>
      </c>
      <c r="Q544" s="207"/>
      <c r="R544" s="207"/>
      <c r="S544" s="207"/>
      <c r="T544" s="207"/>
      <c r="U544" s="207"/>
      <c r="V544" s="207"/>
      <c r="W544" s="207"/>
    </row>
    <row r="545" spans="1:23" ht="18.75" customHeight="1">
      <c r="A545" s="201"/>
      <c r="B545" s="202">
        <v>2120715817</v>
      </c>
      <c r="C545" s="203" t="s">
        <v>1046</v>
      </c>
      <c r="D545" s="204" t="s">
        <v>1022</v>
      </c>
      <c r="E545" s="143" t="s">
        <v>1089</v>
      </c>
      <c r="F545" s="205">
        <v>35654</v>
      </c>
      <c r="G545" s="144" t="s">
        <v>32</v>
      </c>
      <c r="H545" s="205" t="s">
        <v>982</v>
      </c>
      <c r="I545" s="144"/>
      <c r="J545" s="144"/>
      <c r="K545" s="144"/>
      <c r="L545" s="144">
        <v>90</v>
      </c>
      <c r="M545" s="206" t="str">
        <f t="shared" si="19"/>
        <v>X SẮC</v>
      </c>
      <c r="N545" s="279"/>
      <c r="O545" s="277"/>
      <c r="P545" s="278" t="s">
        <v>1494</v>
      </c>
      <c r="Q545" s="207"/>
      <c r="R545" s="207"/>
      <c r="S545" s="207"/>
      <c r="T545" s="207"/>
      <c r="U545" s="207"/>
      <c r="V545" s="207"/>
      <c r="W545" s="207"/>
    </row>
    <row r="546" spans="1:23" ht="18.75" customHeight="1">
      <c r="A546" s="201"/>
      <c r="B546" s="202">
        <v>2120716905</v>
      </c>
      <c r="C546" s="203" t="s">
        <v>990</v>
      </c>
      <c r="D546" s="204" t="s">
        <v>1058</v>
      </c>
      <c r="E546" s="143" t="s">
        <v>1024</v>
      </c>
      <c r="F546" s="205">
        <v>35751</v>
      </c>
      <c r="G546" s="144" t="s">
        <v>31</v>
      </c>
      <c r="H546" s="205" t="s">
        <v>982</v>
      </c>
      <c r="I546" s="144"/>
      <c r="J546" s="144" t="s">
        <v>1031</v>
      </c>
      <c r="K546" s="144"/>
      <c r="L546" s="144">
        <v>98</v>
      </c>
      <c r="M546" s="206" t="str">
        <f t="shared" si="19"/>
        <v>X SẮC</v>
      </c>
      <c r="N546" s="279"/>
      <c r="O546" s="277"/>
      <c r="P546" s="278" t="s">
        <v>1391</v>
      </c>
      <c r="Q546" s="207"/>
      <c r="R546" s="207"/>
      <c r="S546" s="207"/>
      <c r="T546" s="207"/>
      <c r="U546" s="207"/>
      <c r="V546" s="207"/>
      <c r="W546" s="207"/>
    </row>
    <row r="547" spans="1:23" ht="18.75" customHeight="1">
      <c r="A547" s="201"/>
      <c r="B547" s="202">
        <v>2120863981</v>
      </c>
      <c r="C547" s="203" t="s">
        <v>987</v>
      </c>
      <c r="D547" s="204" t="s">
        <v>1203</v>
      </c>
      <c r="E547" s="143" t="s">
        <v>989</v>
      </c>
      <c r="F547" s="205">
        <v>35539</v>
      </c>
      <c r="G547" s="144" t="s">
        <v>32</v>
      </c>
      <c r="H547" s="205" t="s">
        <v>982</v>
      </c>
      <c r="I547" s="144"/>
      <c r="J547" s="144"/>
      <c r="K547" s="144"/>
      <c r="L547" s="144">
        <v>87</v>
      </c>
      <c r="M547" s="206" t="str">
        <f t="shared" si="19"/>
        <v>TỐT</v>
      </c>
      <c r="N547" s="279"/>
      <c r="O547" s="277"/>
      <c r="P547" s="278" t="s">
        <v>1494</v>
      </c>
      <c r="Q547" s="207"/>
      <c r="R547" s="207"/>
      <c r="S547" s="207"/>
      <c r="T547" s="207"/>
      <c r="U547" s="207"/>
      <c r="V547" s="207"/>
      <c r="W547" s="207"/>
    </row>
    <row r="548" spans="1:23" ht="18.75" customHeight="1">
      <c r="A548" s="201"/>
      <c r="B548" s="202">
        <v>2121219660</v>
      </c>
      <c r="C548" s="203" t="s">
        <v>990</v>
      </c>
      <c r="D548" s="204" t="s">
        <v>988</v>
      </c>
      <c r="E548" s="143" t="s">
        <v>1186</v>
      </c>
      <c r="F548" s="205">
        <v>34528</v>
      </c>
      <c r="G548" s="144" t="s">
        <v>30</v>
      </c>
      <c r="H548" s="205"/>
      <c r="I548" s="144"/>
      <c r="J548" s="144" t="s">
        <v>1031</v>
      </c>
      <c r="K548" s="144"/>
      <c r="L548" s="144">
        <v>78</v>
      </c>
      <c r="M548" s="206" t="str">
        <f t="shared" si="19"/>
        <v>KHÁ</v>
      </c>
      <c r="N548" s="279"/>
      <c r="O548" s="277"/>
      <c r="P548" s="278" t="s">
        <v>1580</v>
      </c>
      <c r="Q548" s="207"/>
      <c r="R548" s="207"/>
      <c r="S548" s="207"/>
      <c r="T548" s="207"/>
      <c r="U548" s="207"/>
      <c r="V548" s="207"/>
      <c r="W548" s="207"/>
    </row>
    <row r="549" spans="1:23" ht="18.75" customHeight="1">
      <c r="A549" s="201"/>
      <c r="B549" s="202">
        <v>2121219690</v>
      </c>
      <c r="C549" s="203" t="s">
        <v>987</v>
      </c>
      <c r="D549" s="204" t="s">
        <v>1194</v>
      </c>
      <c r="E549" s="143" t="s">
        <v>1071</v>
      </c>
      <c r="F549" s="205">
        <v>35074</v>
      </c>
      <c r="G549" s="144" t="s">
        <v>30</v>
      </c>
      <c r="H549" s="205" t="s">
        <v>1031</v>
      </c>
      <c r="I549" s="144"/>
      <c r="J549" s="144" t="s">
        <v>1031</v>
      </c>
      <c r="K549" s="144"/>
      <c r="L549" s="144">
        <v>89</v>
      </c>
      <c r="M549" s="206" t="str">
        <f t="shared" si="19"/>
        <v>TỐT</v>
      </c>
      <c r="N549" s="279"/>
      <c r="O549" s="277"/>
      <c r="P549" s="278" t="s">
        <v>1580</v>
      </c>
      <c r="Q549" s="207"/>
      <c r="R549" s="207"/>
      <c r="S549" s="207"/>
      <c r="T549" s="207"/>
      <c r="U549" s="207"/>
      <c r="V549" s="207"/>
      <c r="W549" s="207"/>
    </row>
    <row r="550" spans="1:23" ht="18.75" customHeight="1">
      <c r="A550" s="201"/>
      <c r="B550" s="202">
        <v>2121233779</v>
      </c>
      <c r="C550" s="203" t="s">
        <v>990</v>
      </c>
      <c r="D550" s="204" t="s">
        <v>1246</v>
      </c>
      <c r="E550" s="143" t="s">
        <v>1152</v>
      </c>
      <c r="F550" s="205">
        <v>35666</v>
      </c>
      <c r="G550" s="144" t="s">
        <v>31</v>
      </c>
      <c r="H550" s="205" t="s">
        <v>996</v>
      </c>
      <c r="I550" s="144"/>
      <c r="J550" s="144" t="s">
        <v>1031</v>
      </c>
      <c r="K550" s="144"/>
      <c r="L550" s="144">
        <v>88</v>
      </c>
      <c r="M550" s="206" t="str">
        <f t="shared" si="19"/>
        <v>TỐT</v>
      </c>
      <c r="N550" s="279"/>
      <c r="O550" s="277"/>
      <c r="P550" s="278" t="s">
        <v>1391</v>
      </c>
      <c r="Q550" s="207"/>
      <c r="R550" s="207"/>
      <c r="S550" s="207"/>
      <c r="T550" s="207"/>
      <c r="U550" s="207"/>
      <c r="V550" s="207"/>
      <c r="W550" s="207"/>
    </row>
    <row r="551" spans="1:23" ht="18.75" customHeight="1">
      <c r="A551" s="201"/>
      <c r="B551" s="202">
        <v>2121238204</v>
      </c>
      <c r="C551" s="203" t="s">
        <v>990</v>
      </c>
      <c r="D551" s="204" t="s">
        <v>1313</v>
      </c>
      <c r="E551" s="143" t="s">
        <v>1015</v>
      </c>
      <c r="F551" s="205">
        <v>35435</v>
      </c>
      <c r="G551" s="144" t="s">
        <v>31</v>
      </c>
      <c r="H551" s="205" t="s">
        <v>996</v>
      </c>
      <c r="I551" s="144"/>
      <c r="J551" s="144" t="s">
        <v>1031</v>
      </c>
      <c r="K551" s="144"/>
      <c r="L551" s="144">
        <v>98</v>
      </c>
      <c r="M551" s="206" t="str">
        <f t="shared" si="19"/>
        <v>X SẮC</v>
      </c>
      <c r="N551" s="279"/>
      <c r="O551" s="277"/>
      <c r="P551" s="278" t="s">
        <v>1391</v>
      </c>
      <c r="Q551" s="207"/>
      <c r="R551" s="207"/>
      <c r="S551" s="207"/>
      <c r="T551" s="207"/>
      <c r="U551" s="207"/>
      <c r="V551" s="207"/>
      <c r="W551" s="207"/>
    </row>
    <row r="552" spans="1:23" ht="18.75" customHeight="1">
      <c r="A552" s="201"/>
      <c r="B552" s="202">
        <v>2121253814</v>
      </c>
      <c r="C552" s="203" t="s">
        <v>993</v>
      </c>
      <c r="D552" s="204" t="s">
        <v>1004</v>
      </c>
      <c r="E552" s="143" t="s">
        <v>1200</v>
      </c>
      <c r="F552" s="205">
        <v>35644</v>
      </c>
      <c r="G552" s="144" t="s">
        <v>33</v>
      </c>
      <c r="H552" s="205"/>
      <c r="I552" s="144"/>
      <c r="J552" s="144" t="s">
        <v>1031</v>
      </c>
      <c r="K552" s="144"/>
      <c r="L552" s="144">
        <v>75</v>
      </c>
      <c r="M552" s="206" t="str">
        <f t="shared" si="19"/>
        <v>KHÁ</v>
      </c>
      <c r="N552" s="279"/>
      <c r="O552" s="277"/>
      <c r="P552" s="278" t="s">
        <v>1320</v>
      </c>
      <c r="Q552" s="207"/>
      <c r="R552" s="207"/>
      <c r="S552" s="207"/>
      <c r="T552" s="207"/>
      <c r="U552" s="207"/>
      <c r="V552" s="207"/>
      <c r="W552" s="207"/>
    </row>
    <row r="553" spans="1:23" ht="18.75" customHeight="1">
      <c r="A553" s="201"/>
      <c r="B553" s="202">
        <v>2121253827</v>
      </c>
      <c r="C553" s="203" t="s">
        <v>1032</v>
      </c>
      <c r="D553" s="204" t="s">
        <v>1033</v>
      </c>
      <c r="E553" s="143" t="s">
        <v>1068</v>
      </c>
      <c r="F553" s="205">
        <v>35403</v>
      </c>
      <c r="G553" s="144" t="s">
        <v>30</v>
      </c>
      <c r="H553" s="205"/>
      <c r="I553" s="144"/>
      <c r="J553" s="144" t="s">
        <v>1031</v>
      </c>
      <c r="K553" s="144"/>
      <c r="L553" s="144">
        <v>83</v>
      </c>
      <c r="M553" s="206" t="str">
        <f t="shared" si="19"/>
        <v>TỐT</v>
      </c>
      <c r="N553" s="279"/>
      <c r="O553" s="277"/>
      <c r="P553" s="278" t="s">
        <v>1580</v>
      </c>
      <c r="Q553" s="207"/>
      <c r="R553" s="207"/>
      <c r="S553" s="207"/>
      <c r="T553" s="207"/>
      <c r="U553" s="207"/>
      <c r="V553" s="207"/>
      <c r="W553" s="207"/>
    </row>
    <row r="554" spans="1:23" ht="18.75" customHeight="1">
      <c r="A554" s="201"/>
      <c r="B554" s="202">
        <v>2121253831</v>
      </c>
      <c r="C554" s="203" t="s">
        <v>990</v>
      </c>
      <c r="D554" s="204" t="s">
        <v>1360</v>
      </c>
      <c r="E554" s="143" t="s">
        <v>1068</v>
      </c>
      <c r="F554" s="205">
        <v>35536</v>
      </c>
      <c r="G554" s="144" t="s">
        <v>31</v>
      </c>
      <c r="H554" s="205" t="s">
        <v>996</v>
      </c>
      <c r="I554" s="144"/>
      <c r="J554" s="144" t="s">
        <v>1031</v>
      </c>
      <c r="K554" s="144"/>
      <c r="L554" s="144">
        <v>87</v>
      </c>
      <c r="M554" s="206" t="str">
        <f t="shared" si="19"/>
        <v>TỐT</v>
      </c>
      <c r="N554" s="279"/>
      <c r="O554" s="277"/>
      <c r="P554" s="278" t="s">
        <v>1391</v>
      </c>
      <c r="Q554" s="207"/>
      <c r="R554" s="207"/>
      <c r="S554" s="207"/>
      <c r="T554" s="207"/>
      <c r="U554" s="207"/>
      <c r="V554" s="207"/>
      <c r="W554" s="207"/>
    </row>
    <row r="555" spans="1:23" ht="18.75" customHeight="1">
      <c r="A555" s="201"/>
      <c r="B555" s="202">
        <v>2121253849</v>
      </c>
      <c r="C555" s="203" t="s">
        <v>998</v>
      </c>
      <c r="D555" s="204" t="s">
        <v>1196</v>
      </c>
      <c r="E555" s="143" t="s">
        <v>1465</v>
      </c>
      <c r="F555" s="205">
        <v>33113</v>
      </c>
      <c r="G555" s="144" t="s">
        <v>32</v>
      </c>
      <c r="H555" s="205" t="s">
        <v>996</v>
      </c>
      <c r="I555" s="144"/>
      <c r="J555" s="144"/>
      <c r="K555" s="144"/>
      <c r="L555" s="144">
        <v>90</v>
      </c>
      <c r="M555" s="206" t="str">
        <f t="shared" si="19"/>
        <v>X SẮC</v>
      </c>
      <c r="N555" s="279"/>
      <c r="O555" s="277"/>
      <c r="P555" s="278" t="s">
        <v>1494</v>
      </c>
      <c r="Q555" s="207"/>
      <c r="R555" s="207"/>
      <c r="S555" s="207"/>
      <c r="T555" s="207"/>
      <c r="U555" s="207"/>
      <c r="V555" s="207"/>
      <c r="W555" s="207"/>
    </row>
    <row r="556" spans="1:23" ht="18.75" customHeight="1">
      <c r="A556" s="201"/>
      <c r="B556" s="202">
        <v>2121253852</v>
      </c>
      <c r="C556" s="203" t="s">
        <v>979</v>
      </c>
      <c r="D556" s="204" t="s">
        <v>994</v>
      </c>
      <c r="E556" s="143" t="s">
        <v>1035</v>
      </c>
      <c r="F556" s="205">
        <v>35706</v>
      </c>
      <c r="G556" s="144" t="s">
        <v>30</v>
      </c>
      <c r="H556" s="205"/>
      <c r="I556" s="144"/>
      <c r="J556" s="144" t="s">
        <v>1031</v>
      </c>
      <c r="K556" s="144"/>
      <c r="L556" s="144">
        <v>84</v>
      </c>
      <c r="M556" s="206" t="str">
        <f t="shared" si="19"/>
        <v>TỐT</v>
      </c>
      <c r="N556" s="279"/>
      <c r="O556" s="277"/>
      <c r="P556" s="278" t="s">
        <v>1580</v>
      </c>
      <c r="Q556" s="207"/>
      <c r="R556" s="207"/>
      <c r="S556" s="207"/>
      <c r="T556" s="207"/>
      <c r="U556" s="207"/>
      <c r="V556" s="207"/>
      <c r="W556" s="207"/>
    </row>
    <row r="557" spans="1:23" ht="18.75" customHeight="1">
      <c r="A557" s="201"/>
      <c r="B557" s="202">
        <v>2121253891</v>
      </c>
      <c r="C557" s="203" t="s">
        <v>990</v>
      </c>
      <c r="D557" s="204" t="s">
        <v>1459</v>
      </c>
      <c r="E557" s="143" t="s">
        <v>1115</v>
      </c>
      <c r="F557" s="205">
        <v>35707</v>
      </c>
      <c r="G557" s="144" t="s">
        <v>32</v>
      </c>
      <c r="H557" s="205" t="s">
        <v>996</v>
      </c>
      <c r="I557" s="144"/>
      <c r="J557" s="144"/>
      <c r="K557" s="144"/>
      <c r="L557" s="144">
        <v>89</v>
      </c>
      <c r="M557" s="206" t="str">
        <f t="shared" si="19"/>
        <v>TỐT</v>
      </c>
      <c r="N557" s="279"/>
      <c r="O557" s="277"/>
      <c r="P557" s="278" t="s">
        <v>1494</v>
      </c>
      <c r="Q557" s="207"/>
      <c r="R557" s="207"/>
      <c r="S557" s="207"/>
      <c r="T557" s="207"/>
      <c r="U557" s="207"/>
      <c r="V557" s="207"/>
      <c r="W557" s="207"/>
    </row>
    <row r="558" spans="1:23" ht="18.75" customHeight="1">
      <c r="A558" s="201"/>
      <c r="B558" s="202">
        <v>2121253903</v>
      </c>
      <c r="C558" s="203" t="s">
        <v>1046</v>
      </c>
      <c r="D558" s="204" t="s">
        <v>1196</v>
      </c>
      <c r="E558" s="143" t="s">
        <v>1297</v>
      </c>
      <c r="F558" s="205">
        <v>35417</v>
      </c>
      <c r="G558" s="144" t="s">
        <v>33</v>
      </c>
      <c r="H558" s="205"/>
      <c r="I558" s="144"/>
      <c r="J558" s="144" t="s">
        <v>1031</v>
      </c>
      <c r="K558" s="144"/>
      <c r="L558" s="144">
        <v>0</v>
      </c>
      <c r="M558" s="206" t="str">
        <f t="shared" si="19"/>
        <v>KÉM</v>
      </c>
      <c r="N558" s="279" t="s">
        <v>1144</v>
      </c>
      <c r="O558" s="277" t="s">
        <v>1298</v>
      </c>
      <c r="P558" s="278" t="s">
        <v>1320</v>
      </c>
      <c r="Q558" s="207"/>
      <c r="R558" s="207"/>
      <c r="S558" s="207"/>
      <c r="T558" s="207"/>
      <c r="U558" s="207"/>
      <c r="V558" s="207"/>
      <c r="W558" s="207"/>
    </row>
    <row r="559" spans="1:23" ht="18.75" customHeight="1">
      <c r="A559" s="201"/>
      <c r="B559" s="202">
        <v>2121256061</v>
      </c>
      <c r="C559" s="203" t="s">
        <v>993</v>
      </c>
      <c r="D559" s="204" t="s">
        <v>1088</v>
      </c>
      <c r="E559" s="143" t="s">
        <v>1363</v>
      </c>
      <c r="F559" s="205">
        <v>35519</v>
      </c>
      <c r="G559" s="144" t="s">
        <v>31</v>
      </c>
      <c r="H559" s="205" t="s">
        <v>996</v>
      </c>
      <c r="I559" s="144"/>
      <c r="J559" s="144" t="s">
        <v>1031</v>
      </c>
      <c r="K559" s="144"/>
      <c r="L559" s="144">
        <v>100</v>
      </c>
      <c r="M559" s="206" t="str">
        <f t="shared" si="19"/>
        <v>X SẮC</v>
      </c>
      <c r="N559" s="279"/>
      <c r="O559" s="277"/>
      <c r="P559" s="278" t="s">
        <v>1391</v>
      </c>
      <c r="Q559" s="207"/>
      <c r="R559" s="207"/>
      <c r="S559" s="207"/>
      <c r="T559" s="207"/>
      <c r="U559" s="207"/>
      <c r="V559" s="207"/>
      <c r="W559" s="207"/>
    </row>
    <row r="560" spans="1:23" ht="18.75" customHeight="1">
      <c r="A560" s="201"/>
      <c r="B560" s="202">
        <v>2121257732</v>
      </c>
      <c r="C560" s="203" t="s">
        <v>1367</v>
      </c>
      <c r="D560" s="204" t="s">
        <v>1106</v>
      </c>
      <c r="E560" s="143" t="s">
        <v>1107</v>
      </c>
      <c r="F560" s="205">
        <v>35595</v>
      </c>
      <c r="G560" s="144" t="s">
        <v>31</v>
      </c>
      <c r="H560" s="205" t="s">
        <v>996</v>
      </c>
      <c r="I560" s="144"/>
      <c r="J560" s="144" t="s">
        <v>1031</v>
      </c>
      <c r="K560" s="144"/>
      <c r="L560" s="144">
        <v>87</v>
      </c>
      <c r="M560" s="206" t="str">
        <f t="shared" si="19"/>
        <v>TỐT</v>
      </c>
      <c r="N560" s="279"/>
      <c r="O560" s="277"/>
      <c r="P560" s="278" t="s">
        <v>1391</v>
      </c>
      <c r="Q560" s="207"/>
      <c r="R560" s="207"/>
      <c r="S560" s="207"/>
      <c r="T560" s="207"/>
      <c r="U560" s="207"/>
      <c r="V560" s="207"/>
      <c r="W560" s="207"/>
    </row>
    <row r="561" spans="1:23" ht="18.75" customHeight="1">
      <c r="A561" s="201"/>
      <c r="B561" s="202">
        <v>2121258347</v>
      </c>
      <c r="C561" s="203" t="s">
        <v>990</v>
      </c>
      <c r="D561" s="204" t="s">
        <v>1190</v>
      </c>
      <c r="E561" s="143" t="s">
        <v>1411</v>
      </c>
      <c r="F561" s="205">
        <v>34577</v>
      </c>
      <c r="G561" s="144" t="s">
        <v>32</v>
      </c>
      <c r="H561" s="205" t="s">
        <v>996</v>
      </c>
      <c r="I561" s="144"/>
      <c r="J561" s="144"/>
      <c r="K561" s="144"/>
      <c r="L561" s="144">
        <v>87</v>
      </c>
      <c r="M561" s="206" t="str">
        <f t="shared" si="19"/>
        <v>TỐT</v>
      </c>
      <c r="N561" s="279"/>
      <c r="O561" s="277"/>
      <c r="P561" s="278" t="s">
        <v>1494</v>
      </c>
      <c r="Q561" s="207"/>
      <c r="R561" s="207"/>
      <c r="S561" s="207"/>
      <c r="T561" s="207"/>
      <c r="U561" s="207"/>
      <c r="V561" s="207"/>
      <c r="W561" s="207"/>
    </row>
    <row r="562" spans="1:23" ht="18.75" customHeight="1">
      <c r="A562" s="201"/>
      <c r="B562" s="202">
        <v>2121258526</v>
      </c>
      <c r="C562" s="203" t="s">
        <v>979</v>
      </c>
      <c r="D562" s="204" t="s">
        <v>1050</v>
      </c>
      <c r="E562" s="143" t="s">
        <v>1285</v>
      </c>
      <c r="F562" s="205">
        <v>35669</v>
      </c>
      <c r="G562" s="144" t="s">
        <v>30</v>
      </c>
      <c r="H562" s="205" t="s">
        <v>1031</v>
      </c>
      <c r="I562" s="144"/>
      <c r="J562" s="144" t="s">
        <v>1031</v>
      </c>
      <c r="K562" s="144"/>
      <c r="L562" s="144">
        <v>83</v>
      </c>
      <c r="M562" s="206" t="str">
        <f t="shared" si="19"/>
        <v>TỐT</v>
      </c>
      <c r="N562" s="279"/>
      <c r="O562" s="277"/>
      <c r="P562" s="278" t="s">
        <v>1580</v>
      </c>
      <c r="Q562" s="207"/>
      <c r="R562" s="207"/>
      <c r="S562" s="207"/>
      <c r="T562" s="207"/>
      <c r="U562" s="207"/>
      <c r="V562" s="207"/>
      <c r="W562" s="207"/>
    </row>
    <row r="563" spans="1:23" ht="18.75" customHeight="1">
      <c r="A563" s="201"/>
      <c r="B563" s="202">
        <v>2121258632</v>
      </c>
      <c r="C563" s="203" t="s">
        <v>1019</v>
      </c>
      <c r="D563" s="204" t="s">
        <v>1357</v>
      </c>
      <c r="E563" s="143" t="s">
        <v>1174</v>
      </c>
      <c r="F563" s="205">
        <v>35505</v>
      </c>
      <c r="G563" s="144" t="s">
        <v>31</v>
      </c>
      <c r="H563" s="205" t="s">
        <v>996</v>
      </c>
      <c r="I563" s="144"/>
      <c r="J563" s="144" t="s">
        <v>1031</v>
      </c>
      <c r="K563" s="144"/>
      <c r="L563" s="144">
        <v>88</v>
      </c>
      <c r="M563" s="206" t="str">
        <f t="shared" si="19"/>
        <v>TỐT</v>
      </c>
      <c r="N563" s="279"/>
      <c r="O563" s="277"/>
      <c r="P563" s="278" t="s">
        <v>1391</v>
      </c>
      <c r="Q563" s="207"/>
      <c r="R563" s="207"/>
      <c r="S563" s="207"/>
      <c r="T563" s="207"/>
      <c r="U563" s="207"/>
      <c r="V563" s="207"/>
      <c r="W563" s="207"/>
    </row>
    <row r="564" spans="1:23" ht="18.75" customHeight="1">
      <c r="A564" s="201"/>
      <c r="B564" s="202">
        <v>2121259172</v>
      </c>
      <c r="C564" s="203" t="s">
        <v>1019</v>
      </c>
      <c r="D564" s="204" t="s">
        <v>1035</v>
      </c>
      <c r="E564" s="143" t="s">
        <v>1060</v>
      </c>
      <c r="F564" s="205">
        <v>35549</v>
      </c>
      <c r="G564" s="144" t="s">
        <v>33</v>
      </c>
      <c r="H564" s="205" t="s">
        <v>1031</v>
      </c>
      <c r="I564" s="144"/>
      <c r="J564" s="144" t="s">
        <v>1031</v>
      </c>
      <c r="K564" s="144"/>
      <c r="L564" s="144">
        <v>0</v>
      </c>
      <c r="M564" s="206" t="str">
        <f t="shared" si="19"/>
        <v>KÉM</v>
      </c>
      <c r="N564" s="279" t="s">
        <v>1144</v>
      </c>
      <c r="O564" s="277" t="s">
        <v>1302</v>
      </c>
      <c r="P564" s="278" t="s">
        <v>1320</v>
      </c>
      <c r="Q564" s="207"/>
      <c r="R564" s="207"/>
      <c r="S564" s="207"/>
      <c r="T564" s="207"/>
      <c r="U564" s="207"/>
      <c r="V564" s="207"/>
      <c r="W564" s="207"/>
    </row>
    <row r="565" spans="1:23" ht="18.75" customHeight="1">
      <c r="A565" s="201"/>
      <c r="B565" s="202">
        <v>2121259271</v>
      </c>
      <c r="C565" s="203" t="s">
        <v>1198</v>
      </c>
      <c r="D565" s="204" t="s">
        <v>1012</v>
      </c>
      <c r="E565" s="143" t="s">
        <v>1387</v>
      </c>
      <c r="F565" s="205">
        <v>35532</v>
      </c>
      <c r="G565" s="144" t="s">
        <v>30</v>
      </c>
      <c r="H565" s="205" t="s">
        <v>1031</v>
      </c>
      <c r="I565" s="144"/>
      <c r="J565" s="144" t="s">
        <v>1031</v>
      </c>
      <c r="K565" s="144"/>
      <c r="L565" s="144">
        <v>70</v>
      </c>
      <c r="M565" s="206" t="str">
        <f t="shared" si="19"/>
        <v>KHÁ</v>
      </c>
      <c r="N565" s="279"/>
      <c r="O565" s="277"/>
      <c r="P565" s="278" t="s">
        <v>1580</v>
      </c>
      <c r="Q565" s="207"/>
      <c r="R565" s="207"/>
      <c r="S565" s="207"/>
      <c r="T565" s="207"/>
      <c r="U565" s="207"/>
      <c r="V565" s="207"/>
      <c r="W565" s="207"/>
    </row>
    <row r="566" spans="1:23" ht="18.75" customHeight="1">
      <c r="A566" s="201"/>
      <c r="B566" s="202">
        <v>2121259370</v>
      </c>
      <c r="C566" s="203" t="s">
        <v>990</v>
      </c>
      <c r="D566" s="204" t="s">
        <v>1294</v>
      </c>
      <c r="E566" s="143" t="s">
        <v>1036</v>
      </c>
      <c r="F566" s="205">
        <v>35521</v>
      </c>
      <c r="G566" s="144" t="s">
        <v>33</v>
      </c>
      <c r="H566" s="205"/>
      <c r="I566" s="144"/>
      <c r="J566" s="144" t="s">
        <v>1031</v>
      </c>
      <c r="K566" s="144"/>
      <c r="L566" s="144">
        <v>88</v>
      </c>
      <c r="M566" s="206" t="str">
        <f t="shared" si="19"/>
        <v>TỐT</v>
      </c>
      <c r="N566" s="279"/>
      <c r="O566" s="277"/>
      <c r="P566" s="278" t="s">
        <v>1320</v>
      </c>
      <c r="Q566" s="207"/>
      <c r="R566" s="207"/>
      <c r="S566" s="207"/>
      <c r="T566" s="207"/>
      <c r="U566" s="207"/>
      <c r="V566" s="207"/>
      <c r="W566" s="207"/>
    </row>
    <row r="567" spans="1:23" ht="18.75" customHeight="1">
      <c r="A567" s="201"/>
      <c r="B567" s="202">
        <v>2121259729</v>
      </c>
      <c r="C567" s="203" t="s">
        <v>1198</v>
      </c>
      <c r="D567" s="204" t="s">
        <v>988</v>
      </c>
      <c r="E567" s="143" t="s">
        <v>1012</v>
      </c>
      <c r="F567" s="205">
        <v>35313</v>
      </c>
      <c r="G567" s="144" t="s">
        <v>33</v>
      </c>
      <c r="H567" s="205"/>
      <c r="I567" s="144"/>
      <c r="J567" s="144" t="s">
        <v>1031</v>
      </c>
      <c r="K567" s="144"/>
      <c r="L567" s="144">
        <v>87</v>
      </c>
      <c r="M567" s="206" t="str">
        <f t="shared" si="19"/>
        <v>TỐT</v>
      </c>
      <c r="N567" s="279"/>
      <c r="O567" s="277"/>
      <c r="P567" s="278" t="s">
        <v>1320</v>
      </c>
      <c r="Q567" s="207"/>
      <c r="R567" s="207"/>
      <c r="S567" s="207"/>
      <c r="T567" s="207"/>
      <c r="U567" s="207"/>
      <c r="V567" s="207"/>
      <c r="W567" s="207"/>
    </row>
    <row r="568" spans="1:23" ht="18.75" customHeight="1">
      <c r="A568" s="201"/>
      <c r="B568" s="202">
        <v>2121259875</v>
      </c>
      <c r="C568" s="203" t="s">
        <v>987</v>
      </c>
      <c r="D568" s="204" t="s">
        <v>1088</v>
      </c>
      <c r="E568" s="143" t="s">
        <v>1261</v>
      </c>
      <c r="F568" s="205">
        <v>32603</v>
      </c>
      <c r="G568" s="144" t="s">
        <v>32</v>
      </c>
      <c r="H568" s="205" t="s">
        <v>996</v>
      </c>
      <c r="I568" s="144"/>
      <c r="J568" s="144"/>
      <c r="K568" s="144"/>
      <c r="L568" s="144">
        <v>85</v>
      </c>
      <c r="M568" s="206" t="str">
        <f t="shared" si="19"/>
        <v>TỐT</v>
      </c>
      <c r="N568" s="279"/>
      <c r="O568" s="277"/>
      <c r="P568" s="278" t="s">
        <v>1494</v>
      </c>
      <c r="Q568" s="207"/>
      <c r="R568" s="207"/>
      <c r="S568" s="207"/>
      <c r="T568" s="207"/>
      <c r="U568" s="207"/>
      <c r="V568" s="207"/>
      <c r="W568" s="207"/>
    </row>
    <row r="569" spans="1:23" ht="18.75" customHeight="1">
      <c r="A569" s="201"/>
      <c r="B569" s="202">
        <v>2121715546</v>
      </c>
      <c r="C569" s="203" t="s">
        <v>999</v>
      </c>
      <c r="D569" s="204" t="s">
        <v>1352</v>
      </c>
      <c r="E569" s="143" t="s">
        <v>981</v>
      </c>
      <c r="F569" s="205">
        <v>35593</v>
      </c>
      <c r="G569" s="144" t="s">
        <v>31</v>
      </c>
      <c r="H569" s="205" t="s">
        <v>996</v>
      </c>
      <c r="I569" s="144"/>
      <c r="J569" s="144" t="s">
        <v>1031</v>
      </c>
      <c r="K569" s="144"/>
      <c r="L569" s="144">
        <v>87</v>
      </c>
      <c r="M569" s="206" t="str">
        <f t="shared" si="19"/>
        <v>TỐT</v>
      </c>
      <c r="N569" s="279"/>
      <c r="O569" s="277"/>
      <c r="P569" s="278" t="s">
        <v>1391</v>
      </c>
      <c r="Q569" s="207"/>
      <c r="R569" s="207"/>
      <c r="S569" s="207"/>
      <c r="T569" s="207"/>
      <c r="U569" s="207"/>
      <c r="V569" s="207"/>
      <c r="W569" s="207"/>
    </row>
    <row r="570" spans="1:23" ht="18.75" customHeight="1">
      <c r="A570" s="201"/>
      <c r="B570" s="202">
        <v>2121717868</v>
      </c>
      <c r="C570" s="203" t="s">
        <v>987</v>
      </c>
      <c r="D570" s="204" t="s">
        <v>1361</v>
      </c>
      <c r="E570" s="143" t="s">
        <v>1004</v>
      </c>
      <c r="F570" s="205">
        <v>35662</v>
      </c>
      <c r="G570" s="144" t="s">
        <v>31</v>
      </c>
      <c r="H570" s="205" t="s">
        <v>996</v>
      </c>
      <c r="I570" s="144"/>
      <c r="J570" s="144" t="s">
        <v>1031</v>
      </c>
      <c r="K570" s="144"/>
      <c r="L570" s="144">
        <v>87</v>
      </c>
      <c r="M570" s="206" t="str">
        <f t="shared" si="19"/>
        <v>TỐT</v>
      </c>
      <c r="N570" s="279"/>
      <c r="O570" s="277"/>
      <c r="P570" s="278" t="s">
        <v>1391</v>
      </c>
      <c r="Q570" s="207"/>
      <c r="R570" s="207"/>
      <c r="S570" s="207"/>
      <c r="T570" s="207"/>
      <c r="U570" s="207"/>
      <c r="V570" s="207"/>
      <c r="W570" s="207"/>
    </row>
    <row r="571" spans="1:23" ht="18.75" customHeight="1">
      <c r="A571" s="201"/>
      <c r="B571" s="202">
        <v>2121866251</v>
      </c>
      <c r="C571" s="203" t="s">
        <v>990</v>
      </c>
      <c r="D571" s="204" t="s">
        <v>1197</v>
      </c>
      <c r="E571" s="143" t="s">
        <v>1012</v>
      </c>
      <c r="F571" s="205">
        <v>34436</v>
      </c>
      <c r="G571" s="144" t="s">
        <v>30</v>
      </c>
      <c r="H571" s="205"/>
      <c r="I571" s="144"/>
      <c r="J571" s="144" t="s">
        <v>1031</v>
      </c>
      <c r="K571" s="144"/>
      <c r="L571" s="144">
        <v>86</v>
      </c>
      <c r="M571" s="206" t="str">
        <f t="shared" si="19"/>
        <v>TỐT</v>
      </c>
      <c r="N571" s="279"/>
      <c r="O571" s="277"/>
      <c r="P571" s="278" t="s">
        <v>1580</v>
      </c>
      <c r="Q571" s="207"/>
      <c r="R571" s="207"/>
      <c r="S571" s="207"/>
      <c r="T571" s="207"/>
      <c r="U571" s="207"/>
      <c r="V571" s="207"/>
      <c r="W571" s="207"/>
    </row>
    <row r="572" spans="1:23" ht="18.75" customHeight="1">
      <c r="A572" s="201"/>
      <c r="B572" s="202">
        <v>2121868228</v>
      </c>
      <c r="C572" s="203" t="s">
        <v>990</v>
      </c>
      <c r="D572" s="204" t="s">
        <v>1177</v>
      </c>
      <c r="E572" s="143" t="s">
        <v>1152</v>
      </c>
      <c r="F572" s="205">
        <v>35760</v>
      </c>
      <c r="G572" s="144" t="s">
        <v>30</v>
      </c>
      <c r="H572" s="205" t="s">
        <v>1031</v>
      </c>
      <c r="I572" s="144"/>
      <c r="J572" s="144" t="s">
        <v>1031</v>
      </c>
      <c r="K572" s="144"/>
      <c r="L572" s="144">
        <v>70</v>
      </c>
      <c r="M572" s="206" t="str">
        <f t="shared" si="19"/>
        <v>KHÁ</v>
      </c>
      <c r="N572" s="279"/>
      <c r="O572" s="277"/>
      <c r="P572" s="278" t="s">
        <v>1580</v>
      </c>
      <c r="Q572" s="207"/>
      <c r="R572" s="207"/>
      <c r="S572" s="207"/>
      <c r="T572" s="207"/>
      <c r="U572" s="207"/>
      <c r="V572" s="207"/>
      <c r="W572" s="207"/>
    </row>
    <row r="573" spans="1:23" ht="18.75" customHeight="1">
      <c r="A573" s="432"/>
      <c r="B573" s="196"/>
      <c r="C573" s="197"/>
      <c r="D573" s="198"/>
      <c r="E573" s="125"/>
      <c r="F573" s="199"/>
      <c r="G573" s="120"/>
      <c r="H573" s="199"/>
      <c r="I573" s="120"/>
      <c r="J573" s="120"/>
      <c r="K573" s="120"/>
      <c r="L573" s="136"/>
      <c r="M573" s="200"/>
      <c r="N573" s="274"/>
      <c r="O573" s="133"/>
      <c r="P573" s="127"/>
    </row>
    <row r="574" spans="1:23" ht="18.75" customHeight="1">
      <c r="A574" s="432"/>
      <c r="B574" s="196">
        <v>2110219599</v>
      </c>
      <c r="C574" s="197" t="s">
        <v>1046</v>
      </c>
      <c r="D574" s="198" t="s">
        <v>1001</v>
      </c>
      <c r="E574" s="135" t="s">
        <v>1281</v>
      </c>
      <c r="F574" s="199">
        <v>33423</v>
      </c>
      <c r="G574" s="121" t="s">
        <v>34</v>
      </c>
      <c r="H574" s="199" t="s">
        <v>1031</v>
      </c>
      <c r="I574" s="121"/>
      <c r="J574" s="121" t="s">
        <v>1031</v>
      </c>
      <c r="K574" s="121"/>
      <c r="L574" s="121">
        <v>85</v>
      </c>
      <c r="M574" s="200" t="str">
        <f t="shared" ref="M574:M583" si="20">IF(L574&gt;=90,"X SẮC",IF(L574&gt;=80,"TỐT",IF(L574&gt;=65,"KHÁ",IF(L574&gt;=50,"T. BÌNH",IF(L574&gt;=35,"YẾU","KÉM")))))</f>
        <v>TỐT</v>
      </c>
      <c r="N574" s="287"/>
      <c r="O574" s="288"/>
      <c r="P574" s="275" t="s">
        <v>1320</v>
      </c>
    </row>
    <row r="575" spans="1:23" ht="18.75" customHeight="1">
      <c r="A575" s="432"/>
      <c r="B575" s="196">
        <v>2110219582</v>
      </c>
      <c r="C575" s="197" t="s">
        <v>979</v>
      </c>
      <c r="D575" s="198" t="s">
        <v>1006</v>
      </c>
      <c r="E575" s="135" t="s">
        <v>1133</v>
      </c>
      <c r="F575" s="199">
        <v>35634</v>
      </c>
      <c r="G575" s="121" t="s">
        <v>34</v>
      </c>
      <c r="H575" s="199" t="s">
        <v>1031</v>
      </c>
      <c r="I575" s="121"/>
      <c r="J575" s="121" t="s">
        <v>1031</v>
      </c>
      <c r="K575" s="121"/>
      <c r="L575" s="121">
        <v>85</v>
      </c>
      <c r="M575" s="200" t="str">
        <f t="shared" si="20"/>
        <v>TỐT</v>
      </c>
      <c r="N575" s="287"/>
      <c r="O575" s="288"/>
      <c r="P575" s="275" t="s">
        <v>1320</v>
      </c>
    </row>
    <row r="576" spans="1:23" ht="18.75" customHeight="1">
      <c r="A576" s="432"/>
      <c r="B576" s="196">
        <v>2110218315</v>
      </c>
      <c r="C576" s="197" t="s">
        <v>987</v>
      </c>
      <c r="D576" s="198" t="s">
        <v>1304</v>
      </c>
      <c r="E576" s="135" t="s">
        <v>1221</v>
      </c>
      <c r="F576" s="199">
        <v>35157</v>
      </c>
      <c r="G576" s="121" t="s">
        <v>34</v>
      </c>
      <c r="H576" s="199" t="s">
        <v>1031</v>
      </c>
      <c r="I576" s="121"/>
      <c r="J576" s="121" t="s">
        <v>1031</v>
      </c>
      <c r="K576" s="121"/>
      <c r="L576" s="121">
        <v>95</v>
      </c>
      <c r="M576" s="200" t="str">
        <f t="shared" si="20"/>
        <v>X SẮC</v>
      </c>
      <c r="N576" s="287"/>
      <c r="O576" s="288"/>
      <c r="P576" s="275" t="s">
        <v>1320</v>
      </c>
    </row>
    <row r="577" spans="1:16" ht="18.75" customHeight="1">
      <c r="A577" s="432"/>
      <c r="B577" s="196">
        <v>2110213068</v>
      </c>
      <c r="C577" s="197" t="s">
        <v>993</v>
      </c>
      <c r="D577" s="198" t="s">
        <v>1305</v>
      </c>
      <c r="E577" s="135" t="s">
        <v>1045</v>
      </c>
      <c r="F577" s="199">
        <v>35585</v>
      </c>
      <c r="G577" s="121" t="s">
        <v>34</v>
      </c>
      <c r="H577" s="199" t="s">
        <v>1031</v>
      </c>
      <c r="I577" s="121"/>
      <c r="J577" s="121" t="s">
        <v>1031</v>
      </c>
      <c r="K577" s="121"/>
      <c r="L577" s="121">
        <v>85</v>
      </c>
      <c r="M577" s="200" t="str">
        <f t="shared" si="20"/>
        <v>TỐT</v>
      </c>
      <c r="N577" s="287"/>
      <c r="O577" s="288"/>
      <c r="P577" s="275" t="s">
        <v>1320</v>
      </c>
    </row>
    <row r="578" spans="1:16" ht="18.75" customHeight="1">
      <c r="A578" s="432"/>
      <c r="B578" s="196">
        <v>2110215092</v>
      </c>
      <c r="C578" s="197" t="s">
        <v>979</v>
      </c>
      <c r="D578" s="198" t="s">
        <v>986</v>
      </c>
      <c r="E578" s="135" t="s">
        <v>1045</v>
      </c>
      <c r="F578" s="199">
        <v>35636</v>
      </c>
      <c r="G578" s="121" t="s">
        <v>34</v>
      </c>
      <c r="H578" s="199" t="s">
        <v>1031</v>
      </c>
      <c r="I578" s="121"/>
      <c r="J578" s="121" t="s">
        <v>1031</v>
      </c>
      <c r="K578" s="121"/>
      <c r="L578" s="121">
        <v>85</v>
      </c>
      <c r="M578" s="200" t="str">
        <f t="shared" si="20"/>
        <v>TỐT</v>
      </c>
      <c r="N578" s="287"/>
      <c r="O578" s="288"/>
      <c r="P578" s="275" t="s">
        <v>1320</v>
      </c>
    </row>
    <row r="579" spans="1:16" ht="18.75" customHeight="1">
      <c r="A579" s="432"/>
      <c r="B579" s="196">
        <v>2110213069</v>
      </c>
      <c r="C579" s="197" t="s">
        <v>979</v>
      </c>
      <c r="D579" s="198" t="s">
        <v>986</v>
      </c>
      <c r="E579" s="135" t="s">
        <v>1067</v>
      </c>
      <c r="F579" s="199">
        <v>35498</v>
      </c>
      <c r="G579" s="121" t="s">
        <v>34</v>
      </c>
      <c r="H579" s="199" t="s">
        <v>1031</v>
      </c>
      <c r="I579" s="121"/>
      <c r="J579" s="121" t="s">
        <v>1031</v>
      </c>
      <c r="K579" s="121"/>
      <c r="L579" s="121">
        <v>85</v>
      </c>
      <c r="M579" s="200" t="str">
        <f t="shared" si="20"/>
        <v>TỐT</v>
      </c>
      <c r="N579" s="287"/>
      <c r="O579" s="288"/>
      <c r="P579" s="275" t="s">
        <v>1320</v>
      </c>
    </row>
    <row r="580" spans="1:16" ht="18.75" customHeight="1">
      <c r="A580" s="432"/>
      <c r="B580" s="196">
        <v>2110215095</v>
      </c>
      <c r="C580" s="197" t="s">
        <v>999</v>
      </c>
      <c r="D580" s="198" t="s">
        <v>1020</v>
      </c>
      <c r="E580" s="135" t="s">
        <v>1068</v>
      </c>
      <c r="F580" s="199">
        <v>35410</v>
      </c>
      <c r="G580" s="121" t="s">
        <v>34</v>
      </c>
      <c r="H580" s="199" t="s">
        <v>1031</v>
      </c>
      <c r="I580" s="121"/>
      <c r="J580" s="121" t="s">
        <v>1031</v>
      </c>
      <c r="K580" s="121"/>
      <c r="L580" s="121">
        <v>90</v>
      </c>
      <c r="M580" s="200" t="str">
        <f t="shared" si="20"/>
        <v>X SẮC</v>
      </c>
      <c r="N580" s="287"/>
      <c r="O580" s="288"/>
      <c r="P580" s="275" t="s">
        <v>1320</v>
      </c>
    </row>
    <row r="581" spans="1:16" ht="18.75" customHeight="1">
      <c r="A581" s="432"/>
      <c r="B581" s="196">
        <v>2110215096</v>
      </c>
      <c r="C581" s="197" t="s">
        <v>979</v>
      </c>
      <c r="D581" s="198" t="s">
        <v>991</v>
      </c>
      <c r="E581" s="135" t="s">
        <v>1091</v>
      </c>
      <c r="F581" s="199">
        <v>35496</v>
      </c>
      <c r="G581" s="121" t="s">
        <v>34</v>
      </c>
      <c r="H581" s="199" t="s">
        <v>1031</v>
      </c>
      <c r="I581" s="121"/>
      <c r="J581" s="121" t="s">
        <v>1031</v>
      </c>
      <c r="K581" s="121"/>
      <c r="L581" s="121">
        <v>0</v>
      </c>
      <c r="M581" s="200" t="str">
        <f t="shared" si="20"/>
        <v>KÉM</v>
      </c>
      <c r="N581" s="287" t="s">
        <v>1144</v>
      </c>
      <c r="O581" s="289" t="s">
        <v>1291</v>
      </c>
      <c r="P581" s="275" t="s">
        <v>1320</v>
      </c>
    </row>
    <row r="582" spans="1:16" ht="18.75" customHeight="1">
      <c r="A582" s="432"/>
      <c r="B582" s="196">
        <v>2010216705</v>
      </c>
      <c r="C582" s="197" t="s">
        <v>1264</v>
      </c>
      <c r="D582" s="198" t="s">
        <v>1212</v>
      </c>
      <c r="E582" s="135" t="s">
        <v>1104</v>
      </c>
      <c r="F582" s="199">
        <v>35333</v>
      </c>
      <c r="G582" s="121" t="s">
        <v>34</v>
      </c>
      <c r="H582" s="199" t="s">
        <v>1031</v>
      </c>
      <c r="I582" s="121"/>
      <c r="J582" s="121" t="s">
        <v>1031</v>
      </c>
      <c r="K582" s="121"/>
      <c r="L582" s="121">
        <v>0</v>
      </c>
      <c r="M582" s="200" t="str">
        <f t="shared" si="20"/>
        <v>KÉM</v>
      </c>
      <c r="N582" s="287" t="s">
        <v>1144</v>
      </c>
      <c r="O582" s="289" t="s">
        <v>1291</v>
      </c>
      <c r="P582" s="275" t="s">
        <v>1320</v>
      </c>
    </row>
    <row r="583" spans="1:16" ht="18.75" customHeight="1">
      <c r="A583" s="432"/>
      <c r="B583" s="196">
        <v>2110215098</v>
      </c>
      <c r="C583" s="197" t="s">
        <v>987</v>
      </c>
      <c r="D583" s="198" t="s">
        <v>1222</v>
      </c>
      <c r="E583" s="135" t="s">
        <v>1102</v>
      </c>
      <c r="F583" s="199">
        <v>34806</v>
      </c>
      <c r="G583" s="121" t="s">
        <v>34</v>
      </c>
      <c r="H583" s="199" t="s">
        <v>1031</v>
      </c>
      <c r="I583" s="121"/>
      <c r="J583" s="121" t="s">
        <v>1031</v>
      </c>
      <c r="K583" s="121"/>
      <c r="L583" s="121">
        <v>0</v>
      </c>
      <c r="M583" s="200" t="str">
        <f t="shared" si="20"/>
        <v>KÉM</v>
      </c>
      <c r="N583" s="287" t="s">
        <v>1144</v>
      </c>
      <c r="O583" s="289" t="s">
        <v>1291</v>
      </c>
      <c r="P583" s="275" t="s">
        <v>1320</v>
      </c>
    </row>
    <row r="584" spans="1:16" ht="18.75" customHeight="1">
      <c r="A584" s="432"/>
      <c r="B584" s="2"/>
      <c r="C584" s="2"/>
      <c r="D584" s="129"/>
      <c r="E584" s="127"/>
      <c r="F584" s="130"/>
      <c r="G584" s="2"/>
      <c r="H584" s="131"/>
      <c r="I584" s="131"/>
      <c r="J584" s="131"/>
      <c r="K584" s="131"/>
      <c r="L584" s="131"/>
      <c r="M584" s="131"/>
      <c r="N584" s="133"/>
      <c r="O584" s="127"/>
      <c r="P584" s="275" t="s">
        <v>1290</v>
      </c>
    </row>
    <row r="585" spans="1:16" s="170" customFormat="1" ht="18.75" customHeight="1">
      <c r="A585" s="432"/>
      <c r="B585" s="196">
        <v>1811214497</v>
      </c>
      <c r="C585" s="197" t="s">
        <v>1092</v>
      </c>
      <c r="D585" s="198" t="s">
        <v>1203</v>
      </c>
      <c r="E585" s="125" t="s">
        <v>1567</v>
      </c>
      <c r="F585" s="199">
        <v>34488</v>
      </c>
      <c r="G585" s="120" t="s">
        <v>967</v>
      </c>
      <c r="H585" s="199" t="s">
        <v>1031</v>
      </c>
      <c r="I585" s="120"/>
      <c r="J585" s="120" t="s">
        <v>1031</v>
      </c>
      <c r="K585" s="120"/>
      <c r="L585" s="120">
        <v>83</v>
      </c>
      <c r="M585" s="200" t="str">
        <f t="shared" ref="M585:M616" si="21">IF(L585&gt;=90,"X SẮC",IF(L585&gt;=80,"TỐT",IF(L585&gt;=65,"KHÁ",IF(L585&gt;=50,"T. BÌNH",IF(L585&gt;=35,"YẾU","KÉM")))))</f>
        <v>TỐT</v>
      </c>
      <c r="N585" s="290"/>
      <c r="O585" s="172"/>
      <c r="P585" s="275" t="s">
        <v>1580</v>
      </c>
    </row>
    <row r="586" spans="1:16" s="170" customFormat="1" ht="18.75" customHeight="1">
      <c r="A586" s="432"/>
      <c r="B586" s="196">
        <v>2120266056</v>
      </c>
      <c r="C586" s="197" t="s">
        <v>987</v>
      </c>
      <c r="D586" s="198" t="s">
        <v>991</v>
      </c>
      <c r="E586" s="125" t="s">
        <v>1091</v>
      </c>
      <c r="F586" s="199">
        <v>35597</v>
      </c>
      <c r="G586" s="120" t="s">
        <v>965</v>
      </c>
      <c r="H586" s="199" t="s">
        <v>982</v>
      </c>
      <c r="I586" s="120"/>
      <c r="J586" s="120" t="s">
        <v>1031</v>
      </c>
      <c r="K586" s="120"/>
      <c r="L586" s="120">
        <v>0</v>
      </c>
      <c r="M586" s="200" t="str">
        <f t="shared" si="21"/>
        <v>KÉM</v>
      </c>
      <c r="N586" s="274" t="s">
        <v>1164</v>
      </c>
      <c r="O586" s="127" t="s">
        <v>1165</v>
      </c>
      <c r="P586" s="275" t="s">
        <v>1236</v>
      </c>
    </row>
    <row r="587" spans="1:16" s="170" customFormat="1" ht="18.75" customHeight="1">
      <c r="A587" s="432"/>
      <c r="B587" s="196">
        <v>2220214360</v>
      </c>
      <c r="C587" s="197" t="s">
        <v>1207</v>
      </c>
      <c r="D587" s="198" t="s">
        <v>1208</v>
      </c>
      <c r="E587" s="125" t="s">
        <v>1083</v>
      </c>
      <c r="F587" s="199">
        <v>35962</v>
      </c>
      <c r="G587" s="120" t="s">
        <v>965</v>
      </c>
      <c r="H587" s="199" t="s">
        <v>982</v>
      </c>
      <c r="I587" s="120"/>
      <c r="J587" s="120" t="s">
        <v>1031</v>
      </c>
      <c r="K587" s="120"/>
      <c r="L587" s="120">
        <v>87</v>
      </c>
      <c r="M587" s="200" t="str">
        <f t="shared" si="21"/>
        <v>TỐT</v>
      </c>
      <c r="N587" s="274"/>
      <c r="O587" s="127"/>
      <c r="P587" s="275" t="s">
        <v>1236</v>
      </c>
    </row>
    <row r="588" spans="1:16" s="170" customFormat="1" ht="18.75" customHeight="1">
      <c r="A588" s="432"/>
      <c r="B588" s="196">
        <v>2220217505</v>
      </c>
      <c r="C588" s="197" t="s">
        <v>990</v>
      </c>
      <c r="D588" s="198" t="s">
        <v>1038</v>
      </c>
      <c r="E588" s="125" t="s">
        <v>1020</v>
      </c>
      <c r="F588" s="199">
        <v>35808</v>
      </c>
      <c r="G588" s="120" t="s">
        <v>968</v>
      </c>
      <c r="H588" s="199" t="s">
        <v>982</v>
      </c>
      <c r="I588" s="120"/>
      <c r="J588" s="120" t="s">
        <v>1322</v>
      </c>
      <c r="K588" s="120"/>
      <c r="L588" s="120">
        <v>90</v>
      </c>
      <c r="M588" s="200" t="str">
        <f t="shared" si="21"/>
        <v>X SẮC</v>
      </c>
      <c r="N588" s="274"/>
      <c r="O588" s="127"/>
      <c r="P588" s="275" t="s">
        <v>1347</v>
      </c>
    </row>
    <row r="589" spans="1:16" s="170" customFormat="1" ht="18.75" customHeight="1">
      <c r="A589" s="432"/>
      <c r="B589" s="196">
        <v>2220217589</v>
      </c>
      <c r="C589" s="197" t="s">
        <v>1046</v>
      </c>
      <c r="D589" s="198" t="s">
        <v>1328</v>
      </c>
      <c r="E589" s="125" t="s">
        <v>1228</v>
      </c>
      <c r="F589" s="199">
        <v>35924</v>
      </c>
      <c r="G589" s="120" t="s">
        <v>968</v>
      </c>
      <c r="H589" s="199" t="s">
        <v>982</v>
      </c>
      <c r="I589" s="120"/>
      <c r="J589" s="120" t="s">
        <v>1322</v>
      </c>
      <c r="K589" s="120"/>
      <c r="L589" s="120">
        <v>80</v>
      </c>
      <c r="M589" s="200" t="str">
        <f t="shared" si="21"/>
        <v>TỐT</v>
      </c>
      <c r="N589" s="274"/>
      <c r="O589" s="127"/>
      <c r="P589" s="275" t="s">
        <v>1347</v>
      </c>
    </row>
    <row r="590" spans="1:16" s="170" customFormat="1" ht="18.75" customHeight="1">
      <c r="A590" s="432"/>
      <c r="B590" s="196">
        <v>2220237906</v>
      </c>
      <c r="C590" s="197" t="s">
        <v>987</v>
      </c>
      <c r="D590" s="198" t="s">
        <v>1041</v>
      </c>
      <c r="E590" s="125" t="s">
        <v>1040</v>
      </c>
      <c r="F590" s="199">
        <v>35813</v>
      </c>
      <c r="G590" s="120" t="s">
        <v>968</v>
      </c>
      <c r="H590" s="199" t="s">
        <v>982</v>
      </c>
      <c r="I590" s="120"/>
      <c r="J590" s="120" t="s">
        <v>1322</v>
      </c>
      <c r="K590" s="120"/>
      <c r="L590" s="120">
        <v>85</v>
      </c>
      <c r="M590" s="200" t="str">
        <f t="shared" si="21"/>
        <v>TỐT</v>
      </c>
      <c r="N590" s="274"/>
      <c r="O590" s="127"/>
      <c r="P590" s="275" t="s">
        <v>1347</v>
      </c>
    </row>
    <row r="591" spans="1:16" s="170" customFormat="1" ht="18.75" customHeight="1">
      <c r="A591" s="432"/>
      <c r="B591" s="196">
        <v>2220244554</v>
      </c>
      <c r="C591" s="197" t="s">
        <v>987</v>
      </c>
      <c r="D591" s="198" t="s">
        <v>1209</v>
      </c>
      <c r="E591" s="125" t="s">
        <v>1068</v>
      </c>
      <c r="F591" s="199">
        <v>36102</v>
      </c>
      <c r="G591" s="120" t="s">
        <v>965</v>
      </c>
      <c r="H591" s="199" t="s">
        <v>982</v>
      </c>
      <c r="I591" s="120"/>
      <c r="J591" s="120" t="s">
        <v>1031</v>
      </c>
      <c r="K591" s="120"/>
      <c r="L591" s="120">
        <v>87</v>
      </c>
      <c r="M591" s="200" t="str">
        <f t="shared" si="21"/>
        <v>TỐT</v>
      </c>
      <c r="N591" s="274"/>
      <c r="O591" s="127"/>
      <c r="P591" s="275" t="s">
        <v>1236</v>
      </c>
    </row>
    <row r="592" spans="1:16" s="170" customFormat="1" ht="18.75" customHeight="1">
      <c r="A592" s="432"/>
      <c r="B592" s="196">
        <v>2220255209</v>
      </c>
      <c r="C592" s="197" t="s">
        <v>990</v>
      </c>
      <c r="D592" s="198" t="s">
        <v>1568</v>
      </c>
      <c r="E592" s="125" t="s">
        <v>1045</v>
      </c>
      <c r="F592" s="199">
        <v>35938</v>
      </c>
      <c r="G592" s="120" t="s">
        <v>967</v>
      </c>
      <c r="H592" s="199" t="s">
        <v>1031</v>
      </c>
      <c r="I592" s="120"/>
      <c r="J592" s="120" t="s">
        <v>1031</v>
      </c>
      <c r="K592" s="120"/>
      <c r="L592" s="120">
        <v>66</v>
      </c>
      <c r="M592" s="200" t="str">
        <f t="shared" si="21"/>
        <v>KHÁ</v>
      </c>
      <c r="N592" s="290"/>
      <c r="O592" s="172"/>
      <c r="P592" s="275" t="s">
        <v>1580</v>
      </c>
    </row>
    <row r="593" spans="1:16" s="170" customFormat="1" ht="18.75" customHeight="1">
      <c r="A593" s="432"/>
      <c r="B593" s="196">
        <v>2220255215</v>
      </c>
      <c r="C593" s="197" t="s">
        <v>979</v>
      </c>
      <c r="D593" s="198" t="s">
        <v>1006</v>
      </c>
      <c r="E593" s="125" t="s">
        <v>1380</v>
      </c>
      <c r="F593" s="199">
        <v>36022</v>
      </c>
      <c r="G593" s="120" t="s">
        <v>967</v>
      </c>
      <c r="H593" s="199" t="s">
        <v>1031</v>
      </c>
      <c r="I593" s="120"/>
      <c r="J593" s="120" t="s">
        <v>1031</v>
      </c>
      <c r="K593" s="120"/>
      <c r="L593" s="120">
        <v>82</v>
      </c>
      <c r="M593" s="200" t="str">
        <f t="shared" si="21"/>
        <v>TỐT</v>
      </c>
      <c r="N593" s="290"/>
      <c r="O593" s="172"/>
      <c r="P593" s="275" t="s">
        <v>1580</v>
      </c>
    </row>
    <row r="594" spans="1:16" s="170" customFormat="1" ht="18.75" customHeight="1">
      <c r="A594" s="432"/>
      <c r="B594" s="196">
        <v>2220255229</v>
      </c>
      <c r="C594" s="197" t="s">
        <v>990</v>
      </c>
      <c r="D594" s="198" t="s">
        <v>1043</v>
      </c>
      <c r="E594" s="125" t="s">
        <v>1023</v>
      </c>
      <c r="F594" s="199">
        <v>36110</v>
      </c>
      <c r="G594" s="120" t="s">
        <v>967</v>
      </c>
      <c r="H594" s="199" t="s">
        <v>1031</v>
      </c>
      <c r="I594" s="120"/>
      <c r="J594" s="120" t="s">
        <v>1031</v>
      </c>
      <c r="K594" s="120"/>
      <c r="L594" s="120">
        <v>96</v>
      </c>
      <c r="M594" s="200" t="str">
        <f t="shared" si="21"/>
        <v>X SẮC</v>
      </c>
      <c r="N594" s="290"/>
      <c r="O594" s="172"/>
      <c r="P594" s="275" t="s">
        <v>1580</v>
      </c>
    </row>
    <row r="595" spans="1:16" s="170" customFormat="1" ht="18.75" customHeight="1">
      <c r="A595" s="432"/>
      <c r="B595" s="196">
        <v>2220255259</v>
      </c>
      <c r="C595" s="197" t="s">
        <v>1175</v>
      </c>
      <c r="D595" s="198" t="s">
        <v>1048</v>
      </c>
      <c r="E595" s="125" t="s">
        <v>988</v>
      </c>
      <c r="F595" s="199">
        <v>36110</v>
      </c>
      <c r="G595" s="120" t="s">
        <v>968</v>
      </c>
      <c r="H595" s="199" t="s">
        <v>982</v>
      </c>
      <c r="I595" s="120"/>
      <c r="J595" s="120" t="s">
        <v>1322</v>
      </c>
      <c r="K595" s="120"/>
      <c r="L595" s="120">
        <v>90</v>
      </c>
      <c r="M595" s="200" t="str">
        <f t="shared" si="21"/>
        <v>X SẮC</v>
      </c>
      <c r="N595" s="274"/>
      <c r="O595" s="127"/>
      <c r="P595" s="275" t="s">
        <v>1347</v>
      </c>
    </row>
    <row r="596" spans="1:16" s="170" customFormat="1" ht="18.75" customHeight="1">
      <c r="A596" s="432"/>
      <c r="B596" s="196">
        <v>2220255325</v>
      </c>
      <c r="C596" s="197" t="s">
        <v>979</v>
      </c>
      <c r="D596" s="198" t="s">
        <v>1569</v>
      </c>
      <c r="E596" s="125" t="s">
        <v>989</v>
      </c>
      <c r="F596" s="199">
        <v>35816</v>
      </c>
      <c r="G596" s="120" t="s">
        <v>967</v>
      </c>
      <c r="H596" s="199" t="s">
        <v>1031</v>
      </c>
      <c r="I596" s="120"/>
      <c r="J596" s="120" t="s">
        <v>1031</v>
      </c>
      <c r="K596" s="120"/>
      <c r="L596" s="120">
        <v>82</v>
      </c>
      <c r="M596" s="200" t="str">
        <f t="shared" si="21"/>
        <v>TỐT</v>
      </c>
      <c r="N596" s="290"/>
      <c r="O596" s="172"/>
      <c r="P596" s="275" t="s">
        <v>1580</v>
      </c>
    </row>
    <row r="597" spans="1:16" s="170" customFormat="1" ht="18.75" customHeight="1">
      <c r="A597" s="432"/>
      <c r="B597" s="196">
        <v>2220258263</v>
      </c>
      <c r="C597" s="197" t="s">
        <v>979</v>
      </c>
      <c r="D597" s="198" t="s">
        <v>1210</v>
      </c>
      <c r="E597" s="125" t="s">
        <v>1211</v>
      </c>
      <c r="F597" s="199">
        <v>36066</v>
      </c>
      <c r="G597" s="120" t="s">
        <v>965</v>
      </c>
      <c r="H597" s="199" t="s">
        <v>982</v>
      </c>
      <c r="I597" s="120"/>
      <c r="J597" s="120" t="s">
        <v>1031</v>
      </c>
      <c r="K597" s="120"/>
      <c r="L597" s="120">
        <v>88</v>
      </c>
      <c r="M597" s="200" t="str">
        <f t="shared" si="21"/>
        <v>TỐT</v>
      </c>
      <c r="N597" s="274"/>
      <c r="O597" s="127"/>
      <c r="P597" s="275" t="s">
        <v>1236</v>
      </c>
    </row>
    <row r="598" spans="1:16" s="170" customFormat="1" ht="18.75" customHeight="1">
      <c r="A598" s="432"/>
      <c r="B598" s="196">
        <v>2220258434</v>
      </c>
      <c r="C598" s="197" t="s">
        <v>1329</v>
      </c>
      <c r="D598" s="198" t="s">
        <v>1043</v>
      </c>
      <c r="E598" s="125" t="s">
        <v>1100</v>
      </c>
      <c r="F598" s="199">
        <v>36004</v>
      </c>
      <c r="G598" s="120" t="s">
        <v>968</v>
      </c>
      <c r="H598" s="199" t="s">
        <v>982</v>
      </c>
      <c r="I598" s="120"/>
      <c r="J598" s="120" t="s">
        <v>1322</v>
      </c>
      <c r="K598" s="120"/>
      <c r="L598" s="120">
        <v>84</v>
      </c>
      <c r="M598" s="200" t="str">
        <f t="shared" si="21"/>
        <v>TỐT</v>
      </c>
      <c r="N598" s="274"/>
      <c r="O598" s="127"/>
      <c r="P598" s="275" t="s">
        <v>1347</v>
      </c>
    </row>
    <row r="599" spans="1:16" s="170" customFormat="1" ht="18.75" customHeight="1">
      <c r="A599" s="432"/>
      <c r="B599" s="196">
        <v>2220258779</v>
      </c>
      <c r="C599" s="197" t="s">
        <v>993</v>
      </c>
      <c r="D599" s="198" t="s">
        <v>1128</v>
      </c>
      <c r="E599" s="125" t="s">
        <v>1104</v>
      </c>
      <c r="F599" s="199">
        <v>36090</v>
      </c>
      <c r="G599" s="120" t="s">
        <v>967</v>
      </c>
      <c r="H599" s="199" t="s">
        <v>1031</v>
      </c>
      <c r="I599" s="120"/>
      <c r="J599" s="120" t="s">
        <v>1031</v>
      </c>
      <c r="K599" s="120"/>
      <c r="L599" s="120">
        <v>100</v>
      </c>
      <c r="M599" s="200" t="str">
        <f t="shared" si="21"/>
        <v>X SẮC</v>
      </c>
      <c r="N599" s="290"/>
      <c r="O599" s="172"/>
      <c r="P599" s="275" t="s">
        <v>1580</v>
      </c>
    </row>
    <row r="600" spans="1:16" s="170" customFormat="1" ht="18.75" customHeight="1">
      <c r="A600" s="432"/>
      <c r="B600" s="196">
        <v>2220263353</v>
      </c>
      <c r="C600" s="197" t="s">
        <v>990</v>
      </c>
      <c r="D600" s="198" t="s">
        <v>1212</v>
      </c>
      <c r="E600" s="125" t="s">
        <v>1056</v>
      </c>
      <c r="F600" s="199">
        <v>35934</v>
      </c>
      <c r="G600" s="120" t="s">
        <v>965</v>
      </c>
      <c r="H600" s="199" t="s">
        <v>982</v>
      </c>
      <c r="I600" s="120"/>
      <c r="J600" s="120" t="s">
        <v>1031</v>
      </c>
      <c r="K600" s="120"/>
      <c r="L600" s="120">
        <v>87</v>
      </c>
      <c r="M600" s="200" t="str">
        <f t="shared" si="21"/>
        <v>TỐT</v>
      </c>
      <c r="N600" s="274"/>
      <c r="O600" s="127"/>
      <c r="P600" s="275" t="s">
        <v>1236</v>
      </c>
    </row>
    <row r="601" spans="1:16" s="170" customFormat="1" ht="18.75" customHeight="1">
      <c r="A601" s="432"/>
      <c r="B601" s="196">
        <v>2220263354</v>
      </c>
      <c r="C601" s="197" t="s">
        <v>990</v>
      </c>
      <c r="D601" s="198" t="s">
        <v>1213</v>
      </c>
      <c r="E601" s="125" t="s">
        <v>981</v>
      </c>
      <c r="F601" s="199">
        <v>35900</v>
      </c>
      <c r="G601" s="120" t="s">
        <v>965</v>
      </c>
      <c r="H601" s="199" t="s">
        <v>982</v>
      </c>
      <c r="I601" s="120"/>
      <c r="J601" s="120" t="s">
        <v>1031</v>
      </c>
      <c r="K601" s="120"/>
      <c r="L601" s="120">
        <v>97</v>
      </c>
      <c r="M601" s="200" t="str">
        <f t="shared" si="21"/>
        <v>X SẮC</v>
      </c>
      <c r="N601" s="274"/>
      <c r="O601" s="127"/>
      <c r="P601" s="275" t="s">
        <v>1236</v>
      </c>
    </row>
    <row r="602" spans="1:16" s="170" customFormat="1" ht="18.75" customHeight="1">
      <c r="A602" s="432"/>
      <c r="B602" s="196">
        <v>2220263357</v>
      </c>
      <c r="C602" s="197" t="s">
        <v>987</v>
      </c>
      <c r="D602" s="198" t="s">
        <v>1006</v>
      </c>
      <c r="E602" s="125" t="s">
        <v>1133</v>
      </c>
      <c r="F602" s="199">
        <v>36090</v>
      </c>
      <c r="G602" s="120" t="s">
        <v>965</v>
      </c>
      <c r="H602" s="199" t="s">
        <v>982</v>
      </c>
      <c r="I602" s="120"/>
      <c r="J602" s="120" t="s">
        <v>1031</v>
      </c>
      <c r="K602" s="120"/>
      <c r="L602" s="120">
        <v>88</v>
      </c>
      <c r="M602" s="200" t="str">
        <f t="shared" si="21"/>
        <v>TỐT</v>
      </c>
      <c r="N602" s="274"/>
      <c r="O602" s="127"/>
      <c r="P602" s="275" t="s">
        <v>1236</v>
      </c>
    </row>
    <row r="603" spans="1:16" s="170" customFormat="1" ht="18.75" customHeight="1">
      <c r="A603" s="432"/>
      <c r="B603" s="196">
        <v>2220263360</v>
      </c>
      <c r="C603" s="197" t="s">
        <v>1046</v>
      </c>
      <c r="D603" s="198" t="s">
        <v>1214</v>
      </c>
      <c r="E603" s="125" t="s">
        <v>1215</v>
      </c>
      <c r="F603" s="199">
        <v>35996</v>
      </c>
      <c r="G603" s="120" t="s">
        <v>965</v>
      </c>
      <c r="H603" s="199" t="s">
        <v>982</v>
      </c>
      <c r="I603" s="120"/>
      <c r="J603" s="120" t="s">
        <v>1031</v>
      </c>
      <c r="K603" s="120"/>
      <c r="L603" s="120">
        <v>88</v>
      </c>
      <c r="M603" s="200" t="str">
        <f t="shared" si="21"/>
        <v>TỐT</v>
      </c>
      <c r="N603" s="274"/>
      <c r="O603" s="127"/>
      <c r="P603" s="275" t="s">
        <v>1236</v>
      </c>
    </row>
    <row r="604" spans="1:16" s="170" customFormat="1" ht="18.75" customHeight="1">
      <c r="A604" s="432"/>
      <c r="B604" s="196">
        <v>2220263362</v>
      </c>
      <c r="C604" s="197" t="s">
        <v>990</v>
      </c>
      <c r="D604" s="198" t="s">
        <v>984</v>
      </c>
      <c r="E604" s="125" t="s">
        <v>1065</v>
      </c>
      <c r="F604" s="199">
        <v>36008</v>
      </c>
      <c r="G604" s="120" t="s">
        <v>965</v>
      </c>
      <c r="H604" s="199" t="s">
        <v>982</v>
      </c>
      <c r="I604" s="120"/>
      <c r="J604" s="120" t="s">
        <v>1031</v>
      </c>
      <c r="K604" s="120"/>
      <c r="L604" s="120">
        <v>87</v>
      </c>
      <c r="M604" s="200" t="str">
        <f t="shared" si="21"/>
        <v>TỐT</v>
      </c>
      <c r="N604" s="274"/>
      <c r="O604" s="127"/>
      <c r="P604" s="275" t="s">
        <v>1236</v>
      </c>
    </row>
    <row r="605" spans="1:16" s="170" customFormat="1" ht="18.75" customHeight="1">
      <c r="A605" s="432"/>
      <c r="B605" s="196">
        <v>2220263363</v>
      </c>
      <c r="C605" s="197" t="s">
        <v>1010</v>
      </c>
      <c r="D605" s="198" t="s">
        <v>984</v>
      </c>
      <c r="E605" s="125" t="s">
        <v>1002</v>
      </c>
      <c r="F605" s="199">
        <v>36149</v>
      </c>
      <c r="G605" s="120" t="s">
        <v>965</v>
      </c>
      <c r="H605" s="199" t="s">
        <v>982</v>
      </c>
      <c r="I605" s="120"/>
      <c r="J605" s="120" t="s">
        <v>1031</v>
      </c>
      <c r="K605" s="120"/>
      <c r="L605" s="120">
        <v>90</v>
      </c>
      <c r="M605" s="200" t="str">
        <f t="shared" si="21"/>
        <v>X SẮC</v>
      </c>
      <c r="N605" s="274"/>
      <c r="O605" s="127"/>
      <c r="P605" s="275" t="s">
        <v>1236</v>
      </c>
    </row>
    <row r="606" spans="1:16" s="170" customFormat="1" ht="18.75" customHeight="1">
      <c r="A606" s="432"/>
      <c r="B606" s="196">
        <v>2220263365</v>
      </c>
      <c r="C606" s="197" t="s">
        <v>979</v>
      </c>
      <c r="D606" s="198" t="s">
        <v>991</v>
      </c>
      <c r="E606" s="125" t="s">
        <v>981</v>
      </c>
      <c r="F606" s="199">
        <v>35824</v>
      </c>
      <c r="G606" s="120" t="s">
        <v>965</v>
      </c>
      <c r="H606" s="199" t="s">
        <v>982</v>
      </c>
      <c r="I606" s="120"/>
      <c r="J606" s="120" t="s">
        <v>1031</v>
      </c>
      <c r="K606" s="120"/>
      <c r="L606" s="120">
        <v>88</v>
      </c>
      <c r="M606" s="200" t="str">
        <f t="shared" si="21"/>
        <v>TỐT</v>
      </c>
      <c r="N606" s="274"/>
      <c r="O606" s="127"/>
      <c r="P606" s="275" t="s">
        <v>1236</v>
      </c>
    </row>
    <row r="607" spans="1:16" s="170" customFormat="1" ht="18.75" customHeight="1">
      <c r="A607" s="432"/>
      <c r="B607" s="196">
        <v>2220263370</v>
      </c>
      <c r="C607" s="197" t="s">
        <v>990</v>
      </c>
      <c r="D607" s="198" t="s">
        <v>984</v>
      </c>
      <c r="E607" s="125" t="s">
        <v>1216</v>
      </c>
      <c r="F607" s="199">
        <v>35834</v>
      </c>
      <c r="G607" s="120" t="s">
        <v>965</v>
      </c>
      <c r="H607" s="199" t="s">
        <v>982</v>
      </c>
      <c r="I607" s="120"/>
      <c r="J607" s="120" t="s">
        <v>1031</v>
      </c>
      <c r="K607" s="120"/>
      <c r="L607" s="120">
        <v>90</v>
      </c>
      <c r="M607" s="200" t="str">
        <f t="shared" si="21"/>
        <v>X SẮC</v>
      </c>
      <c r="N607" s="274"/>
      <c r="O607" s="127"/>
      <c r="P607" s="275" t="s">
        <v>1236</v>
      </c>
    </row>
    <row r="608" spans="1:16" s="170" customFormat="1" ht="18.75" customHeight="1">
      <c r="A608" s="432"/>
      <c r="B608" s="196">
        <v>2220263372</v>
      </c>
      <c r="C608" s="197" t="s">
        <v>990</v>
      </c>
      <c r="D608" s="198" t="s">
        <v>1217</v>
      </c>
      <c r="E608" s="125" t="s">
        <v>1123</v>
      </c>
      <c r="F608" s="199">
        <v>35943</v>
      </c>
      <c r="G608" s="120" t="s">
        <v>965</v>
      </c>
      <c r="H608" s="199" t="s">
        <v>982</v>
      </c>
      <c r="I608" s="120"/>
      <c r="J608" s="120" t="s">
        <v>1031</v>
      </c>
      <c r="K608" s="120"/>
      <c r="L608" s="120">
        <v>87</v>
      </c>
      <c r="M608" s="200" t="str">
        <f t="shared" si="21"/>
        <v>TỐT</v>
      </c>
      <c r="N608" s="274"/>
      <c r="O608" s="127"/>
      <c r="P608" s="275" t="s">
        <v>1236</v>
      </c>
    </row>
    <row r="609" spans="1:16" s="170" customFormat="1" ht="18.75" customHeight="1">
      <c r="A609" s="432"/>
      <c r="B609" s="196">
        <v>2220263373</v>
      </c>
      <c r="C609" s="197" t="s">
        <v>1032</v>
      </c>
      <c r="D609" s="198" t="s">
        <v>1011</v>
      </c>
      <c r="E609" s="125" t="s">
        <v>1218</v>
      </c>
      <c r="F609" s="199">
        <v>35931</v>
      </c>
      <c r="G609" s="120" t="s">
        <v>965</v>
      </c>
      <c r="H609" s="199" t="s">
        <v>982</v>
      </c>
      <c r="I609" s="120"/>
      <c r="J609" s="120" t="s">
        <v>1031</v>
      </c>
      <c r="K609" s="120"/>
      <c r="L609" s="120">
        <v>88</v>
      </c>
      <c r="M609" s="200" t="str">
        <f t="shared" si="21"/>
        <v>TỐT</v>
      </c>
      <c r="N609" s="274"/>
      <c r="O609" s="127"/>
      <c r="P609" s="275" t="s">
        <v>1236</v>
      </c>
    </row>
    <row r="610" spans="1:16" s="170" customFormat="1" ht="18.75" customHeight="1">
      <c r="A610" s="432"/>
      <c r="B610" s="196">
        <v>2220263380</v>
      </c>
      <c r="C610" s="197" t="s">
        <v>990</v>
      </c>
      <c r="D610" s="198" t="s">
        <v>1105</v>
      </c>
      <c r="E610" s="125" t="s">
        <v>1100</v>
      </c>
      <c r="F610" s="199">
        <v>35937</v>
      </c>
      <c r="G610" s="120" t="s">
        <v>965</v>
      </c>
      <c r="H610" s="199" t="s">
        <v>982</v>
      </c>
      <c r="I610" s="120"/>
      <c r="J610" s="120" t="s">
        <v>1031</v>
      </c>
      <c r="K610" s="120"/>
      <c r="L610" s="120">
        <v>89</v>
      </c>
      <c r="M610" s="200" t="str">
        <f t="shared" si="21"/>
        <v>TỐT</v>
      </c>
      <c r="N610" s="274"/>
      <c r="O610" s="127"/>
      <c r="P610" s="275" t="s">
        <v>1236</v>
      </c>
    </row>
    <row r="611" spans="1:16" s="170" customFormat="1" ht="18.75" customHeight="1">
      <c r="A611" s="432"/>
      <c r="B611" s="196">
        <v>2220263383</v>
      </c>
      <c r="C611" s="197" t="s">
        <v>987</v>
      </c>
      <c r="D611" s="198" t="s">
        <v>1008</v>
      </c>
      <c r="E611" s="125" t="s">
        <v>1102</v>
      </c>
      <c r="F611" s="199">
        <v>35900</v>
      </c>
      <c r="G611" s="120" t="s">
        <v>965</v>
      </c>
      <c r="H611" s="199" t="s">
        <v>982</v>
      </c>
      <c r="I611" s="120"/>
      <c r="J611" s="120" t="s">
        <v>1031</v>
      </c>
      <c r="K611" s="120"/>
      <c r="L611" s="120">
        <v>87</v>
      </c>
      <c r="M611" s="200" t="str">
        <f t="shared" si="21"/>
        <v>TỐT</v>
      </c>
      <c r="N611" s="274"/>
      <c r="O611" s="127"/>
      <c r="P611" s="275" t="s">
        <v>1236</v>
      </c>
    </row>
    <row r="612" spans="1:16" s="170" customFormat="1" ht="18.75" customHeight="1">
      <c r="A612" s="432"/>
      <c r="B612" s="196">
        <v>2220263384</v>
      </c>
      <c r="C612" s="197" t="s">
        <v>990</v>
      </c>
      <c r="D612" s="198" t="s">
        <v>1011</v>
      </c>
      <c r="E612" s="125" t="s">
        <v>1021</v>
      </c>
      <c r="F612" s="199">
        <v>36156</v>
      </c>
      <c r="G612" s="120" t="s">
        <v>965</v>
      </c>
      <c r="H612" s="199" t="s">
        <v>982</v>
      </c>
      <c r="I612" s="120"/>
      <c r="J612" s="120" t="s">
        <v>1031</v>
      </c>
      <c r="K612" s="120"/>
      <c r="L612" s="120">
        <v>90</v>
      </c>
      <c r="M612" s="200" t="str">
        <f t="shared" si="21"/>
        <v>X SẮC</v>
      </c>
      <c r="N612" s="274"/>
      <c r="O612" s="127"/>
      <c r="P612" s="275" t="s">
        <v>1236</v>
      </c>
    </row>
    <row r="613" spans="1:16" s="170" customFormat="1" ht="18.75" customHeight="1">
      <c r="A613" s="432"/>
      <c r="B613" s="196">
        <v>2220263388</v>
      </c>
      <c r="C613" s="197" t="s">
        <v>1198</v>
      </c>
      <c r="D613" s="198" t="s">
        <v>1219</v>
      </c>
      <c r="E613" s="125" t="s">
        <v>1220</v>
      </c>
      <c r="F613" s="199">
        <v>35903</v>
      </c>
      <c r="G613" s="120" t="s">
        <v>965</v>
      </c>
      <c r="H613" s="199" t="s">
        <v>982</v>
      </c>
      <c r="I613" s="120"/>
      <c r="J613" s="120" t="s">
        <v>1031</v>
      </c>
      <c r="K613" s="120"/>
      <c r="L613" s="120">
        <v>85</v>
      </c>
      <c r="M613" s="200" t="str">
        <f t="shared" si="21"/>
        <v>TỐT</v>
      </c>
      <c r="N613" s="274"/>
      <c r="O613" s="127"/>
      <c r="P613" s="275" t="s">
        <v>1236</v>
      </c>
    </row>
    <row r="614" spans="1:16" s="170" customFormat="1" ht="18.75" customHeight="1">
      <c r="A614" s="432"/>
      <c r="B614" s="196">
        <v>2220263389</v>
      </c>
      <c r="C614" s="197" t="s">
        <v>1221</v>
      </c>
      <c r="D614" s="198" t="s">
        <v>1222</v>
      </c>
      <c r="E614" s="125" t="s">
        <v>1223</v>
      </c>
      <c r="F614" s="199">
        <v>35831</v>
      </c>
      <c r="G614" s="120" t="s">
        <v>965</v>
      </c>
      <c r="H614" s="199" t="s">
        <v>982</v>
      </c>
      <c r="I614" s="120"/>
      <c r="J614" s="120" t="s">
        <v>1031</v>
      </c>
      <c r="K614" s="120"/>
      <c r="L614" s="120">
        <v>90</v>
      </c>
      <c r="M614" s="200" t="str">
        <f t="shared" si="21"/>
        <v>X SẮC</v>
      </c>
      <c r="N614" s="274"/>
      <c r="O614" s="127"/>
      <c r="P614" s="275" t="s">
        <v>1236</v>
      </c>
    </row>
    <row r="615" spans="1:16" s="170" customFormat="1" ht="18.75" customHeight="1">
      <c r="A615" s="432"/>
      <c r="B615" s="196">
        <v>2220263394</v>
      </c>
      <c r="C615" s="197" t="s">
        <v>1030</v>
      </c>
      <c r="D615" s="198" t="s">
        <v>1224</v>
      </c>
      <c r="E615" s="125" t="s">
        <v>1091</v>
      </c>
      <c r="F615" s="199">
        <v>35817</v>
      </c>
      <c r="G615" s="120" t="s">
        <v>965</v>
      </c>
      <c r="H615" s="199" t="s">
        <v>982</v>
      </c>
      <c r="I615" s="120"/>
      <c r="J615" s="120" t="s">
        <v>1031</v>
      </c>
      <c r="K615" s="120"/>
      <c r="L615" s="120">
        <v>99</v>
      </c>
      <c r="M615" s="200" t="str">
        <f t="shared" si="21"/>
        <v>X SẮC</v>
      </c>
      <c r="N615" s="274"/>
      <c r="O615" s="127"/>
      <c r="P615" s="275" t="s">
        <v>1236</v>
      </c>
    </row>
    <row r="616" spans="1:16" s="170" customFormat="1" ht="18.75" customHeight="1">
      <c r="A616" s="432"/>
      <c r="B616" s="196">
        <v>2220263399</v>
      </c>
      <c r="C616" s="197" t="s">
        <v>990</v>
      </c>
      <c r="D616" s="198" t="s">
        <v>1008</v>
      </c>
      <c r="E616" s="125" t="s">
        <v>1053</v>
      </c>
      <c r="F616" s="199">
        <v>35940</v>
      </c>
      <c r="G616" s="120" t="s">
        <v>965</v>
      </c>
      <c r="H616" s="199" t="s">
        <v>982</v>
      </c>
      <c r="I616" s="120"/>
      <c r="J616" s="120" t="s">
        <v>1031</v>
      </c>
      <c r="K616" s="120"/>
      <c r="L616" s="120">
        <v>90</v>
      </c>
      <c r="M616" s="200" t="str">
        <f t="shared" si="21"/>
        <v>X SẮC</v>
      </c>
      <c r="N616" s="274"/>
      <c r="O616" s="127"/>
      <c r="P616" s="275" t="s">
        <v>1236</v>
      </c>
    </row>
    <row r="617" spans="1:16" s="170" customFormat="1" ht="18.75" customHeight="1">
      <c r="A617" s="432"/>
      <c r="B617" s="196">
        <v>2220263404</v>
      </c>
      <c r="C617" s="197" t="s">
        <v>990</v>
      </c>
      <c r="D617" s="198" t="s">
        <v>1043</v>
      </c>
      <c r="E617" s="125" t="s">
        <v>1225</v>
      </c>
      <c r="F617" s="199">
        <v>36050</v>
      </c>
      <c r="G617" s="120" t="s">
        <v>965</v>
      </c>
      <c r="H617" s="199" t="s">
        <v>982</v>
      </c>
      <c r="I617" s="120"/>
      <c r="J617" s="120" t="s">
        <v>1031</v>
      </c>
      <c r="K617" s="120"/>
      <c r="L617" s="120">
        <v>85</v>
      </c>
      <c r="M617" s="200" t="str">
        <f t="shared" ref="M617:M648" si="22">IF(L617&gt;=90,"X SẮC",IF(L617&gt;=80,"TỐT",IF(L617&gt;=65,"KHÁ",IF(L617&gt;=50,"T. BÌNH",IF(L617&gt;=35,"YẾU","KÉM")))))</f>
        <v>TỐT</v>
      </c>
      <c r="N617" s="274"/>
      <c r="O617" s="127"/>
      <c r="P617" s="275" t="s">
        <v>1236</v>
      </c>
    </row>
    <row r="618" spans="1:16" s="170" customFormat="1" ht="18.75" customHeight="1">
      <c r="A618" s="432"/>
      <c r="B618" s="196">
        <v>2220265341</v>
      </c>
      <c r="C618" s="197" t="s">
        <v>990</v>
      </c>
      <c r="D618" s="198" t="s">
        <v>1058</v>
      </c>
      <c r="E618" s="125" t="s">
        <v>1285</v>
      </c>
      <c r="F618" s="199">
        <v>35867</v>
      </c>
      <c r="G618" s="120" t="s">
        <v>967</v>
      </c>
      <c r="H618" s="199" t="s">
        <v>1031</v>
      </c>
      <c r="I618" s="120"/>
      <c r="J618" s="120" t="s">
        <v>1031</v>
      </c>
      <c r="K618" s="120"/>
      <c r="L618" s="120">
        <v>93</v>
      </c>
      <c r="M618" s="200" t="str">
        <f t="shared" si="22"/>
        <v>X SẮC</v>
      </c>
      <c r="N618" s="290"/>
      <c r="O618" s="172"/>
      <c r="P618" s="275" t="s">
        <v>1580</v>
      </c>
    </row>
    <row r="619" spans="1:16" s="170" customFormat="1" ht="18.75" customHeight="1">
      <c r="A619" s="432"/>
      <c r="B619" s="196">
        <v>2220265343</v>
      </c>
      <c r="C619" s="197" t="s">
        <v>1019</v>
      </c>
      <c r="D619" s="198" t="s">
        <v>1330</v>
      </c>
      <c r="E619" s="125" t="s">
        <v>981</v>
      </c>
      <c r="F619" s="199">
        <v>36029</v>
      </c>
      <c r="G619" s="120" t="s">
        <v>968</v>
      </c>
      <c r="H619" s="199" t="s">
        <v>982</v>
      </c>
      <c r="I619" s="120"/>
      <c r="J619" s="120" t="s">
        <v>1322</v>
      </c>
      <c r="K619" s="120"/>
      <c r="L619" s="120">
        <v>82</v>
      </c>
      <c r="M619" s="200" t="str">
        <f t="shared" si="22"/>
        <v>TỐT</v>
      </c>
      <c r="N619" s="274"/>
      <c r="O619" s="127"/>
      <c r="P619" s="275" t="s">
        <v>1347</v>
      </c>
    </row>
    <row r="620" spans="1:16" s="170" customFormat="1" ht="18.75" customHeight="1">
      <c r="A620" s="432"/>
      <c r="B620" s="196">
        <v>2220265345</v>
      </c>
      <c r="C620" s="197" t="s">
        <v>1046</v>
      </c>
      <c r="D620" s="198" t="s">
        <v>1331</v>
      </c>
      <c r="E620" s="125" t="s">
        <v>981</v>
      </c>
      <c r="F620" s="199">
        <v>36151</v>
      </c>
      <c r="G620" s="120" t="s">
        <v>968</v>
      </c>
      <c r="H620" s="199" t="s">
        <v>982</v>
      </c>
      <c r="I620" s="120"/>
      <c r="J620" s="120" t="s">
        <v>1322</v>
      </c>
      <c r="K620" s="120"/>
      <c r="L620" s="120">
        <v>0</v>
      </c>
      <c r="M620" s="200" t="str">
        <f t="shared" si="22"/>
        <v>KÉM</v>
      </c>
      <c r="N620" s="274" t="s">
        <v>1144</v>
      </c>
      <c r="O620" s="133" t="s">
        <v>1323</v>
      </c>
      <c r="P620" s="275" t="s">
        <v>1347</v>
      </c>
    </row>
    <row r="621" spans="1:16" s="170" customFormat="1" ht="18.75" customHeight="1">
      <c r="A621" s="432"/>
      <c r="B621" s="196">
        <v>2220265346</v>
      </c>
      <c r="C621" s="197" t="s">
        <v>999</v>
      </c>
      <c r="D621" s="198" t="s">
        <v>1458</v>
      </c>
      <c r="E621" s="125" t="s">
        <v>981</v>
      </c>
      <c r="F621" s="199">
        <v>36028</v>
      </c>
      <c r="G621" s="120" t="s">
        <v>967</v>
      </c>
      <c r="H621" s="199" t="s">
        <v>1031</v>
      </c>
      <c r="I621" s="120"/>
      <c r="J621" s="120" t="s">
        <v>1031</v>
      </c>
      <c r="K621" s="120"/>
      <c r="L621" s="120">
        <v>95</v>
      </c>
      <c r="M621" s="200" t="str">
        <f t="shared" si="22"/>
        <v>X SẮC</v>
      </c>
      <c r="N621" s="290"/>
      <c r="O621" s="172"/>
      <c r="P621" s="275" t="s">
        <v>1580</v>
      </c>
    </row>
    <row r="622" spans="1:16" s="170" customFormat="1" ht="18.75" customHeight="1">
      <c r="A622" s="432"/>
      <c r="B622" s="196">
        <v>2220265349</v>
      </c>
      <c r="C622" s="197" t="s">
        <v>990</v>
      </c>
      <c r="D622" s="198" t="s">
        <v>1006</v>
      </c>
      <c r="E622" s="125" t="s">
        <v>981</v>
      </c>
      <c r="F622" s="199">
        <v>35841</v>
      </c>
      <c r="G622" s="120" t="s">
        <v>967</v>
      </c>
      <c r="H622" s="199" t="s">
        <v>1031</v>
      </c>
      <c r="I622" s="120"/>
      <c r="J622" s="120" t="s">
        <v>1031</v>
      </c>
      <c r="K622" s="120"/>
      <c r="L622" s="120">
        <v>0</v>
      </c>
      <c r="M622" s="200" t="str">
        <f t="shared" si="22"/>
        <v>KÉM</v>
      </c>
      <c r="N622" s="290" t="s">
        <v>1323</v>
      </c>
      <c r="O622" s="172"/>
      <c r="P622" s="275" t="s">
        <v>1580</v>
      </c>
    </row>
    <row r="623" spans="1:16" s="170" customFormat="1" ht="18.75" customHeight="1">
      <c r="A623" s="432"/>
      <c r="B623" s="196">
        <v>2220265350</v>
      </c>
      <c r="C623" s="197" t="s">
        <v>1046</v>
      </c>
      <c r="D623" s="198" t="s">
        <v>1212</v>
      </c>
      <c r="E623" s="125" t="s">
        <v>981</v>
      </c>
      <c r="F623" s="199">
        <v>35704</v>
      </c>
      <c r="G623" s="120" t="s">
        <v>968</v>
      </c>
      <c r="H623" s="199" t="s">
        <v>982</v>
      </c>
      <c r="I623" s="120"/>
      <c r="J623" s="120" t="s">
        <v>1322</v>
      </c>
      <c r="K623" s="120"/>
      <c r="L623" s="120">
        <v>82</v>
      </c>
      <c r="M623" s="200" t="str">
        <f t="shared" si="22"/>
        <v>TỐT</v>
      </c>
      <c r="N623" s="274"/>
      <c r="O623" s="127"/>
      <c r="P623" s="275" t="s">
        <v>1347</v>
      </c>
    </row>
    <row r="624" spans="1:16" s="170" customFormat="1" ht="18.75" customHeight="1">
      <c r="A624" s="432"/>
      <c r="B624" s="196">
        <v>2220265351</v>
      </c>
      <c r="C624" s="197" t="s">
        <v>979</v>
      </c>
      <c r="D624" s="198" t="s">
        <v>1178</v>
      </c>
      <c r="E624" s="125" t="s">
        <v>1380</v>
      </c>
      <c r="F624" s="199">
        <v>35665</v>
      </c>
      <c r="G624" s="120" t="s">
        <v>967</v>
      </c>
      <c r="H624" s="199" t="s">
        <v>1031</v>
      </c>
      <c r="I624" s="120"/>
      <c r="J624" s="120" t="s">
        <v>1031</v>
      </c>
      <c r="K624" s="120"/>
      <c r="L624" s="120">
        <v>97</v>
      </c>
      <c r="M624" s="200" t="str">
        <f t="shared" si="22"/>
        <v>X SẮC</v>
      </c>
      <c r="N624" s="290"/>
      <c r="O624" s="172"/>
      <c r="P624" s="275" t="s">
        <v>1580</v>
      </c>
    </row>
    <row r="625" spans="1:16" s="170" customFormat="1" ht="18.75" customHeight="1">
      <c r="A625" s="432"/>
      <c r="B625" s="196">
        <v>2220265353</v>
      </c>
      <c r="C625" s="197" t="s">
        <v>993</v>
      </c>
      <c r="D625" s="198" t="s">
        <v>1091</v>
      </c>
      <c r="E625" s="125" t="s">
        <v>1332</v>
      </c>
      <c r="F625" s="199">
        <v>35808</v>
      </c>
      <c r="G625" s="120" t="s">
        <v>968</v>
      </c>
      <c r="H625" s="199" t="s">
        <v>982</v>
      </c>
      <c r="I625" s="120"/>
      <c r="J625" s="120" t="s">
        <v>1322</v>
      </c>
      <c r="K625" s="120"/>
      <c r="L625" s="120">
        <v>0</v>
      </c>
      <c r="M625" s="200" t="str">
        <f t="shared" si="22"/>
        <v>KÉM</v>
      </c>
      <c r="N625" s="274" t="s">
        <v>1144</v>
      </c>
      <c r="O625" s="133" t="s">
        <v>1323</v>
      </c>
      <c r="P625" s="275" t="s">
        <v>1347</v>
      </c>
    </row>
    <row r="626" spans="1:16" s="170" customFormat="1" ht="18.75" customHeight="1">
      <c r="A626" s="432"/>
      <c r="B626" s="196">
        <v>2220265360</v>
      </c>
      <c r="C626" s="197" t="s">
        <v>987</v>
      </c>
      <c r="D626" s="198" t="s">
        <v>1011</v>
      </c>
      <c r="E626" s="125" t="s">
        <v>1018</v>
      </c>
      <c r="F626" s="199">
        <v>35500</v>
      </c>
      <c r="G626" s="120" t="s">
        <v>968</v>
      </c>
      <c r="H626" s="199" t="s">
        <v>982</v>
      </c>
      <c r="I626" s="120"/>
      <c r="J626" s="120" t="s">
        <v>1322</v>
      </c>
      <c r="K626" s="120"/>
      <c r="L626" s="120">
        <v>87</v>
      </c>
      <c r="M626" s="200" t="str">
        <f t="shared" si="22"/>
        <v>TỐT</v>
      </c>
      <c r="N626" s="274"/>
      <c r="O626" s="127"/>
      <c r="P626" s="275" t="s">
        <v>1347</v>
      </c>
    </row>
    <row r="627" spans="1:16" s="170" customFormat="1" ht="18.75" customHeight="1">
      <c r="A627" s="432"/>
      <c r="B627" s="196">
        <v>2220265376</v>
      </c>
      <c r="C627" s="197" t="s">
        <v>987</v>
      </c>
      <c r="D627" s="198" t="s">
        <v>1027</v>
      </c>
      <c r="E627" s="125" t="s">
        <v>1177</v>
      </c>
      <c r="F627" s="199">
        <v>35857</v>
      </c>
      <c r="G627" s="120" t="s">
        <v>967</v>
      </c>
      <c r="H627" s="199" t="s">
        <v>1031</v>
      </c>
      <c r="I627" s="120"/>
      <c r="J627" s="120" t="s">
        <v>1031</v>
      </c>
      <c r="K627" s="120"/>
      <c r="L627" s="120">
        <v>94</v>
      </c>
      <c r="M627" s="200" t="str">
        <f t="shared" si="22"/>
        <v>X SẮC</v>
      </c>
      <c r="N627" s="290"/>
      <c r="O627" s="172"/>
      <c r="P627" s="275" t="s">
        <v>1580</v>
      </c>
    </row>
    <row r="628" spans="1:16" s="170" customFormat="1" ht="18.75" customHeight="1">
      <c r="A628" s="432"/>
      <c r="B628" s="196">
        <v>2220265379</v>
      </c>
      <c r="C628" s="197" t="s">
        <v>1010</v>
      </c>
      <c r="D628" s="198" t="s">
        <v>1008</v>
      </c>
      <c r="E628" s="125" t="s">
        <v>1037</v>
      </c>
      <c r="F628" s="199">
        <v>35807</v>
      </c>
      <c r="G628" s="120" t="s">
        <v>967</v>
      </c>
      <c r="H628" s="199" t="s">
        <v>1031</v>
      </c>
      <c r="I628" s="120"/>
      <c r="J628" s="120" t="s">
        <v>1031</v>
      </c>
      <c r="K628" s="120"/>
      <c r="L628" s="120">
        <v>93</v>
      </c>
      <c r="M628" s="200" t="str">
        <f t="shared" si="22"/>
        <v>X SẮC</v>
      </c>
      <c r="N628" s="290"/>
      <c r="O628" s="172"/>
      <c r="P628" s="275" t="s">
        <v>1580</v>
      </c>
    </row>
    <row r="629" spans="1:16" s="170" customFormat="1" ht="18.75" customHeight="1">
      <c r="A629" s="432"/>
      <c r="B629" s="196">
        <v>2220265381</v>
      </c>
      <c r="C629" s="197" t="s">
        <v>1198</v>
      </c>
      <c r="D629" s="198" t="s">
        <v>1570</v>
      </c>
      <c r="E629" s="125" t="s">
        <v>1040</v>
      </c>
      <c r="F629" s="199">
        <v>35893</v>
      </c>
      <c r="G629" s="120" t="s">
        <v>967</v>
      </c>
      <c r="H629" s="199" t="s">
        <v>1031</v>
      </c>
      <c r="I629" s="120"/>
      <c r="J629" s="120" t="s">
        <v>1031</v>
      </c>
      <c r="K629" s="120"/>
      <c r="L629" s="120">
        <v>98</v>
      </c>
      <c r="M629" s="200" t="str">
        <f t="shared" si="22"/>
        <v>X SẮC</v>
      </c>
      <c r="N629" s="290"/>
      <c r="O629" s="172"/>
      <c r="P629" s="275" t="s">
        <v>1580</v>
      </c>
    </row>
    <row r="630" spans="1:16" s="170" customFormat="1" ht="18.75" customHeight="1">
      <c r="A630" s="432"/>
      <c r="B630" s="196">
        <v>2220265383</v>
      </c>
      <c r="C630" s="197" t="s">
        <v>987</v>
      </c>
      <c r="D630" s="198" t="s">
        <v>1047</v>
      </c>
      <c r="E630" s="125" t="s">
        <v>1045</v>
      </c>
      <c r="F630" s="199">
        <v>35871</v>
      </c>
      <c r="G630" s="120" t="s">
        <v>965</v>
      </c>
      <c r="H630" s="199" t="s">
        <v>1235</v>
      </c>
      <c r="I630" s="120"/>
      <c r="J630" s="120" t="s">
        <v>1031</v>
      </c>
      <c r="K630" s="120"/>
      <c r="L630" s="120">
        <v>85</v>
      </c>
      <c r="M630" s="200" t="str">
        <f t="shared" si="22"/>
        <v>TỐT</v>
      </c>
      <c r="N630" s="290"/>
      <c r="O630" s="172"/>
      <c r="P630" s="275" t="s">
        <v>1236</v>
      </c>
    </row>
    <row r="631" spans="1:16" s="170" customFormat="1" ht="18.75" customHeight="1">
      <c r="A631" s="432"/>
      <c r="B631" s="196">
        <v>2220265387</v>
      </c>
      <c r="C631" s="197" t="s">
        <v>979</v>
      </c>
      <c r="D631" s="198" t="s">
        <v>986</v>
      </c>
      <c r="E631" s="125" t="s">
        <v>1045</v>
      </c>
      <c r="F631" s="199">
        <v>36043</v>
      </c>
      <c r="G631" s="120" t="s">
        <v>965</v>
      </c>
      <c r="H631" s="199" t="s">
        <v>982</v>
      </c>
      <c r="I631" s="120"/>
      <c r="J631" s="120" t="s">
        <v>1031</v>
      </c>
      <c r="K631" s="120"/>
      <c r="L631" s="120">
        <v>79</v>
      </c>
      <c r="M631" s="200" t="str">
        <f t="shared" si="22"/>
        <v>KHÁ</v>
      </c>
      <c r="N631" s="290"/>
      <c r="O631" s="172"/>
      <c r="P631" s="275" t="s">
        <v>1236</v>
      </c>
    </row>
    <row r="632" spans="1:16" s="170" customFormat="1" ht="18.75" customHeight="1">
      <c r="A632" s="432"/>
      <c r="B632" s="196">
        <v>2220265389</v>
      </c>
      <c r="C632" s="197" t="s">
        <v>990</v>
      </c>
      <c r="D632" s="198" t="s">
        <v>1011</v>
      </c>
      <c r="E632" s="125" t="s">
        <v>1324</v>
      </c>
      <c r="F632" s="199">
        <v>36017</v>
      </c>
      <c r="G632" s="120" t="s">
        <v>967</v>
      </c>
      <c r="H632" s="199" t="s">
        <v>1031</v>
      </c>
      <c r="I632" s="120"/>
      <c r="J632" s="120" t="s">
        <v>1031</v>
      </c>
      <c r="K632" s="120"/>
      <c r="L632" s="120">
        <v>96</v>
      </c>
      <c r="M632" s="200" t="str">
        <f t="shared" si="22"/>
        <v>X SẮC</v>
      </c>
      <c r="N632" s="290"/>
      <c r="O632" s="172"/>
      <c r="P632" s="275" t="s">
        <v>1580</v>
      </c>
    </row>
    <row r="633" spans="1:16" s="170" customFormat="1" ht="18.75" customHeight="1">
      <c r="A633" s="432"/>
      <c r="B633" s="196">
        <v>2220265390</v>
      </c>
      <c r="C633" s="197" t="s">
        <v>990</v>
      </c>
      <c r="D633" s="198" t="s">
        <v>1080</v>
      </c>
      <c r="E633" s="125" t="s">
        <v>1056</v>
      </c>
      <c r="F633" s="199">
        <v>35953</v>
      </c>
      <c r="G633" s="120" t="s">
        <v>968</v>
      </c>
      <c r="H633" s="199" t="s">
        <v>982</v>
      </c>
      <c r="I633" s="120"/>
      <c r="J633" s="120" t="s">
        <v>1322</v>
      </c>
      <c r="K633" s="120"/>
      <c r="L633" s="120">
        <v>87</v>
      </c>
      <c r="M633" s="200" t="str">
        <f t="shared" si="22"/>
        <v>TỐT</v>
      </c>
      <c r="N633" s="274"/>
      <c r="O633" s="127"/>
      <c r="P633" s="275" t="s">
        <v>1347</v>
      </c>
    </row>
    <row r="634" spans="1:16" s="170" customFormat="1" ht="18.75" customHeight="1">
      <c r="A634" s="432"/>
      <c r="B634" s="196">
        <v>2220265392</v>
      </c>
      <c r="C634" s="197" t="s">
        <v>1264</v>
      </c>
      <c r="D634" s="198" t="s">
        <v>1057</v>
      </c>
      <c r="E634" s="125" t="s">
        <v>1056</v>
      </c>
      <c r="F634" s="199">
        <v>36032</v>
      </c>
      <c r="G634" s="120" t="s">
        <v>968</v>
      </c>
      <c r="H634" s="199" t="s">
        <v>982</v>
      </c>
      <c r="I634" s="120"/>
      <c r="J634" s="120" t="s">
        <v>1322</v>
      </c>
      <c r="K634" s="120"/>
      <c r="L634" s="120">
        <v>82</v>
      </c>
      <c r="M634" s="200" t="str">
        <f t="shared" si="22"/>
        <v>TỐT</v>
      </c>
      <c r="N634" s="274"/>
      <c r="O634" s="127"/>
      <c r="P634" s="275" t="s">
        <v>1347</v>
      </c>
    </row>
    <row r="635" spans="1:16" s="170" customFormat="1" ht="18.75" customHeight="1">
      <c r="A635" s="432"/>
      <c r="B635" s="196">
        <v>2220265393</v>
      </c>
      <c r="C635" s="197" t="s">
        <v>979</v>
      </c>
      <c r="D635" s="198" t="s">
        <v>1333</v>
      </c>
      <c r="E635" s="125" t="s">
        <v>1271</v>
      </c>
      <c r="F635" s="199">
        <v>36117</v>
      </c>
      <c r="G635" s="120" t="s">
        <v>968</v>
      </c>
      <c r="H635" s="199" t="s">
        <v>982</v>
      </c>
      <c r="I635" s="120"/>
      <c r="J635" s="120" t="s">
        <v>1322</v>
      </c>
      <c r="K635" s="120"/>
      <c r="L635" s="120">
        <v>0</v>
      </c>
      <c r="M635" s="200" t="str">
        <f t="shared" si="22"/>
        <v>KÉM</v>
      </c>
      <c r="N635" s="274" t="s">
        <v>1144</v>
      </c>
      <c r="O635" s="133" t="s">
        <v>1323</v>
      </c>
      <c r="P635" s="275" t="s">
        <v>1347</v>
      </c>
    </row>
    <row r="636" spans="1:16" s="170" customFormat="1" ht="18.75" customHeight="1">
      <c r="A636" s="432"/>
      <c r="B636" s="196">
        <v>2220265394</v>
      </c>
      <c r="C636" s="197" t="s">
        <v>999</v>
      </c>
      <c r="D636" s="198" t="s">
        <v>1058</v>
      </c>
      <c r="E636" s="125" t="s">
        <v>1059</v>
      </c>
      <c r="F636" s="199">
        <v>35752</v>
      </c>
      <c r="G636" s="120" t="s">
        <v>967</v>
      </c>
      <c r="H636" s="199" t="s">
        <v>1031</v>
      </c>
      <c r="I636" s="120"/>
      <c r="J636" s="120" t="s">
        <v>1031</v>
      </c>
      <c r="K636" s="120"/>
      <c r="L636" s="120">
        <v>89</v>
      </c>
      <c r="M636" s="200" t="str">
        <f t="shared" si="22"/>
        <v>TỐT</v>
      </c>
      <c r="N636" s="290"/>
      <c r="O636" s="172"/>
      <c r="P636" s="275" t="s">
        <v>1580</v>
      </c>
    </row>
    <row r="637" spans="1:16" s="170" customFormat="1" ht="18.75" customHeight="1">
      <c r="A637" s="432"/>
      <c r="B637" s="196">
        <v>2220265397</v>
      </c>
      <c r="C637" s="197" t="s">
        <v>1032</v>
      </c>
      <c r="D637" s="198" t="s">
        <v>1050</v>
      </c>
      <c r="E637" s="125" t="s">
        <v>1228</v>
      </c>
      <c r="F637" s="199">
        <v>35806</v>
      </c>
      <c r="G637" s="120" t="s">
        <v>967</v>
      </c>
      <c r="H637" s="199" t="s">
        <v>1031</v>
      </c>
      <c r="I637" s="120"/>
      <c r="J637" s="120" t="s">
        <v>1031</v>
      </c>
      <c r="K637" s="120"/>
      <c r="L637" s="120">
        <v>88</v>
      </c>
      <c r="M637" s="200" t="str">
        <f t="shared" si="22"/>
        <v>TỐT</v>
      </c>
      <c r="N637" s="290"/>
      <c r="O637" s="172"/>
      <c r="P637" s="275" t="s">
        <v>1580</v>
      </c>
    </row>
    <row r="638" spans="1:16" s="170" customFormat="1" ht="18.75" customHeight="1">
      <c r="A638" s="432"/>
      <c r="B638" s="196">
        <v>2220265398</v>
      </c>
      <c r="C638" s="197" t="s">
        <v>979</v>
      </c>
      <c r="D638" s="198" t="s">
        <v>984</v>
      </c>
      <c r="E638" s="125" t="s">
        <v>1228</v>
      </c>
      <c r="F638" s="199">
        <v>35431</v>
      </c>
      <c r="G638" s="120" t="s">
        <v>968</v>
      </c>
      <c r="H638" s="199" t="s">
        <v>982</v>
      </c>
      <c r="I638" s="120"/>
      <c r="J638" s="120" t="s">
        <v>1322</v>
      </c>
      <c r="K638" s="120"/>
      <c r="L638" s="120">
        <v>85</v>
      </c>
      <c r="M638" s="200" t="str">
        <f t="shared" si="22"/>
        <v>TỐT</v>
      </c>
      <c r="N638" s="274"/>
      <c r="O638" s="127"/>
      <c r="P638" s="275" t="s">
        <v>1347</v>
      </c>
    </row>
    <row r="639" spans="1:16" s="170" customFormat="1" ht="18.75" customHeight="1">
      <c r="A639" s="432"/>
      <c r="B639" s="196">
        <v>2220265400</v>
      </c>
      <c r="C639" s="197" t="s">
        <v>990</v>
      </c>
      <c r="D639" s="198" t="s">
        <v>1172</v>
      </c>
      <c r="E639" s="125" t="s">
        <v>988</v>
      </c>
      <c r="F639" s="199">
        <v>36100</v>
      </c>
      <c r="G639" s="120" t="s">
        <v>967</v>
      </c>
      <c r="H639" s="199" t="s">
        <v>1031</v>
      </c>
      <c r="I639" s="120"/>
      <c r="J639" s="120" t="s">
        <v>1031</v>
      </c>
      <c r="K639" s="120"/>
      <c r="L639" s="120">
        <v>82</v>
      </c>
      <c r="M639" s="200" t="str">
        <f t="shared" si="22"/>
        <v>TỐT</v>
      </c>
      <c r="N639" s="290"/>
      <c r="O639" s="172"/>
      <c r="P639" s="275" t="s">
        <v>1580</v>
      </c>
    </row>
    <row r="640" spans="1:16" s="170" customFormat="1" ht="18.75" customHeight="1">
      <c r="A640" s="432"/>
      <c r="B640" s="196">
        <v>2220265404</v>
      </c>
      <c r="C640" s="197" t="s">
        <v>990</v>
      </c>
      <c r="D640" s="198" t="s">
        <v>1222</v>
      </c>
      <c r="E640" s="125" t="s">
        <v>1067</v>
      </c>
      <c r="F640" s="199">
        <v>35955</v>
      </c>
      <c r="G640" s="120" t="s">
        <v>967</v>
      </c>
      <c r="H640" s="199" t="s">
        <v>1031</v>
      </c>
      <c r="I640" s="120"/>
      <c r="J640" s="120" t="s">
        <v>1031</v>
      </c>
      <c r="K640" s="120"/>
      <c r="L640" s="120">
        <v>82</v>
      </c>
      <c r="M640" s="200" t="str">
        <f t="shared" si="22"/>
        <v>TỐT</v>
      </c>
      <c r="N640" s="290"/>
      <c r="O640" s="172"/>
      <c r="P640" s="275" t="s">
        <v>1580</v>
      </c>
    </row>
    <row r="641" spans="1:16" s="170" customFormat="1" ht="18.75" customHeight="1">
      <c r="A641" s="432"/>
      <c r="B641" s="196">
        <v>2220265405</v>
      </c>
      <c r="C641" s="197" t="s">
        <v>1030</v>
      </c>
      <c r="D641" s="198" t="s">
        <v>1091</v>
      </c>
      <c r="E641" s="125" t="s">
        <v>1067</v>
      </c>
      <c r="F641" s="199">
        <v>35827</v>
      </c>
      <c r="G641" s="120" t="s">
        <v>967</v>
      </c>
      <c r="H641" s="199" t="s">
        <v>1031</v>
      </c>
      <c r="I641" s="120"/>
      <c r="J641" s="120" t="s">
        <v>1031</v>
      </c>
      <c r="K641" s="120"/>
      <c r="L641" s="120">
        <v>92</v>
      </c>
      <c r="M641" s="200" t="str">
        <f t="shared" si="22"/>
        <v>X SẮC</v>
      </c>
      <c r="N641" s="290"/>
      <c r="O641" s="172"/>
      <c r="P641" s="275" t="s">
        <v>1580</v>
      </c>
    </row>
    <row r="642" spans="1:16" s="170" customFormat="1" ht="18.75" customHeight="1">
      <c r="A642" s="432"/>
      <c r="B642" s="196">
        <v>2220265406</v>
      </c>
      <c r="C642" s="197" t="s">
        <v>987</v>
      </c>
      <c r="D642" s="198" t="s">
        <v>1126</v>
      </c>
      <c r="E642" s="125" t="s">
        <v>1067</v>
      </c>
      <c r="F642" s="199">
        <v>35843</v>
      </c>
      <c r="G642" s="120" t="s">
        <v>968</v>
      </c>
      <c r="H642" s="199" t="s">
        <v>982</v>
      </c>
      <c r="I642" s="120"/>
      <c r="J642" s="120" t="s">
        <v>1322</v>
      </c>
      <c r="K642" s="120"/>
      <c r="L642" s="120">
        <v>80</v>
      </c>
      <c r="M642" s="200" t="str">
        <f t="shared" si="22"/>
        <v>TỐT</v>
      </c>
      <c r="N642" s="274"/>
      <c r="O642" s="127"/>
      <c r="P642" s="275" t="s">
        <v>1347</v>
      </c>
    </row>
    <row r="643" spans="1:16" s="170" customFormat="1" ht="18.75" customHeight="1">
      <c r="A643" s="432"/>
      <c r="B643" s="196">
        <v>2220265407</v>
      </c>
      <c r="C643" s="197" t="s">
        <v>1070</v>
      </c>
      <c r="D643" s="198" t="s">
        <v>991</v>
      </c>
      <c r="E643" s="125" t="s">
        <v>1067</v>
      </c>
      <c r="F643" s="199">
        <v>36009</v>
      </c>
      <c r="G643" s="120" t="s">
        <v>968</v>
      </c>
      <c r="H643" s="199" t="s">
        <v>982</v>
      </c>
      <c r="I643" s="120"/>
      <c r="J643" s="120" t="s">
        <v>1322</v>
      </c>
      <c r="K643" s="120"/>
      <c r="L643" s="120">
        <v>85</v>
      </c>
      <c r="M643" s="200" t="str">
        <f t="shared" si="22"/>
        <v>TỐT</v>
      </c>
      <c r="N643" s="274"/>
      <c r="O643" s="127"/>
      <c r="P643" s="275" t="s">
        <v>1347</v>
      </c>
    </row>
    <row r="644" spans="1:16" s="170" customFormat="1" ht="18.75" customHeight="1">
      <c r="A644" s="432"/>
      <c r="B644" s="196">
        <v>2220265408</v>
      </c>
      <c r="C644" s="197" t="s">
        <v>993</v>
      </c>
      <c r="D644" s="198" t="s">
        <v>1011</v>
      </c>
      <c r="E644" s="125" t="s">
        <v>1073</v>
      </c>
      <c r="F644" s="199">
        <v>36132</v>
      </c>
      <c r="G644" s="120" t="s">
        <v>967</v>
      </c>
      <c r="H644" s="199" t="s">
        <v>1031</v>
      </c>
      <c r="I644" s="120"/>
      <c r="J644" s="120" t="s">
        <v>1031</v>
      </c>
      <c r="K644" s="120"/>
      <c r="L644" s="120">
        <v>93</v>
      </c>
      <c r="M644" s="200" t="str">
        <f t="shared" si="22"/>
        <v>X SẮC</v>
      </c>
      <c r="N644" s="290"/>
      <c r="O644" s="172"/>
      <c r="P644" s="275" t="s">
        <v>1580</v>
      </c>
    </row>
    <row r="645" spans="1:16" s="170" customFormat="1" ht="18.75" customHeight="1">
      <c r="A645" s="432"/>
      <c r="B645" s="196">
        <v>2220265411</v>
      </c>
      <c r="C645" s="197" t="s">
        <v>1046</v>
      </c>
      <c r="D645" s="198" t="s">
        <v>1043</v>
      </c>
      <c r="E645" s="125" t="s">
        <v>1334</v>
      </c>
      <c r="F645" s="199">
        <v>36119</v>
      </c>
      <c r="G645" s="120" t="s">
        <v>968</v>
      </c>
      <c r="H645" s="199" t="s">
        <v>982</v>
      </c>
      <c r="I645" s="120"/>
      <c r="J645" s="120" t="s">
        <v>1322</v>
      </c>
      <c r="K645" s="120"/>
      <c r="L645" s="120">
        <v>85</v>
      </c>
      <c r="M645" s="200" t="str">
        <f t="shared" si="22"/>
        <v>TỐT</v>
      </c>
      <c r="N645" s="274"/>
      <c r="O645" s="127"/>
      <c r="P645" s="275" t="s">
        <v>1347</v>
      </c>
    </row>
    <row r="646" spans="1:16" s="170" customFormat="1" ht="18.75" customHeight="1">
      <c r="A646" s="432"/>
      <c r="B646" s="196">
        <v>2220265415</v>
      </c>
      <c r="C646" s="197" t="s">
        <v>1345</v>
      </c>
      <c r="D646" s="198" t="s">
        <v>981</v>
      </c>
      <c r="E646" s="125" t="s">
        <v>1068</v>
      </c>
      <c r="F646" s="199">
        <v>35873</v>
      </c>
      <c r="G646" s="120" t="s">
        <v>967</v>
      </c>
      <c r="H646" s="199" t="s">
        <v>1031</v>
      </c>
      <c r="I646" s="120"/>
      <c r="J646" s="120" t="s">
        <v>1031</v>
      </c>
      <c r="K646" s="120"/>
      <c r="L646" s="120">
        <v>88</v>
      </c>
      <c r="M646" s="200" t="str">
        <f t="shared" si="22"/>
        <v>TỐT</v>
      </c>
      <c r="N646" s="290"/>
      <c r="O646" s="172"/>
      <c r="P646" s="275" t="s">
        <v>1580</v>
      </c>
    </row>
    <row r="647" spans="1:16" s="170" customFormat="1" ht="18.75" customHeight="1">
      <c r="A647" s="432"/>
      <c r="B647" s="196">
        <v>2220265416</v>
      </c>
      <c r="C647" s="197" t="s">
        <v>1019</v>
      </c>
      <c r="D647" s="198" t="s">
        <v>1213</v>
      </c>
      <c r="E647" s="125" t="s">
        <v>1068</v>
      </c>
      <c r="F647" s="199">
        <v>36023</v>
      </c>
      <c r="G647" s="120" t="s">
        <v>968</v>
      </c>
      <c r="H647" s="199" t="s">
        <v>982</v>
      </c>
      <c r="I647" s="120"/>
      <c r="J647" s="120" t="s">
        <v>1322</v>
      </c>
      <c r="K647" s="120"/>
      <c r="L647" s="120">
        <v>85</v>
      </c>
      <c r="M647" s="200" t="str">
        <f t="shared" si="22"/>
        <v>TỐT</v>
      </c>
      <c r="N647" s="274"/>
      <c r="O647" s="127"/>
      <c r="P647" s="275" t="s">
        <v>1347</v>
      </c>
    </row>
    <row r="648" spans="1:16" s="170" customFormat="1" ht="18.75" customHeight="1">
      <c r="A648" s="432"/>
      <c r="B648" s="196">
        <v>2220265417</v>
      </c>
      <c r="C648" s="197" t="s">
        <v>1118</v>
      </c>
      <c r="D648" s="198" t="s">
        <v>994</v>
      </c>
      <c r="E648" s="125" t="s">
        <v>1068</v>
      </c>
      <c r="F648" s="199">
        <v>36088</v>
      </c>
      <c r="G648" s="120" t="s">
        <v>968</v>
      </c>
      <c r="H648" s="199" t="s">
        <v>982</v>
      </c>
      <c r="I648" s="120"/>
      <c r="J648" s="120" t="s">
        <v>1322</v>
      </c>
      <c r="K648" s="120"/>
      <c r="L648" s="120">
        <v>85</v>
      </c>
      <c r="M648" s="200" t="str">
        <f t="shared" si="22"/>
        <v>TỐT</v>
      </c>
      <c r="N648" s="274"/>
      <c r="O648" s="127"/>
      <c r="P648" s="275" t="s">
        <v>1347</v>
      </c>
    </row>
    <row r="649" spans="1:16" s="170" customFormat="1" ht="18.75" customHeight="1">
      <c r="A649" s="432"/>
      <c r="B649" s="196">
        <v>2220265423</v>
      </c>
      <c r="C649" s="197" t="s">
        <v>990</v>
      </c>
      <c r="D649" s="198" t="s">
        <v>1008</v>
      </c>
      <c r="E649" s="125" t="s">
        <v>1089</v>
      </c>
      <c r="F649" s="199">
        <v>35578</v>
      </c>
      <c r="G649" s="120" t="s">
        <v>967</v>
      </c>
      <c r="H649" s="199" t="s">
        <v>1031</v>
      </c>
      <c r="I649" s="120"/>
      <c r="J649" s="120" t="s">
        <v>1031</v>
      </c>
      <c r="K649" s="120"/>
      <c r="L649" s="120">
        <v>88</v>
      </c>
      <c r="M649" s="200" t="str">
        <f t="shared" ref="M649:M680" si="23">IF(L649&gt;=90,"X SẮC",IF(L649&gt;=80,"TỐT",IF(L649&gt;=65,"KHÁ",IF(L649&gt;=50,"T. BÌNH",IF(L649&gt;=35,"YẾU","KÉM")))))</f>
        <v>TỐT</v>
      </c>
      <c r="N649" s="290"/>
      <c r="O649" s="172"/>
      <c r="P649" s="275" t="s">
        <v>1580</v>
      </c>
    </row>
    <row r="650" spans="1:16" s="170" customFormat="1" ht="18.75" customHeight="1">
      <c r="A650" s="432"/>
      <c r="B650" s="196">
        <v>2220265424</v>
      </c>
      <c r="C650" s="197" t="s">
        <v>1015</v>
      </c>
      <c r="D650" s="198" t="s">
        <v>1011</v>
      </c>
      <c r="E650" s="125" t="s">
        <v>1089</v>
      </c>
      <c r="F650" s="199">
        <v>35836</v>
      </c>
      <c r="G650" s="120" t="s">
        <v>967</v>
      </c>
      <c r="H650" s="199" t="s">
        <v>1031</v>
      </c>
      <c r="I650" s="120"/>
      <c r="J650" s="120" t="s">
        <v>1031</v>
      </c>
      <c r="K650" s="120"/>
      <c r="L650" s="120">
        <v>0</v>
      </c>
      <c r="M650" s="200" t="str">
        <f t="shared" si="23"/>
        <v>KÉM</v>
      </c>
      <c r="N650" s="290" t="s">
        <v>1571</v>
      </c>
      <c r="O650" s="172"/>
      <c r="P650" s="275" t="s">
        <v>1580</v>
      </c>
    </row>
    <row r="651" spans="1:16" s="170" customFormat="1" ht="18.75" customHeight="1">
      <c r="A651" s="432"/>
      <c r="B651" s="196">
        <v>2220265424</v>
      </c>
      <c r="C651" s="197" t="s">
        <v>1015</v>
      </c>
      <c r="D651" s="198" t="s">
        <v>1135</v>
      </c>
      <c r="E651" s="125" t="s">
        <v>1089</v>
      </c>
      <c r="F651" s="199">
        <v>35836</v>
      </c>
      <c r="G651" s="120" t="s">
        <v>1346</v>
      </c>
      <c r="H651" s="199" t="s">
        <v>982</v>
      </c>
      <c r="I651" s="120"/>
      <c r="J651" s="120" t="s">
        <v>1322</v>
      </c>
      <c r="K651" s="120"/>
      <c r="L651" s="120">
        <v>85</v>
      </c>
      <c r="M651" s="200" t="str">
        <f t="shared" si="23"/>
        <v>TỐT</v>
      </c>
      <c r="N651" s="274"/>
      <c r="O651" s="127"/>
      <c r="P651" s="275" t="s">
        <v>1347</v>
      </c>
    </row>
    <row r="652" spans="1:16" s="170" customFormat="1" ht="18.75" customHeight="1">
      <c r="A652" s="432"/>
      <c r="B652" s="196">
        <v>2220265425</v>
      </c>
      <c r="C652" s="197" t="s">
        <v>979</v>
      </c>
      <c r="D652" s="198" t="s">
        <v>1022</v>
      </c>
      <c r="E652" s="125" t="s">
        <v>1089</v>
      </c>
      <c r="F652" s="199">
        <v>35506</v>
      </c>
      <c r="G652" s="120" t="s">
        <v>968</v>
      </c>
      <c r="H652" s="199" t="s">
        <v>982</v>
      </c>
      <c r="I652" s="120"/>
      <c r="J652" s="120" t="s">
        <v>1322</v>
      </c>
      <c r="K652" s="120"/>
      <c r="L652" s="120">
        <v>0</v>
      </c>
      <c r="M652" s="200" t="str">
        <f t="shared" si="23"/>
        <v>KÉM</v>
      </c>
      <c r="N652" s="274" t="s">
        <v>1144</v>
      </c>
      <c r="O652" s="133" t="s">
        <v>1323</v>
      </c>
      <c r="P652" s="275" t="s">
        <v>1347</v>
      </c>
    </row>
    <row r="653" spans="1:16" s="170" customFormat="1" ht="18.75" customHeight="1">
      <c r="A653" s="432"/>
      <c r="B653" s="196">
        <v>2220265427</v>
      </c>
      <c r="C653" s="197" t="s">
        <v>993</v>
      </c>
      <c r="D653" s="198" t="s">
        <v>1050</v>
      </c>
      <c r="E653" s="125" t="s">
        <v>1050</v>
      </c>
      <c r="F653" s="199">
        <v>35380</v>
      </c>
      <c r="G653" s="120" t="s">
        <v>968</v>
      </c>
      <c r="H653" s="199" t="s">
        <v>982</v>
      </c>
      <c r="I653" s="120"/>
      <c r="J653" s="120" t="s">
        <v>1322</v>
      </c>
      <c r="K653" s="120"/>
      <c r="L653" s="120">
        <v>80</v>
      </c>
      <c r="M653" s="200" t="str">
        <f t="shared" si="23"/>
        <v>TỐT</v>
      </c>
      <c r="N653" s="274"/>
      <c r="O653" s="127"/>
      <c r="P653" s="275" t="s">
        <v>1347</v>
      </c>
    </row>
    <row r="654" spans="1:16" s="170" customFormat="1" ht="18.75" customHeight="1">
      <c r="A654" s="432"/>
      <c r="B654" s="196">
        <v>2220265428</v>
      </c>
      <c r="C654" s="197" t="s">
        <v>990</v>
      </c>
      <c r="D654" s="198" t="s">
        <v>1038</v>
      </c>
      <c r="E654" s="125" t="s">
        <v>1091</v>
      </c>
      <c r="F654" s="199">
        <v>35796</v>
      </c>
      <c r="G654" s="120" t="s">
        <v>967</v>
      </c>
      <c r="H654" s="199" t="s">
        <v>1031</v>
      </c>
      <c r="I654" s="120"/>
      <c r="J654" s="120" t="s">
        <v>1031</v>
      </c>
      <c r="K654" s="120"/>
      <c r="L654" s="120">
        <v>87</v>
      </c>
      <c r="M654" s="200" t="str">
        <f t="shared" si="23"/>
        <v>TỐT</v>
      </c>
      <c r="N654" s="290"/>
      <c r="O654" s="172"/>
      <c r="P654" s="275" t="s">
        <v>1580</v>
      </c>
    </row>
    <row r="655" spans="1:16" s="170" customFormat="1" ht="18.75" customHeight="1">
      <c r="A655" s="432"/>
      <c r="B655" s="196">
        <v>2220265429</v>
      </c>
      <c r="C655" s="197" t="s">
        <v>993</v>
      </c>
      <c r="D655" s="198" t="s">
        <v>1038</v>
      </c>
      <c r="E655" s="125" t="s">
        <v>1091</v>
      </c>
      <c r="F655" s="199">
        <v>35828</v>
      </c>
      <c r="G655" s="120" t="s">
        <v>967</v>
      </c>
      <c r="H655" s="199" t="s">
        <v>1031</v>
      </c>
      <c r="I655" s="120"/>
      <c r="J655" s="120" t="s">
        <v>1031</v>
      </c>
      <c r="K655" s="120"/>
      <c r="L655" s="120">
        <v>90</v>
      </c>
      <c r="M655" s="200" t="str">
        <f t="shared" si="23"/>
        <v>X SẮC</v>
      </c>
      <c r="N655" s="290"/>
      <c r="O655" s="172"/>
      <c r="P655" s="275" t="s">
        <v>1580</v>
      </c>
    </row>
    <row r="656" spans="1:16" s="170" customFormat="1" ht="18.75" customHeight="1">
      <c r="A656" s="432"/>
      <c r="B656" s="196">
        <v>2220265431</v>
      </c>
      <c r="C656" s="197" t="s">
        <v>990</v>
      </c>
      <c r="D656" s="198" t="s">
        <v>1011</v>
      </c>
      <c r="E656" s="125" t="s">
        <v>1303</v>
      </c>
      <c r="F656" s="199">
        <v>36037</v>
      </c>
      <c r="G656" s="120" t="s">
        <v>968</v>
      </c>
      <c r="H656" s="199" t="s">
        <v>982</v>
      </c>
      <c r="I656" s="120"/>
      <c r="J656" s="120" t="s">
        <v>1322</v>
      </c>
      <c r="K656" s="120"/>
      <c r="L656" s="120">
        <v>90</v>
      </c>
      <c r="M656" s="200" t="str">
        <f t="shared" si="23"/>
        <v>X SẮC</v>
      </c>
      <c r="N656" s="274"/>
      <c r="O656" s="127"/>
      <c r="P656" s="275" t="s">
        <v>1347</v>
      </c>
    </row>
    <row r="657" spans="1:16" s="170" customFormat="1" ht="18.75" customHeight="1">
      <c r="A657" s="432"/>
      <c r="B657" s="196">
        <v>2220265432</v>
      </c>
      <c r="C657" s="197" t="s">
        <v>979</v>
      </c>
      <c r="D657" s="198" t="s">
        <v>1335</v>
      </c>
      <c r="E657" s="125" t="s">
        <v>1336</v>
      </c>
      <c r="F657" s="199">
        <v>35992</v>
      </c>
      <c r="G657" s="120" t="s">
        <v>968</v>
      </c>
      <c r="H657" s="199" t="s">
        <v>982</v>
      </c>
      <c r="I657" s="120"/>
      <c r="J657" s="120" t="s">
        <v>1322</v>
      </c>
      <c r="K657" s="120"/>
      <c r="L657" s="120">
        <v>0</v>
      </c>
      <c r="M657" s="200" t="str">
        <f t="shared" si="23"/>
        <v>KÉM</v>
      </c>
      <c r="N657" s="274" t="s">
        <v>1144</v>
      </c>
      <c r="O657" s="133" t="s">
        <v>1323</v>
      </c>
      <c r="P657" s="275" t="s">
        <v>1347</v>
      </c>
    </row>
    <row r="658" spans="1:16" s="170" customFormat="1" ht="18.75" customHeight="1">
      <c r="A658" s="432"/>
      <c r="B658" s="196">
        <v>2220265434</v>
      </c>
      <c r="C658" s="197" t="s">
        <v>1337</v>
      </c>
      <c r="D658" s="198" t="s">
        <v>1105</v>
      </c>
      <c r="E658" s="125" t="s">
        <v>1103</v>
      </c>
      <c r="F658" s="199">
        <v>35622</v>
      </c>
      <c r="G658" s="120" t="s">
        <v>968</v>
      </c>
      <c r="H658" s="199" t="s">
        <v>982</v>
      </c>
      <c r="I658" s="120"/>
      <c r="J658" s="120" t="s">
        <v>1322</v>
      </c>
      <c r="K658" s="120"/>
      <c r="L658" s="120">
        <v>85</v>
      </c>
      <c r="M658" s="200" t="str">
        <f t="shared" si="23"/>
        <v>TỐT</v>
      </c>
      <c r="N658" s="274"/>
      <c r="O658" s="127"/>
      <c r="P658" s="275" t="s">
        <v>1347</v>
      </c>
    </row>
    <row r="659" spans="1:16" s="170" customFormat="1" ht="18.75" customHeight="1">
      <c r="A659" s="432"/>
      <c r="B659" s="196">
        <v>2220265435</v>
      </c>
      <c r="C659" s="197" t="s">
        <v>979</v>
      </c>
      <c r="D659" s="198" t="s">
        <v>981</v>
      </c>
      <c r="E659" s="125" t="s">
        <v>1098</v>
      </c>
      <c r="F659" s="199">
        <v>35878</v>
      </c>
      <c r="G659" s="120" t="s">
        <v>968</v>
      </c>
      <c r="H659" s="199" t="s">
        <v>982</v>
      </c>
      <c r="I659" s="120"/>
      <c r="J659" s="120" t="s">
        <v>1322</v>
      </c>
      <c r="K659" s="120"/>
      <c r="L659" s="120">
        <v>82</v>
      </c>
      <c r="M659" s="200" t="str">
        <f t="shared" si="23"/>
        <v>TỐT</v>
      </c>
      <c r="N659" s="274"/>
      <c r="O659" s="127"/>
      <c r="P659" s="275" t="s">
        <v>1347</v>
      </c>
    </row>
    <row r="660" spans="1:16" s="170" customFormat="1" ht="18.75" customHeight="1">
      <c r="A660" s="432"/>
      <c r="B660" s="196">
        <v>2220265436</v>
      </c>
      <c r="C660" s="197" t="s">
        <v>983</v>
      </c>
      <c r="D660" s="198" t="s">
        <v>1572</v>
      </c>
      <c r="E660" s="125" t="s">
        <v>1098</v>
      </c>
      <c r="F660" s="199">
        <v>36051</v>
      </c>
      <c r="G660" s="120" t="s">
        <v>967</v>
      </c>
      <c r="H660" s="199" t="s">
        <v>1031</v>
      </c>
      <c r="I660" s="120"/>
      <c r="J660" s="120" t="s">
        <v>1031</v>
      </c>
      <c r="K660" s="120"/>
      <c r="L660" s="120">
        <v>96</v>
      </c>
      <c r="M660" s="200" t="str">
        <f t="shared" si="23"/>
        <v>X SẮC</v>
      </c>
      <c r="N660" s="290"/>
      <c r="O660" s="172"/>
      <c r="P660" s="275" t="s">
        <v>1580</v>
      </c>
    </row>
    <row r="661" spans="1:16" s="170" customFormat="1" ht="18.75" customHeight="1">
      <c r="A661" s="432"/>
      <c r="B661" s="196">
        <v>2220265438</v>
      </c>
      <c r="C661" s="197" t="s">
        <v>990</v>
      </c>
      <c r="D661" s="198" t="s">
        <v>1378</v>
      </c>
      <c r="E661" s="125" t="s">
        <v>1098</v>
      </c>
      <c r="F661" s="199">
        <v>35854</v>
      </c>
      <c r="G661" s="120" t="s">
        <v>967</v>
      </c>
      <c r="H661" s="199" t="s">
        <v>1031</v>
      </c>
      <c r="I661" s="120"/>
      <c r="J661" s="120" t="s">
        <v>1031</v>
      </c>
      <c r="K661" s="120"/>
      <c r="L661" s="120">
        <v>96</v>
      </c>
      <c r="M661" s="200" t="str">
        <f t="shared" si="23"/>
        <v>X SẮC</v>
      </c>
      <c r="N661" s="290"/>
      <c r="O661" s="172"/>
      <c r="P661" s="275" t="s">
        <v>1580</v>
      </c>
    </row>
    <row r="662" spans="1:16" s="170" customFormat="1" ht="18.75" customHeight="1">
      <c r="A662" s="432"/>
      <c r="B662" s="196">
        <v>2220265441</v>
      </c>
      <c r="C662" s="197" t="s">
        <v>1046</v>
      </c>
      <c r="D662" s="198" t="s">
        <v>1011</v>
      </c>
      <c r="E662" s="125" t="s">
        <v>1100</v>
      </c>
      <c r="F662" s="199">
        <v>36092</v>
      </c>
      <c r="G662" s="120" t="s">
        <v>968</v>
      </c>
      <c r="H662" s="199" t="s">
        <v>982</v>
      </c>
      <c r="I662" s="120"/>
      <c r="J662" s="120" t="s">
        <v>1322</v>
      </c>
      <c r="K662" s="120"/>
      <c r="L662" s="120">
        <v>0</v>
      </c>
      <c r="M662" s="200" t="str">
        <f t="shared" si="23"/>
        <v>KÉM</v>
      </c>
      <c r="N662" s="274" t="s">
        <v>1144</v>
      </c>
      <c r="O662" s="133" t="s">
        <v>1323</v>
      </c>
      <c r="P662" s="275" t="s">
        <v>1347</v>
      </c>
    </row>
    <row r="663" spans="1:16" s="170" customFormat="1" ht="18.75" customHeight="1">
      <c r="A663" s="432"/>
      <c r="B663" s="196">
        <v>2220265442</v>
      </c>
      <c r="C663" s="197" t="s">
        <v>990</v>
      </c>
      <c r="D663" s="198" t="s">
        <v>1038</v>
      </c>
      <c r="E663" s="125" t="s">
        <v>1573</v>
      </c>
      <c r="F663" s="199">
        <v>35857</v>
      </c>
      <c r="G663" s="120" t="s">
        <v>967</v>
      </c>
      <c r="H663" s="199" t="s">
        <v>1031</v>
      </c>
      <c r="I663" s="120"/>
      <c r="J663" s="120" t="s">
        <v>1031</v>
      </c>
      <c r="K663" s="120"/>
      <c r="L663" s="120">
        <v>79</v>
      </c>
      <c r="M663" s="200" t="str">
        <f t="shared" si="23"/>
        <v>KHÁ</v>
      </c>
      <c r="N663" s="290"/>
      <c r="O663" s="172"/>
      <c r="P663" s="275" t="s">
        <v>1580</v>
      </c>
    </row>
    <row r="664" spans="1:16" s="170" customFormat="1" ht="18.75" customHeight="1">
      <c r="A664" s="432"/>
      <c r="B664" s="196">
        <v>2220265443</v>
      </c>
      <c r="C664" s="197" t="s">
        <v>993</v>
      </c>
      <c r="D664" s="198" t="s">
        <v>1011</v>
      </c>
      <c r="E664" s="125" t="s">
        <v>1211</v>
      </c>
      <c r="F664" s="199">
        <v>35910</v>
      </c>
      <c r="G664" s="120" t="s">
        <v>968</v>
      </c>
      <c r="H664" s="199" t="s">
        <v>982</v>
      </c>
      <c r="I664" s="120"/>
      <c r="J664" s="120" t="s">
        <v>1322</v>
      </c>
      <c r="K664" s="120"/>
      <c r="L664" s="120">
        <v>80</v>
      </c>
      <c r="M664" s="200" t="str">
        <f t="shared" si="23"/>
        <v>TỐT</v>
      </c>
      <c r="N664" s="274"/>
      <c r="O664" s="127"/>
      <c r="P664" s="275" t="s">
        <v>1347</v>
      </c>
    </row>
    <row r="665" spans="1:16" s="170" customFormat="1" ht="18.75" customHeight="1">
      <c r="A665" s="432"/>
      <c r="B665" s="196">
        <v>2220265444</v>
      </c>
      <c r="C665" s="197" t="s">
        <v>987</v>
      </c>
      <c r="D665" s="198" t="s">
        <v>1006</v>
      </c>
      <c r="E665" s="125" t="s">
        <v>1338</v>
      </c>
      <c r="F665" s="199">
        <v>35796</v>
      </c>
      <c r="G665" s="120" t="s">
        <v>968</v>
      </c>
      <c r="H665" s="199" t="s">
        <v>982</v>
      </c>
      <c r="I665" s="120"/>
      <c r="J665" s="120" t="s">
        <v>1322</v>
      </c>
      <c r="K665" s="120"/>
      <c r="L665" s="120">
        <v>82</v>
      </c>
      <c r="M665" s="200" t="str">
        <f t="shared" si="23"/>
        <v>TỐT</v>
      </c>
      <c r="N665" s="274"/>
      <c r="O665" s="127"/>
      <c r="P665" s="275" t="s">
        <v>1347</v>
      </c>
    </row>
    <row r="666" spans="1:16" s="170" customFormat="1" ht="18.75" customHeight="1">
      <c r="A666" s="432"/>
      <c r="B666" s="196">
        <v>2220265445</v>
      </c>
      <c r="C666" s="197" t="s">
        <v>1046</v>
      </c>
      <c r="D666" s="198" t="s">
        <v>1083</v>
      </c>
      <c r="E666" s="125" t="s">
        <v>1230</v>
      </c>
      <c r="F666" s="199">
        <v>36024</v>
      </c>
      <c r="G666" s="120" t="s">
        <v>967</v>
      </c>
      <c r="H666" s="199" t="s">
        <v>1031</v>
      </c>
      <c r="I666" s="120"/>
      <c r="J666" s="120" t="s">
        <v>1031</v>
      </c>
      <c r="K666" s="120"/>
      <c r="L666" s="120">
        <v>0</v>
      </c>
      <c r="M666" s="200" t="str">
        <f t="shared" si="23"/>
        <v>KÉM</v>
      </c>
      <c r="N666" s="290" t="s">
        <v>1566</v>
      </c>
      <c r="O666" s="172"/>
      <c r="P666" s="275" t="s">
        <v>1580</v>
      </c>
    </row>
    <row r="667" spans="1:16" s="170" customFormat="1" ht="18.75" customHeight="1">
      <c r="A667" s="432"/>
      <c r="B667" s="196">
        <v>2220265448</v>
      </c>
      <c r="C667" s="197" t="s">
        <v>990</v>
      </c>
      <c r="D667" s="198" t="s">
        <v>1047</v>
      </c>
      <c r="E667" s="125" t="s">
        <v>1104</v>
      </c>
      <c r="F667" s="199">
        <v>35718</v>
      </c>
      <c r="G667" s="120" t="s">
        <v>967</v>
      </c>
      <c r="H667" s="199" t="s">
        <v>1031</v>
      </c>
      <c r="I667" s="120"/>
      <c r="J667" s="120" t="s">
        <v>1031</v>
      </c>
      <c r="K667" s="120"/>
      <c r="L667" s="120">
        <v>93</v>
      </c>
      <c r="M667" s="200" t="str">
        <f t="shared" si="23"/>
        <v>X SẮC</v>
      </c>
      <c r="N667" s="290"/>
      <c r="O667" s="172"/>
      <c r="P667" s="275" t="s">
        <v>1580</v>
      </c>
    </row>
    <row r="668" spans="1:16" s="170" customFormat="1" ht="18.75" customHeight="1">
      <c r="A668" s="432"/>
      <c r="B668" s="196">
        <v>2220265451</v>
      </c>
      <c r="C668" s="197" t="s">
        <v>993</v>
      </c>
      <c r="D668" s="198" t="s">
        <v>1011</v>
      </c>
      <c r="E668" s="125" t="s">
        <v>1104</v>
      </c>
      <c r="F668" s="199">
        <v>36026</v>
      </c>
      <c r="G668" s="120" t="s">
        <v>967</v>
      </c>
      <c r="H668" s="199" t="s">
        <v>1031</v>
      </c>
      <c r="I668" s="120"/>
      <c r="J668" s="120" t="s">
        <v>1031</v>
      </c>
      <c r="K668" s="120"/>
      <c r="L668" s="120">
        <v>91</v>
      </c>
      <c r="M668" s="200" t="str">
        <f t="shared" si="23"/>
        <v>X SẮC</v>
      </c>
      <c r="N668" s="290"/>
      <c r="O668" s="172"/>
      <c r="P668" s="275" t="s">
        <v>1580</v>
      </c>
    </row>
    <row r="669" spans="1:16" s="170" customFormat="1" ht="18.75" customHeight="1">
      <c r="A669" s="432"/>
      <c r="B669" s="196">
        <v>2220265453</v>
      </c>
      <c r="C669" s="197" t="s">
        <v>993</v>
      </c>
      <c r="D669" s="198" t="s">
        <v>1574</v>
      </c>
      <c r="E669" s="125" t="s">
        <v>1109</v>
      </c>
      <c r="F669" s="199">
        <v>35880</v>
      </c>
      <c r="G669" s="120" t="s">
        <v>967</v>
      </c>
      <c r="H669" s="199" t="s">
        <v>1031</v>
      </c>
      <c r="I669" s="120"/>
      <c r="J669" s="120" t="s">
        <v>1031</v>
      </c>
      <c r="K669" s="120"/>
      <c r="L669" s="120">
        <v>93</v>
      </c>
      <c r="M669" s="200" t="str">
        <f t="shared" si="23"/>
        <v>X SẮC</v>
      </c>
      <c r="N669" s="290"/>
      <c r="O669" s="172"/>
      <c r="P669" s="275" t="s">
        <v>1580</v>
      </c>
    </row>
    <row r="670" spans="1:16" s="170" customFormat="1" ht="18.75" customHeight="1">
      <c r="A670" s="432"/>
      <c r="B670" s="196">
        <v>2220265454</v>
      </c>
      <c r="C670" s="197" t="s">
        <v>979</v>
      </c>
      <c r="D670" s="198" t="s">
        <v>1008</v>
      </c>
      <c r="E670" s="125" t="s">
        <v>1109</v>
      </c>
      <c r="F670" s="199">
        <v>35944</v>
      </c>
      <c r="G670" s="120" t="s">
        <v>967</v>
      </c>
      <c r="H670" s="199" t="s">
        <v>1031</v>
      </c>
      <c r="I670" s="120"/>
      <c r="J670" s="120" t="s">
        <v>1031</v>
      </c>
      <c r="K670" s="120"/>
      <c r="L670" s="120">
        <v>98</v>
      </c>
      <c r="M670" s="200" t="str">
        <f t="shared" si="23"/>
        <v>X SẮC</v>
      </c>
      <c r="N670" s="290"/>
      <c r="O670" s="172"/>
      <c r="P670" s="275" t="s">
        <v>1580</v>
      </c>
    </row>
    <row r="671" spans="1:16" s="170" customFormat="1" ht="18.75" customHeight="1">
      <c r="A671" s="432"/>
      <c r="B671" s="196">
        <v>2220265455</v>
      </c>
      <c r="C671" s="197" t="s">
        <v>1030</v>
      </c>
      <c r="D671" s="198" t="s">
        <v>1075</v>
      </c>
      <c r="E671" s="125" t="s">
        <v>1109</v>
      </c>
      <c r="F671" s="199">
        <v>35857</v>
      </c>
      <c r="G671" s="120" t="s">
        <v>967</v>
      </c>
      <c r="H671" s="199" t="s">
        <v>1031</v>
      </c>
      <c r="I671" s="120"/>
      <c r="J671" s="120" t="s">
        <v>1031</v>
      </c>
      <c r="K671" s="120"/>
      <c r="L671" s="120">
        <v>0</v>
      </c>
      <c r="M671" s="200" t="str">
        <f t="shared" si="23"/>
        <v>KÉM</v>
      </c>
      <c r="N671" s="290" t="s">
        <v>1566</v>
      </c>
      <c r="O671" s="172"/>
      <c r="P671" s="275" t="s">
        <v>1580</v>
      </c>
    </row>
    <row r="672" spans="1:16" s="170" customFormat="1" ht="18.75" customHeight="1">
      <c r="A672" s="432"/>
      <c r="B672" s="196">
        <v>2220265458</v>
      </c>
      <c r="C672" s="197" t="s">
        <v>987</v>
      </c>
      <c r="D672" s="198" t="s">
        <v>1222</v>
      </c>
      <c r="E672" s="125" t="s">
        <v>989</v>
      </c>
      <c r="F672" s="199">
        <v>35632</v>
      </c>
      <c r="G672" s="120" t="s">
        <v>967</v>
      </c>
      <c r="H672" s="199" t="s">
        <v>1031</v>
      </c>
      <c r="I672" s="120"/>
      <c r="J672" s="120" t="s">
        <v>1031</v>
      </c>
      <c r="K672" s="120"/>
      <c r="L672" s="120">
        <v>89</v>
      </c>
      <c r="M672" s="200" t="str">
        <f t="shared" si="23"/>
        <v>TỐT</v>
      </c>
      <c r="N672" s="290"/>
      <c r="O672" s="172"/>
      <c r="P672" s="275" t="s">
        <v>1580</v>
      </c>
    </row>
    <row r="673" spans="1:16" s="170" customFormat="1" ht="18.75" customHeight="1">
      <c r="A673" s="432"/>
      <c r="B673" s="196">
        <v>2220265459</v>
      </c>
      <c r="C673" s="197" t="s">
        <v>983</v>
      </c>
      <c r="D673" s="198" t="s">
        <v>1058</v>
      </c>
      <c r="E673" s="125" t="s">
        <v>1096</v>
      </c>
      <c r="F673" s="199">
        <v>34924</v>
      </c>
      <c r="G673" s="120" t="s">
        <v>968</v>
      </c>
      <c r="H673" s="199" t="s">
        <v>982</v>
      </c>
      <c r="I673" s="120"/>
      <c r="J673" s="120" t="s">
        <v>1322</v>
      </c>
      <c r="K673" s="120"/>
      <c r="L673" s="120">
        <v>98</v>
      </c>
      <c r="M673" s="200" t="str">
        <f t="shared" si="23"/>
        <v>X SẮC</v>
      </c>
      <c r="N673" s="274"/>
      <c r="O673" s="127"/>
      <c r="P673" s="275" t="s">
        <v>1347</v>
      </c>
    </row>
    <row r="674" spans="1:16" s="170" customFormat="1" ht="18.75" customHeight="1">
      <c r="A674" s="432"/>
      <c r="B674" s="196">
        <v>2220265462</v>
      </c>
      <c r="C674" s="197" t="s">
        <v>987</v>
      </c>
      <c r="D674" s="198" t="s">
        <v>1203</v>
      </c>
      <c r="E674" s="125" t="s">
        <v>1126</v>
      </c>
      <c r="F674" s="199">
        <v>35944</v>
      </c>
      <c r="G674" s="120" t="s">
        <v>968</v>
      </c>
      <c r="H674" s="199" t="s">
        <v>982</v>
      </c>
      <c r="I674" s="120"/>
      <c r="J674" s="120" t="s">
        <v>1322</v>
      </c>
      <c r="K674" s="120"/>
      <c r="L674" s="120">
        <v>80</v>
      </c>
      <c r="M674" s="200" t="str">
        <f t="shared" si="23"/>
        <v>TỐT</v>
      </c>
      <c r="N674" s="274"/>
      <c r="O674" s="127"/>
      <c r="P674" s="275" t="s">
        <v>1347</v>
      </c>
    </row>
    <row r="675" spans="1:16" s="170" customFormat="1" ht="18.75" customHeight="1">
      <c r="A675" s="432"/>
      <c r="B675" s="196">
        <v>2220268382</v>
      </c>
      <c r="C675" s="197" t="s">
        <v>993</v>
      </c>
      <c r="D675" s="198" t="s">
        <v>1203</v>
      </c>
      <c r="E675" s="125" t="s">
        <v>1126</v>
      </c>
      <c r="F675" s="199">
        <v>35996</v>
      </c>
      <c r="G675" s="120" t="s">
        <v>967</v>
      </c>
      <c r="H675" s="199" t="s">
        <v>1031</v>
      </c>
      <c r="I675" s="120"/>
      <c r="J675" s="120" t="s">
        <v>1031</v>
      </c>
      <c r="K675" s="120"/>
      <c r="L675" s="120">
        <v>91</v>
      </c>
      <c r="M675" s="200" t="str">
        <f t="shared" si="23"/>
        <v>X SẮC</v>
      </c>
      <c r="N675" s="290"/>
      <c r="O675" s="172"/>
      <c r="P675" s="275" t="s">
        <v>1580</v>
      </c>
    </row>
    <row r="676" spans="1:16" s="170" customFormat="1" ht="18.75" customHeight="1">
      <c r="A676" s="432"/>
      <c r="B676" s="196">
        <v>2220268447</v>
      </c>
      <c r="C676" s="197" t="s">
        <v>990</v>
      </c>
      <c r="D676" s="198" t="s">
        <v>986</v>
      </c>
      <c r="E676" s="125" t="s">
        <v>1040</v>
      </c>
      <c r="F676" s="199">
        <v>35494</v>
      </c>
      <c r="G676" s="120" t="s">
        <v>968</v>
      </c>
      <c r="H676" s="199" t="s">
        <v>982</v>
      </c>
      <c r="I676" s="120"/>
      <c r="J676" s="120" t="s">
        <v>1322</v>
      </c>
      <c r="K676" s="120"/>
      <c r="L676" s="120">
        <v>90</v>
      </c>
      <c r="M676" s="200" t="str">
        <f t="shared" si="23"/>
        <v>X SẮC</v>
      </c>
      <c r="N676" s="274"/>
      <c r="O676" s="127"/>
      <c r="P676" s="275" t="s">
        <v>1347</v>
      </c>
    </row>
    <row r="677" spans="1:16" s="170" customFormat="1" ht="18.75" customHeight="1">
      <c r="A677" s="432"/>
      <c r="B677" s="196">
        <v>2220268468</v>
      </c>
      <c r="C677" s="197" t="s">
        <v>990</v>
      </c>
      <c r="D677" s="198" t="s">
        <v>984</v>
      </c>
      <c r="E677" s="125" t="s">
        <v>1065</v>
      </c>
      <c r="F677" s="199">
        <v>35758</v>
      </c>
      <c r="G677" s="120" t="s">
        <v>968</v>
      </c>
      <c r="H677" s="199" t="s">
        <v>982</v>
      </c>
      <c r="I677" s="120"/>
      <c r="J677" s="120" t="s">
        <v>1322</v>
      </c>
      <c r="K677" s="120"/>
      <c r="L677" s="120">
        <v>0</v>
      </c>
      <c r="M677" s="200" t="str">
        <f t="shared" si="23"/>
        <v>KÉM</v>
      </c>
      <c r="N677" s="274" t="s">
        <v>1144</v>
      </c>
      <c r="O677" s="133" t="s">
        <v>1323</v>
      </c>
      <c r="P677" s="275" t="s">
        <v>1347</v>
      </c>
    </row>
    <row r="678" spans="1:16" s="170" customFormat="1" ht="18.75" customHeight="1">
      <c r="A678" s="432"/>
      <c r="B678" s="196">
        <v>2220268509</v>
      </c>
      <c r="C678" s="197" t="s">
        <v>1226</v>
      </c>
      <c r="D678" s="198" t="s">
        <v>1227</v>
      </c>
      <c r="E678" s="125" t="s">
        <v>1133</v>
      </c>
      <c r="F678" s="199">
        <v>35998</v>
      </c>
      <c r="G678" s="120" t="s">
        <v>965</v>
      </c>
      <c r="H678" s="199" t="s">
        <v>982</v>
      </c>
      <c r="I678" s="120"/>
      <c r="J678" s="120" t="s">
        <v>1031</v>
      </c>
      <c r="K678" s="120"/>
      <c r="L678" s="120">
        <v>90</v>
      </c>
      <c r="M678" s="200" t="str">
        <f t="shared" si="23"/>
        <v>X SẮC</v>
      </c>
      <c r="N678" s="274"/>
      <c r="O678" s="127"/>
      <c r="P678" s="275" t="s">
        <v>1236</v>
      </c>
    </row>
    <row r="679" spans="1:16" s="170" customFormat="1" ht="18.75" customHeight="1">
      <c r="A679" s="432"/>
      <c r="B679" s="196">
        <v>2220268588</v>
      </c>
      <c r="C679" s="197" t="s">
        <v>993</v>
      </c>
      <c r="D679" s="198" t="s">
        <v>1038</v>
      </c>
      <c r="E679" s="125" t="s">
        <v>1024</v>
      </c>
      <c r="F679" s="199">
        <v>36071</v>
      </c>
      <c r="G679" s="120" t="s">
        <v>965</v>
      </c>
      <c r="H679" s="199" t="s">
        <v>982</v>
      </c>
      <c r="I679" s="120"/>
      <c r="J679" s="120" t="s">
        <v>1031</v>
      </c>
      <c r="K679" s="120"/>
      <c r="L679" s="120">
        <v>90</v>
      </c>
      <c r="M679" s="200" t="str">
        <f t="shared" si="23"/>
        <v>X SẮC</v>
      </c>
      <c r="N679" s="274"/>
      <c r="O679" s="127"/>
      <c r="P679" s="275" t="s">
        <v>1236</v>
      </c>
    </row>
    <row r="680" spans="1:16" s="170" customFormat="1" ht="18.75" customHeight="1">
      <c r="A680" s="432"/>
      <c r="B680" s="196">
        <v>2220268628</v>
      </c>
      <c r="C680" s="197" t="s">
        <v>987</v>
      </c>
      <c r="D680" s="198" t="s">
        <v>1008</v>
      </c>
      <c r="E680" s="125" t="s">
        <v>1023</v>
      </c>
      <c r="F680" s="199">
        <v>36066</v>
      </c>
      <c r="G680" s="120" t="s">
        <v>965</v>
      </c>
      <c r="H680" s="199" t="s">
        <v>982</v>
      </c>
      <c r="I680" s="120"/>
      <c r="J680" s="120" t="s">
        <v>1031</v>
      </c>
      <c r="K680" s="120"/>
      <c r="L680" s="120">
        <v>89</v>
      </c>
      <c r="M680" s="200" t="str">
        <f t="shared" si="23"/>
        <v>TỐT</v>
      </c>
      <c r="N680" s="274"/>
      <c r="O680" s="127"/>
      <c r="P680" s="275" t="s">
        <v>1236</v>
      </c>
    </row>
    <row r="681" spans="1:16" s="170" customFormat="1" ht="18.75" customHeight="1">
      <c r="A681" s="432"/>
      <c r="B681" s="196">
        <v>2220268765</v>
      </c>
      <c r="C681" s="197" t="s">
        <v>987</v>
      </c>
      <c r="D681" s="198" t="s">
        <v>1575</v>
      </c>
      <c r="E681" s="125" t="s">
        <v>1123</v>
      </c>
      <c r="F681" s="199">
        <v>35911</v>
      </c>
      <c r="G681" s="120" t="s">
        <v>967</v>
      </c>
      <c r="H681" s="199" t="s">
        <v>1031</v>
      </c>
      <c r="I681" s="120"/>
      <c r="J681" s="120" t="s">
        <v>1031</v>
      </c>
      <c r="K681" s="120"/>
      <c r="L681" s="120">
        <v>96</v>
      </c>
      <c r="M681" s="200" t="str">
        <f t="shared" ref="M681:M712" si="24">IF(L681&gt;=90,"X SẮC",IF(L681&gt;=80,"TỐT",IF(L681&gt;=65,"KHÁ",IF(L681&gt;=50,"T. BÌNH",IF(L681&gt;=35,"YẾU","KÉM")))))</f>
        <v>X SẮC</v>
      </c>
      <c r="N681" s="290"/>
      <c r="O681" s="172"/>
      <c r="P681" s="275" t="s">
        <v>1580</v>
      </c>
    </row>
    <row r="682" spans="1:16" s="170" customFormat="1" ht="18.75" customHeight="1">
      <c r="A682" s="432"/>
      <c r="B682" s="196">
        <v>2220268795</v>
      </c>
      <c r="C682" s="197" t="s">
        <v>1198</v>
      </c>
      <c r="D682" s="198" t="s">
        <v>1108</v>
      </c>
      <c r="E682" s="125" t="s">
        <v>1280</v>
      </c>
      <c r="F682" s="199">
        <v>35421</v>
      </c>
      <c r="G682" s="120" t="s">
        <v>967</v>
      </c>
      <c r="H682" s="199" t="s">
        <v>1031</v>
      </c>
      <c r="I682" s="120"/>
      <c r="J682" s="120" t="s">
        <v>1031</v>
      </c>
      <c r="K682" s="120"/>
      <c r="L682" s="120">
        <v>89</v>
      </c>
      <c r="M682" s="200" t="str">
        <f t="shared" si="24"/>
        <v>TỐT</v>
      </c>
      <c r="N682" s="290"/>
      <c r="O682" s="172"/>
      <c r="P682" s="275" t="s">
        <v>1580</v>
      </c>
    </row>
    <row r="683" spans="1:16" s="170" customFormat="1" ht="18.75" customHeight="1">
      <c r="A683" s="432"/>
      <c r="B683" s="196">
        <v>2220268816</v>
      </c>
      <c r="C683" s="197" t="s">
        <v>1016</v>
      </c>
      <c r="D683" s="198" t="s">
        <v>1327</v>
      </c>
      <c r="E683" s="125" t="s">
        <v>1123</v>
      </c>
      <c r="F683" s="199">
        <v>35816</v>
      </c>
      <c r="G683" s="120" t="s">
        <v>968</v>
      </c>
      <c r="H683" s="199" t="s">
        <v>982</v>
      </c>
      <c r="I683" s="120"/>
      <c r="J683" s="120" t="s">
        <v>1322</v>
      </c>
      <c r="K683" s="120"/>
      <c r="L683" s="120">
        <v>85</v>
      </c>
      <c r="M683" s="200" t="str">
        <f t="shared" si="24"/>
        <v>TỐT</v>
      </c>
      <c r="N683" s="274"/>
      <c r="O683" s="127"/>
      <c r="P683" s="275" t="s">
        <v>1347</v>
      </c>
    </row>
    <row r="684" spans="1:16" s="170" customFormat="1" ht="18.75" customHeight="1">
      <c r="A684" s="432"/>
      <c r="B684" s="196">
        <v>2220268917</v>
      </c>
      <c r="C684" s="197" t="s">
        <v>990</v>
      </c>
      <c r="D684" s="198" t="s">
        <v>1022</v>
      </c>
      <c r="E684" s="125" t="s">
        <v>1228</v>
      </c>
      <c r="F684" s="199">
        <v>35903</v>
      </c>
      <c r="G684" s="120" t="s">
        <v>965</v>
      </c>
      <c r="H684" s="199" t="s">
        <v>982</v>
      </c>
      <c r="I684" s="120"/>
      <c r="J684" s="120" t="s">
        <v>1031</v>
      </c>
      <c r="K684" s="120"/>
      <c r="L684" s="120">
        <v>90</v>
      </c>
      <c r="M684" s="200" t="str">
        <f t="shared" si="24"/>
        <v>X SẮC</v>
      </c>
      <c r="N684" s="274"/>
      <c r="O684" s="127"/>
      <c r="P684" s="275" t="s">
        <v>1236</v>
      </c>
    </row>
    <row r="685" spans="1:16" s="170" customFormat="1" ht="18.75" customHeight="1">
      <c r="A685" s="432"/>
      <c r="B685" s="196">
        <v>2220268999</v>
      </c>
      <c r="C685" s="197" t="s">
        <v>990</v>
      </c>
      <c r="D685" s="198" t="s">
        <v>986</v>
      </c>
      <c r="E685" s="125" t="s">
        <v>1133</v>
      </c>
      <c r="F685" s="199">
        <v>35847</v>
      </c>
      <c r="G685" s="120" t="s">
        <v>968</v>
      </c>
      <c r="H685" s="199" t="s">
        <v>982</v>
      </c>
      <c r="I685" s="120"/>
      <c r="J685" s="120" t="s">
        <v>1322</v>
      </c>
      <c r="K685" s="120"/>
      <c r="L685" s="120">
        <v>0</v>
      </c>
      <c r="M685" s="200" t="str">
        <f t="shared" si="24"/>
        <v>KÉM</v>
      </c>
      <c r="N685" s="274" t="s">
        <v>1144</v>
      </c>
      <c r="O685" s="133" t="s">
        <v>1323</v>
      </c>
      <c r="P685" s="275" t="s">
        <v>1347</v>
      </c>
    </row>
    <row r="686" spans="1:16" s="170" customFormat="1" ht="18.75" customHeight="1">
      <c r="A686" s="432"/>
      <c r="B686" s="196">
        <v>2220269014</v>
      </c>
      <c r="C686" s="197" t="s">
        <v>997</v>
      </c>
      <c r="D686" s="198" t="s">
        <v>1011</v>
      </c>
      <c r="E686" s="125" t="s">
        <v>1133</v>
      </c>
      <c r="F686" s="199">
        <v>35807</v>
      </c>
      <c r="G686" s="120" t="s">
        <v>967</v>
      </c>
      <c r="H686" s="199" t="s">
        <v>1031</v>
      </c>
      <c r="I686" s="120"/>
      <c r="J686" s="120" t="s">
        <v>1031</v>
      </c>
      <c r="K686" s="120"/>
      <c r="L686" s="120">
        <v>86</v>
      </c>
      <c r="M686" s="200" t="str">
        <f t="shared" si="24"/>
        <v>TỐT</v>
      </c>
      <c r="N686" s="290"/>
      <c r="O686" s="172"/>
      <c r="P686" s="275" t="s">
        <v>1580</v>
      </c>
    </row>
    <row r="687" spans="1:16" s="170" customFormat="1" ht="18.75" customHeight="1">
      <c r="A687" s="432"/>
      <c r="B687" s="196">
        <v>2220269025</v>
      </c>
      <c r="C687" s="197" t="s">
        <v>993</v>
      </c>
      <c r="D687" s="198" t="s">
        <v>1229</v>
      </c>
      <c r="E687" s="125" t="s">
        <v>1120</v>
      </c>
      <c r="F687" s="199">
        <v>36000</v>
      </c>
      <c r="G687" s="120" t="s">
        <v>965</v>
      </c>
      <c r="H687" s="199" t="s">
        <v>982</v>
      </c>
      <c r="I687" s="120"/>
      <c r="J687" s="120" t="s">
        <v>1031</v>
      </c>
      <c r="K687" s="120"/>
      <c r="L687" s="120">
        <v>88</v>
      </c>
      <c r="M687" s="200" t="str">
        <f t="shared" si="24"/>
        <v>TỐT</v>
      </c>
      <c r="N687" s="274"/>
      <c r="O687" s="127"/>
      <c r="P687" s="275" t="s">
        <v>1236</v>
      </c>
    </row>
    <row r="688" spans="1:16" s="170" customFormat="1" ht="18.75" customHeight="1">
      <c r="A688" s="432"/>
      <c r="B688" s="196">
        <v>2220316253</v>
      </c>
      <c r="C688" s="197" t="s">
        <v>990</v>
      </c>
      <c r="D688" s="198" t="s">
        <v>1339</v>
      </c>
      <c r="E688" s="125" t="s">
        <v>1067</v>
      </c>
      <c r="F688" s="199">
        <v>35927</v>
      </c>
      <c r="G688" s="120" t="s">
        <v>968</v>
      </c>
      <c r="H688" s="199" t="s">
        <v>982</v>
      </c>
      <c r="I688" s="120"/>
      <c r="J688" s="120" t="s">
        <v>1322</v>
      </c>
      <c r="K688" s="120"/>
      <c r="L688" s="120">
        <v>85</v>
      </c>
      <c r="M688" s="200" t="str">
        <f t="shared" si="24"/>
        <v>TỐT</v>
      </c>
      <c r="N688" s="274"/>
      <c r="O688" s="127"/>
      <c r="P688" s="275" t="s">
        <v>1347</v>
      </c>
    </row>
    <row r="689" spans="1:16" s="170" customFormat="1" ht="18.75" customHeight="1">
      <c r="A689" s="432"/>
      <c r="B689" s="196">
        <v>2220316336</v>
      </c>
      <c r="C689" s="197" t="s">
        <v>1030</v>
      </c>
      <c r="D689" s="198" t="s">
        <v>1022</v>
      </c>
      <c r="E689" s="125" t="s">
        <v>989</v>
      </c>
      <c r="F689" s="199">
        <v>35490</v>
      </c>
      <c r="G689" s="120" t="s">
        <v>968</v>
      </c>
      <c r="H689" s="199" t="s">
        <v>982</v>
      </c>
      <c r="I689" s="120"/>
      <c r="J689" s="120" t="s">
        <v>1322</v>
      </c>
      <c r="K689" s="120"/>
      <c r="L689" s="120">
        <v>88</v>
      </c>
      <c r="M689" s="200" t="str">
        <f t="shared" si="24"/>
        <v>TỐT</v>
      </c>
      <c r="N689" s="274"/>
      <c r="O689" s="127"/>
      <c r="P689" s="275" t="s">
        <v>1347</v>
      </c>
    </row>
    <row r="690" spans="1:16" s="170" customFormat="1" ht="18.75" customHeight="1">
      <c r="A690" s="432"/>
      <c r="B690" s="196">
        <v>2220328869</v>
      </c>
      <c r="C690" s="197" t="s">
        <v>997</v>
      </c>
      <c r="D690" s="198" t="s">
        <v>1055</v>
      </c>
      <c r="E690" s="125" t="s">
        <v>1142</v>
      </c>
      <c r="F690" s="199">
        <v>35818</v>
      </c>
      <c r="G690" s="120" t="s">
        <v>967</v>
      </c>
      <c r="H690" s="199" t="s">
        <v>1031</v>
      </c>
      <c r="I690" s="120"/>
      <c r="J690" s="120" t="s">
        <v>1031</v>
      </c>
      <c r="K690" s="120"/>
      <c r="L690" s="120">
        <v>88</v>
      </c>
      <c r="M690" s="200" t="str">
        <f t="shared" si="24"/>
        <v>TỐT</v>
      </c>
      <c r="N690" s="290"/>
      <c r="O690" s="172"/>
      <c r="P690" s="275" t="s">
        <v>1580</v>
      </c>
    </row>
    <row r="691" spans="1:16" s="170" customFormat="1" ht="18.75" customHeight="1">
      <c r="A691" s="432"/>
      <c r="B691" s="196">
        <v>2220512737</v>
      </c>
      <c r="C691" s="197" t="s">
        <v>990</v>
      </c>
      <c r="D691" s="198" t="s">
        <v>980</v>
      </c>
      <c r="E691" s="125" t="s">
        <v>1230</v>
      </c>
      <c r="F691" s="199">
        <v>35825</v>
      </c>
      <c r="G691" s="120" t="s">
        <v>965</v>
      </c>
      <c r="H691" s="199" t="s">
        <v>982</v>
      </c>
      <c r="I691" s="120"/>
      <c r="J691" s="120" t="s">
        <v>1031</v>
      </c>
      <c r="K691" s="120"/>
      <c r="L691" s="120">
        <v>79</v>
      </c>
      <c r="M691" s="200" t="str">
        <f t="shared" si="24"/>
        <v>KHÁ</v>
      </c>
      <c r="N691" s="274"/>
      <c r="O691" s="127"/>
      <c r="P691" s="275" t="s">
        <v>1236</v>
      </c>
    </row>
    <row r="692" spans="1:16" s="170" customFormat="1" ht="18.75" customHeight="1">
      <c r="A692" s="432"/>
      <c r="B692" s="196">
        <v>2220514993</v>
      </c>
      <c r="C692" s="197" t="s">
        <v>1187</v>
      </c>
      <c r="D692" s="198" t="s">
        <v>986</v>
      </c>
      <c r="E692" s="125" t="s">
        <v>1133</v>
      </c>
      <c r="F692" s="199">
        <v>35884</v>
      </c>
      <c r="G692" s="120" t="s">
        <v>967</v>
      </c>
      <c r="H692" s="199" t="s">
        <v>1031</v>
      </c>
      <c r="I692" s="120"/>
      <c r="J692" s="120" t="s">
        <v>1031</v>
      </c>
      <c r="K692" s="120"/>
      <c r="L692" s="120">
        <v>86</v>
      </c>
      <c r="M692" s="200" t="str">
        <f t="shared" si="24"/>
        <v>TỐT</v>
      </c>
      <c r="N692" s="290"/>
      <c r="O692" s="172"/>
      <c r="P692" s="275" t="s">
        <v>1580</v>
      </c>
    </row>
    <row r="693" spans="1:16" s="170" customFormat="1" ht="18.75" customHeight="1">
      <c r="A693" s="432"/>
      <c r="B693" s="196">
        <v>2220866095</v>
      </c>
      <c r="C693" s="197" t="s">
        <v>990</v>
      </c>
      <c r="D693" s="198" t="s">
        <v>1028</v>
      </c>
      <c r="E693" s="125" t="s">
        <v>1100</v>
      </c>
      <c r="F693" s="199">
        <v>36104</v>
      </c>
      <c r="G693" s="120" t="s">
        <v>967</v>
      </c>
      <c r="H693" s="199" t="s">
        <v>1031</v>
      </c>
      <c r="I693" s="120"/>
      <c r="J693" s="120" t="s">
        <v>1031</v>
      </c>
      <c r="K693" s="120"/>
      <c r="L693" s="120">
        <v>86</v>
      </c>
      <c r="M693" s="200" t="str">
        <f t="shared" si="24"/>
        <v>TỐT</v>
      </c>
      <c r="N693" s="290"/>
      <c r="O693" s="172"/>
      <c r="P693" s="275" t="s">
        <v>1580</v>
      </c>
    </row>
    <row r="694" spans="1:16" s="170" customFormat="1" ht="18.75" customHeight="1">
      <c r="A694" s="432"/>
      <c r="B694" s="196">
        <v>2220868120</v>
      </c>
      <c r="C694" s="197" t="s">
        <v>999</v>
      </c>
      <c r="D694" s="198" t="s">
        <v>1213</v>
      </c>
      <c r="E694" s="125" t="s">
        <v>1109</v>
      </c>
      <c r="F694" s="199">
        <v>36124</v>
      </c>
      <c r="G694" s="120" t="s">
        <v>967</v>
      </c>
      <c r="H694" s="199" t="s">
        <v>1031</v>
      </c>
      <c r="I694" s="120"/>
      <c r="J694" s="120" t="s">
        <v>1031</v>
      </c>
      <c r="K694" s="120"/>
      <c r="L694" s="120">
        <v>88</v>
      </c>
      <c r="M694" s="200" t="str">
        <f t="shared" si="24"/>
        <v>TỐT</v>
      </c>
      <c r="N694" s="290"/>
      <c r="O694" s="172"/>
      <c r="P694" s="275" t="s">
        <v>1580</v>
      </c>
    </row>
    <row r="695" spans="1:16" s="170" customFormat="1" ht="18.75" customHeight="1">
      <c r="A695" s="432"/>
      <c r="B695" s="196">
        <v>2220868178</v>
      </c>
      <c r="C695" s="197" t="s">
        <v>1052</v>
      </c>
      <c r="D695" s="198" t="s">
        <v>1038</v>
      </c>
      <c r="E695" s="125" t="s">
        <v>1104</v>
      </c>
      <c r="F695" s="199">
        <v>36054</v>
      </c>
      <c r="G695" s="120" t="s">
        <v>968</v>
      </c>
      <c r="H695" s="199" t="s">
        <v>982</v>
      </c>
      <c r="I695" s="120"/>
      <c r="J695" s="120" t="s">
        <v>1322</v>
      </c>
      <c r="K695" s="120"/>
      <c r="L695" s="120">
        <v>82</v>
      </c>
      <c r="M695" s="200" t="str">
        <f t="shared" si="24"/>
        <v>TỐT</v>
      </c>
      <c r="N695" s="274"/>
      <c r="O695" s="127"/>
      <c r="P695" s="275" t="s">
        <v>1347</v>
      </c>
    </row>
    <row r="696" spans="1:16" s="170" customFormat="1" ht="18.75" customHeight="1">
      <c r="A696" s="432"/>
      <c r="B696" s="196">
        <v>2220868283</v>
      </c>
      <c r="C696" s="197" t="s">
        <v>1046</v>
      </c>
      <c r="D696" s="198" t="s">
        <v>980</v>
      </c>
      <c r="E696" s="125" t="s">
        <v>1230</v>
      </c>
      <c r="F696" s="199">
        <v>35991</v>
      </c>
      <c r="G696" s="120" t="s">
        <v>965</v>
      </c>
      <c r="H696" s="199" t="s">
        <v>982</v>
      </c>
      <c r="I696" s="120"/>
      <c r="J696" s="120" t="s">
        <v>1031</v>
      </c>
      <c r="K696" s="120"/>
      <c r="L696" s="120">
        <v>97</v>
      </c>
      <c r="M696" s="200" t="str">
        <f t="shared" si="24"/>
        <v>X SẮC</v>
      </c>
      <c r="N696" s="274"/>
      <c r="O696" s="127"/>
      <c r="P696" s="275" t="s">
        <v>1236</v>
      </c>
    </row>
    <row r="697" spans="1:16" s="170" customFormat="1" ht="18.75" customHeight="1">
      <c r="A697" s="432"/>
      <c r="B697" s="196">
        <v>2221214431</v>
      </c>
      <c r="C697" s="197" t="s">
        <v>990</v>
      </c>
      <c r="D697" s="198" t="s">
        <v>1033</v>
      </c>
      <c r="E697" s="125" t="s">
        <v>1231</v>
      </c>
      <c r="F697" s="199">
        <v>35827</v>
      </c>
      <c r="G697" s="120" t="s">
        <v>965</v>
      </c>
      <c r="H697" s="199" t="s">
        <v>996</v>
      </c>
      <c r="I697" s="120"/>
      <c r="J697" s="120" t="s">
        <v>1031</v>
      </c>
      <c r="K697" s="120"/>
      <c r="L697" s="120">
        <v>90</v>
      </c>
      <c r="M697" s="200" t="str">
        <f t="shared" si="24"/>
        <v>X SẮC</v>
      </c>
      <c r="N697" s="274"/>
      <c r="O697" s="127"/>
      <c r="P697" s="275" t="s">
        <v>1236</v>
      </c>
    </row>
    <row r="698" spans="1:16" s="170" customFormat="1" ht="18.75" customHeight="1">
      <c r="A698" s="432"/>
      <c r="B698" s="196">
        <v>2221217540</v>
      </c>
      <c r="C698" s="197" t="s">
        <v>990</v>
      </c>
      <c r="D698" s="198" t="s">
        <v>1232</v>
      </c>
      <c r="E698" s="125" t="s">
        <v>1138</v>
      </c>
      <c r="F698" s="199">
        <v>35913</v>
      </c>
      <c r="G698" s="120" t="s">
        <v>965</v>
      </c>
      <c r="H698" s="199" t="s">
        <v>996</v>
      </c>
      <c r="I698" s="120"/>
      <c r="J698" s="120" t="s">
        <v>1031</v>
      </c>
      <c r="K698" s="120"/>
      <c r="L698" s="120">
        <v>87</v>
      </c>
      <c r="M698" s="200" t="str">
        <f t="shared" si="24"/>
        <v>TỐT</v>
      </c>
      <c r="N698" s="274"/>
      <c r="O698" s="127"/>
      <c r="P698" s="275" t="s">
        <v>1236</v>
      </c>
    </row>
    <row r="699" spans="1:16" s="170" customFormat="1" ht="18.75" customHeight="1">
      <c r="A699" s="432"/>
      <c r="B699" s="196">
        <v>2221217630</v>
      </c>
      <c r="C699" s="197" t="s">
        <v>1032</v>
      </c>
      <c r="D699" s="198" t="s">
        <v>1246</v>
      </c>
      <c r="E699" s="125" t="s">
        <v>1340</v>
      </c>
      <c r="F699" s="199">
        <v>35813</v>
      </c>
      <c r="G699" s="120" t="s">
        <v>968</v>
      </c>
      <c r="H699" s="199" t="s">
        <v>996</v>
      </c>
      <c r="I699" s="120"/>
      <c r="J699" s="120" t="s">
        <v>1322</v>
      </c>
      <c r="K699" s="120"/>
      <c r="L699" s="120">
        <v>85</v>
      </c>
      <c r="M699" s="200" t="str">
        <f t="shared" si="24"/>
        <v>TỐT</v>
      </c>
      <c r="N699" s="274"/>
      <c r="O699" s="127"/>
      <c r="P699" s="275" t="s">
        <v>1347</v>
      </c>
    </row>
    <row r="700" spans="1:16" s="170" customFormat="1" ht="18.75" customHeight="1">
      <c r="A700" s="432"/>
      <c r="B700" s="196">
        <v>2221247927</v>
      </c>
      <c r="C700" s="197" t="s">
        <v>1019</v>
      </c>
      <c r="D700" s="198" t="s">
        <v>1115</v>
      </c>
      <c r="E700" s="125" t="s">
        <v>1025</v>
      </c>
      <c r="F700" s="199">
        <v>35505</v>
      </c>
      <c r="G700" s="120" t="s">
        <v>968</v>
      </c>
      <c r="H700" s="199" t="s">
        <v>996</v>
      </c>
      <c r="I700" s="120"/>
      <c r="J700" s="120" t="s">
        <v>1322</v>
      </c>
      <c r="K700" s="120"/>
      <c r="L700" s="120">
        <v>98</v>
      </c>
      <c r="M700" s="200" t="str">
        <f t="shared" si="24"/>
        <v>X SẮC</v>
      </c>
      <c r="N700" s="274"/>
      <c r="O700" s="127"/>
      <c r="P700" s="275" t="s">
        <v>1347</v>
      </c>
    </row>
    <row r="701" spans="1:16" s="170" customFormat="1" ht="18.75" customHeight="1">
      <c r="A701" s="432"/>
      <c r="B701" s="196">
        <v>2221263374</v>
      </c>
      <c r="C701" s="197" t="s">
        <v>979</v>
      </c>
      <c r="D701" s="198" t="s">
        <v>1233</v>
      </c>
      <c r="E701" s="125" t="s">
        <v>1015</v>
      </c>
      <c r="F701" s="199">
        <v>36156</v>
      </c>
      <c r="G701" s="120" t="s">
        <v>965</v>
      </c>
      <c r="H701" s="199" t="s">
        <v>996</v>
      </c>
      <c r="I701" s="120"/>
      <c r="J701" s="120" t="s">
        <v>1031</v>
      </c>
      <c r="K701" s="120"/>
      <c r="L701" s="120">
        <v>80</v>
      </c>
      <c r="M701" s="200" t="str">
        <f t="shared" si="24"/>
        <v>TỐT</v>
      </c>
      <c r="N701" s="274"/>
      <c r="O701" s="127"/>
      <c r="P701" s="275" t="s">
        <v>1236</v>
      </c>
    </row>
    <row r="702" spans="1:16" s="170" customFormat="1" ht="18.75" customHeight="1">
      <c r="A702" s="432"/>
      <c r="B702" s="196">
        <v>2221263400</v>
      </c>
      <c r="C702" s="197" t="s">
        <v>990</v>
      </c>
      <c r="D702" s="198" t="s">
        <v>981</v>
      </c>
      <c r="E702" s="125" t="s">
        <v>1234</v>
      </c>
      <c r="F702" s="199">
        <v>36154</v>
      </c>
      <c r="G702" s="120" t="s">
        <v>965</v>
      </c>
      <c r="H702" s="199" t="s">
        <v>996</v>
      </c>
      <c r="I702" s="120"/>
      <c r="J702" s="120" t="s">
        <v>1031</v>
      </c>
      <c r="K702" s="120"/>
      <c r="L702" s="120">
        <v>87</v>
      </c>
      <c r="M702" s="200" t="str">
        <f t="shared" si="24"/>
        <v>TỐT</v>
      </c>
      <c r="N702" s="274"/>
      <c r="O702" s="127"/>
      <c r="P702" s="275" t="s">
        <v>1236</v>
      </c>
    </row>
    <row r="703" spans="1:16" s="170" customFormat="1" ht="18.75" customHeight="1">
      <c r="A703" s="432"/>
      <c r="B703" s="196">
        <v>2221265368</v>
      </c>
      <c r="C703" s="197" t="s">
        <v>990</v>
      </c>
      <c r="D703" s="198" t="s">
        <v>1341</v>
      </c>
      <c r="E703" s="125" t="s">
        <v>1342</v>
      </c>
      <c r="F703" s="199">
        <v>35887</v>
      </c>
      <c r="G703" s="120" t="s">
        <v>968</v>
      </c>
      <c r="H703" s="199" t="s">
        <v>996</v>
      </c>
      <c r="I703" s="120"/>
      <c r="J703" s="120" t="s">
        <v>1322</v>
      </c>
      <c r="K703" s="120"/>
      <c r="L703" s="120">
        <v>85</v>
      </c>
      <c r="M703" s="200" t="str">
        <f t="shared" si="24"/>
        <v>TỐT</v>
      </c>
      <c r="N703" s="274"/>
      <c r="O703" s="127"/>
      <c r="P703" s="275" t="s">
        <v>1347</v>
      </c>
    </row>
    <row r="704" spans="1:16" s="170" customFormat="1" ht="18.75" customHeight="1">
      <c r="A704" s="432"/>
      <c r="B704" s="196">
        <v>2221265370</v>
      </c>
      <c r="C704" s="197" t="s">
        <v>990</v>
      </c>
      <c r="D704" s="198" t="s">
        <v>1035</v>
      </c>
      <c r="E704" s="125" t="s">
        <v>1025</v>
      </c>
      <c r="F704" s="199">
        <v>36147</v>
      </c>
      <c r="G704" s="120" t="s">
        <v>967</v>
      </c>
      <c r="H704" s="199" t="s">
        <v>1031</v>
      </c>
      <c r="I704" s="120"/>
      <c r="J704" s="120" t="s">
        <v>1031</v>
      </c>
      <c r="K704" s="120"/>
      <c r="L704" s="120">
        <v>96</v>
      </c>
      <c r="M704" s="200" t="str">
        <f t="shared" si="24"/>
        <v>X SẮC</v>
      </c>
      <c r="N704" s="290"/>
      <c r="O704" s="172"/>
      <c r="P704" s="275" t="s">
        <v>1580</v>
      </c>
    </row>
    <row r="705" spans="1:16" s="170" customFormat="1" ht="18.75" customHeight="1">
      <c r="A705" s="432"/>
      <c r="B705" s="196">
        <v>2221265374</v>
      </c>
      <c r="C705" s="197" t="s">
        <v>979</v>
      </c>
      <c r="D705" s="198" t="s">
        <v>1004</v>
      </c>
      <c r="E705" s="125" t="s">
        <v>1576</v>
      </c>
      <c r="F705" s="199">
        <v>35445</v>
      </c>
      <c r="G705" s="120" t="s">
        <v>967</v>
      </c>
      <c r="H705" s="199" t="s">
        <v>1031</v>
      </c>
      <c r="I705" s="120"/>
      <c r="J705" s="120" t="s">
        <v>1031</v>
      </c>
      <c r="K705" s="120"/>
      <c r="L705" s="120">
        <v>89</v>
      </c>
      <c r="M705" s="200" t="str">
        <f t="shared" si="24"/>
        <v>TỐT</v>
      </c>
      <c r="N705" s="290"/>
      <c r="O705" s="172"/>
      <c r="P705" s="275" t="s">
        <v>1580</v>
      </c>
    </row>
    <row r="706" spans="1:16" s="170" customFormat="1" ht="18.75" customHeight="1">
      <c r="A706" s="432"/>
      <c r="B706" s="196">
        <v>2221265375</v>
      </c>
      <c r="C706" s="197" t="s">
        <v>1343</v>
      </c>
      <c r="D706" s="198" t="s">
        <v>1344</v>
      </c>
      <c r="E706" s="125" t="s">
        <v>1030</v>
      </c>
      <c r="F706" s="199">
        <v>36014</v>
      </c>
      <c r="G706" s="120" t="s">
        <v>968</v>
      </c>
      <c r="H706" s="199" t="s">
        <v>996</v>
      </c>
      <c r="I706" s="120"/>
      <c r="J706" s="120" t="s">
        <v>1322</v>
      </c>
      <c r="K706" s="120"/>
      <c r="L706" s="120">
        <v>86</v>
      </c>
      <c r="M706" s="200" t="str">
        <f t="shared" si="24"/>
        <v>TỐT</v>
      </c>
      <c r="N706" s="274"/>
      <c r="O706" s="127"/>
      <c r="P706" s="275" t="s">
        <v>1347</v>
      </c>
    </row>
    <row r="707" spans="1:16" s="170" customFormat="1" ht="18.75" customHeight="1">
      <c r="A707" s="432"/>
      <c r="B707" s="196">
        <v>2221265412</v>
      </c>
      <c r="C707" s="197" t="s">
        <v>987</v>
      </c>
      <c r="D707" s="198" t="s">
        <v>990</v>
      </c>
      <c r="E707" s="125" t="s">
        <v>1387</v>
      </c>
      <c r="F707" s="199">
        <v>35936</v>
      </c>
      <c r="G707" s="120" t="s">
        <v>967</v>
      </c>
      <c r="H707" s="199" t="s">
        <v>1031</v>
      </c>
      <c r="I707" s="120"/>
      <c r="J707" s="120" t="s">
        <v>1031</v>
      </c>
      <c r="K707" s="120"/>
      <c r="L707" s="120">
        <v>0</v>
      </c>
      <c r="M707" s="200" t="str">
        <f t="shared" si="24"/>
        <v>KÉM</v>
      </c>
      <c r="N707" s="290" t="s">
        <v>1566</v>
      </c>
      <c r="O707" s="172"/>
      <c r="P707" s="275" t="s">
        <v>1580</v>
      </c>
    </row>
    <row r="708" spans="1:16" s="170" customFormat="1" ht="18.75" customHeight="1">
      <c r="A708" s="432"/>
      <c r="B708" s="196">
        <v>2221265418</v>
      </c>
      <c r="C708" s="197" t="s">
        <v>987</v>
      </c>
      <c r="D708" s="198" t="s">
        <v>1177</v>
      </c>
      <c r="E708" s="125" t="s">
        <v>1340</v>
      </c>
      <c r="F708" s="199">
        <v>35459</v>
      </c>
      <c r="G708" s="120" t="s">
        <v>968</v>
      </c>
      <c r="H708" s="199" t="s">
        <v>996</v>
      </c>
      <c r="I708" s="120"/>
      <c r="J708" s="120" t="s">
        <v>1322</v>
      </c>
      <c r="K708" s="120"/>
      <c r="L708" s="120">
        <v>92</v>
      </c>
      <c r="M708" s="200" t="str">
        <f t="shared" si="24"/>
        <v>X SẮC</v>
      </c>
      <c r="N708" s="274"/>
      <c r="O708" s="127"/>
      <c r="P708" s="275" t="s">
        <v>1347</v>
      </c>
    </row>
    <row r="709" spans="1:16" s="170" customFormat="1" ht="18.75" customHeight="1">
      <c r="A709" s="432"/>
      <c r="B709" s="196">
        <v>2221265419</v>
      </c>
      <c r="C709" s="197" t="s">
        <v>1016</v>
      </c>
      <c r="D709" s="198" t="s">
        <v>1577</v>
      </c>
      <c r="E709" s="125" t="s">
        <v>1340</v>
      </c>
      <c r="F709" s="199">
        <v>36066</v>
      </c>
      <c r="G709" s="120" t="s">
        <v>967</v>
      </c>
      <c r="H709" s="199" t="s">
        <v>1031</v>
      </c>
      <c r="I709" s="120"/>
      <c r="J709" s="120" t="s">
        <v>1031</v>
      </c>
      <c r="K709" s="120"/>
      <c r="L709" s="120">
        <v>88</v>
      </c>
      <c r="M709" s="200" t="str">
        <f t="shared" si="24"/>
        <v>TỐT</v>
      </c>
      <c r="N709" s="290"/>
      <c r="O709" s="172"/>
      <c r="P709" s="275" t="s">
        <v>1580</v>
      </c>
    </row>
    <row r="710" spans="1:16" s="170" customFormat="1" ht="18.75" customHeight="1">
      <c r="A710" s="432"/>
      <c r="B710" s="196">
        <v>2221265456</v>
      </c>
      <c r="C710" s="197" t="s">
        <v>1046</v>
      </c>
      <c r="D710" s="198" t="s">
        <v>1578</v>
      </c>
      <c r="E710" s="125" t="s">
        <v>1220</v>
      </c>
      <c r="F710" s="199">
        <v>36022</v>
      </c>
      <c r="G710" s="120" t="s">
        <v>967</v>
      </c>
      <c r="H710" s="199" t="s">
        <v>1031</v>
      </c>
      <c r="I710" s="120"/>
      <c r="J710" s="120" t="s">
        <v>1031</v>
      </c>
      <c r="K710" s="120"/>
      <c r="L710" s="120">
        <v>97</v>
      </c>
      <c r="M710" s="200" t="str">
        <f t="shared" si="24"/>
        <v>X SẮC</v>
      </c>
      <c r="N710" s="290"/>
      <c r="O710" s="172"/>
      <c r="P710" s="275" t="s">
        <v>1580</v>
      </c>
    </row>
    <row r="711" spans="1:16" s="170" customFormat="1" ht="18.75" customHeight="1">
      <c r="A711" s="432"/>
      <c r="B711" s="196">
        <v>2221268752</v>
      </c>
      <c r="C711" s="197" t="s">
        <v>987</v>
      </c>
      <c r="D711" s="198" t="s">
        <v>1050</v>
      </c>
      <c r="E711" s="125" t="s">
        <v>1114</v>
      </c>
      <c r="F711" s="199">
        <v>35756</v>
      </c>
      <c r="G711" s="120" t="s">
        <v>968</v>
      </c>
      <c r="H711" s="199" t="s">
        <v>996</v>
      </c>
      <c r="I711" s="120"/>
      <c r="J711" s="120" t="s">
        <v>1322</v>
      </c>
      <c r="K711" s="120"/>
      <c r="L711" s="120">
        <v>0</v>
      </c>
      <c r="M711" s="200" t="str">
        <f t="shared" si="24"/>
        <v>KÉM</v>
      </c>
      <c r="N711" s="274" t="s">
        <v>1144</v>
      </c>
      <c r="O711" s="133" t="s">
        <v>1323</v>
      </c>
      <c r="P711" s="275" t="s">
        <v>1347</v>
      </c>
    </row>
    <row r="712" spans="1:16" s="170" customFormat="1" ht="18.75" customHeight="1">
      <c r="A712" s="432"/>
      <c r="B712" s="196">
        <v>2221717065</v>
      </c>
      <c r="C712" s="197" t="s">
        <v>1052</v>
      </c>
      <c r="D712" s="198" t="s">
        <v>1050</v>
      </c>
      <c r="E712" s="125" t="s">
        <v>1579</v>
      </c>
      <c r="F712" s="199"/>
      <c r="G712" s="120" t="s">
        <v>967</v>
      </c>
      <c r="H712" s="199" t="s">
        <v>1031</v>
      </c>
      <c r="I712" s="120"/>
      <c r="J712" s="120" t="s">
        <v>1031</v>
      </c>
      <c r="K712" s="120"/>
      <c r="L712" s="120">
        <v>81</v>
      </c>
      <c r="M712" s="200" t="str">
        <f t="shared" si="24"/>
        <v>TỐT</v>
      </c>
      <c r="N712" s="290"/>
      <c r="O712" s="172"/>
      <c r="P712" s="275" t="s">
        <v>1580</v>
      </c>
    </row>
    <row r="713" spans="1:16" s="170" customFormat="1" ht="18.75" customHeight="1">
      <c r="A713" s="432"/>
      <c r="B713" s="196"/>
      <c r="C713" s="197"/>
      <c r="D713" s="198"/>
      <c r="E713" s="125"/>
      <c r="F713" s="199"/>
      <c r="G713" s="214"/>
      <c r="H713" s="120"/>
      <c r="I713" s="120"/>
      <c r="J713" s="120"/>
      <c r="K713" s="120"/>
      <c r="L713" s="120"/>
      <c r="M713" s="200"/>
      <c r="N713" s="274"/>
      <c r="O713" s="127"/>
      <c r="P713" s="275"/>
    </row>
    <row r="714" spans="1:16" s="170" customFormat="1" ht="18.75" customHeight="1">
      <c r="A714" s="432"/>
      <c r="B714" s="215"/>
      <c r="C714" s="216"/>
      <c r="D714" s="216"/>
      <c r="E714" s="127"/>
      <c r="F714" s="217"/>
      <c r="G714" s="218"/>
      <c r="H714" s="218"/>
      <c r="I714" s="218"/>
      <c r="J714" s="218"/>
      <c r="K714" s="218"/>
      <c r="L714" s="218"/>
      <c r="M714" s="218"/>
      <c r="N714" s="218"/>
      <c r="O714" s="127"/>
      <c r="P714" s="275" t="s">
        <v>1160</v>
      </c>
    </row>
    <row r="715" spans="1:16" s="323" customFormat="1" ht="18.75" customHeight="1">
      <c r="A715" s="312"/>
      <c r="B715" s="313">
        <v>1921642561</v>
      </c>
      <c r="C715" s="314" t="s">
        <v>1116</v>
      </c>
      <c r="D715" s="315" t="s">
        <v>1268</v>
      </c>
      <c r="E715" s="316" t="s">
        <v>1269</v>
      </c>
      <c r="F715" s="317">
        <v>34162</v>
      </c>
      <c r="G715" s="318" t="s">
        <v>969</v>
      </c>
      <c r="H715" s="317" t="s">
        <v>996</v>
      </c>
      <c r="I715" s="318"/>
      <c r="J715" s="318"/>
      <c r="K715" s="318"/>
      <c r="L715" s="318">
        <v>84</v>
      </c>
      <c r="M715" s="319" t="str">
        <f t="shared" ref="M715:M723" si="25">IF(L715&gt;=90,"X SẮC",IF(L715&gt;=80,"TỐT",IF(L715&gt;=65,"KHÁ",IF(L715&gt;=50,"T. BÌNH",IF(L715&gt;=35,"YẾU","KÉM")))))</f>
        <v>TỐT</v>
      </c>
      <c r="N715" s="320"/>
      <c r="O715" s="321"/>
      <c r="P715" s="322" t="s">
        <v>1290</v>
      </c>
    </row>
    <row r="716" spans="1:16" s="323" customFormat="1" ht="18.75" customHeight="1">
      <c r="A716" s="312"/>
      <c r="B716" s="324">
        <v>2021340532</v>
      </c>
      <c r="C716" s="325" t="s">
        <v>990</v>
      </c>
      <c r="D716" s="326" t="s">
        <v>1137</v>
      </c>
      <c r="E716" s="327" t="s">
        <v>1286</v>
      </c>
      <c r="F716" s="328">
        <v>34996</v>
      </c>
      <c r="G716" s="329" t="s">
        <v>970</v>
      </c>
      <c r="H716" s="328" t="s">
        <v>996</v>
      </c>
      <c r="I716" s="329"/>
      <c r="J716" s="329" t="s">
        <v>1031</v>
      </c>
      <c r="K716" s="329"/>
      <c r="L716" s="330">
        <v>0</v>
      </c>
      <c r="M716" s="331" t="str">
        <f t="shared" si="25"/>
        <v>KÉM</v>
      </c>
      <c r="N716" s="332" t="s">
        <v>1144</v>
      </c>
      <c r="O716" s="333" t="s">
        <v>1372</v>
      </c>
      <c r="P716" s="321" t="s">
        <v>1391</v>
      </c>
    </row>
    <row r="717" spans="1:16" s="323" customFormat="1" ht="18.75" customHeight="1">
      <c r="A717" s="312"/>
      <c r="B717" s="324">
        <v>2120253860</v>
      </c>
      <c r="C717" s="325" t="s">
        <v>997</v>
      </c>
      <c r="D717" s="326" t="s">
        <v>1128</v>
      </c>
      <c r="E717" s="327" t="s">
        <v>1104</v>
      </c>
      <c r="F717" s="328">
        <v>35498</v>
      </c>
      <c r="G717" s="329" t="s">
        <v>638</v>
      </c>
      <c r="H717" s="328" t="s">
        <v>1031</v>
      </c>
      <c r="I717" s="329"/>
      <c r="J717" s="329" t="s">
        <v>1031</v>
      </c>
      <c r="K717" s="329"/>
      <c r="L717" s="329">
        <v>0</v>
      </c>
      <c r="M717" s="331" t="str">
        <f t="shared" si="25"/>
        <v>KÉM</v>
      </c>
      <c r="N717" s="332" t="s">
        <v>1144</v>
      </c>
      <c r="O717" s="321" t="s">
        <v>1306</v>
      </c>
      <c r="P717" s="322" t="s">
        <v>1320</v>
      </c>
    </row>
    <row r="718" spans="1:16" s="323" customFormat="1" ht="18.75" customHeight="1">
      <c r="A718" s="312"/>
      <c r="B718" s="324">
        <v>2120259704</v>
      </c>
      <c r="C718" s="325" t="s">
        <v>990</v>
      </c>
      <c r="D718" s="326" t="s">
        <v>1097</v>
      </c>
      <c r="E718" s="327" t="s">
        <v>1230</v>
      </c>
      <c r="F718" s="328">
        <v>35555</v>
      </c>
      <c r="G718" s="329" t="s">
        <v>638</v>
      </c>
      <c r="H718" s="328" t="s">
        <v>1031</v>
      </c>
      <c r="I718" s="329"/>
      <c r="J718" s="329" t="s">
        <v>1031</v>
      </c>
      <c r="K718" s="329"/>
      <c r="L718" s="329">
        <v>0</v>
      </c>
      <c r="M718" s="331" t="str">
        <f t="shared" si="25"/>
        <v>KÉM</v>
      </c>
      <c r="N718" s="332" t="s">
        <v>1144</v>
      </c>
      <c r="O718" s="321" t="s">
        <v>1306</v>
      </c>
      <c r="P718" s="322" t="s">
        <v>1320</v>
      </c>
    </row>
    <row r="719" spans="1:16" s="323" customFormat="1" ht="18.75" customHeight="1">
      <c r="A719" s="312"/>
      <c r="B719" s="324">
        <v>2120266019</v>
      </c>
      <c r="C719" s="325" t="s">
        <v>990</v>
      </c>
      <c r="D719" s="326" t="s">
        <v>1373</v>
      </c>
      <c r="E719" s="327" t="s">
        <v>1056</v>
      </c>
      <c r="F719" s="328">
        <v>35754</v>
      </c>
      <c r="G719" s="329" t="s">
        <v>970</v>
      </c>
      <c r="H719" s="328" t="s">
        <v>982</v>
      </c>
      <c r="I719" s="329"/>
      <c r="J719" s="329" t="s">
        <v>1031</v>
      </c>
      <c r="K719" s="329"/>
      <c r="L719" s="330">
        <v>0</v>
      </c>
      <c r="M719" s="331" t="str">
        <f t="shared" si="25"/>
        <v>KÉM</v>
      </c>
      <c r="N719" s="332" t="s">
        <v>1144</v>
      </c>
      <c r="O719" s="333" t="s">
        <v>1372</v>
      </c>
      <c r="P719" s="321" t="s">
        <v>1391</v>
      </c>
    </row>
    <row r="720" spans="1:16" s="323" customFormat="1" ht="18.75" customHeight="1">
      <c r="A720" s="312"/>
      <c r="B720" s="324">
        <v>2121253804</v>
      </c>
      <c r="C720" s="325" t="s">
        <v>990</v>
      </c>
      <c r="D720" s="326" t="s">
        <v>1030</v>
      </c>
      <c r="E720" s="327" t="s">
        <v>1050</v>
      </c>
      <c r="F720" s="328">
        <v>35144</v>
      </c>
      <c r="G720" s="329" t="s">
        <v>970</v>
      </c>
      <c r="H720" s="328" t="s">
        <v>996</v>
      </c>
      <c r="I720" s="329"/>
      <c r="J720" s="329" t="s">
        <v>1031</v>
      </c>
      <c r="K720" s="329"/>
      <c r="L720" s="330">
        <v>80</v>
      </c>
      <c r="M720" s="331" t="str">
        <f t="shared" si="25"/>
        <v>TỐT</v>
      </c>
      <c r="N720" s="332"/>
      <c r="O720" s="333"/>
      <c r="P720" s="321" t="s">
        <v>1391</v>
      </c>
    </row>
    <row r="721" spans="1:16" s="323" customFormat="1" ht="18.75" customHeight="1">
      <c r="A721" s="312"/>
      <c r="B721" s="324">
        <v>2121253842</v>
      </c>
      <c r="C721" s="325" t="s">
        <v>979</v>
      </c>
      <c r="D721" s="326" t="s">
        <v>1030</v>
      </c>
      <c r="E721" s="327" t="s">
        <v>1106</v>
      </c>
      <c r="F721" s="328">
        <v>35506</v>
      </c>
      <c r="G721" s="329" t="s">
        <v>970</v>
      </c>
      <c r="H721" s="328" t="s">
        <v>996</v>
      </c>
      <c r="I721" s="329"/>
      <c r="J721" s="329" t="s">
        <v>1031</v>
      </c>
      <c r="K721" s="329"/>
      <c r="L721" s="330">
        <v>0</v>
      </c>
      <c r="M721" s="331" t="str">
        <f t="shared" si="25"/>
        <v>KÉM</v>
      </c>
      <c r="N721" s="332" t="s">
        <v>1144</v>
      </c>
      <c r="O721" s="333" t="s">
        <v>1372</v>
      </c>
      <c r="P721" s="321" t="s">
        <v>1391</v>
      </c>
    </row>
    <row r="722" spans="1:16" s="323" customFormat="1" ht="18.75" customHeight="1">
      <c r="A722" s="312"/>
      <c r="B722" s="324">
        <v>2121716862</v>
      </c>
      <c r="C722" s="325" t="s">
        <v>990</v>
      </c>
      <c r="D722" s="326" t="s">
        <v>1115</v>
      </c>
      <c r="E722" s="327" t="s">
        <v>1374</v>
      </c>
      <c r="F722" s="328">
        <v>35276</v>
      </c>
      <c r="G722" s="329" t="s">
        <v>970</v>
      </c>
      <c r="H722" s="328" t="s">
        <v>996</v>
      </c>
      <c r="I722" s="329"/>
      <c r="J722" s="329" t="s">
        <v>1031</v>
      </c>
      <c r="K722" s="329"/>
      <c r="L722" s="330">
        <v>0</v>
      </c>
      <c r="M722" s="331" t="str">
        <f t="shared" si="25"/>
        <v>KÉM</v>
      </c>
      <c r="N722" s="332" t="s">
        <v>1144</v>
      </c>
      <c r="O722" s="333" t="s">
        <v>1375</v>
      </c>
      <c r="P722" s="321" t="s">
        <v>1391</v>
      </c>
    </row>
    <row r="723" spans="1:16" s="323" customFormat="1" ht="18.75" customHeight="1">
      <c r="A723" s="312"/>
      <c r="B723" s="313">
        <v>2220214414</v>
      </c>
      <c r="C723" s="314" t="s">
        <v>990</v>
      </c>
      <c r="D723" s="315" t="s">
        <v>1270</v>
      </c>
      <c r="E723" s="316" t="s">
        <v>1271</v>
      </c>
      <c r="F723" s="317">
        <v>35917</v>
      </c>
      <c r="G723" s="318" t="s">
        <v>969</v>
      </c>
      <c r="H723" s="317" t="s">
        <v>982</v>
      </c>
      <c r="I723" s="318"/>
      <c r="J723" s="318"/>
      <c r="K723" s="318"/>
      <c r="L723" s="318">
        <v>82</v>
      </c>
      <c r="M723" s="319" t="str">
        <f t="shared" si="25"/>
        <v>TỐT</v>
      </c>
      <c r="N723" s="320"/>
      <c r="O723" s="321"/>
      <c r="P723" s="322" t="s">
        <v>1290</v>
      </c>
    </row>
    <row r="724" spans="1:16" s="323" customFormat="1" ht="18.75" customHeight="1">
      <c r="A724" s="312"/>
      <c r="B724" s="313">
        <v>2220214429</v>
      </c>
      <c r="C724" s="314" t="s">
        <v>1088</v>
      </c>
      <c r="D724" s="315" t="s">
        <v>1213</v>
      </c>
      <c r="E724" s="316" t="s">
        <v>1068</v>
      </c>
      <c r="F724" s="317">
        <v>35645</v>
      </c>
      <c r="G724" s="318" t="s">
        <v>969</v>
      </c>
      <c r="H724" s="317" t="s">
        <v>982</v>
      </c>
      <c r="I724" s="318"/>
      <c r="J724" s="318"/>
      <c r="K724" s="318"/>
      <c r="L724" s="318"/>
      <c r="M724" s="319"/>
      <c r="N724" s="320" t="s">
        <v>1256</v>
      </c>
      <c r="O724" s="321"/>
      <c r="P724" s="322" t="s">
        <v>1290</v>
      </c>
    </row>
    <row r="725" spans="1:16" s="323" customFormat="1" ht="18.75" customHeight="1">
      <c r="A725" s="312"/>
      <c r="B725" s="313">
        <v>2220224497</v>
      </c>
      <c r="C725" s="314" t="s">
        <v>997</v>
      </c>
      <c r="D725" s="315" t="s">
        <v>1238</v>
      </c>
      <c r="E725" s="316" t="s">
        <v>1258</v>
      </c>
      <c r="F725" s="317">
        <v>35882</v>
      </c>
      <c r="G725" s="318" t="s">
        <v>969</v>
      </c>
      <c r="H725" s="317" t="s">
        <v>982</v>
      </c>
      <c r="I725" s="318"/>
      <c r="J725" s="318"/>
      <c r="K725" s="318"/>
      <c r="L725" s="318">
        <v>87</v>
      </c>
      <c r="M725" s="319" t="str">
        <f t="shared" ref="M725:M732" si="26">IF(L725&gt;=90,"X SẮC",IF(L725&gt;=80,"TỐT",IF(L725&gt;=65,"KHÁ",IF(L725&gt;=50,"T. BÌNH",IF(L725&gt;=35,"YẾU","KÉM")))))</f>
        <v>TỐT</v>
      </c>
      <c r="N725" s="320"/>
      <c r="O725" s="321"/>
      <c r="P725" s="322" t="s">
        <v>1290</v>
      </c>
    </row>
    <row r="726" spans="1:16" s="323" customFormat="1" ht="18.75" customHeight="1">
      <c r="A726" s="312"/>
      <c r="B726" s="313">
        <v>2220244556</v>
      </c>
      <c r="C726" s="314" t="s">
        <v>1030</v>
      </c>
      <c r="D726" s="315" t="s">
        <v>984</v>
      </c>
      <c r="E726" s="316" t="s">
        <v>1076</v>
      </c>
      <c r="F726" s="317">
        <v>35903</v>
      </c>
      <c r="G726" s="318" t="s">
        <v>969</v>
      </c>
      <c r="H726" s="317" t="s">
        <v>982</v>
      </c>
      <c r="I726" s="318"/>
      <c r="J726" s="318"/>
      <c r="K726" s="318"/>
      <c r="L726" s="318">
        <v>85</v>
      </c>
      <c r="M726" s="319" t="str">
        <f t="shared" si="26"/>
        <v>TỐT</v>
      </c>
      <c r="N726" s="320"/>
      <c r="O726" s="321"/>
      <c r="P726" s="322" t="s">
        <v>1290</v>
      </c>
    </row>
    <row r="727" spans="1:16" s="323" customFormat="1" ht="18.75" customHeight="1">
      <c r="A727" s="312"/>
      <c r="B727" s="324">
        <v>2220247937</v>
      </c>
      <c r="C727" s="325" t="s">
        <v>1046</v>
      </c>
      <c r="D727" s="326" t="s">
        <v>1006</v>
      </c>
      <c r="E727" s="327" t="s">
        <v>1215</v>
      </c>
      <c r="F727" s="328">
        <v>36136</v>
      </c>
      <c r="G727" s="329" t="s">
        <v>638</v>
      </c>
      <c r="H727" s="328" t="s">
        <v>1031</v>
      </c>
      <c r="I727" s="329"/>
      <c r="J727" s="329" t="s">
        <v>1031</v>
      </c>
      <c r="K727" s="329"/>
      <c r="L727" s="329">
        <v>0</v>
      </c>
      <c r="M727" s="331" t="str">
        <f t="shared" si="26"/>
        <v>KÉM</v>
      </c>
      <c r="N727" s="332" t="s">
        <v>1144</v>
      </c>
      <c r="O727" s="321" t="s">
        <v>1306</v>
      </c>
      <c r="P727" s="322" t="s">
        <v>1320</v>
      </c>
    </row>
    <row r="728" spans="1:16" s="323" customFormat="1" ht="18.75" customHeight="1">
      <c r="A728" s="312"/>
      <c r="B728" s="324">
        <v>2220247954</v>
      </c>
      <c r="C728" s="325" t="s">
        <v>1020</v>
      </c>
      <c r="D728" s="326" t="s">
        <v>1068</v>
      </c>
      <c r="E728" s="327" t="s">
        <v>1120</v>
      </c>
      <c r="F728" s="328">
        <v>36000</v>
      </c>
      <c r="G728" s="329" t="s">
        <v>638</v>
      </c>
      <c r="H728" s="328" t="s">
        <v>1031</v>
      </c>
      <c r="I728" s="329"/>
      <c r="J728" s="329" t="s">
        <v>1031</v>
      </c>
      <c r="K728" s="329"/>
      <c r="L728" s="329">
        <v>88</v>
      </c>
      <c r="M728" s="331" t="str">
        <f t="shared" si="26"/>
        <v>TỐT</v>
      </c>
      <c r="N728" s="332"/>
      <c r="O728" s="321"/>
      <c r="P728" s="322" t="s">
        <v>1320</v>
      </c>
    </row>
    <row r="729" spans="1:16" s="323" customFormat="1" ht="18.75" customHeight="1">
      <c r="A729" s="312"/>
      <c r="B729" s="313">
        <v>2220253302</v>
      </c>
      <c r="C729" s="314" t="s">
        <v>990</v>
      </c>
      <c r="D729" s="315" t="s">
        <v>1265</v>
      </c>
      <c r="E729" s="316" t="s">
        <v>1045</v>
      </c>
      <c r="F729" s="317">
        <v>35894</v>
      </c>
      <c r="G729" s="318" t="s">
        <v>969</v>
      </c>
      <c r="H729" s="317" t="s">
        <v>982</v>
      </c>
      <c r="I729" s="318"/>
      <c r="J729" s="318"/>
      <c r="K729" s="318"/>
      <c r="L729" s="318">
        <v>87</v>
      </c>
      <c r="M729" s="319" t="str">
        <f t="shared" si="26"/>
        <v>TỐT</v>
      </c>
      <c r="N729" s="320"/>
      <c r="O729" s="321"/>
      <c r="P729" s="322" t="s">
        <v>1290</v>
      </c>
    </row>
    <row r="730" spans="1:16" s="323" customFormat="1" ht="18.75" customHeight="1">
      <c r="A730" s="312"/>
      <c r="B730" s="313">
        <v>2220253303</v>
      </c>
      <c r="C730" s="314" t="s">
        <v>999</v>
      </c>
      <c r="D730" s="315" t="s">
        <v>1272</v>
      </c>
      <c r="E730" s="316" t="s">
        <v>1023</v>
      </c>
      <c r="F730" s="317">
        <v>36130</v>
      </c>
      <c r="G730" s="318" t="s">
        <v>969</v>
      </c>
      <c r="H730" s="317" t="s">
        <v>982</v>
      </c>
      <c r="I730" s="318"/>
      <c r="J730" s="318"/>
      <c r="K730" s="318"/>
      <c r="L730" s="318">
        <v>85</v>
      </c>
      <c r="M730" s="319" t="str">
        <f t="shared" si="26"/>
        <v>TỐT</v>
      </c>
      <c r="N730" s="320"/>
      <c r="O730" s="321"/>
      <c r="P730" s="322" t="s">
        <v>1290</v>
      </c>
    </row>
    <row r="731" spans="1:16" s="323" customFormat="1" ht="18.75" customHeight="1">
      <c r="A731" s="312"/>
      <c r="B731" s="313">
        <v>2220253306</v>
      </c>
      <c r="C731" s="314" t="s">
        <v>990</v>
      </c>
      <c r="D731" s="315" t="s">
        <v>1273</v>
      </c>
      <c r="E731" s="316" t="s">
        <v>1067</v>
      </c>
      <c r="F731" s="317">
        <v>35992</v>
      </c>
      <c r="G731" s="318" t="s">
        <v>969</v>
      </c>
      <c r="H731" s="317" t="s">
        <v>982</v>
      </c>
      <c r="I731" s="318"/>
      <c r="J731" s="318"/>
      <c r="K731" s="318"/>
      <c r="L731" s="318">
        <v>89</v>
      </c>
      <c r="M731" s="319" t="str">
        <f t="shared" si="26"/>
        <v>TỐT</v>
      </c>
      <c r="N731" s="320"/>
      <c r="O731" s="321"/>
      <c r="P731" s="322" t="s">
        <v>1290</v>
      </c>
    </row>
    <row r="732" spans="1:16" s="323" customFormat="1" ht="18.75" customHeight="1">
      <c r="A732" s="312"/>
      <c r="B732" s="313">
        <v>2220253307</v>
      </c>
      <c r="C732" s="314" t="s">
        <v>990</v>
      </c>
      <c r="D732" s="315" t="s">
        <v>1274</v>
      </c>
      <c r="E732" s="316" t="s">
        <v>1271</v>
      </c>
      <c r="F732" s="317">
        <v>35863</v>
      </c>
      <c r="G732" s="318" t="s">
        <v>969</v>
      </c>
      <c r="H732" s="317" t="s">
        <v>982</v>
      </c>
      <c r="I732" s="318"/>
      <c r="J732" s="318"/>
      <c r="K732" s="318"/>
      <c r="L732" s="318">
        <v>98</v>
      </c>
      <c r="M732" s="319" t="str">
        <f t="shared" si="26"/>
        <v>X SẮC</v>
      </c>
      <c r="N732" s="320"/>
      <c r="O732" s="321"/>
      <c r="P732" s="322" t="s">
        <v>1290</v>
      </c>
    </row>
    <row r="733" spans="1:16" s="323" customFormat="1" ht="18.75" customHeight="1">
      <c r="A733" s="312"/>
      <c r="B733" s="313">
        <v>2220253308</v>
      </c>
      <c r="C733" s="314" t="s">
        <v>1015</v>
      </c>
      <c r="D733" s="315" t="s">
        <v>1027</v>
      </c>
      <c r="E733" s="316" t="s">
        <v>1024</v>
      </c>
      <c r="F733" s="317">
        <v>35643</v>
      </c>
      <c r="G733" s="318" t="s">
        <v>969</v>
      </c>
      <c r="H733" s="317" t="s">
        <v>982</v>
      </c>
      <c r="I733" s="318"/>
      <c r="J733" s="318"/>
      <c r="K733" s="318"/>
      <c r="L733" s="318"/>
      <c r="M733" s="319"/>
      <c r="N733" s="320" t="s">
        <v>1256</v>
      </c>
      <c r="O733" s="321"/>
      <c r="P733" s="322" t="s">
        <v>1290</v>
      </c>
    </row>
    <row r="734" spans="1:16" s="323" customFormat="1" ht="18.75" customHeight="1">
      <c r="A734" s="312"/>
      <c r="B734" s="313">
        <v>2220253309</v>
      </c>
      <c r="C734" s="314" t="s">
        <v>1070</v>
      </c>
      <c r="D734" s="315" t="s">
        <v>1038</v>
      </c>
      <c r="E734" s="316" t="s">
        <v>1260</v>
      </c>
      <c r="F734" s="317">
        <v>35926</v>
      </c>
      <c r="G734" s="318" t="s">
        <v>969</v>
      </c>
      <c r="H734" s="317" t="s">
        <v>982</v>
      </c>
      <c r="I734" s="318"/>
      <c r="J734" s="318"/>
      <c r="K734" s="318"/>
      <c r="L734" s="318">
        <v>90</v>
      </c>
      <c r="M734" s="319" t="str">
        <f t="shared" ref="M734:M740" si="27">IF(L734&gt;=90,"X SẮC",IF(L734&gt;=80,"TỐT",IF(L734&gt;=65,"KHÁ",IF(L734&gt;=50,"T. BÌNH",IF(L734&gt;=35,"YẾU","KÉM")))))</f>
        <v>X SẮC</v>
      </c>
      <c r="N734" s="320"/>
      <c r="O734" s="321"/>
      <c r="P734" s="322" t="s">
        <v>1290</v>
      </c>
    </row>
    <row r="735" spans="1:16" s="323" customFormat="1" ht="18.75" customHeight="1">
      <c r="A735" s="312"/>
      <c r="B735" s="313">
        <v>2220253310</v>
      </c>
      <c r="C735" s="314" t="s">
        <v>987</v>
      </c>
      <c r="D735" s="315" t="s">
        <v>1006</v>
      </c>
      <c r="E735" s="316" t="s">
        <v>1163</v>
      </c>
      <c r="F735" s="317">
        <v>36030</v>
      </c>
      <c r="G735" s="318" t="s">
        <v>969</v>
      </c>
      <c r="H735" s="317" t="s">
        <v>982</v>
      </c>
      <c r="I735" s="318"/>
      <c r="J735" s="318"/>
      <c r="K735" s="318"/>
      <c r="L735" s="318">
        <v>85</v>
      </c>
      <c r="M735" s="319" t="str">
        <f t="shared" si="27"/>
        <v>TỐT</v>
      </c>
      <c r="N735" s="320"/>
      <c r="O735" s="321"/>
      <c r="P735" s="322" t="s">
        <v>1290</v>
      </c>
    </row>
    <row r="736" spans="1:16" s="323" customFormat="1" ht="18.75" customHeight="1">
      <c r="A736" s="312"/>
      <c r="B736" s="313">
        <v>2220253312</v>
      </c>
      <c r="C736" s="314" t="s">
        <v>993</v>
      </c>
      <c r="D736" s="315" t="s">
        <v>1275</v>
      </c>
      <c r="E736" s="316" t="s">
        <v>1098</v>
      </c>
      <c r="F736" s="317">
        <v>36154</v>
      </c>
      <c r="G736" s="318" t="s">
        <v>969</v>
      </c>
      <c r="H736" s="317" t="s">
        <v>982</v>
      </c>
      <c r="I736" s="318"/>
      <c r="J736" s="318"/>
      <c r="K736" s="318"/>
      <c r="L736" s="318">
        <v>88</v>
      </c>
      <c r="M736" s="319" t="str">
        <f t="shared" si="27"/>
        <v>TỐT</v>
      </c>
      <c r="N736" s="320"/>
      <c r="O736" s="321"/>
      <c r="P736" s="322" t="s">
        <v>1290</v>
      </c>
    </row>
    <row r="737" spans="1:16" s="323" customFormat="1" ht="18.75" customHeight="1">
      <c r="A737" s="312"/>
      <c r="B737" s="313">
        <v>2220253315</v>
      </c>
      <c r="C737" s="314" t="s">
        <v>990</v>
      </c>
      <c r="D737" s="315" t="s">
        <v>1022</v>
      </c>
      <c r="E737" s="316" t="s">
        <v>1099</v>
      </c>
      <c r="F737" s="317">
        <v>35848</v>
      </c>
      <c r="G737" s="318" t="s">
        <v>969</v>
      </c>
      <c r="H737" s="317" t="s">
        <v>982</v>
      </c>
      <c r="I737" s="318"/>
      <c r="J737" s="318"/>
      <c r="K737" s="318"/>
      <c r="L737" s="318">
        <v>87</v>
      </c>
      <c r="M737" s="319" t="str">
        <f t="shared" si="27"/>
        <v>TỐT</v>
      </c>
      <c r="N737" s="320"/>
      <c r="O737" s="321"/>
      <c r="P737" s="322" t="s">
        <v>1290</v>
      </c>
    </row>
    <row r="738" spans="1:16" s="323" customFormat="1" ht="18.75" customHeight="1">
      <c r="A738" s="312"/>
      <c r="B738" s="313">
        <v>2220253318</v>
      </c>
      <c r="C738" s="314" t="s">
        <v>979</v>
      </c>
      <c r="D738" s="315" t="s">
        <v>1048</v>
      </c>
      <c r="E738" s="316" t="s">
        <v>989</v>
      </c>
      <c r="F738" s="317">
        <v>35944</v>
      </c>
      <c r="G738" s="318" t="s">
        <v>969</v>
      </c>
      <c r="H738" s="317" t="s">
        <v>982</v>
      </c>
      <c r="I738" s="318"/>
      <c r="J738" s="318"/>
      <c r="K738" s="318"/>
      <c r="L738" s="318">
        <v>90</v>
      </c>
      <c r="M738" s="319" t="str">
        <f t="shared" si="27"/>
        <v>X SẮC</v>
      </c>
      <c r="N738" s="320"/>
      <c r="O738" s="321"/>
      <c r="P738" s="322" t="s">
        <v>1290</v>
      </c>
    </row>
    <row r="739" spans="1:16" s="323" customFormat="1" ht="18.75" customHeight="1">
      <c r="A739" s="312"/>
      <c r="B739" s="313">
        <v>2220253319</v>
      </c>
      <c r="C739" s="314" t="s">
        <v>987</v>
      </c>
      <c r="D739" s="315" t="s">
        <v>1011</v>
      </c>
      <c r="E739" s="316" t="s">
        <v>1126</v>
      </c>
      <c r="F739" s="317">
        <v>36013</v>
      </c>
      <c r="G739" s="318" t="s">
        <v>969</v>
      </c>
      <c r="H739" s="317" t="s">
        <v>982</v>
      </c>
      <c r="I739" s="318"/>
      <c r="J739" s="318"/>
      <c r="K739" s="318"/>
      <c r="L739" s="318">
        <v>85</v>
      </c>
      <c r="M739" s="319" t="str">
        <f t="shared" si="27"/>
        <v>TỐT</v>
      </c>
      <c r="N739" s="320"/>
      <c r="O739" s="321"/>
      <c r="P739" s="322" t="s">
        <v>1290</v>
      </c>
    </row>
    <row r="740" spans="1:16" s="323" customFormat="1" ht="18.75" customHeight="1">
      <c r="A740" s="312"/>
      <c r="B740" s="313">
        <v>2220253321</v>
      </c>
      <c r="C740" s="314" t="s">
        <v>990</v>
      </c>
      <c r="D740" s="315" t="s">
        <v>1128</v>
      </c>
      <c r="E740" s="316" t="s">
        <v>1276</v>
      </c>
      <c r="F740" s="317">
        <v>36114</v>
      </c>
      <c r="G740" s="318" t="s">
        <v>969</v>
      </c>
      <c r="H740" s="317" t="s">
        <v>982</v>
      </c>
      <c r="I740" s="318"/>
      <c r="J740" s="318"/>
      <c r="K740" s="318"/>
      <c r="L740" s="318">
        <v>88</v>
      </c>
      <c r="M740" s="319" t="str">
        <f t="shared" si="27"/>
        <v>TỐT</v>
      </c>
      <c r="N740" s="320"/>
      <c r="O740" s="321"/>
      <c r="P740" s="322" t="s">
        <v>1290</v>
      </c>
    </row>
    <row r="741" spans="1:16" s="323" customFormat="1" ht="18.75" customHeight="1">
      <c r="A741" s="312"/>
      <c r="B741" s="313">
        <v>2220253322</v>
      </c>
      <c r="C741" s="314" t="s">
        <v>987</v>
      </c>
      <c r="D741" s="315" t="s">
        <v>1011</v>
      </c>
      <c r="E741" s="316" t="s">
        <v>1037</v>
      </c>
      <c r="F741" s="317">
        <v>36117</v>
      </c>
      <c r="G741" s="318" t="s">
        <v>969</v>
      </c>
      <c r="H741" s="317" t="s">
        <v>982</v>
      </c>
      <c r="I741" s="318"/>
      <c r="J741" s="318"/>
      <c r="K741" s="318"/>
      <c r="L741" s="318"/>
      <c r="M741" s="319"/>
      <c r="N741" s="320" t="s">
        <v>1256</v>
      </c>
      <c r="O741" s="321"/>
      <c r="P741" s="322" t="s">
        <v>1290</v>
      </c>
    </row>
    <row r="742" spans="1:16" s="323" customFormat="1" ht="18.75" customHeight="1">
      <c r="A742" s="312"/>
      <c r="B742" s="313">
        <v>2220253323</v>
      </c>
      <c r="C742" s="314" t="s">
        <v>990</v>
      </c>
      <c r="D742" s="315" t="s">
        <v>1277</v>
      </c>
      <c r="E742" s="316" t="s">
        <v>1067</v>
      </c>
      <c r="F742" s="317">
        <v>36144</v>
      </c>
      <c r="G742" s="318" t="s">
        <v>969</v>
      </c>
      <c r="H742" s="317" t="s">
        <v>982</v>
      </c>
      <c r="I742" s="318"/>
      <c r="J742" s="318"/>
      <c r="K742" s="318"/>
      <c r="L742" s="318">
        <v>87</v>
      </c>
      <c r="M742" s="319" t="str">
        <f>IF(L742&gt;=90,"X SẮC",IF(L742&gt;=80,"TỐT",IF(L742&gt;=65,"KHÁ",IF(L742&gt;=50,"T. BÌNH",IF(L742&gt;=35,"YẾU","KÉM")))))</f>
        <v>TỐT</v>
      </c>
      <c r="N742" s="320"/>
      <c r="O742" s="321"/>
      <c r="P742" s="322" t="s">
        <v>1290</v>
      </c>
    </row>
    <row r="743" spans="1:16" s="323" customFormat="1" ht="18.75" customHeight="1">
      <c r="A743" s="312"/>
      <c r="B743" s="313">
        <v>2220253326</v>
      </c>
      <c r="C743" s="314" t="s">
        <v>990</v>
      </c>
      <c r="D743" s="315" t="s">
        <v>1228</v>
      </c>
      <c r="E743" s="316" t="s">
        <v>1083</v>
      </c>
      <c r="F743" s="317">
        <v>36048</v>
      </c>
      <c r="G743" s="318" t="s">
        <v>969</v>
      </c>
      <c r="H743" s="317" t="s">
        <v>982</v>
      </c>
      <c r="I743" s="318"/>
      <c r="J743" s="318"/>
      <c r="K743" s="318"/>
      <c r="L743" s="318"/>
      <c r="M743" s="319"/>
      <c r="N743" s="320" t="s">
        <v>1278</v>
      </c>
      <c r="O743" s="321"/>
      <c r="P743" s="322" t="s">
        <v>1290</v>
      </c>
    </row>
    <row r="744" spans="1:16" s="323" customFormat="1" ht="18.75" customHeight="1">
      <c r="A744" s="312"/>
      <c r="B744" s="313">
        <v>2220253328</v>
      </c>
      <c r="C744" s="314" t="s">
        <v>1032</v>
      </c>
      <c r="D744" s="315" t="s">
        <v>1279</v>
      </c>
      <c r="E744" s="316" t="s">
        <v>1133</v>
      </c>
      <c r="F744" s="317">
        <v>35897</v>
      </c>
      <c r="G744" s="318" t="s">
        <v>969</v>
      </c>
      <c r="H744" s="317" t="s">
        <v>982</v>
      </c>
      <c r="I744" s="318"/>
      <c r="J744" s="318"/>
      <c r="K744" s="318"/>
      <c r="L744" s="318">
        <v>88</v>
      </c>
      <c r="M744" s="319" t="str">
        <f t="shared" ref="M744:M775" si="28">IF(L744&gt;=90,"X SẮC",IF(L744&gt;=80,"TỐT",IF(L744&gt;=65,"KHÁ",IF(L744&gt;=50,"T. BÌNH",IF(L744&gt;=35,"YẾU","KÉM")))))</f>
        <v>TỐT</v>
      </c>
      <c r="N744" s="320"/>
      <c r="O744" s="321"/>
      <c r="P744" s="322" t="s">
        <v>1290</v>
      </c>
    </row>
    <row r="745" spans="1:16" s="323" customFormat="1" ht="18.75" customHeight="1">
      <c r="A745" s="312"/>
      <c r="B745" s="313">
        <v>2220253331</v>
      </c>
      <c r="C745" s="314" t="s">
        <v>997</v>
      </c>
      <c r="D745" s="315" t="s">
        <v>1280</v>
      </c>
      <c r="E745" s="316" t="s">
        <v>1023</v>
      </c>
      <c r="F745" s="317">
        <v>35896</v>
      </c>
      <c r="G745" s="318" t="s">
        <v>969</v>
      </c>
      <c r="H745" s="317" t="s">
        <v>982</v>
      </c>
      <c r="I745" s="318"/>
      <c r="J745" s="318"/>
      <c r="K745" s="318"/>
      <c r="L745" s="318">
        <v>85</v>
      </c>
      <c r="M745" s="319" t="str">
        <f t="shared" si="28"/>
        <v>TỐT</v>
      </c>
      <c r="N745" s="320"/>
      <c r="O745" s="321"/>
      <c r="P745" s="322" t="s">
        <v>1290</v>
      </c>
    </row>
    <row r="746" spans="1:16" s="323" customFormat="1" ht="18.75" customHeight="1">
      <c r="A746" s="312"/>
      <c r="B746" s="313">
        <v>2220253332</v>
      </c>
      <c r="C746" s="314" t="s">
        <v>1019</v>
      </c>
      <c r="D746" s="315" t="s">
        <v>1011</v>
      </c>
      <c r="E746" s="316" t="s">
        <v>1281</v>
      </c>
      <c r="F746" s="317">
        <v>35846</v>
      </c>
      <c r="G746" s="318" t="s">
        <v>969</v>
      </c>
      <c r="H746" s="317" t="s">
        <v>982</v>
      </c>
      <c r="I746" s="318"/>
      <c r="J746" s="318"/>
      <c r="K746" s="318"/>
      <c r="L746" s="318">
        <v>85</v>
      </c>
      <c r="M746" s="319" t="str">
        <f t="shared" si="28"/>
        <v>TỐT</v>
      </c>
      <c r="N746" s="320"/>
      <c r="O746" s="321"/>
      <c r="P746" s="322" t="s">
        <v>1290</v>
      </c>
    </row>
    <row r="747" spans="1:16" s="323" customFormat="1" ht="18.75" customHeight="1">
      <c r="A747" s="312"/>
      <c r="B747" s="313">
        <v>2220253333</v>
      </c>
      <c r="C747" s="314" t="s">
        <v>1282</v>
      </c>
      <c r="D747" s="315" t="s">
        <v>1006</v>
      </c>
      <c r="E747" s="316" t="s">
        <v>1023</v>
      </c>
      <c r="F747" s="317">
        <v>35992</v>
      </c>
      <c r="G747" s="318" t="s">
        <v>969</v>
      </c>
      <c r="H747" s="317" t="s">
        <v>982</v>
      </c>
      <c r="I747" s="318"/>
      <c r="J747" s="318"/>
      <c r="K747" s="318"/>
      <c r="L747" s="318">
        <v>84</v>
      </c>
      <c r="M747" s="319" t="str">
        <f t="shared" si="28"/>
        <v>TỐT</v>
      </c>
      <c r="N747" s="320"/>
      <c r="O747" s="321"/>
      <c r="P747" s="322" t="s">
        <v>1290</v>
      </c>
    </row>
    <row r="748" spans="1:16" s="323" customFormat="1" ht="18.75" customHeight="1">
      <c r="A748" s="312"/>
      <c r="B748" s="313">
        <v>2220253335</v>
      </c>
      <c r="C748" s="314" t="s">
        <v>990</v>
      </c>
      <c r="D748" s="315" t="s">
        <v>1011</v>
      </c>
      <c r="E748" s="316" t="s">
        <v>1037</v>
      </c>
      <c r="F748" s="317">
        <v>35880</v>
      </c>
      <c r="G748" s="318" t="s">
        <v>969</v>
      </c>
      <c r="H748" s="317" t="s">
        <v>982</v>
      </c>
      <c r="I748" s="318"/>
      <c r="J748" s="318"/>
      <c r="K748" s="318"/>
      <c r="L748" s="318">
        <v>85</v>
      </c>
      <c r="M748" s="319" t="str">
        <f t="shared" si="28"/>
        <v>TỐT</v>
      </c>
      <c r="N748" s="320"/>
      <c r="O748" s="321"/>
      <c r="P748" s="322" t="s">
        <v>1290</v>
      </c>
    </row>
    <row r="749" spans="1:16" s="323" customFormat="1" ht="18.75" customHeight="1">
      <c r="A749" s="312"/>
      <c r="B749" s="313">
        <v>2220253336</v>
      </c>
      <c r="C749" s="314" t="s">
        <v>983</v>
      </c>
      <c r="D749" s="315" t="s">
        <v>1097</v>
      </c>
      <c r="E749" s="316" t="s">
        <v>1228</v>
      </c>
      <c r="F749" s="317">
        <v>35801</v>
      </c>
      <c r="G749" s="318" t="s">
        <v>969</v>
      </c>
      <c r="H749" s="317" t="s">
        <v>982</v>
      </c>
      <c r="I749" s="318"/>
      <c r="J749" s="318"/>
      <c r="K749" s="318"/>
      <c r="L749" s="318">
        <v>87</v>
      </c>
      <c r="M749" s="319" t="str">
        <f t="shared" si="28"/>
        <v>TỐT</v>
      </c>
      <c r="N749" s="320"/>
      <c r="O749" s="321"/>
      <c r="P749" s="322" t="s">
        <v>1290</v>
      </c>
    </row>
    <row r="750" spans="1:16" s="323" customFormat="1" ht="18.75" customHeight="1">
      <c r="A750" s="312"/>
      <c r="B750" s="313">
        <v>2220253340</v>
      </c>
      <c r="C750" s="314" t="s">
        <v>990</v>
      </c>
      <c r="D750" s="315" t="s">
        <v>1047</v>
      </c>
      <c r="E750" s="316" t="s">
        <v>1015</v>
      </c>
      <c r="F750" s="317">
        <v>35918</v>
      </c>
      <c r="G750" s="318" t="s">
        <v>969</v>
      </c>
      <c r="H750" s="317" t="s">
        <v>982</v>
      </c>
      <c r="I750" s="318"/>
      <c r="J750" s="318"/>
      <c r="K750" s="318"/>
      <c r="L750" s="318">
        <v>87</v>
      </c>
      <c r="M750" s="319" t="str">
        <f t="shared" si="28"/>
        <v>TỐT</v>
      </c>
      <c r="N750" s="320"/>
      <c r="O750" s="321"/>
      <c r="P750" s="322" t="s">
        <v>1290</v>
      </c>
    </row>
    <row r="751" spans="1:16" s="323" customFormat="1" ht="18.75" customHeight="1">
      <c r="A751" s="312"/>
      <c r="B751" s="313">
        <v>2220253347</v>
      </c>
      <c r="C751" s="314" t="s">
        <v>990</v>
      </c>
      <c r="D751" s="315" t="s">
        <v>984</v>
      </c>
      <c r="E751" s="316" t="s">
        <v>1283</v>
      </c>
      <c r="F751" s="317">
        <v>36026</v>
      </c>
      <c r="G751" s="318" t="s">
        <v>969</v>
      </c>
      <c r="H751" s="317" t="s">
        <v>982</v>
      </c>
      <c r="I751" s="318"/>
      <c r="J751" s="318"/>
      <c r="K751" s="318"/>
      <c r="L751" s="318">
        <v>87</v>
      </c>
      <c r="M751" s="319" t="str">
        <f t="shared" si="28"/>
        <v>TỐT</v>
      </c>
      <c r="N751" s="320"/>
      <c r="O751" s="321"/>
      <c r="P751" s="322" t="s">
        <v>1290</v>
      </c>
    </row>
    <row r="752" spans="1:16" s="323" customFormat="1" ht="18.75" customHeight="1">
      <c r="A752" s="312"/>
      <c r="B752" s="313">
        <v>2220253348</v>
      </c>
      <c r="C752" s="314" t="s">
        <v>979</v>
      </c>
      <c r="D752" s="315" t="s">
        <v>1284</v>
      </c>
      <c r="E752" s="316" t="s">
        <v>1285</v>
      </c>
      <c r="F752" s="317">
        <v>35996</v>
      </c>
      <c r="G752" s="318" t="s">
        <v>969</v>
      </c>
      <c r="H752" s="317" t="s">
        <v>982</v>
      </c>
      <c r="I752" s="318"/>
      <c r="J752" s="318"/>
      <c r="K752" s="318"/>
      <c r="L752" s="318">
        <v>85</v>
      </c>
      <c r="M752" s="319" t="str">
        <f t="shared" si="28"/>
        <v>TỐT</v>
      </c>
      <c r="N752" s="320"/>
      <c r="O752" s="321"/>
      <c r="P752" s="322" t="s">
        <v>1290</v>
      </c>
    </row>
    <row r="753" spans="1:16" s="323" customFormat="1" ht="18.75" customHeight="1">
      <c r="A753" s="312"/>
      <c r="B753" s="324">
        <v>2220255210</v>
      </c>
      <c r="C753" s="325" t="s">
        <v>979</v>
      </c>
      <c r="D753" s="326" t="s">
        <v>1069</v>
      </c>
      <c r="E753" s="327" t="s">
        <v>981</v>
      </c>
      <c r="F753" s="328">
        <v>35828</v>
      </c>
      <c r="G753" s="329" t="s">
        <v>638</v>
      </c>
      <c r="H753" s="328" t="s">
        <v>1031</v>
      </c>
      <c r="I753" s="329"/>
      <c r="J753" s="329" t="s">
        <v>1031</v>
      </c>
      <c r="K753" s="329"/>
      <c r="L753" s="329">
        <v>88</v>
      </c>
      <c r="M753" s="331" t="str">
        <f t="shared" si="28"/>
        <v>TỐT</v>
      </c>
      <c r="N753" s="332"/>
      <c r="O753" s="321"/>
      <c r="P753" s="322" t="s">
        <v>1320</v>
      </c>
    </row>
    <row r="754" spans="1:16" s="323" customFormat="1" ht="18.75" customHeight="1">
      <c r="A754" s="312"/>
      <c r="B754" s="324">
        <v>2220255211</v>
      </c>
      <c r="C754" s="325" t="s">
        <v>987</v>
      </c>
      <c r="D754" s="326" t="s">
        <v>1108</v>
      </c>
      <c r="E754" s="327" t="s">
        <v>981</v>
      </c>
      <c r="F754" s="328">
        <v>35911</v>
      </c>
      <c r="G754" s="329" t="s">
        <v>638</v>
      </c>
      <c r="H754" s="328" t="s">
        <v>1031</v>
      </c>
      <c r="I754" s="329"/>
      <c r="J754" s="329" t="s">
        <v>1031</v>
      </c>
      <c r="K754" s="329"/>
      <c r="L754" s="329">
        <v>88</v>
      </c>
      <c r="M754" s="331" t="str">
        <f t="shared" si="28"/>
        <v>TỐT</v>
      </c>
      <c r="N754" s="332"/>
      <c r="O754" s="321"/>
      <c r="P754" s="322" t="s">
        <v>1320</v>
      </c>
    </row>
    <row r="755" spans="1:16" s="323" customFormat="1" ht="18.75" customHeight="1">
      <c r="A755" s="312"/>
      <c r="B755" s="324">
        <v>2220255217</v>
      </c>
      <c r="C755" s="325" t="s">
        <v>1019</v>
      </c>
      <c r="D755" s="326" t="s">
        <v>1001</v>
      </c>
      <c r="E755" s="327" t="s">
        <v>1002</v>
      </c>
      <c r="F755" s="328">
        <v>36022</v>
      </c>
      <c r="G755" s="329" t="s">
        <v>970</v>
      </c>
      <c r="H755" s="328" t="s">
        <v>982</v>
      </c>
      <c r="I755" s="329"/>
      <c r="J755" s="329" t="s">
        <v>1031</v>
      </c>
      <c r="K755" s="329"/>
      <c r="L755" s="330">
        <v>88</v>
      </c>
      <c r="M755" s="331" t="str">
        <f t="shared" si="28"/>
        <v>TỐT</v>
      </c>
      <c r="N755" s="332"/>
      <c r="O755" s="333"/>
      <c r="P755" s="321" t="s">
        <v>1391</v>
      </c>
    </row>
    <row r="756" spans="1:16" s="323" customFormat="1" ht="18.75" customHeight="1">
      <c r="A756" s="312"/>
      <c r="B756" s="324">
        <v>2220255220</v>
      </c>
      <c r="C756" s="325" t="s">
        <v>990</v>
      </c>
      <c r="D756" s="326" t="s">
        <v>1058</v>
      </c>
      <c r="E756" s="327" t="s">
        <v>1163</v>
      </c>
      <c r="F756" s="328">
        <v>35887</v>
      </c>
      <c r="G756" s="329" t="s">
        <v>970</v>
      </c>
      <c r="H756" s="328" t="s">
        <v>982</v>
      </c>
      <c r="I756" s="329"/>
      <c r="J756" s="329" t="s">
        <v>1031</v>
      </c>
      <c r="K756" s="329"/>
      <c r="L756" s="330">
        <v>88</v>
      </c>
      <c r="M756" s="331" t="str">
        <f t="shared" si="28"/>
        <v>TỐT</v>
      </c>
      <c r="N756" s="332"/>
      <c r="O756" s="333"/>
      <c r="P756" s="321" t="s">
        <v>1391</v>
      </c>
    </row>
    <row r="757" spans="1:16" s="323" customFormat="1" ht="18.75" customHeight="1">
      <c r="A757" s="312"/>
      <c r="B757" s="324">
        <v>2220255221</v>
      </c>
      <c r="C757" s="325" t="s">
        <v>1198</v>
      </c>
      <c r="D757" s="326" t="s">
        <v>1221</v>
      </c>
      <c r="E757" s="327" t="s">
        <v>1133</v>
      </c>
      <c r="F757" s="328">
        <v>36103</v>
      </c>
      <c r="G757" s="329" t="s">
        <v>638</v>
      </c>
      <c r="H757" s="328" t="s">
        <v>1031</v>
      </c>
      <c r="I757" s="329"/>
      <c r="J757" s="329" t="s">
        <v>1031</v>
      </c>
      <c r="K757" s="329"/>
      <c r="L757" s="329">
        <v>87</v>
      </c>
      <c r="M757" s="331" t="str">
        <f t="shared" si="28"/>
        <v>TỐT</v>
      </c>
      <c r="N757" s="332"/>
      <c r="O757" s="321"/>
      <c r="P757" s="322" t="s">
        <v>1320</v>
      </c>
    </row>
    <row r="758" spans="1:16" s="323" customFormat="1" ht="18.75" customHeight="1">
      <c r="A758" s="312"/>
      <c r="B758" s="324">
        <v>2220255222</v>
      </c>
      <c r="C758" s="325" t="s">
        <v>987</v>
      </c>
      <c r="D758" s="326" t="s">
        <v>1047</v>
      </c>
      <c r="E758" s="327" t="s">
        <v>1018</v>
      </c>
      <c r="F758" s="328">
        <v>35826</v>
      </c>
      <c r="G758" s="329" t="s">
        <v>970</v>
      </c>
      <c r="H758" s="328" t="s">
        <v>982</v>
      </c>
      <c r="I758" s="329"/>
      <c r="J758" s="329" t="s">
        <v>1031</v>
      </c>
      <c r="K758" s="329"/>
      <c r="L758" s="330">
        <v>88</v>
      </c>
      <c r="M758" s="331" t="str">
        <f t="shared" si="28"/>
        <v>TỐT</v>
      </c>
      <c r="N758" s="332"/>
      <c r="O758" s="333"/>
      <c r="P758" s="321" t="s">
        <v>1391</v>
      </c>
    </row>
    <row r="759" spans="1:16" s="323" customFormat="1" ht="18.75" customHeight="1">
      <c r="A759" s="312"/>
      <c r="B759" s="324">
        <v>2220255226</v>
      </c>
      <c r="C759" s="325" t="s">
        <v>997</v>
      </c>
      <c r="D759" s="326" t="s">
        <v>988</v>
      </c>
      <c r="E759" s="327" t="s">
        <v>1237</v>
      </c>
      <c r="F759" s="328">
        <v>35969</v>
      </c>
      <c r="G759" s="329" t="s">
        <v>638</v>
      </c>
      <c r="H759" s="328" t="s">
        <v>1031</v>
      </c>
      <c r="I759" s="329"/>
      <c r="J759" s="329" t="s">
        <v>1031</v>
      </c>
      <c r="K759" s="329"/>
      <c r="L759" s="329">
        <v>85</v>
      </c>
      <c r="M759" s="331" t="str">
        <f t="shared" si="28"/>
        <v>TỐT</v>
      </c>
      <c r="N759" s="332"/>
      <c r="O759" s="321"/>
      <c r="P759" s="322" t="s">
        <v>1320</v>
      </c>
    </row>
    <row r="760" spans="1:16" s="323" customFormat="1" ht="18.75" customHeight="1">
      <c r="A760" s="312"/>
      <c r="B760" s="324">
        <v>2220255227</v>
      </c>
      <c r="C760" s="325" t="s">
        <v>979</v>
      </c>
      <c r="D760" s="326" t="s">
        <v>1027</v>
      </c>
      <c r="E760" s="327" t="s">
        <v>1021</v>
      </c>
      <c r="F760" s="328">
        <v>36030</v>
      </c>
      <c r="G760" s="329" t="s">
        <v>638</v>
      </c>
      <c r="H760" s="328" t="s">
        <v>1031</v>
      </c>
      <c r="I760" s="329"/>
      <c r="J760" s="329" t="s">
        <v>1031</v>
      </c>
      <c r="K760" s="329"/>
      <c r="L760" s="329">
        <v>87</v>
      </c>
      <c r="M760" s="331" t="str">
        <f t="shared" si="28"/>
        <v>TỐT</v>
      </c>
      <c r="N760" s="332"/>
      <c r="O760" s="321"/>
      <c r="P760" s="322" t="s">
        <v>1320</v>
      </c>
    </row>
    <row r="761" spans="1:16" s="323" customFormat="1" ht="18.75" customHeight="1">
      <c r="A761" s="312"/>
      <c r="B761" s="334">
        <v>2220255228</v>
      </c>
      <c r="C761" s="335" t="s">
        <v>990</v>
      </c>
      <c r="D761" s="335" t="s">
        <v>1022</v>
      </c>
      <c r="E761" s="321" t="s">
        <v>1021</v>
      </c>
      <c r="F761" s="336">
        <v>36159</v>
      </c>
      <c r="G761" s="337" t="s">
        <v>638</v>
      </c>
      <c r="H761" s="336" t="s">
        <v>1031</v>
      </c>
      <c r="I761" s="337"/>
      <c r="J761" s="337" t="s">
        <v>1031</v>
      </c>
      <c r="K761" s="337"/>
      <c r="L761" s="337">
        <v>87</v>
      </c>
      <c r="M761" s="338" t="str">
        <f t="shared" si="28"/>
        <v>TỐT</v>
      </c>
      <c r="N761" s="337"/>
      <c r="O761" s="321"/>
      <c r="P761" s="322" t="s">
        <v>1320</v>
      </c>
    </row>
    <row r="762" spans="1:16" s="323" customFormat="1" ht="18.75" customHeight="1">
      <c r="A762" s="312"/>
      <c r="B762" s="324">
        <v>2220255240</v>
      </c>
      <c r="C762" s="325" t="s">
        <v>979</v>
      </c>
      <c r="D762" s="326" t="s">
        <v>1011</v>
      </c>
      <c r="E762" s="327" t="s">
        <v>1177</v>
      </c>
      <c r="F762" s="328">
        <v>35799</v>
      </c>
      <c r="G762" s="329" t="s">
        <v>638</v>
      </c>
      <c r="H762" s="328" t="s">
        <v>1031</v>
      </c>
      <c r="I762" s="329"/>
      <c r="J762" s="329" t="s">
        <v>1031</v>
      </c>
      <c r="K762" s="329"/>
      <c r="L762" s="329">
        <v>0</v>
      </c>
      <c r="M762" s="331" t="str">
        <f t="shared" si="28"/>
        <v>KÉM</v>
      </c>
      <c r="N762" s="332" t="s">
        <v>1144</v>
      </c>
      <c r="O762" s="321" t="s">
        <v>1306</v>
      </c>
      <c r="P762" s="322" t="s">
        <v>1320</v>
      </c>
    </row>
    <row r="763" spans="1:16" s="323" customFormat="1" ht="18.75" customHeight="1">
      <c r="A763" s="312"/>
      <c r="B763" s="324">
        <v>2220255241</v>
      </c>
      <c r="C763" s="325" t="s">
        <v>987</v>
      </c>
      <c r="D763" s="326" t="s">
        <v>1011</v>
      </c>
      <c r="E763" s="327" t="s">
        <v>1177</v>
      </c>
      <c r="F763" s="328">
        <v>35896</v>
      </c>
      <c r="G763" s="329" t="s">
        <v>970</v>
      </c>
      <c r="H763" s="328" t="s">
        <v>982</v>
      </c>
      <c r="I763" s="329"/>
      <c r="J763" s="329" t="s">
        <v>1031</v>
      </c>
      <c r="K763" s="329"/>
      <c r="L763" s="330">
        <v>88</v>
      </c>
      <c r="M763" s="331" t="str">
        <f t="shared" si="28"/>
        <v>TỐT</v>
      </c>
      <c r="N763" s="332"/>
      <c r="O763" s="333"/>
      <c r="P763" s="321" t="s">
        <v>1391</v>
      </c>
    </row>
    <row r="764" spans="1:16" s="323" customFormat="1" ht="18.75" customHeight="1">
      <c r="A764" s="312"/>
      <c r="B764" s="324">
        <v>2220255245</v>
      </c>
      <c r="C764" s="325" t="s">
        <v>993</v>
      </c>
      <c r="D764" s="326" t="s">
        <v>1011</v>
      </c>
      <c r="E764" s="327" t="s">
        <v>1040</v>
      </c>
      <c r="F764" s="328">
        <v>36082</v>
      </c>
      <c r="G764" s="329" t="s">
        <v>638</v>
      </c>
      <c r="H764" s="328" t="s">
        <v>1031</v>
      </c>
      <c r="I764" s="329"/>
      <c r="J764" s="329" t="s">
        <v>1031</v>
      </c>
      <c r="K764" s="329"/>
      <c r="L764" s="329">
        <v>87</v>
      </c>
      <c r="M764" s="331" t="str">
        <f t="shared" si="28"/>
        <v>TỐT</v>
      </c>
      <c r="N764" s="332"/>
      <c r="O764" s="321"/>
      <c r="P764" s="322" t="s">
        <v>1320</v>
      </c>
    </row>
    <row r="765" spans="1:16" s="323" customFormat="1" ht="18.75" customHeight="1">
      <c r="A765" s="312"/>
      <c r="B765" s="324">
        <v>2220255246</v>
      </c>
      <c r="C765" s="325" t="s">
        <v>990</v>
      </c>
      <c r="D765" s="326" t="s">
        <v>1011</v>
      </c>
      <c r="E765" s="327" t="s">
        <v>1042</v>
      </c>
      <c r="F765" s="328">
        <v>35895</v>
      </c>
      <c r="G765" s="329" t="s">
        <v>638</v>
      </c>
      <c r="H765" s="328" t="s">
        <v>1031</v>
      </c>
      <c r="I765" s="329"/>
      <c r="J765" s="329" t="s">
        <v>1031</v>
      </c>
      <c r="K765" s="329"/>
      <c r="L765" s="329">
        <v>97</v>
      </c>
      <c r="M765" s="331" t="str">
        <f t="shared" si="28"/>
        <v>X SẮC</v>
      </c>
      <c r="N765" s="332"/>
      <c r="O765" s="321"/>
      <c r="P765" s="322" t="s">
        <v>1320</v>
      </c>
    </row>
    <row r="766" spans="1:16" s="323" customFormat="1" ht="18.75" customHeight="1">
      <c r="A766" s="312"/>
      <c r="B766" s="324">
        <v>2220255247</v>
      </c>
      <c r="C766" s="325" t="s">
        <v>990</v>
      </c>
      <c r="D766" s="326" t="s">
        <v>986</v>
      </c>
      <c r="E766" s="327" t="s">
        <v>1244</v>
      </c>
      <c r="F766" s="328">
        <v>36021</v>
      </c>
      <c r="G766" s="329" t="s">
        <v>638</v>
      </c>
      <c r="H766" s="328" t="s">
        <v>1031</v>
      </c>
      <c r="I766" s="329"/>
      <c r="J766" s="329" t="s">
        <v>1031</v>
      </c>
      <c r="K766" s="329"/>
      <c r="L766" s="329">
        <v>87</v>
      </c>
      <c r="M766" s="331" t="str">
        <f t="shared" si="28"/>
        <v>TỐT</v>
      </c>
      <c r="N766" s="332"/>
      <c r="O766" s="321"/>
      <c r="P766" s="322" t="s">
        <v>1320</v>
      </c>
    </row>
    <row r="767" spans="1:16" s="323" customFormat="1" ht="18.75" customHeight="1">
      <c r="A767" s="312"/>
      <c r="B767" s="324">
        <v>2220255249</v>
      </c>
      <c r="C767" s="325" t="s">
        <v>979</v>
      </c>
      <c r="D767" s="326" t="s">
        <v>1376</v>
      </c>
      <c r="E767" s="327" t="s">
        <v>1045</v>
      </c>
      <c r="F767" s="328">
        <v>35940</v>
      </c>
      <c r="G767" s="329" t="s">
        <v>970</v>
      </c>
      <c r="H767" s="328" t="s">
        <v>982</v>
      </c>
      <c r="I767" s="329"/>
      <c r="J767" s="329" t="s">
        <v>1031</v>
      </c>
      <c r="K767" s="329"/>
      <c r="L767" s="330">
        <v>86</v>
      </c>
      <c r="M767" s="331" t="str">
        <f t="shared" si="28"/>
        <v>TỐT</v>
      </c>
      <c r="N767" s="332"/>
      <c r="O767" s="333"/>
      <c r="P767" s="321" t="s">
        <v>1391</v>
      </c>
    </row>
    <row r="768" spans="1:16" s="323" customFormat="1" ht="18.75" customHeight="1">
      <c r="A768" s="312"/>
      <c r="B768" s="324">
        <v>2220255256</v>
      </c>
      <c r="C768" s="325" t="s">
        <v>1198</v>
      </c>
      <c r="D768" s="326" t="s">
        <v>1108</v>
      </c>
      <c r="E768" s="327" t="s">
        <v>1059</v>
      </c>
      <c r="F768" s="328">
        <v>35837</v>
      </c>
      <c r="G768" s="329" t="s">
        <v>638</v>
      </c>
      <c r="H768" s="328" t="s">
        <v>1031</v>
      </c>
      <c r="I768" s="329"/>
      <c r="J768" s="329" t="s">
        <v>1031</v>
      </c>
      <c r="K768" s="329"/>
      <c r="L768" s="329">
        <v>0</v>
      </c>
      <c r="M768" s="331" t="str">
        <f t="shared" si="28"/>
        <v>KÉM</v>
      </c>
      <c r="N768" s="332" t="s">
        <v>1144</v>
      </c>
      <c r="O768" s="321" t="s">
        <v>1306</v>
      </c>
      <c r="P768" s="322" t="s">
        <v>1320</v>
      </c>
    </row>
    <row r="769" spans="1:16" s="323" customFormat="1" ht="18.75" customHeight="1">
      <c r="A769" s="312"/>
      <c r="B769" s="324">
        <v>2220255260</v>
      </c>
      <c r="C769" s="325" t="s">
        <v>993</v>
      </c>
      <c r="D769" s="326" t="s">
        <v>1307</v>
      </c>
      <c r="E769" s="327" t="s">
        <v>988</v>
      </c>
      <c r="F769" s="328">
        <v>36143</v>
      </c>
      <c r="G769" s="329" t="s">
        <v>638</v>
      </c>
      <c r="H769" s="328" t="s">
        <v>1031</v>
      </c>
      <c r="I769" s="329"/>
      <c r="J769" s="329" t="s">
        <v>1031</v>
      </c>
      <c r="K769" s="329"/>
      <c r="L769" s="329">
        <v>0</v>
      </c>
      <c r="M769" s="331" t="str">
        <f t="shared" si="28"/>
        <v>KÉM</v>
      </c>
      <c r="N769" s="332" t="s">
        <v>1144</v>
      </c>
      <c r="O769" s="321" t="s">
        <v>1306</v>
      </c>
      <c r="P769" s="322" t="s">
        <v>1320</v>
      </c>
    </row>
    <row r="770" spans="1:16" s="323" customFormat="1" ht="18.75" customHeight="1">
      <c r="A770" s="312"/>
      <c r="B770" s="324">
        <v>2220255265</v>
      </c>
      <c r="C770" s="325" t="s">
        <v>979</v>
      </c>
      <c r="D770" s="326" t="s">
        <v>1177</v>
      </c>
      <c r="E770" s="327" t="s">
        <v>1067</v>
      </c>
      <c r="F770" s="328">
        <v>35956</v>
      </c>
      <c r="G770" s="329" t="s">
        <v>970</v>
      </c>
      <c r="H770" s="328" t="s">
        <v>982</v>
      </c>
      <c r="I770" s="329"/>
      <c r="J770" s="329" t="s">
        <v>1031</v>
      </c>
      <c r="K770" s="329"/>
      <c r="L770" s="330">
        <v>88</v>
      </c>
      <c r="M770" s="331" t="str">
        <f t="shared" si="28"/>
        <v>TỐT</v>
      </c>
      <c r="N770" s="332"/>
      <c r="O770" s="333"/>
      <c r="P770" s="321" t="s">
        <v>1391</v>
      </c>
    </row>
    <row r="771" spans="1:16" s="323" customFormat="1" ht="18.75" customHeight="1">
      <c r="A771" s="312"/>
      <c r="B771" s="324">
        <v>2220255266</v>
      </c>
      <c r="C771" s="325" t="s">
        <v>1245</v>
      </c>
      <c r="D771" s="326" t="s">
        <v>1011</v>
      </c>
      <c r="E771" s="327" t="s">
        <v>1067</v>
      </c>
      <c r="F771" s="328">
        <v>35940</v>
      </c>
      <c r="G771" s="329" t="s">
        <v>970</v>
      </c>
      <c r="H771" s="328" t="s">
        <v>982</v>
      </c>
      <c r="I771" s="329"/>
      <c r="J771" s="329" t="s">
        <v>1031</v>
      </c>
      <c r="K771" s="329"/>
      <c r="L771" s="330">
        <v>88</v>
      </c>
      <c r="M771" s="331" t="str">
        <f t="shared" si="28"/>
        <v>TỐT</v>
      </c>
      <c r="N771" s="332"/>
      <c r="O771" s="333"/>
      <c r="P771" s="321" t="s">
        <v>1391</v>
      </c>
    </row>
    <row r="772" spans="1:16" s="323" customFormat="1" ht="18.75" customHeight="1">
      <c r="A772" s="312"/>
      <c r="B772" s="324">
        <v>2220255267</v>
      </c>
      <c r="C772" s="325" t="s">
        <v>990</v>
      </c>
      <c r="D772" s="326" t="s">
        <v>1011</v>
      </c>
      <c r="E772" s="327" t="s">
        <v>1067</v>
      </c>
      <c r="F772" s="328">
        <v>35846</v>
      </c>
      <c r="G772" s="329" t="s">
        <v>970</v>
      </c>
      <c r="H772" s="328" t="s">
        <v>982</v>
      </c>
      <c r="I772" s="329"/>
      <c r="J772" s="329" t="s">
        <v>1031</v>
      </c>
      <c r="K772" s="329"/>
      <c r="L772" s="330">
        <v>87</v>
      </c>
      <c r="M772" s="331" t="str">
        <f t="shared" si="28"/>
        <v>TỐT</v>
      </c>
      <c r="N772" s="332"/>
      <c r="O772" s="333"/>
      <c r="P772" s="321" t="s">
        <v>1391</v>
      </c>
    </row>
    <row r="773" spans="1:16" s="323" customFormat="1" ht="18.75" customHeight="1">
      <c r="A773" s="312"/>
      <c r="B773" s="324">
        <v>2220255268</v>
      </c>
      <c r="C773" s="325" t="s">
        <v>987</v>
      </c>
      <c r="D773" s="326" t="s">
        <v>1128</v>
      </c>
      <c r="E773" s="327" t="s">
        <v>1183</v>
      </c>
      <c r="F773" s="328">
        <v>36016</v>
      </c>
      <c r="G773" s="329" t="s">
        <v>638</v>
      </c>
      <c r="H773" s="328" t="s">
        <v>1031</v>
      </c>
      <c r="I773" s="329"/>
      <c r="J773" s="329" t="s">
        <v>1031</v>
      </c>
      <c r="K773" s="329"/>
      <c r="L773" s="329">
        <v>87</v>
      </c>
      <c r="M773" s="331" t="str">
        <f t="shared" si="28"/>
        <v>TỐT</v>
      </c>
      <c r="N773" s="332"/>
      <c r="O773" s="321"/>
      <c r="P773" s="322" t="s">
        <v>1320</v>
      </c>
    </row>
    <row r="774" spans="1:16" s="323" customFormat="1" ht="18.75" customHeight="1">
      <c r="A774" s="312"/>
      <c r="B774" s="324">
        <v>2220255269</v>
      </c>
      <c r="C774" s="325" t="s">
        <v>990</v>
      </c>
      <c r="D774" s="326" t="s">
        <v>1128</v>
      </c>
      <c r="E774" s="327" t="s">
        <v>1183</v>
      </c>
      <c r="F774" s="328">
        <v>36115</v>
      </c>
      <c r="G774" s="329" t="s">
        <v>970</v>
      </c>
      <c r="H774" s="328" t="s">
        <v>982</v>
      </c>
      <c r="I774" s="329"/>
      <c r="J774" s="329" t="s">
        <v>1031</v>
      </c>
      <c r="K774" s="329"/>
      <c r="L774" s="330">
        <v>88</v>
      </c>
      <c r="M774" s="331" t="str">
        <f t="shared" si="28"/>
        <v>TỐT</v>
      </c>
      <c r="N774" s="332"/>
      <c r="O774" s="333"/>
      <c r="P774" s="321" t="s">
        <v>1391</v>
      </c>
    </row>
    <row r="775" spans="1:16" s="323" customFormat="1" ht="18.75" customHeight="1">
      <c r="A775" s="312"/>
      <c r="B775" s="324">
        <v>2220255273</v>
      </c>
      <c r="C775" s="325" t="s">
        <v>1019</v>
      </c>
      <c r="D775" s="326" t="s">
        <v>1240</v>
      </c>
      <c r="E775" s="327" t="s">
        <v>982</v>
      </c>
      <c r="F775" s="328">
        <v>35992</v>
      </c>
      <c r="G775" s="329" t="s">
        <v>638</v>
      </c>
      <c r="H775" s="328" t="s">
        <v>1031</v>
      </c>
      <c r="I775" s="329"/>
      <c r="J775" s="329" t="s">
        <v>1031</v>
      </c>
      <c r="K775" s="329"/>
      <c r="L775" s="329">
        <v>86</v>
      </c>
      <c r="M775" s="331" t="str">
        <f t="shared" si="28"/>
        <v>TỐT</v>
      </c>
      <c r="N775" s="332"/>
      <c r="O775" s="321"/>
      <c r="P775" s="322" t="s">
        <v>1320</v>
      </c>
    </row>
    <row r="776" spans="1:16" s="323" customFormat="1" ht="18.75" customHeight="1">
      <c r="A776" s="312"/>
      <c r="B776" s="324">
        <v>2220255278</v>
      </c>
      <c r="C776" s="325" t="s">
        <v>990</v>
      </c>
      <c r="D776" s="326" t="s">
        <v>1043</v>
      </c>
      <c r="E776" s="327" t="s">
        <v>1377</v>
      </c>
      <c r="F776" s="328">
        <v>35798</v>
      </c>
      <c r="G776" s="329" t="s">
        <v>970</v>
      </c>
      <c r="H776" s="328" t="s">
        <v>982</v>
      </c>
      <c r="I776" s="329"/>
      <c r="J776" s="329" t="s">
        <v>1031</v>
      </c>
      <c r="K776" s="329"/>
      <c r="L776" s="330">
        <v>88</v>
      </c>
      <c r="M776" s="331" t="str">
        <f t="shared" ref="M776:M801" si="29">IF(L776&gt;=90,"X SẮC",IF(L776&gt;=80,"TỐT",IF(L776&gt;=65,"KHÁ",IF(L776&gt;=50,"T. BÌNH",IF(L776&gt;=35,"YẾU","KÉM")))))</f>
        <v>TỐT</v>
      </c>
      <c r="N776" s="332"/>
      <c r="O776" s="333"/>
      <c r="P776" s="321" t="s">
        <v>1391</v>
      </c>
    </row>
    <row r="777" spans="1:16" s="323" customFormat="1" ht="18.75" customHeight="1">
      <c r="A777" s="312"/>
      <c r="B777" s="324">
        <v>2220255279</v>
      </c>
      <c r="C777" s="325" t="s">
        <v>1015</v>
      </c>
      <c r="D777" s="326" t="s">
        <v>1080</v>
      </c>
      <c r="E777" s="327" t="s">
        <v>1068</v>
      </c>
      <c r="F777" s="328">
        <v>35821</v>
      </c>
      <c r="G777" s="329" t="s">
        <v>970</v>
      </c>
      <c r="H777" s="328" t="s">
        <v>982</v>
      </c>
      <c r="I777" s="329"/>
      <c r="J777" s="329" t="s">
        <v>1031</v>
      </c>
      <c r="K777" s="329"/>
      <c r="L777" s="330">
        <v>87</v>
      </c>
      <c r="M777" s="331" t="str">
        <f t="shared" si="29"/>
        <v>TỐT</v>
      </c>
      <c r="N777" s="332"/>
      <c r="O777" s="333"/>
      <c r="P777" s="321" t="s">
        <v>1391</v>
      </c>
    </row>
    <row r="778" spans="1:16" s="323" customFormat="1" ht="18.75" customHeight="1">
      <c r="A778" s="312"/>
      <c r="B778" s="324">
        <v>2220255284</v>
      </c>
      <c r="C778" s="325" t="s">
        <v>987</v>
      </c>
      <c r="D778" s="326" t="s">
        <v>1008</v>
      </c>
      <c r="E778" s="327" t="s">
        <v>1081</v>
      </c>
      <c r="F778" s="328">
        <v>36140</v>
      </c>
      <c r="G778" s="329" t="s">
        <v>638</v>
      </c>
      <c r="H778" s="328" t="s">
        <v>1031</v>
      </c>
      <c r="I778" s="329"/>
      <c r="J778" s="329" t="s">
        <v>1031</v>
      </c>
      <c r="K778" s="329"/>
      <c r="L778" s="329">
        <v>87</v>
      </c>
      <c r="M778" s="331" t="str">
        <f t="shared" si="29"/>
        <v>TỐT</v>
      </c>
      <c r="N778" s="332"/>
      <c r="O778" s="321"/>
      <c r="P778" s="322" t="s">
        <v>1320</v>
      </c>
    </row>
    <row r="779" spans="1:16" s="323" customFormat="1" ht="18.75" customHeight="1">
      <c r="A779" s="312"/>
      <c r="B779" s="324">
        <v>2220255290</v>
      </c>
      <c r="C779" s="325" t="s">
        <v>990</v>
      </c>
      <c r="D779" s="326" t="s">
        <v>1378</v>
      </c>
      <c r="E779" s="327" t="s">
        <v>1089</v>
      </c>
      <c r="F779" s="328">
        <v>36158</v>
      </c>
      <c r="G779" s="329" t="s">
        <v>970</v>
      </c>
      <c r="H779" s="328" t="s">
        <v>982</v>
      </c>
      <c r="I779" s="329"/>
      <c r="J779" s="329" t="s">
        <v>1031</v>
      </c>
      <c r="K779" s="329"/>
      <c r="L779" s="330">
        <v>87</v>
      </c>
      <c r="M779" s="331" t="str">
        <f t="shared" si="29"/>
        <v>TỐT</v>
      </c>
      <c r="N779" s="332"/>
      <c r="O779" s="333"/>
      <c r="P779" s="321" t="s">
        <v>1391</v>
      </c>
    </row>
    <row r="780" spans="1:16" s="323" customFormat="1" ht="18.75" customHeight="1">
      <c r="A780" s="312"/>
      <c r="B780" s="324">
        <v>2220255298</v>
      </c>
      <c r="C780" s="325" t="s">
        <v>990</v>
      </c>
      <c r="D780" s="326" t="s">
        <v>981</v>
      </c>
      <c r="E780" s="327" t="s">
        <v>1098</v>
      </c>
      <c r="F780" s="328">
        <v>36103</v>
      </c>
      <c r="G780" s="329" t="s">
        <v>970</v>
      </c>
      <c r="H780" s="328" t="s">
        <v>982</v>
      </c>
      <c r="I780" s="329"/>
      <c r="J780" s="329" t="s">
        <v>1031</v>
      </c>
      <c r="K780" s="329"/>
      <c r="L780" s="330">
        <v>88</v>
      </c>
      <c r="M780" s="331" t="str">
        <f t="shared" si="29"/>
        <v>TỐT</v>
      </c>
      <c r="N780" s="332"/>
      <c r="O780" s="333"/>
      <c r="P780" s="321" t="s">
        <v>1391</v>
      </c>
    </row>
    <row r="781" spans="1:16" s="323" customFormat="1" ht="18.75" customHeight="1">
      <c r="A781" s="312"/>
      <c r="B781" s="324">
        <v>2220255305</v>
      </c>
      <c r="C781" s="325" t="s">
        <v>1379</v>
      </c>
      <c r="D781" s="326" t="s">
        <v>1011</v>
      </c>
      <c r="E781" s="327" t="s">
        <v>1211</v>
      </c>
      <c r="F781" s="328">
        <v>35693</v>
      </c>
      <c r="G781" s="329" t="s">
        <v>970</v>
      </c>
      <c r="H781" s="328" t="s">
        <v>982</v>
      </c>
      <c r="I781" s="329"/>
      <c r="J781" s="329" t="s">
        <v>1031</v>
      </c>
      <c r="K781" s="329"/>
      <c r="L781" s="330">
        <v>88</v>
      </c>
      <c r="M781" s="331" t="str">
        <f t="shared" si="29"/>
        <v>TỐT</v>
      </c>
      <c r="N781" s="332"/>
      <c r="O781" s="333"/>
      <c r="P781" s="321" t="s">
        <v>1391</v>
      </c>
    </row>
    <row r="782" spans="1:16" s="323" customFormat="1" ht="18.75" customHeight="1">
      <c r="A782" s="312"/>
      <c r="B782" s="324">
        <v>2220255306</v>
      </c>
      <c r="C782" s="325" t="s">
        <v>1070</v>
      </c>
      <c r="D782" s="326" t="s">
        <v>1097</v>
      </c>
      <c r="E782" s="327" t="s">
        <v>1230</v>
      </c>
      <c r="F782" s="328">
        <v>36063</v>
      </c>
      <c r="G782" s="329" t="s">
        <v>970</v>
      </c>
      <c r="H782" s="328" t="s">
        <v>982</v>
      </c>
      <c r="I782" s="329"/>
      <c r="J782" s="329" t="s">
        <v>1031</v>
      </c>
      <c r="K782" s="329"/>
      <c r="L782" s="330">
        <v>88</v>
      </c>
      <c r="M782" s="331" t="str">
        <f t="shared" si="29"/>
        <v>TỐT</v>
      </c>
      <c r="N782" s="332"/>
      <c r="O782" s="333"/>
      <c r="P782" s="321" t="s">
        <v>1391</v>
      </c>
    </row>
    <row r="783" spans="1:16" s="323" customFormat="1" ht="18.75" customHeight="1">
      <c r="A783" s="312"/>
      <c r="B783" s="324">
        <v>2220255308</v>
      </c>
      <c r="C783" s="325" t="s">
        <v>1118</v>
      </c>
      <c r="D783" s="326" t="s">
        <v>1058</v>
      </c>
      <c r="E783" s="327" t="s">
        <v>1308</v>
      </c>
      <c r="F783" s="328">
        <v>36087</v>
      </c>
      <c r="G783" s="329" t="s">
        <v>638</v>
      </c>
      <c r="H783" s="328" t="s">
        <v>1031</v>
      </c>
      <c r="I783" s="329"/>
      <c r="J783" s="329" t="s">
        <v>1031</v>
      </c>
      <c r="K783" s="329"/>
      <c r="L783" s="329">
        <v>87</v>
      </c>
      <c r="M783" s="331" t="str">
        <f t="shared" si="29"/>
        <v>TỐT</v>
      </c>
      <c r="N783" s="332"/>
      <c r="O783" s="321"/>
      <c r="P783" s="322" t="s">
        <v>1320</v>
      </c>
    </row>
    <row r="784" spans="1:16" s="323" customFormat="1" ht="18.75" customHeight="1">
      <c r="A784" s="312"/>
      <c r="B784" s="324">
        <v>2220255309</v>
      </c>
      <c r="C784" s="325" t="s">
        <v>990</v>
      </c>
      <c r="D784" s="326" t="s">
        <v>1047</v>
      </c>
      <c r="E784" s="327" t="s">
        <v>1045</v>
      </c>
      <c r="F784" s="328">
        <v>35826</v>
      </c>
      <c r="G784" s="329" t="s">
        <v>970</v>
      </c>
      <c r="H784" s="328" t="s">
        <v>982</v>
      </c>
      <c r="I784" s="329"/>
      <c r="J784" s="329" t="s">
        <v>1031</v>
      </c>
      <c r="K784" s="329"/>
      <c r="L784" s="330">
        <v>88</v>
      </c>
      <c r="M784" s="331" t="str">
        <f t="shared" si="29"/>
        <v>TỐT</v>
      </c>
      <c r="N784" s="332"/>
      <c r="O784" s="333"/>
      <c r="P784" s="321" t="s">
        <v>1391</v>
      </c>
    </row>
    <row r="785" spans="1:16" s="323" customFormat="1" ht="18.75" customHeight="1">
      <c r="A785" s="312"/>
      <c r="B785" s="324">
        <v>2220255311</v>
      </c>
      <c r="C785" s="325" t="s">
        <v>990</v>
      </c>
      <c r="D785" s="326" t="s">
        <v>1380</v>
      </c>
      <c r="E785" s="327" t="s">
        <v>1102</v>
      </c>
      <c r="F785" s="328">
        <v>36142</v>
      </c>
      <c r="G785" s="329" t="s">
        <v>970</v>
      </c>
      <c r="H785" s="328" t="s">
        <v>982</v>
      </c>
      <c r="I785" s="329"/>
      <c r="J785" s="329" t="s">
        <v>1031</v>
      </c>
      <c r="K785" s="329"/>
      <c r="L785" s="330">
        <v>88</v>
      </c>
      <c r="M785" s="331" t="str">
        <f t="shared" si="29"/>
        <v>TỐT</v>
      </c>
      <c r="N785" s="332"/>
      <c r="O785" s="333"/>
      <c r="P785" s="321" t="s">
        <v>1391</v>
      </c>
    </row>
    <row r="786" spans="1:16" s="323" customFormat="1" ht="18.75" customHeight="1">
      <c r="A786" s="312"/>
      <c r="B786" s="324">
        <v>2220255312</v>
      </c>
      <c r="C786" s="325" t="s">
        <v>990</v>
      </c>
      <c r="D786" s="326" t="s">
        <v>1047</v>
      </c>
      <c r="E786" s="327" t="s">
        <v>1104</v>
      </c>
      <c r="F786" s="328">
        <v>36139</v>
      </c>
      <c r="G786" s="329" t="s">
        <v>970</v>
      </c>
      <c r="H786" s="328" t="s">
        <v>982</v>
      </c>
      <c r="I786" s="329"/>
      <c r="J786" s="329" t="s">
        <v>1031</v>
      </c>
      <c r="K786" s="329"/>
      <c r="L786" s="330">
        <v>88</v>
      </c>
      <c r="M786" s="331" t="str">
        <f t="shared" si="29"/>
        <v>TỐT</v>
      </c>
      <c r="N786" s="332"/>
      <c r="O786" s="333"/>
      <c r="P786" s="321" t="s">
        <v>1391</v>
      </c>
    </row>
    <row r="787" spans="1:16" s="323" customFormat="1" ht="18.75" customHeight="1">
      <c r="A787" s="312"/>
      <c r="B787" s="324">
        <v>2220255315</v>
      </c>
      <c r="C787" s="325" t="s">
        <v>1046</v>
      </c>
      <c r="D787" s="326" t="s">
        <v>1047</v>
      </c>
      <c r="E787" s="327" t="s">
        <v>1104</v>
      </c>
      <c r="F787" s="328">
        <v>35703</v>
      </c>
      <c r="G787" s="329" t="s">
        <v>638</v>
      </c>
      <c r="H787" s="328" t="s">
        <v>1031</v>
      </c>
      <c r="I787" s="329"/>
      <c r="J787" s="329" t="s">
        <v>1031</v>
      </c>
      <c r="K787" s="329"/>
      <c r="L787" s="329">
        <v>87</v>
      </c>
      <c r="M787" s="331" t="str">
        <f t="shared" si="29"/>
        <v>TỐT</v>
      </c>
      <c r="N787" s="332"/>
      <c r="O787" s="321"/>
      <c r="P787" s="322" t="s">
        <v>1320</v>
      </c>
    </row>
    <row r="788" spans="1:16" s="323" customFormat="1" ht="18.75" customHeight="1">
      <c r="A788" s="312"/>
      <c r="B788" s="324">
        <v>2220255321</v>
      </c>
      <c r="C788" s="325" t="s">
        <v>1052</v>
      </c>
      <c r="D788" s="326" t="s">
        <v>991</v>
      </c>
      <c r="E788" s="327" t="s">
        <v>1120</v>
      </c>
      <c r="F788" s="328">
        <v>35824</v>
      </c>
      <c r="G788" s="329" t="s">
        <v>970</v>
      </c>
      <c r="H788" s="328" t="s">
        <v>982</v>
      </c>
      <c r="I788" s="329"/>
      <c r="J788" s="329" t="s">
        <v>1031</v>
      </c>
      <c r="K788" s="329"/>
      <c r="L788" s="330">
        <v>88</v>
      </c>
      <c r="M788" s="331" t="str">
        <f t="shared" si="29"/>
        <v>TỐT</v>
      </c>
      <c r="N788" s="332"/>
      <c r="O788" s="333"/>
      <c r="P788" s="321" t="s">
        <v>1391</v>
      </c>
    </row>
    <row r="789" spans="1:16" s="323" customFormat="1" ht="18.75" customHeight="1">
      <c r="A789" s="312"/>
      <c r="B789" s="324">
        <v>2220255324</v>
      </c>
      <c r="C789" s="325" t="s">
        <v>987</v>
      </c>
      <c r="D789" s="326" t="s">
        <v>1238</v>
      </c>
      <c r="E789" s="327" t="s">
        <v>989</v>
      </c>
      <c r="F789" s="328">
        <v>35796</v>
      </c>
      <c r="G789" s="329" t="s">
        <v>638</v>
      </c>
      <c r="H789" s="328" t="s">
        <v>1031</v>
      </c>
      <c r="I789" s="329"/>
      <c r="J789" s="329" t="s">
        <v>1031</v>
      </c>
      <c r="K789" s="329"/>
      <c r="L789" s="329">
        <v>0</v>
      </c>
      <c r="M789" s="331" t="str">
        <f t="shared" si="29"/>
        <v>KÉM</v>
      </c>
      <c r="N789" s="332" t="s">
        <v>1144</v>
      </c>
      <c r="O789" s="321" t="s">
        <v>1306</v>
      </c>
      <c r="P789" s="322" t="s">
        <v>1320</v>
      </c>
    </row>
    <row r="790" spans="1:16" s="323" customFormat="1" ht="18.75" customHeight="1">
      <c r="A790" s="312"/>
      <c r="B790" s="324">
        <v>2220255326</v>
      </c>
      <c r="C790" s="325" t="s">
        <v>979</v>
      </c>
      <c r="D790" s="326" t="s">
        <v>1001</v>
      </c>
      <c r="E790" s="327" t="s">
        <v>1096</v>
      </c>
      <c r="F790" s="328">
        <v>36023</v>
      </c>
      <c r="G790" s="329" t="s">
        <v>638</v>
      </c>
      <c r="H790" s="328" t="s">
        <v>1031</v>
      </c>
      <c r="I790" s="329"/>
      <c r="J790" s="329" t="s">
        <v>1031</v>
      </c>
      <c r="K790" s="329"/>
      <c r="L790" s="329">
        <v>87</v>
      </c>
      <c r="M790" s="331" t="str">
        <f t="shared" si="29"/>
        <v>TỐT</v>
      </c>
      <c r="N790" s="332"/>
      <c r="O790" s="321"/>
      <c r="P790" s="322" t="s">
        <v>1320</v>
      </c>
    </row>
    <row r="791" spans="1:16" s="323" customFormat="1" ht="18.75" customHeight="1">
      <c r="A791" s="312"/>
      <c r="B791" s="324">
        <v>2220255329</v>
      </c>
      <c r="C791" s="325" t="s">
        <v>990</v>
      </c>
      <c r="D791" s="326" t="s">
        <v>1122</v>
      </c>
      <c r="E791" s="327" t="s">
        <v>1123</v>
      </c>
      <c r="F791" s="328">
        <v>36089</v>
      </c>
      <c r="G791" s="329" t="s">
        <v>970</v>
      </c>
      <c r="H791" s="328" t="s">
        <v>982</v>
      </c>
      <c r="I791" s="329"/>
      <c r="J791" s="329" t="s">
        <v>1031</v>
      </c>
      <c r="K791" s="329"/>
      <c r="L791" s="330">
        <v>88</v>
      </c>
      <c r="M791" s="331" t="str">
        <f t="shared" si="29"/>
        <v>TỐT</v>
      </c>
      <c r="N791" s="332"/>
      <c r="O791" s="333"/>
      <c r="P791" s="321" t="s">
        <v>1391</v>
      </c>
    </row>
    <row r="792" spans="1:16" s="323" customFormat="1" ht="18.75" customHeight="1">
      <c r="A792" s="312"/>
      <c r="B792" s="324">
        <v>2220255330</v>
      </c>
      <c r="C792" s="325" t="s">
        <v>1088</v>
      </c>
      <c r="D792" s="326" t="s">
        <v>1080</v>
      </c>
      <c r="E792" s="327" t="s">
        <v>1123</v>
      </c>
      <c r="F792" s="328">
        <v>36092</v>
      </c>
      <c r="G792" s="329" t="s">
        <v>970</v>
      </c>
      <c r="H792" s="328" t="s">
        <v>982</v>
      </c>
      <c r="I792" s="329"/>
      <c r="J792" s="329" t="s">
        <v>1031</v>
      </c>
      <c r="K792" s="329"/>
      <c r="L792" s="330">
        <v>88</v>
      </c>
      <c r="M792" s="331" t="str">
        <f t="shared" si="29"/>
        <v>TỐT</v>
      </c>
      <c r="N792" s="332"/>
      <c r="O792" s="333"/>
      <c r="P792" s="321" t="s">
        <v>1391</v>
      </c>
    </row>
    <row r="793" spans="1:16" s="323" customFormat="1" ht="18.75" customHeight="1">
      <c r="A793" s="312"/>
      <c r="B793" s="324">
        <v>2220258091</v>
      </c>
      <c r="C793" s="325" t="s">
        <v>1309</v>
      </c>
      <c r="D793" s="326" t="s">
        <v>1011</v>
      </c>
      <c r="E793" s="327" t="s">
        <v>1025</v>
      </c>
      <c r="F793" s="328">
        <v>36084</v>
      </c>
      <c r="G793" s="329" t="s">
        <v>638</v>
      </c>
      <c r="H793" s="328" t="s">
        <v>1031</v>
      </c>
      <c r="I793" s="329"/>
      <c r="J793" s="329" t="s">
        <v>1031</v>
      </c>
      <c r="K793" s="329"/>
      <c r="L793" s="329">
        <v>86</v>
      </c>
      <c r="M793" s="331" t="str">
        <f t="shared" si="29"/>
        <v>TỐT</v>
      </c>
      <c r="N793" s="332"/>
      <c r="O793" s="321"/>
      <c r="P793" s="322" t="s">
        <v>1320</v>
      </c>
    </row>
    <row r="794" spans="1:16" s="323" customFormat="1" ht="18.75" customHeight="1">
      <c r="A794" s="312"/>
      <c r="B794" s="313">
        <v>2220258198</v>
      </c>
      <c r="C794" s="314" t="s">
        <v>1092</v>
      </c>
      <c r="D794" s="315" t="s">
        <v>1183</v>
      </c>
      <c r="E794" s="316" t="s">
        <v>988</v>
      </c>
      <c r="F794" s="317">
        <v>35992</v>
      </c>
      <c r="G794" s="318" t="s">
        <v>969</v>
      </c>
      <c r="H794" s="317" t="s">
        <v>982</v>
      </c>
      <c r="I794" s="318"/>
      <c r="J794" s="318"/>
      <c r="K794" s="318"/>
      <c r="L794" s="318">
        <v>90</v>
      </c>
      <c r="M794" s="319" t="str">
        <f t="shared" si="29"/>
        <v>X SẮC</v>
      </c>
      <c r="N794" s="320"/>
      <c r="O794" s="321"/>
      <c r="P794" s="322" t="s">
        <v>1290</v>
      </c>
    </row>
    <row r="795" spans="1:16" s="323" customFormat="1" ht="18.75" customHeight="1">
      <c r="A795" s="312"/>
      <c r="B795" s="324">
        <v>2220258296</v>
      </c>
      <c r="C795" s="325" t="s">
        <v>1019</v>
      </c>
      <c r="D795" s="326" t="s">
        <v>984</v>
      </c>
      <c r="E795" s="327" t="s">
        <v>1132</v>
      </c>
      <c r="F795" s="328">
        <v>35997</v>
      </c>
      <c r="G795" s="329" t="s">
        <v>970</v>
      </c>
      <c r="H795" s="328" t="s">
        <v>982</v>
      </c>
      <c r="I795" s="329"/>
      <c r="J795" s="329" t="s">
        <v>1031</v>
      </c>
      <c r="K795" s="329"/>
      <c r="L795" s="330">
        <v>88</v>
      </c>
      <c r="M795" s="331" t="str">
        <f t="shared" si="29"/>
        <v>TỐT</v>
      </c>
      <c r="N795" s="332"/>
      <c r="O795" s="333"/>
      <c r="P795" s="321" t="s">
        <v>1391</v>
      </c>
    </row>
    <row r="796" spans="1:16" s="323" customFormat="1" ht="18.75" customHeight="1">
      <c r="A796" s="312"/>
      <c r="B796" s="324">
        <v>2220258326</v>
      </c>
      <c r="C796" s="325" t="s">
        <v>990</v>
      </c>
      <c r="D796" s="326" t="s">
        <v>1055</v>
      </c>
      <c r="E796" s="327" t="s">
        <v>1068</v>
      </c>
      <c r="F796" s="328">
        <v>36063</v>
      </c>
      <c r="G796" s="329" t="s">
        <v>638</v>
      </c>
      <c r="H796" s="328" t="s">
        <v>1031</v>
      </c>
      <c r="I796" s="329"/>
      <c r="J796" s="329" t="s">
        <v>1031</v>
      </c>
      <c r="K796" s="329"/>
      <c r="L796" s="329">
        <v>87</v>
      </c>
      <c r="M796" s="331" t="str">
        <f t="shared" si="29"/>
        <v>TỐT</v>
      </c>
      <c r="N796" s="332"/>
      <c r="O796" s="321"/>
      <c r="P796" s="322" t="s">
        <v>1320</v>
      </c>
    </row>
    <row r="797" spans="1:16" s="323" customFormat="1" ht="18.75" customHeight="1">
      <c r="A797" s="312"/>
      <c r="B797" s="324">
        <v>2220258381</v>
      </c>
      <c r="C797" s="325" t="s">
        <v>987</v>
      </c>
      <c r="D797" s="326" t="s">
        <v>1043</v>
      </c>
      <c r="E797" s="327" t="s">
        <v>1073</v>
      </c>
      <c r="F797" s="328">
        <v>36115</v>
      </c>
      <c r="G797" s="329" t="s">
        <v>638</v>
      </c>
      <c r="H797" s="328" t="s">
        <v>1031</v>
      </c>
      <c r="I797" s="329"/>
      <c r="J797" s="329" t="s">
        <v>1031</v>
      </c>
      <c r="K797" s="329"/>
      <c r="L797" s="329">
        <v>0</v>
      </c>
      <c r="M797" s="331" t="str">
        <f t="shared" si="29"/>
        <v>KÉM</v>
      </c>
      <c r="N797" s="332" t="s">
        <v>1144</v>
      </c>
      <c r="O797" s="321" t="s">
        <v>1306</v>
      </c>
      <c r="P797" s="322" t="s">
        <v>1320</v>
      </c>
    </row>
    <row r="798" spans="1:16" s="323" customFormat="1" ht="18.75" customHeight="1">
      <c r="A798" s="312"/>
      <c r="B798" s="324">
        <v>2220258858</v>
      </c>
      <c r="C798" s="325" t="s">
        <v>1052</v>
      </c>
      <c r="D798" s="326" t="s">
        <v>1048</v>
      </c>
      <c r="E798" s="327" t="s">
        <v>1139</v>
      </c>
      <c r="F798" s="328">
        <v>35604</v>
      </c>
      <c r="G798" s="329" t="s">
        <v>970</v>
      </c>
      <c r="H798" s="328" t="s">
        <v>982</v>
      </c>
      <c r="I798" s="329"/>
      <c r="J798" s="329" t="s">
        <v>1031</v>
      </c>
      <c r="K798" s="329"/>
      <c r="L798" s="330">
        <v>88</v>
      </c>
      <c r="M798" s="331" t="str">
        <f t="shared" si="29"/>
        <v>TỐT</v>
      </c>
      <c r="N798" s="332"/>
      <c r="O798" s="333"/>
      <c r="P798" s="321" t="s">
        <v>1391</v>
      </c>
    </row>
    <row r="799" spans="1:16" s="323" customFormat="1" ht="18.75" customHeight="1">
      <c r="A799" s="312"/>
      <c r="B799" s="313">
        <v>2220258910</v>
      </c>
      <c r="C799" s="314" t="s">
        <v>1116</v>
      </c>
      <c r="D799" s="315" t="s">
        <v>988</v>
      </c>
      <c r="E799" s="316" t="s">
        <v>1076</v>
      </c>
      <c r="F799" s="317">
        <v>36107</v>
      </c>
      <c r="G799" s="318" t="s">
        <v>969</v>
      </c>
      <c r="H799" s="317" t="s">
        <v>982</v>
      </c>
      <c r="I799" s="318"/>
      <c r="J799" s="318"/>
      <c r="K799" s="318"/>
      <c r="L799" s="318">
        <v>88</v>
      </c>
      <c r="M799" s="319" t="str">
        <f t="shared" si="29"/>
        <v>TỐT</v>
      </c>
      <c r="N799" s="320"/>
      <c r="O799" s="321"/>
      <c r="P799" s="322" t="s">
        <v>1290</v>
      </c>
    </row>
    <row r="800" spans="1:16" s="323" customFormat="1" ht="18.75" customHeight="1">
      <c r="A800" s="312"/>
      <c r="B800" s="313">
        <v>2220259048</v>
      </c>
      <c r="C800" s="314" t="s">
        <v>1046</v>
      </c>
      <c r="D800" s="315" t="s">
        <v>1038</v>
      </c>
      <c r="E800" s="316" t="s">
        <v>1024</v>
      </c>
      <c r="F800" s="317">
        <v>35861</v>
      </c>
      <c r="G800" s="318" t="s">
        <v>969</v>
      </c>
      <c r="H800" s="317" t="s">
        <v>982</v>
      </c>
      <c r="I800" s="318"/>
      <c r="J800" s="318"/>
      <c r="K800" s="318"/>
      <c r="L800" s="318">
        <v>82</v>
      </c>
      <c r="M800" s="319" t="str">
        <f t="shared" si="29"/>
        <v>TỐT</v>
      </c>
      <c r="N800" s="320"/>
      <c r="O800" s="321"/>
      <c r="P800" s="322" t="s">
        <v>1290</v>
      </c>
    </row>
    <row r="801" spans="1:16" s="323" customFormat="1" ht="18.75" customHeight="1">
      <c r="A801" s="312"/>
      <c r="B801" s="324">
        <v>2220259232</v>
      </c>
      <c r="C801" s="325" t="s">
        <v>979</v>
      </c>
      <c r="D801" s="326" t="s">
        <v>1103</v>
      </c>
      <c r="E801" s="327" t="s">
        <v>1091</v>
      </c>
      <c r="F801" s="328">
        <v>35804</v>
      </c>
      <c r="G801" s="329" t="s">
        <v>970</v>
      </c>
      <c r="H801" s="328" t="s">
        <v>982</v>
      </c>
      <c r="I801" s="329"/>
      <c r="J801" s="329" t="s">
        <v>1031</v>
      </c>
      <c r="K801" s="329"/>
      <c r="L801" s="330">
        <v>98</v>
      </c>
      <c r="M801" s="331" t="str">
        <f t="shared" si="29"/>
        <v>X SẮC</v>
      </c>
      <c r="N801" s="332"/>
      <c r="O801" s="333"/>
      <c r="P801" s="321" t="s">
        <v>1391</v>
      </c>
    </row>
    <row r="802" spans="1:16" s="323" customFormat="1" ht="18.75" customHeight="1">
      <c r="A802" s="312"/>
      <c r="B802" s="313">
        <v>2220259346</v>
      </c>
      <c r="C802" s="314" t="s">
        <v>1019</v>
      </c>
      <c r="D802" s="315" t="s">
        <v>1011</v>
      </c>
      <c r="E802" s="316" t="s">
        <v>1120</v>
      </c>
      <c r="F802" s="317">
        <v>35945</v>
      </c>
      <c r="G802" s="318" t="s">
        <v>969</v>
      </c>
      <c r="H802" s="317" t="s">
        <v>982</v>
      </c>
      <c r="I802" s="318"/>
      <c r="J802" s="318"/>
      <c r="K802" s="318"/>
      <c r="L802" s="318"/>
      <c r="M802" s="319"/>
      <c r="N802" s="320" t="s">
        <v>1145</v>
      </c>
      <c r="O802" s="321"/>
      <c r="P802" s="322" t="s">
        <v>1290</v>
      </c>
    </row>
    <row r="803" spans="1:16" s="323" customFormat="1" ht="18.75" customHeight="1">
      <c r="A803" s="312"/>
      <c r="B803" s="324">
        <v>2220259369</v>
      </c>
      <c r="C803" s="325" t="s">
        <v>990</v>
      </c>
      <c r="D803" s="326" t="s">
        <v>1381</v>
      </c>
      <c r="E803" s="327" t="s">
        <v>1104</v>
      </c>
      <c r="F803" s="328">
        <v>35796</v>
      </c>
      <c r="G803" s="329" t="s">
        <v>970</v>
      </c>
      <c r="H803" s="328" t="s">
        <v>982</v>
      </c>
      <c r="I803" s="329"/>
      <c r="J803" s="329" t="s">
        <v>1031</v>
      </c>
      <c r="K803" s="329"/>
      <c r="L803" s="330">
        <v>0</v>
      </c>
      <c r="M803" s="331" t="str">
        <f t="shared" ref="M803:M849" si="30">IF(L803&gt;=90,"X SẮC",IF(L803&gt;=80,"TỐT",IF(L803&gt;=65,"KHÁ",IF(L803&gt;=50,"T. BÌNH",IF(L803&gt;=35,"YẾU","KÉM")))))</f>
        <v>KÉM</v>
      </c>
      <c r="N803" s="332" t="s">
        <v>1144</v>
      </c>
      <c r="O803" s="333" t="s">
        <v>1375</v>
      </c>
      <c r="P803" s="321" t="s">
        <v>1391</v>
      </c>
    </row>
    <row r="804" spans="1:16" s="323" customFormat="1" ht="18.75" customHeight="1">
      <c r="A804" s="312"/>
      <c r="B804" s="313">
        <v>2220259382</v>
      </c>
      <c r="C804" s="314" t="s">
        <v>987</v>
      </c>
      <c r="D804" s="315" t="s">
        <v>1008</v>
      </c>
      <c r="E804" s="316" t="s">
        <v>1260</v>
      </c>
      <c r="F804" s="317">
        <v>36148</v>
      </c>
      <c r="G804" s="318" t="s">
        <v>969</v>
      </c>
      <c r="H804" s="317" t="s">
        <v>982</v>
      </c>
      <c r="I804" s="318"/>
      <c r="J804" s="318"/>
      <c r="K804" s="318"/>
      <c r="L804" s="318">
        <v>85</v>
      </c>
      <c r="M804" s="319" t="str">
        <f t="shared" si="30"/>
        <v>TỐT</v>
      </c>
      <c r="N804" s="320"/>
      <c r="O804" s="321"/>
      <c r="P804" s="322" t="s">
        <v>1290</v>
      </c>
    </row>
    <row r="805" spans="1:16" s="323" customFormat="1" ht="18.75" customHeight="1">
      <c r="A805" s="312"/>
      <c r="B805" s="324">
        <v>2220259469</v>
      </c>
      <c r="C805" s="325" t="s">
        <v>1015</v>
      </c>
      <c r="D805" s="326" t="s">
        <v>986</v>
      </c>
      <c r="E805" s="327" t="s">
        <v>1045</v>
      </c>
      <c r="F805" s="328">
        <v>36127</v>
      </c>
      <c r="G805" s="329" t="s">
        <v>970</v>
      </c>
      <c r="H805" s="328" t="s">
        <v>982</v>
      </c>
      <c r="I805" s="329"/>
      <c r="J805" s="329" t="s">
        <v>1031</v>
      </c>
      <c r="K805" s="329"/>
      <c r="L805" s="330">
        <v>88</v>
      </c>
      <c r="M805" s="331" t="str">
        <f t="shared" si="30"/>
        <v>TỐT</v>
      </c>
      <c r="N805" s="332"/>
      <c r="O805" s="333"/>
      <c r="P805" s="321" t="s">
        <v>1391</v>
      </c>
    </row>
    <row r="806" spans="1:16" s="323" customFormat="1" ht="18.75" customHeight="1">
      <c r="A806" s="312"/>
      <c r="B806" s="324">
        <v>2220259504</v>
      </c>
      <c r="C806" s="325" t="s">
        <v>987</v>
      </c>
      <c r="D806" s="326" t="s">
        <v>1006</v>
      </c>
      <c r="E806" s="327" t="s">
        <v>1076</v>
      </c>
      <c r="F806" s="328">
        <v>35941</v>
      </c>
      <c r="G806" s="329" t="s">
        <v>970</v>
      </c>
      <c r="H806" s="328" t="s">
        <v>982</v>
      </c>
      <c r="I806" s="329"/>
      <c r="J806" s="329" t="s">
        <v>1031</v>
      </c>
      <c r="K806" s="329"/>
      <c r="L806" s="330">
        <v>88</v>
      </c>
      <c r="M806" s="331" t="str">
        <f t="shared" si="30"/>
        <v>TỐT</v>
      </c>
      <c r="N806" s="332"/>
      <c r="O806" s="333"/>
      <c r="P806" s="321" t="s">
        <v>1391</v>
      </c>
    </row>
    <row r="807" spans="1:16" s="323" customFormat="1" ht="18.75" customHeight="1">
      <c r="A807" s="312"/>
      <c r="B807" s="324">
        <v>2220259557</v>
      </c>
      <c r="C807" s="325" t="s">
        <v>985</v>
      </c>
      <c r="D807" s="326" t="s">
        <v>1011</v>
      </c>
      <c r="E807" s="327" t="s">
        <v>1183</v>
      </c>
      <c r="F807" s="328">
        <v>35921</v>
      </c>
      <c r="G807" s="329" t="s">
        <v>970</v>
      </c>
      <c r="H807" s="328" t="s">
        <v>982</v>
      </c>
      <c r="I807" s="329"/>
      <c r="J807" s="329" t="s">
        <v>1031</v>
      </c>
      <c r="K807" s="329"/>
      <c r="L807" s="330">
        <v>93</v>
      </c>
      <c r="M807" s="331" t="str">
        <f t="shared" si="30"/>
        <v>X SẮC</v>
      </c>
      <c r="N807" s="332"/>
      <c r="O807" s="333"/>
      <c r="P807" s="321" t="s">
        <v>1391</v>
      </c>
    </row>
    <row r="808" spans="1:16" s="323" customFormat="1" ht="18.75" customHeight="1">
      <c r="A808" s="312"/>
      <c r="B808" s="324">
        <v>2220259636</v>
      </c>
      <c r="C808" s="325" t="s">
        <v>1118</v>
      </c>
      <c r="D808" s="326" t="s">
        <v>1041</v>
      </c>
      <c r="E808" s="327" t="s">
        <v>1183</v>
      </c>
      <c r="F808" s="328">
        <v>35057</v>
      </c>
      <c r="G808" s="329" t="s">
        <v>638</v>
      </c>
      <c r="H808" s="328" t="s">
        <v>1031</v>
      </c>
      <c r="I808" s="329"/>
      <c r="J808" s="329" t="s">
        <v>1031</v>
      </c>
      <c r="K808" s="329"/>
      <c r="L808" s="329">
        <v>87</v>
      </c>
      <c r="M808" s="331" t="str">
        <f t="shared" si="30"/>
        <v>TỐT</v>
      </c>
      <c r="N808" s="332"/>
      <c r="O808" s="321"/>
      <c r="P808" s="322" t="s">
        <v>1320</v>
      </c>
    </row>
    <row r="809" spans="1:16" s="323" customFormat="1" ht="18.75" customHeight="1">
      <c r="A809" s="312"/>
      <c r="B809" s="313">
        <v>2220263369</v>
      </c>
      <c r="C809" s="314" t="s">
        <v>987</v>
      </c>
      <c r="D809" s="315" t="s">
        <v>1286</v>
      </c>
      <c r="E809" s="316" t="s">
        <v>1091</v>
      </c>
      <c r="F809" s="317">
        <v>35928</v>
      </c>
      <c r="G809" s="318" t="s">
        <v>969</v>
      </c>
      <c r="H809" s="317" t="s">
        <v>982</v>
      </c>
      <c r="I809" s="318"/>
      <c r="J809" s="318"/>
      <c r="K809" s="318"/>
      <c r="L809" s="318">
        <v>87</v>
      </c>
      <c r="M809" s="319" t="str">
        <f t="shared" si="30"/>
        <v>TỐT</v>
      </c>
      <c r="N809" s="320"/>
      <c r="O809" s="321"/>
      <c r="P809" s="322" t="s">
        <v>1290</v>
      </c>
    </row>
    <row r="810" spans="1:16" s="323" customFormat="1" ht="18.75" customHeight="1">
      <c r="A810" s="312"/>
      <c r="B810" s="313">
        <v>2220263371</v>
      </c>
      <c r="C810" s="314" t="s">
        <v>987</v>
      </c>
      <c r="D810" s="315" t="s">
        <v>986</v>
      </c>
      <c r="E810" s="316" t="s">
        <v>1171</v>
      </c>
      <c r="F810" s="317">
        <v>36046</v>
      </c>
      <c r="G810" s="318" t="s">
        <v>969</v>
      </c>
      <c r="H810" s="317" t="s">
        <v>982</v>
      </c>
      <c r="I810" s="318"/>
      <c r="J810" s="318"/>
      <c r="K810" s="318"/>
      <c r="L810" s="318">
        <v>85</v>
      </c>
      <c r="M810" s="319" t="str">
        <f t="shared" si="30"/>
        <v>TỐT</v>
      </c>
      <c r="N810" s="320"/>
      <c r="O810" s="321"/>
      <c r="P810" s="322" t="s">
        <v>1290</v>
      </c>
    </row>
    <row r="811" spans="1:16" s="323" customFormat="1" ht="18.75" customHeight="1">
      <c r="A811" s="312"/>
      <c r="B811" s="313">
        <v>2220263402</v>
      </c>
      <c r="C811" s="314" t="s">
        <v>990</v>
      </c>
      <c r="D811" s="315" t="s">
        <v>1287</v>
      </c>
      <c r="E811" s="316" t="s">
        <v>981</v>
      </c>
      <c r="F811" s="317">
        <v>36112</v>
      </c>
      <c r="G811" s="318" t="s">
        <v>969</v>
      </c>
      <c r="H811" s="317" t="s">
        <v>982</v>
      </c>
      <c r="I811" s="318"/>
      <c r="J811" s="318"/>
      <c r="K811" s="318"/>
      <c r="L811" s="318">
        <v>84</v>
      </c>
      <c r="M811" s="319" t="str">
        <f t="shared" si="30"/>
        <v>TỐT</v>
      </c>
      <c r="N811" s="320"/>
      <c r="O811" s="321"/>
      <c r="P811" s="322" t="s">
        <v>1290</v>
      </c>
    </row>
    <row r="812" spans="1:16" s="323" customFormat="1" ht="18.75" customHeight="1">
      <c r="A812" s="312"/>
      <c r="B812" s="324">
        <v>2220265340</v>
      </c>
      <c r="C812" s="325" t="s">
        <v>990</v>
      </c>
      <c r="D812" s="326" t="s">
        <v>1274</v>
      </c>
      <c r="E812" s="327" t="s">
        <v>1068</v>
      </c>
      <c r="F812" s="328">
        <v>35944</v>
      </c>
      <c r="G812" s="329" t="s">
        <v>638</v>
      </c>
      <c r="H812" s="328" t="s">
        <v>1031</v>
      </c>
      <c r="I812" s="329"/>
      <c r="J812" s="329" t="s">
        <v>1031</v>
      </c>
      <c r="K812" s="329"/>
      <c r="L812" s="329">
        <v>87</v>
      </c>
      <c r="M812" s="331" t="str">
        <f t="shared" si="30"/>
        <v>TỐT</v>
      </c>
      <c r="N812" s="332"/>
      <c r="O812" s="321"/>
      <c r="P812" s="322" t="s">
        <v>1320</v>
      </c>
    </row>
    <row r="813" spans="1:16" s="323" customFormat="1" ht="18.75" customHeight="1">
      <c r="A813" s="312"/>
      <c r="B813" s="324">
        <v>2220265420</v>
      </c>
      <c r="C813" s="325" t="s">
        <v>1046</v>
      </c>
      <c r="D813" s="326" t="s">
        <v>1194</v>
      </c>
      <c r="E813" s="327" t="s">
        <v>1083</v>
      </c>
      <c r="F813" s="328">
        <v>36099</v>
      </c>
      <c r="G813" s="329" t="s">
        <v>970</v>
      </c>
      <c r="H813" s="328" t="s">
        <v>982</v>
      </c>
      <c r="I813" s="329"/>
      <c r="J813" s="329" t="s">
        <v>1031</v>
      </c>
      <c r="K813" s="329"/>
      <c r="L813" s="330">
        <v>88</v>
      </c>
      <c r="M813" s="331" t="str">
        <f t="shared" si="30"/>
        <v>TỐT</v>
      </c>
      <c r="N813" s="332"/>
      <c r="O813" s="333"/>
      <c r="P813" s="321" t="s">
        <v>1391</v>
      </c>
    </row>
    <row r="814" spans="1:16" s="323" customFormat="1" ht="18.75" customHeight="1">
      <c r="A814" s="312"/>
      <c r="B814" s="324">
        <v>2220265440</v>
      </c>
      <c r="C814" s="325" t="s">
        <v>993</v>
      </c>
      <c r="D814" s="326" t="s">
        <v>1028</v>
      </c>
      <c r="E814" s="327" t="s">
        <v>1100</v>
      </c>
      <c r="F814" s="328">
        <v>35939</v>
      </c>
      <c r="G814" s="329" t="s">
        <v>638</v>
      </c>
      <c r="H814" s="328" t="s">
        <v>1031</v>
      </c>
      <c r="I814" s="329"/>
      <c r="J814" s="329" t="s">
        <v>1031</v>
      </c>
      <c r="K814" s="329"/>
      <c r="L814" s="329">
        <v>87</v>
      </c>
      <c r="M814" s="331" t="str">
        <f t="shared" si="30"/>
        <v>TỐT</v>
      </c>
      <c r="N814" s="332"/>
      <c r="O814" s="321"/>
      <c r="P814" s="322" t="s">
        <v>1320</v>
      </c>
    </row>
    <row r="815" spans="1:16" s="323" customFormat="1" ht="18.75" customHeight="1">
      <c r="A815" s="312"/>
      <c r="B815" s="324">
        <v>2220265457</v>
      </c>
      <c r="C815" s="325" t="s">
        <v>979</v>
      </c>
      <c r="D815" s="326" t="s">
        <v>1038</v>
      </c>
      <c r="E815" s="327" t="s">
        <v>1120</v>
      </c>
      <c r="F815" s="328">
        <v>35587</v>
      </c>
      <c r="G815" s="329" t="s">
        <v>638</v>
      </c>
      <c r="H815" s="328" t="s">
        <v>1031</v>
      </c>
      <c r="I815" s="329"/>
      <c r="J815" s="329" t="s">
        <v>1031</v>
      </c>
      <c r="K815" s="329"/>
      <c r="L815" s="329">
        <v>86</v>
      </c>
      <c r="M815" s="331" t="str">
        <f t="shared" si="30"/>
        <v>TỐT</v>
      </c>
      <c r="N815" s="332"/>
      <c r="O815" s="321"/>
      <c r="P815" s="322" t="s">
        <v>1320</v>
      </c>
    </row>
    <row r="816" spans="1:16" s="323" customFormat="1" ht="18.75" customHeight="1">
      <c r="A816" s="312"/>
      <c r="B816" s="324">
        <v>2220265461</v>
      </c>
      <c r="C816" s="325" t="s">
        <v>990</v>
      </c>
      <c r="D816" s="326" t="s">
        <v>1066</v>
      </c>
      <c r="E816" s="327" t="s">
        <v>1123</v>
      </c>
      <c r="F816" s="328">
        <v>35940</v>
      </c>
      <c r="G816" s="329" t="s">
        <v>970</v>
      </c>
      <c r="H816" s="328" t="s">
        <v>982</v>
      </c>
      <c r="I816" s="329"/>
      <c r="J816" s="329" t="s">
        <v>1031</v>
      </c>
      <c r="K816" s="329"/>
      <c r="L816" s="330">
        <v>88</v>
      </c>
      <c r="M816" s="331" t="str">
        <f t="shared" si="30"/>
        <v>TỐT</v>
      </c>
      <c r="N816" s="332"/>
      <c r="O816" s="333"/>
      <c r="P816" s="321" t="s">
        <v>1391</v>
      </c>
    </row>
    <row r="817" spans="1:16" s="323" customFormat="1" ht="18.75" customHeight="1">
      <c r="A817" s="312"/>
      <c r="B817" s="313">
        <v>2220268632</v>
      </c>
      <c r="C817" s="314" t="s">
        <v>990</v>
      </c>
      <c r="D817" s="315" t="s">
        <v>1194</v>
      </c>
      <c r="E817" s="316" t="s">
        <v>1024</v>
      </c>
      <c r="F817" s="317">
        <v>35852</v>
      </c>
      <c r="G817" s="318" t="s">
        <v>969</v>
      </c>
      <c r="H817" s="317" t="s">
        <v>982</v>
      </c>
      <c r="I817" s="318"/>
      <c r="J817" s="318"/>
      <c r="K817" s="318"/>
      <c r="L817" s="318">
        <v>90</v>
      </c>
      <c r="M817" s="319" t="str">
        <f t="shared" si="30"/>
        <v>X SẮC</v>
      </c>
      <c r="N817" s="320"/>
      <c r="O817" s="321"/>
      <c r="P817" s="322" t="s">
        <v>1290</v>
      </c>
    </row>
    <row r="818" spans="1:16" s="323" customFormat="1" ht="18.75" customHeight="1">
      <c r="A818" s="312"/>
      <c r="B818" s="324">
        <v>2220269005</v>
      </c>
      <c r="C818" s="325" t="s">
        <v>1046</v>
      </c>
      <c r="D818" s="326" t="s">
        <v>984</v>
      </c>
      <c r="E818" s="327" t="s">
        <v>1002</v>
      </c>
      <c r="F818" s="328">
        <v>35527</v>
      </c>
      <c r="G818" s="329" t="s">
        <v>970</v>
      </c>
      <c r="H818" s="328" t="s">
        <v>982</v>
      </c>
      <c r="I818" s="329"/>
      <c r="J818" s="329" t="s">
        <v>1031</v>
      </c>
      <c r="K818" s="329"/>
      <c r="L818" s="330">
        <v>97</v>
      </c>
      <c r="M818" s="331" t="str">
        <f t="shared" si="30"/>
        <v>X SẮC</v>
      </c>
      <c r="N818" s="332"/>
      <c r="O818" s="333"/>
      <c r="P818" s="321" t="s">
        <v>1391</v>
      </c>
    </row>
    <row r="819" spans="1:16" s="323" customFormat="1" ht="18.75" customHeight="1">
      <c r="A819" s="312"/>
      <c r="B819" s="324">
        <v>2220316271</v>
      </c>
      <c r="C819" s="325" t="s">
        <v>1053</v>
      </c>
      <c r="D819" s="326" t="s">
        <v>1382</v>
      </c>
      <c r="E819" s="327" t="s">
        <v>1263</v>
      </c>
      <c r="F819" s="328">
        <v>35874</v>
      </c>
      <c r="G819" s="329" t="s">
        <v>970</v>
      </c>
      <c r="H819" s="328" t="s">
        <v>982</v>
      </c>
      <c r="I819" s="329"/>
      <c r="J819" s="329" t="s">
        <v>1031</v>
      </c>
      <c r="K819" s="329"/>
      <c r="L819" s="330">
        <v>0</v>
      </c>
      <c r="M819" s="331" t="str">
        <f t="shared" si="30"/>
        <v>KÉM</v>
      </c>
      <c r="N819" s="332" t="s">
        <v>1144</v>
      </c>
      <c r="O819" s="333" t="s">
        <v>1375</v>
      </c>
      <c r="P819" s="321" t="s">
        <v>1391</v>
      </c>
    </row>
    <row r="820" spans="1:16" s="323" customFormat="1" ht="18.75" customHeight="1">
      <c r="A820" s="312"/>
      <c r="B820" s="313">
        <v>2220669590</v>
      </c>
      <c r="C820" s="314" t="s">
        <v>990</v>
      </c>
      <c r="D820" s="315" t="s">
        <v>1006</v>
      </c>
      <c r="E820" s="316" t="s">
        <v>1258</v>
      </c>
      <c r="F820" s="317">
        <v>35289</v>
      </c>
      <c r="G820" s="318" t="s">
        <v>969</v>
      </c>
      <c r="H820" s="317" t="s">
        <v>982</v>
      </c>
      <c r="I820" s="318"/>
      <c r="J820" s="318"/>
      <c r="K820" s="318"/>
      <c r="L820" s="318">
        <v>88</v>
      </c>
      <c r="M820" s="319" t="str">
        <f t="shared" si="30"/>
        <v>TỐT</v>
      </c>
      <c r="N820" s="320"/>
      <c r="O820" s="321"/>
      <c r="P820" s="322" t="s">
        <v>1290</v>
      </c>
    </row>
    <row r="821" spans="1:16" s="323" customFormat="1" ht="18.75" customHeight="1">
      <c r="A821" s="312"/>
      <c r="B821" s="313">
        <v>2220714096</v>
      </c>
      <c r="C821" s="314" t="s">
        <v>993</v>
      </c>
      <c r="D821" s="315" t="s">
        <v>1014</v>
      </c>
      <c r="E821" s="316" t="s">
        <v>1288</v>
      </c>
      <c r="F821" s="317">
        <v>35827</v>
      </c>
      <c r="G821" s="318" t="s">
        <v>969</v>
      </c>
      <c r="H821" s="317" t="s">
        <v>982</v>
      </c>
      <c r="I821" s="318"/>
      <c r="J821" s="318"/>
      <c r="K821" s="318"/>
      <c r="L821" s="318">
        <v>92</v>
      </c>
      <c r="M821" s="319" t="str">
        <f t="shared" si="30"/>
        <v>X SẮC</v>
      </c>
      <c r="N821" s="320"/>
      <c r="O821" s="321"/>
      <c r="P821" s="322" t="s">
        <v>1290</v>
      </c>
    </row>
    <row r="822" spans="1:16" s="323" customFormat="1" ht="18.75" customHeight="1">
      <c r="A822" s="312"/>
      <c r="B822" s="324">
        <v>2220716578</v>
      </c>
      <c r="C822" s="325" t="s">
        <v>987</v>
      </c>
      <c r="D822" s="326" t="s">
        <v>1383</v>
      </c>
      <c r="E822" s="327" t="s">
        <v>981</v>
      </c>
      <c r="F822" s="328">
        <v>35832</v>
      </c>
      <c r="G822" s="329" t="s">
        <v>970</v>
      </c>
      <c r="H822" s="328" t="s">
        <v>982</v>
      </c>
      <c r="I822" s="329"/>
      <c r="J822" s="329" t="s">
        <v>1031</v>
      </c>
      <c r="K822" s="329"/>
      <c r="L822" s="330">
        <v>0</v>
      </c>
      <c r="M822" s="331" t="str">
        <f t="shared" si="30"/>
        <v>KÉM</v>
      </c>
      <c r="N822" s="332" t="s">
        <v>1144</v>
      </c>
      <c r="O822" s="333" t="s">
        <v>1375</v>
      </c>
      <c r="P822" s="321" t="s">
        <v>1391</v>
      </c>
    </row>
    <row r="823" spans="1:16" s="323" customFormat="1" ht="18.75" customHeight="1">
      <c r="A823" s="312"/>
      <c r="B823" s="324">
        <v>2220716674</v>
      </c>
      <c r="C823" s="325" t="s">
        <v>1046</v>
      </c>
      <c r="D823" s="326" t="s">
        <v>1022</v>
      </c>
      <c r="E823" s="327" t="s">
        <v>1020</v>
      </c>
      <c r="F823" s="328">
        <v>35838</v>
      </c>
      <c r="G823" s="329" t="s">
        <v>970</v>
      </c>
      <c r="H823" s="328" t="s">
        <v>982</v>
      </c>
      <c r="I823" s="329"/>
      <c r="J823" s="329" t="s">
        <v>1031</v>
      </c>
      <c r="K823" s="329"/>
      <c r="L823" s="330">
        <v>88</v>
      </c>
      <c r="M823" s="331" t="str">
        <f t="shared" si="30"/>
        <v>TỐT</v>
      </c>
      <c r="N823" s="332"/>
      <c r="O823" s="333"/>
      <c r="P823" s="321" t="s">
        <v>1391</v>
      </c>
    </row>
    <row r="824" spans="1:16" s="323" customFormat="1" ht="18.75" customHeight="1">
      <c r="A824" s="312"/>
      <c r="B824" s="324">
        <v>2220716711</v>
      </c>
      <c r="C824" s="325" t="s">
        <v>990</v>
      </c>
      <c r="D824" s="326" t="s">
        <v>1058</v>
      </c>
      <c r="E824" s="327" t="s">
        <v>1024</v>
      </c>
      <c r="F824" s="328">
        <v>36141</v>
      </c>
      <c r="G824" s="329" t="s">
        <v>638</v>
      </c>
      <c r="H824" s="328" t="s">
        <v>1031</v>
      </c>
      <c r="I824" s="329"/>
      <c r="J824" s="329" t="s">
        <v>1031</v>
      </c>
      <c r="K824" s="329"/>
      <c r="L824" s="329">
        <v>92</v>
      </c>
      <c r="M824" s="331" t="str">
        <f t="shared" si="30"/>
        <v>X SẮC</v>
      </c>
      <c r="N824" s="332"/>
      <c r="O824" s="321"/>
      <c r="P824" s="322" t="s">
        <v>1320</v>
      </c>
    </row>
    <row r="825" spans="1:16" s="323" customFormat="1" ht="18.75" customHeight="1">
      <c r="A825" s="312"/>
      <c r="B825" s="324">
        <v>2220716729</v>
      </c>
      <c r="C825" s="325" t="s">
        <v>979</v>
      </c>
      <c r="D825" s="326" t="s">
        <v>1011</v>
      </c>
      <c r="E825" s="327" t="s">
        <v>1177</v>
      </c>
      <c r="F825" s="328">
        <v>35836</v>
      </c>
      <c r="G825" s="329" t="s">
        <v>638</v>
      </c>
      <c r="H825" s="328" t="s">
        <v>1031</v>
      </c>
      <c r="I825" s="329"/>
      <c r="J825" s="329" t="s">
        <v>1031</v>
      </c>
      <c r="K825" s="329"/>
      <c r="L825" s="329">
        <v>87</v>
      </c>
      <c r="M825" s="331" t="str">
        <f t="shared" si="30"/>
        <v>TỐT</v>
      </c>
      <c r="N825" s="332"/>
      <c r="O825" s="321"/>
      <c r="P825" s="322" t="s">
        <v>1320</v>
      </c>
    </row>
    <row r="826" spans="1:16" s="323" customFormat="1" ht="18.75" customHeight="1">
      <c r="A826" s="312"/>
      <c r="B826" s="324">
        <v>2220717012</v>
      </c>
      <c r="C826" s="325" t="s">
        <v>990</v>
      </c>
      <c r="D826" s="326" t="s">
        <v>988</v>
      </c>
      <c r="E826" s="327" t="s">
        <v>1091</v>
      </c>
      <c r="F826" s="328">
        <v>35917</v>
      </c>
      <c r="G826" s="329" t="s">
        <v>970</v>
      </c>
      <c r="H826" s="328" t="s">
        <v>982</v>
      </c>
      <c r="I826" s="329"/>
      <c r="J826" s="329" t="s">
        <v>1031</v>
      </c>
      <c r="K826" s="329"/>
      <c r="L826" s="330">
        <v>98</v>
      </c>
      <c r="M826" s="331" t="str">
        <f t="shared" si="30"/>
        <v>X SẮC</v>
      </c>
      <c r="N826" s="332"/>
      <c r="O826" s="333"/>
      <c r="P826" s="321" t="s">
        <v>1391</v>
      </c>
    </row>
    <row r="827" spans="1:16" s="323" customFormat="1" ht="18.75" customHeight="1">
      <c r="A827" s="312"/>
      <c r="B827" s="324">
        <v>2220718110</v>
      </c>
      <c r="C827" s="325" t="s">
        <v>1046</v>
      </c>
      <c r="D827" s="326" t="s">
        <v>986</v>
      </c>
      <c r="E827" s="327" t="s">
        <v>1258</v>
      </c>
      <c r="F827" s="328">
        <v>35979</v>
      </c>
      <c r="G827" s="329" t="s">
        <v>638</v>
      </c>
      <c r="H827" s="328" t="s">
        <v>1031</v>
      </c>
      <c r="I827" s="329"/>
      <c r="J827" s="329" t="s">
        <v>1031</v>
      </c>
      <c r="K827" s="329"/>
      <c r="L827" s="329">
        <v>88</v>
      </c>
      <c r="M827" s="331" t="str">
        <f t="shared" si="30"/>
        <v>TỐT</v>
      </c>
      <c r="N827" s="332"/>
      <c r="O827" s="321"/>
      <c r="P827" s="322" t="s">
        <v>1320</v>
      </c>
    </row>
    <row r="828" spans="1:16" s="323" customFormat="1" ht="18.75" customHeight="1">
      <c r="A828" s="312"/>
      <c r="B828" s="313">
        <v>2220724262</v>
      </c>
      <c r="C828" s="314" t="s">
        <v>1019</v>
      </c>
      <c r="D828" s="315" t="s">
        <v>1047</v>
      </c>
      <c r="E828" s="316" t="s">
        <v>1045</v>
      </c>
      <c r="F828" s="317">
        <v>35635</v>
      </c>
      <c r="G828" s="318" t="s">
        <v>969</v>
      </c>
      <c r="H828" s="317" t="s">
        <v>982</v>
      </c>
      <c r="I828" s="318"/>
      <c r="J828" s="318"/>
      <c r="K828" s="318"/>
      <c r="L828" s="318">
        <v>85</v>
      </c>
      <c r="M828" s="319" t="str">
        <f t="shared" si="30"/>
        <v>TỐT</v>
      </c>
      <c r="N828" s="320"/>
      <c r="O828" s="321"/>
      <c r="P828" s="322" t="s">
        <v>1290</v>
      </c>
    </row>
    <row r="829" spans="1:16" s="323" customFormat="1" ht="18.75" customHeight="1">
      <c r="A829" s="312"/>
      <c r="B829" s="324">
        <v>2220727411</v>
      </c>
      <c r="C829" s="325" t="s">
        <v>1019</v>
      </c>
      <c r="D829" s="326" t="s">
        <v>1125</v>
      </c>
      <c r="E829" s="327" t="s">
        <v>1104</v>
      </c>
      <c r="F829" s="328">
        <v>36149</v>
      </c>
      <c r="G829" s="329" t="s">
        <v>638</v>
      </c>
      <c r="H829" s="328" t="s">
        <v>1031</v>
      </c>
      <c r="I829" s="329"/>
      <c r="J829" s="329" t="s">
        <v>1031</v>
      </c>
      <c r="K829" s="329"/>
      <c r="L829" s="329">
        <v>86</v>
      </c>
      <c r="M829" s="331" t="str">
        <f t="shared" si="30"/>
        <v>TỐT</v>
      </c>
      <c r="N829" s="332"/>
      <c r="O829" s="321"/>
      <c r="P829" s="322" t="s">
        <v>1320</v>
      </c>
    </row>
    <row r="830" spans="1:16" s="323" customFormat="1" ht="18.75" customHeight="1">
      <c r="A830" s="312"/>
      <c r="B830" s="313">
        <v>2220863750</v>
      </c>
      <c r="C830" s="314" t="s">
        <v>1092</v>
      </c>
      <c r="D830" s="315" t="s">
        <v>1038</v>
      </c>
      <c r="E830" s="316" t="s">
        <v>1021</v>
      </c>
      <c r="F830" s="317">
        <v>35698</v>
      </c>
      <c r="G830" s="318" t="s">
        <v>969</v>
      </c>
      <c r="H830" s="317" t="s">
        <v>982</v>
      </c>
      <c r="I830" s="318"/>
      <c r="J830" s="318"/>
      <c r="K830" s="318"/>
      <c r="L830" s="318">
        <v>87</v>
      </c>
      <c r="M830" s="319" t="str">
        <f t="shared" si="30"/>
        <v>TỐT</v>
      </c>
      <c r="N830" s="320"/>
      <c r="O830" s="321"/>
      <c r="P830" s="322" t="s">
        <v>1290</v>
      </c>
    </row>
    <row r="831" spans="1:16" s="323" customFormat="1" ht="18.75" customHeight="1">
      <c r="A831" s="312"/>
      <c r="B831" s="324">
        <v>2221125578</v>
      </c>
      <c r="C831" s="325" t="s">
        <v>993</v>
      </c>
      <c r="D831" s="326" t="s">
        <v>1030</v>
      </c>
      <c r="E831" s="327" t="s">
        <v>981</v>
      </c>
      <c r="F831" s="328">
        <v>36149</v>
      </c>
      <c r="G831" s="329" t="s">
        <v>970</v>
      </c>
      <c r="H831" s="328" t="s">
        <v>996</v>
      </c>
      <c r="I831" s="329"/>
      <c r="J831" s="329" t="s">
        <v>1031</v>
      </c>
      <c r="K831" s="329"/>
      <c r="L831" s="330">
        <v>0</v>
      </c>
      <c r="M831" s="331" t="str">
        <f t="shared" si="30"/>
        <v>KÉM</v>
      </c>
      <c r="N831" s="332" t="s">
        <v>1144</v>
      </c>
      <c r="O831" s="333" t="s">
        <v>1372</v>
      </c>
      <c r="P831" s="321" t="s">
        <v>1391</v>
      </c>
    </row>
    <row r="832" spans="1:16" s="323" customFormat="1" ht="18.75" customHeight="1">
      <c r="A832" s="312"/>
      <c r="B832" s="313">
        <v>2221172590</v>
      </c>
      <c r="C832" s="314" t="s">
        <v>990</v>
      </c>
      <c r="D832" s="315" t="s">
        <v>1106</v>
      </c>
      <c r="E832" s="316" t="s">
        <v>1015</v>
      </c>
      <c r="F832" s="317">
        <v>35912</v>
      </c>
      <c r="G832" s="318" t="s">
        <v>969</v>
      </c>
      <c r="H832" s="317" t="s">
        <v>996</v>
      </c>
      <c r="I832" s="318"/>
      <c r="J832" s="318"/>
      <c r="K832" s="318"/>
      <c r="L832" s="318">
        <v>87</v>
      </c>
      <c r="M832" s="319" t="str">
        <f t="shared" si="30"/>
        <v>TỐT</v>
      </c>
      <c r="N832" s="320"/>
      <c r="O832" s="321"/>
      <c r="P832" s="322" t="s">
        <v>1290</v>
      </c>
    </row>
    <row r="833" spans="1:16" s="323" customFormat="1" ht="18.75" customHeight="1">
      <c r="A833" s="312"/>
      <c r="B833" s="313">
        <v>2221218683</v>
      </c>
      <c r="C833" s="314" t="s">
        <v>998</v>
      </c>
      <c r="D833" s="315" t="s">
        <v>1088</v>
      </c>
      <c r="E833" s="316" t="s">
        <v>1246</v>
      </c>
      <c r="F833" s="317">
        <v>36036</v>
      </c>
      <c r="G833" s="318" t="s">
        <v>969</v>
      </c>
      <c r="H833" s="317" t="s">
        <v>996</v>
      </c>
      <c r="I833" s="318"/>
      <c r="J833" s="318"/>
      <c r="K833" s="318"/>
      <c r="L833" s="318">
        <v>87</v>
      </c>
      <c r="M833" s="319" t="str">
        <f t="shared" si="30"/>
        <v>TỐT</v>
      </c>
      <c r="N833" s="320"/>
      <c r="O833" s="321"/>
      <c r="P833" s="322" t="s">
        <v>1290</v>
      </c>
    </row>
    <row r="834" spans="1:16" s="323" customFormat="1" ht="18.75" customHeight="1">
      <c r="A834" s="312"/>
      <c r="B834" s="313">
        <v>2221253305</v>
      </c>
      <c r="C834" s="314" t="s">
        <v>990</v>
      </c>
      <c r="D834" s="315" t="s">
        <v>1289</v>
      </c>
      <c r="E834" s="316" t="s">
        <v>1138</v>
      </c>
      <c r="F834" s="317">
        <v>35816</v>
      </c>
      <c r="G834" s="318" t="s">
        <v>969</v>
      </c>
      <c r="H834" s="317" t="s">
        <v>996</v>
      </c>
      <c r="I834" s="318"/>
      <c r="J834" s="318"/>
      <c r="K834" s="318"/>
      <c r="L834" s="318">
        <v>87</v>
      </c>
      <c r="M834" s="319" t="str">
        <f t="shared" si="30"/>
        <v>TỐT</v>
      </c>
      <c r="N834" s="320"/>
      <c r="O834" s="321"/>
      <c r="P834" s="322" t="s">
        <v>1290</v>
      </c>
    </row>
    <row r="835" spans="1:16" s="323" customFormat="1" ht="18.75" customHeight="1">
      <c r="A835" s="312"/>
      <c r="B835" s="313">
        <v>2221253342</v>
      </c>
      <c r="C835" s="314" t="s">
        <v>993</v>
      </c>
      <c r="D835" s="315" t="s">
        <v>1088</v>
      </c>
      <c r="E835" s="316" t="s">
        <v>1030</v>
      </c>
      <c r="F835" s="317">
        <v>35650</v>
      </c>
      <c r="G835" s="318" t="s">
        <v>969</v>
      </c>
      <c r="H835" s="317" t="s">
        <v>996</v>
      </c>
      <c r="I835" s="318"/>
      <c r="J835" s="318"/>
      <c r="K835" s="318"/>
      <c r="L835" s="318">
        <v>92</v>
      </c>
      <c r="M835" s="319" t="str">
        <f t="shared" si="30"/>
        <v>X SẮC</v>
      </c>
      <c r="N835" s="320"/>
      <c r="O835" s="321"/>
      <c r="P835" s="322" t="s">
        <v>1290</v>
      </c>
    </row>
    <row r="836" spans="1:16" s="323" customFormat="1" ht="18.75" customHeight="1">
      <c r="A836" s="312"/>
      <c r="B836" s="324">
        <v>2221255234</v>
      </c>
      <c r="C836" s="325" t="s">
        <v>990</v>
      </c>
      <c r="D836" s="326" t="s">
        <v>988</v>
      </c>
      <c r="E836" s="327" t="s">
        <v>1025</v>
      </c>
      <c r="F836" s="328">
        <v>36011</v>
      </c>
      <c r="G836" s="329" t="s">
        <v>970</v>
      </c>
      <c r="H836" s="328" t="s">
        <v>996</v>
      </c>
      <c r="I836" s="329"/>
      <c r="J836" s="329" t="s">
        <v>1031</v>
      </c>
      <c r="K836" s="329"/>
      <c r="L836" s="330">
        <v>88</v>
      </c>
      <c r="M836" s="331" t="str">
        <f t="shared" si="30"/>
        <v>TỐT</v>
      </c>
      <c r="N836" s="332"/>
      <c r="O836" s="333"/>
      <c r="P836" s="321" t="s">
        <v>1391</v>
      </c>
    </row>
    <row r="837" spans="1:16" s="323" customFormat="1" ht="18.75" customHeight="1">
      <c r="A837" s="312"/>
      <c r="B837" s="324">
        <v>2221255239</v>
      </c>
      <c r="C837" s="325" t="s">
        <v>990</v>
      </c>
      <c r="D837" s="326" t="s">
        <v>1088</v>
      </c>
      <c r="E837" s="327" t="s">
        <v>1030</v>
      </c>
      <c r="F837" s="328">
        <v>35850</v>
      </c>
      <c r="G837" s="329" t="s">
        <v>970</v>
      </c>
      <c r="H837" s="328" t="s">
        <v>996</v>
      </c>
      <c r="I837" s="329"/>
      <c r="J837" s="329" t="s">
        <v>1031</v>
      </c>
      <c r="K837" s="329"/>
      <c r="L837" s="330">
        <v>85</v>
      </c>
      <c r="M837" s="331" t="str">
        <f t="shared" si="30"/>
        <v>TỐT</v>
      </c>
      <c r="N837" s="332"/>
      <c r="O837" s="333"/>
      <c r="P837" s="321" t="s">
        <v>1391</v>
      </c>
    </row>
    <row r="838" spans="1:16" s="323" customFormat="1" ht="18.75" customHeight="1">
      <c r="A838" s="312"/>
      <c r="B838" s="324">
        <v>2221255242</v>
      </c>
      <c r="C838" s="325" t="s">
        <v>990</v>
      </c>
      <c r="D838" s="326" t="s">
        <v>1384</v>
      </c>
      <c r="E838" s="327" t="s">
        <v>1036</v>
      </c>
      <c r="F838" s="328">
        <v>36088</v>
      </c>
      <c r="G838" s="329" t="s">
        <v>970</v>
      </c>
      <c r="H838" s="328" t="s">
        <v>996</v>
      </c>
      <c r="I838" s="329"/>
      <c r="J838" s="329" t="s">
        <v>1031</v>
      </c>
      <c r="K838" s="329"/>
      <c r="L838" s="330">
        <v>0</v>
      </c>
      <c r="M838" s="331" t="str">
        <f t="shared" si="30"/>
        <v>KÉM</v>
      </c>
      <c r="N838" s="332" t="s">
        <v>1144</v>
      </c>
      <c r="O838" s="333" t="s">
        <v>1385</v>
      </c>
      <c r="P838" s="321" t="s">
        <v>1391</v>
      </c>
    </row>
    <row r="839" spans="1:16" s="323" customFormat="1" ht="18.75" customHeight="1">
      <c r="A839" s="312"/>
      <c r="B839" s="324">
        <v>2221255274</v>
      </c>
      <c r="C839" s="325" t="s">
        <v>1019</v>
      </c>
      <c r="D839" s="326" t="s">
        <v>1386</v>
      </c>
      <c r="E839" s="327" t="s">
        <v>1387</v>
      </c>
      <c r="F839" s="328">
        <v>35828</v>
      </c>
      <c r="G839" s="329" t="s">
        <v>970</v>
      </c>
      <c r="H839" s="328" t="s">
        <v>996</v>
      </c>
      <c r="I839" s="329"/>
      <c r="J839" s="329" t="s">
        <v>1031</v>
      </c>
      <c r="K839" s="329"/>
      <c r="L839" s="330">
        <v>88</v>
      </c>
      <c r="M839" s="331" t="str">
        <f t="shared" si="30"/>
        <v>TỐT</v>
      </c>
      <c r="N839" s="332"/>
      <c r="O839" s="333"/>
      <c r="P839" s="321" t="s">
        <v>1391</v>
      </c>
    </row>
    <row r="840" spans="1:16" s="323" customFormat="1" ht="18.75" customHeight="1">
      <c r="A840" s="312"/>
      <c r="B840" s="324">
        <v>2221255276</v>
      </c>
      <c r="C840" s="325" t="s">
        <v>1309</v>
      </c>
      <c r="D840" s="326" t="s">
        <v>1196</v>
      </c>
      <c r="E840" s="327" t="s">
        <v>1261</v>
      </c>
      <c r="F840" s="328">
        <v>35829</v>
      </c>
      <c r="G840" s="329" t="s">
        <v>970</v>
      </c>
      <c r="H840" s="328" t="s">
        <v>996</v>
      </c>
      <c r="I840" s="329"/>
      <c r="J840" s="329" t="s">
        <v>1031</v>
      </c>
      <c r="K840" s="329"/>
      <c r="L840" s="330">
        <v>98</v>
      </c>
      <c r="M840" s="331" t="str">
        <f t="shared" si="30"/>
        <v>X SẮC</v>
      </c>
      <c r="N840" s="332"/>
      <c r="O840" s="333"/>
      <c r="P840" s="321" t="s">
        <v>1391</v>
      </c>
    </row>
    <row r="841" spans="1:16" s="323" customFormat="1" ht="18.75" customHeight="1">
      <c r="A841" s="312"/>
      <c r="B841" s="324">
        <v>2221255299</v>
      </c>
      <c r="C841" s="325" t="s">
        <v>990</v>
      </c>
      <c r="D841" s="326" t="s">
        <v>1088</v>
      </c>
      <c r="E841" s="327" t="s">
        <v>1310</v>
      </c>
      <c r="F841" s="328">
        <v>35925</v>
      </c>
      <c r="G841" s="329" t="s">
        <v>638</v>
      </c>
      <c r="H841" s="328"/>
      <c r="I841" s="329"/>
      <c r="J841" s="329" t="s">
        <v>1031</v>
      </c>
      <c r="K841" s="329"/>
      <c r="L841" s="329">
        <v>87</v>
      </c>
      <c r="M841" s="331" t="str">
        <f t="shared" si="30"/>
        <v>TỐT</v>
      </c>
      <c r="N841" s="332"/>
      <c r="O841" s="321"/>
      <c r="P841" s="322" t="s">
        <v>1320</v>
      </c>
    </row>
    <row r="842" spans="1:16" s="323" customFormat="1" ht="18.75" customHeight="1">
      <c r="A842" s="312"/>
      <c r="B842" s="324">
        <v>2221255319</v>
      </c>
      <c r="C842" s="325" t="s">
        <v>1175</v>
      </c>
      <c r="D842" s="326" t="s">
        <v>1311</v>
      </c>
      <c r="E842" s="327" t="s">
        <v>1113</v>
      </c>
      <c r="F842" s="328">
        <v>35754</v>
      </c>
      <c r="G842" s="329" t="s">
        <v>638</v>
      </c>
      <c r="H842" s="328"/>
      <c r="I842" s="329"/>
      <c r="J842" s="329" t="s">
        <v>1031</v>
      </c>
      <c r="K842" s="329"/>
      <c r="L842" s="329">
        <v>98</v>
      </c>
      <c r="M842" s="331" t="str">
        <f t="shared" si="30"/>
        <v>X SẮC</v>
      </c>
      <c r="N842" s="332"/>
      <c r="O842" s="321"/>
      <c r="P842" s="322" t="s">
        <v>1320</v>
      </c>
    </row>
    <row r="843" spans="1:16" s="323" customFormat="1" ht="18.75" customHeight="1">
      <c r="A843" s="312"/>
      <c r="B843" s="324">
        <v>2221255320</v>
      </c>
      <c r="C843" s="325" t="s">
        <v>990</v>
      </c>
      <c r="D843" s="326" t="s">
        <v>1035</v>
      </c>
      <c r="E843" s="327" t="s">
        <v>1312</v>
      </c>
      <c r="F843" s="328">
        <v>35993</v>
      </c>
      <c r="G843" s="329" t="s">
        <v>638</v>
      </c>
      <c r="H843" s="328"/>
      <c r="I843" s="329"/>
      <c r="J843" s="329" t="s">
        <v>1031</v>
      </c>
      <c r="K843" s="329"/>
      <c r="L843" s="329">
        <v>0</v>
      </c>
      <c r="M843" s="331" t="str">
        <f t="shared" si="30"/>
        <v>KÉM</v>
      </c>
      <c r="N843" s="332" t="s">
        <v>1144</v>
      </c>
      <c r="O843" s="321" t="s">
        <v>1306</v>
      </c>
      <c r="P843" s="322" t="s">
        <v>1320</v>
      </c>
    </row>
    <row r="844" spans="1:16" s="323" customFormat="1" ht="18.75" customHeight="1">
      <c r="A844" s="312"/>
      <c r="B844" s="324">
        <v>2221255328</v>
      </c>
      <c r="C844" s="325" t="s">
        <v>990</v>
      </c>
      <c r="D844" s="326" t="s">
        <v>1313</v>
      </c>
      <c r="E844" s="327" t="s">
        <v>1019</v>
      </c>
      <c r="F844" s="328">
        <v>36091</v>
      </c>
      <c r="G844" s="329" t="s">
        <v>638</v>
      </c>
      <c r="H844" s="328"/>
      <c r="I844" s="329"/>
      <c r="J844" s="329" t="s">
        <v>1031</v>
      </c>
      <c r="K844" s="329"/>
      <c r="L844" s="329">
        <v>82</v>
      </c>
      <c r="M844" s="331" t="str">
        <f t="shared" si="30"/>
        <v>TỐT</v>
      </c>
      <c r="N844" s="332"/>
      <c r="O844" s="321"/>
      <c r="P844" s="322" t="s">
        <v>1320</v>
      </c>
    </row>
    <row r="845" spans="1:16" s="323" customFormat="1" ht="18.75" customHeight="1">
      <c r="A845" s="312"/>
      <c r="B845" s="324">
        <v>2221258307</v>
      </c>
      <c r="C845" s="325" t="s">
        <v>990</v>
      </c>
      <c r="D845" s="326" t="s">
        <v>1388</v>
      </c>
      <c r="E845" s="327" t="s">
        <v>1172</v>
      </c>
      <c r="F845" s="328">
        <v>36040</v>
      </c>
      <c r="G845" s="329" t="s">
        <v>970</v>
      </c>
      <c r="H845" s="328" t="s">
        <v>996</v>
      </c>
      <c r="I845" s="329"/>
      <c r="J845" s="329" t="s">
        <v>1031</v>
      </c>
      <c r="K845" s="329"/>
      <c r="L845" s="330">
        <v>88</v>
      </c>
      <c r="M845" s="331" t="str">
        <f t="shared" si="30"/>
        <v>TỐT</v>
      </c>
      <c r="N845" s="332"/>
      <c r="O845" s="333"/>
      <c r="P845" s="321" t="s">
        <v>1391</v>
      </c>
    </row>
    <row r="846" spans="1:16" s="323" customFormat="1" ht="18.75" customHeight="1">
      <c r="A846" s="312"/>
      <c r="B846" s="324">
        <v>2221258812</v>
      </c>
      <c r="C846" s="325" t="s">
        <v>979</v>
      </c>
      <c r="D846" s="326" t="s">
        <v>1050</v>
      </c>
      <c r="E846" s="327" t="s">
        <v>1282</v>
      </c>
      <c r="F846" s="328">
        <v>35959</v>
      </c>
      <c r="G846" s="329" t="s">
        <v>970</v>
      </c>
      <c r="H846" s="328" t="s">
        <v>996</v>
      </c>
      <c r="I846" s="329"/>
      <c r="J846" s="329" t="s">
        <v>1031</v>
      </c>
      <c r="K846" s="329"/>
      <c r="L846" s="330">
        <v>0</v>
      </c>
      <c r="M846" s="331" t="str">
        <f t="shared" si="30"/>
        <v>KÉM</v>
      </c>
      <c r="N846" s="332" t="s">
        <v>1144</v>
      </c>
      <c r="O846" s="333" t="s">
        <v>1375</v>
      </c>
      <c r="P846" s="321" t="s">
        <v>1391</v>
      </c>
    </row>
    <row r="847" spans="1:16" s="323" customFormat="1" ht="18.75" customHeight="1">
      <c r="A847" s="312"/>
      <c r="B847" s="324">
        <v>2221259454</v>
      </c>
      <c r="C847" s="325" t="s">
        <v>1030</v>
      </c>
      <c r="D847" s="326" t="s">
        <v>1004</v>
      </c>
      <c r="E847" s="327" t="s">
        <v>1314</v>
      </c>
      <c r="F847" s="328">
        <v>35821</v>
      </c>
      <c r="G847" s="329" t="s">
        <v>638</v>
      </c>
      <c r="H847" s="328"/>
      <c r="I847" s="329"/>
      <c r="J847" s="329" t="s">
        <v>1031</v>
      </c>
      <c r="K847" s="329"/>
      <c r="L847" s="329">
        <v>88</v>
      </c>
      <c r="M847" s="331" t="str">
        <f t="shared" si="30"/>
        <v>TỐT</v>
      </c>
      <c r="N847" s="332"/>
      <c r="O847" s="321"/>
      <c r="P847" s="322" t="s">
        <v>1320</v>
      </c>
    </row>
    <row r="848" spans="1:16" s="323" customFormat="1" ht="18.75" customHeight="1">
      <c r="A848" s="312"/>
      <c r="B848" s="324">
        <v>2221259502</v>
      </c>
      <c r="C848" s="325" t="s">
        <v>987</v>
      </c>
      <c r="D848" s="326" t="s">
        <v>1050</v>
      </c>
      <c r="E848" s="327" t="s">
        <v>1389</v>
      </c>
      <c r="F848" s="328">
        <v>34733</v>
      </c>
      <c r="G848" s="329" t="s">
        <v>970</v>
      </c>
      <c r="H848" s="328" t="s">
        <v>996</v>
      </c>
      <c r="I848" s="329"/>
      <c r="J848" s="329" t="s">
        <v>1031</v>
      </c>
      <c r="K848" s="329"/>
      <c r="L848" s="330">
        <v>0</v>
      </c>
      <c r="M848" s="331" t="str">
        <f t="shared" si="30"/>
        <v>KÉM</v>
      </c>
      <c r="N848" s="332" t="s">
        <v>1144</v>
      </c>
      <c r="O848" s="333" t="s">
        <v>1375</v>
      </c>
      <c r="P848" s="321" t="s">
        <v>1391</v>
      </c>
    </row>
    <row r="849" spans="1:16" s="323" customFormat="1" ht="18.75" customHeight="1">
      <c r="A849" s="312"/>
      <c r="B849" s="324">
        <v>2221863850</v>
      </c>
      <c r="C849" s="325" t="s">
        <v>979</v>
      </c>
      <c r="D849" s="326" t="s">
        <v>1390</v>
      </c>
      <c r="E849" s="327" t="s">
        <v>981</v>
      </c>
      <c r="F849" s="328">
        <v>34815</v>
      </c>
      <c r="G849" s="329" t="s">
        <v>970</v>
      </c>
      <c r="H849" s="328" t="s">
        <v>996</v>
      </c>
      <c r="I849" s="329"/>
      <c r="J849" s="329" t="s">
        <v>1031</v>
      </c>
      <c r="K849" s="329"/>
      <c r="L849" s="330">
        <v>0</v>
      </c>
      <c r="M849" s="331" t="str">
        <f t="shared" si="30"/>
        <v>KÉM</v>
      </c>
      <c r="N849" s="332" t="s">
        <v>1144</v>
      </c>
      <c r="O849" s="333" t="s">
        <v>1375</v>
      </c>
      <c r="P849" s="321" t="s">
        <v>1391</v>
      </c>
    </row>
    <row r="850" spans="1:16" s="323" customFormat="1" ht="18.75" customHeight="1">
      <c r="A850" s="312"/>
      <c r="B850" s="324">
        <v>2221259631</v>
      </c>
      <c r="C850" s="325" t="s">
        <v>987</v>
      </c>
      <c r="D850" s="326" t="s">
        <v>1315</v>
      </c>
      <c r="E850" s="327" t="s">
        <v>1316</v>
      </c>
      <c r="F850" s="328">
        <v>35162</v>
      </c>
      <c r="G850" s="329" t="s">
        <v>638</v>
      </c>
      <c r="H850" s="328"/>
      <c r="I850" s="329"/>
      <c r="J850" s="329" t="s">
        <v>1031</v>
      </c>
      <c r="K850" s="329"/>
      <c r="L850" s="330">
        <v>87</v>
      </c>
      <c r="M850" s="331" t="str">
        <f>IF(L850&gt;=90,"X SẮC",IF(L850&gt;=80,"TỐT",IF(L850&gt;=65,"KHÁ",IF(L850&gt;=50,"T. BÌNH",IF(L850&gt;=35,"YẾU","KÉM")))))</f>
        <v>TỐT</v>
      </c>
      <c r="N850" s="332"/>
      <c r="O850" s="333"/>
      <c r="P850" s="321" t="s">
        <v>1320</v>
      </c>
    </row>
    <row r="851" spans="1:16" s="170" customFormat="1" ht="18.75" customHeight="1">
      <c r="A851" s="432"/>
      <c r="B851" s="308"/>
      <c r="C851" s="309"/>
      <c r="D851" s="310"/>
      <c r="E851" s="125"/>
      <c r="F851" s="311"/>
      <c r="G851" s="308"/>
      <c r="H851" s="120"/>
      <c r="I851" s="120"/>
      <c r="J851" s="120"/>
      <c r="K851" s="120"/>
      <c r="L851" s="120"/>
      <c r="M851" s="120"/>
      <c r="N851" s="274"/>
      <c r="O851" s="127"/>
      <c r="P851" s="275"/>
    </row>
    <row r="852" spans="1:16" s="170" customFormat="1" ht="18.75" customHeight="1">
      <c r="A852" s="432"/>
      <c r="B852" s="196"/>
      <c r="C852" s="197"/>
      <c r="D852" s="198"/>
      <c r="E852" s="125"/>
      <c r="F852" s="199"/>
      <c r="G852" s="120"/>
      <c r="H852" s="199"/>
      <c r="I852" s="120"/>
      <c r="J852" s="120"/>
      <c r="K852" s="120"/>
      <c r="L852" s="137"/>
      <c r="M852" s="200"/>
      <c r="N852" s="274"/>
      <c r="O852" s="138"/>
      <c r="P852" s="127"/>
    </row>
    <row r="853" spans="1:16" s="323" customFormat="1" ht="18.75" customHeight="1">
      <c r="A853" s="312"/>
      <c r="B853" s="324">
        <v>2211214672</v>
      </c>
      <c r="C853" s="325" t="s">
        <v>987</v>
      </c>
      <c r="D853" s="326" t="s">
        <v>1088</v>
      </c>
      <c r="E853" s="327" t="s">
        <v>1005</v>
      </c>
      <c r="F853" s="328">
        <v>35595</v>
      </c>
      <c r="G853" s="329" t="s">
        <v>971</v>
      </c>
      <c r="H853" s="328" t="s">
        <v>1031</v>
      </c>
      <c r="I853" s="329"/>
      <c r="J853" s="329" t="s">
        <v>1031</v>
      </c>
      <c r="K853" s="329"/>
      <c r="L853" s="330">
        <v>85</v>
      </c>
      <c r="M853" s="331" t="str">
        <f t="shared" ref="M853:M859" si="31">IF(L853&gt;=90,"X SẮC",IF(L853&gt;=80,"TỐT",IF(L853&gt;=65,"KHÁ",IF(L853&gt;=50,"T. BÌNH",IF(L853&gt;=35,"YẾU","KÉM")))))</f>
        <v>TỐT</v>
      </c>
      <c r="N853" s="332"/>
      <c r="O853" s="333"/>
      <c r="P853" s="321" t="s">
        <v>1320</v>
      </c>
    </row>
    <row r="854" spans="1:16" s="323" customFormat="1" ht="18.75" customHeight="1">
      <c r="A854" s="312"/>
      <c r="B854" s="324">
        <v>2210219583</v>
      </c>
      <c r="C854" s="325" t="s">
        <v>1096</v>
      </c>
      <c r="D854" s="326" t="s">
        <v>1011</v>
      </c>
      <c r="E854" s="327" t="s">
        <v>1177</v>
      </c>
      <c r="F854" s="328">
        <v>35675</v>
      </c>
      <c r="G854" s="329" t="s">
        <v>971</v>
      </c>
      <c r="H854" s="328" t="s">
        <v>1031</v>
      </c>
      <c r="I854" s="329"/>
      <c r="J854" s="329" t="s">
        <v>1031</v>
      </c>
      <c r="K854" s="329"/>
      <c r="L854" s="330">
        <v>0</v>
      </c>
      <c r="M854" s="331" t="str">
        <f t="shared" si="31"/>
        <v>KÉM</v>
      </c>
      <c r="N854" s="332" t="s">
        <v>1144</v>
      </c>
      <c r="O854" s="333" t="s">
        <v>1306</v>
      </c>
      <c r="P854" s="321" t="s">
        <v>1320</v>
      </c>
    </row>
    <row r="855" spans="1:16" s="323" customFormat="1" ht="18.75" customHeight="1">
      <c r="A855" s="312"/>
      <c r="B855" s="324">
        <v>2210214677</v>
      </c>
      <c r="C855" s="325" t="s">
        <v>1264</v>
      </c>
      <c r="D855" s="326" t="s">
        <v>1043</v>
      </c>
      <c r="E855" s="327" t="s">
        <v>1073</v>
      </c>
      <c r="F855" s="328">
        <v>36107</v>
      </c>
      <c r="G855" s="329" t="s">
        <v>971</v>
      </c>
      <c r="H855" s="328" t="s">
        <v>1031</v>
      </c>
      <c r="I855" s="329"/>
      <c r="J855" s="329" t="s">
        <v>1031</v>
      </c>
      <c r="K855" s="329"/>
      <c r="L855" s="330">
        <v>82</v>
      </c>
      <c r="M855" s="331" t="str">
        <f t="shared" si="31"/>
        <v>TỐT</v>
      </c>
      <c r="N855" s="332"/>
      <c r="O855" s="333"/>
      <c r="P855" s="321" t="s">
        <v>1320</v>
      </c>
    </row>
    <row r="856" spans="1:16" s="323" customFormat="1" ht="18.75" customHeight="1">
      <c r="A856" s="312"/>
      <c r="B856" s="324">
        <v>2210219582</v>
      </c>
      <c r="C856" s="325" t="s">
        <v>993</v>
      </c>
      <c r="D856" s="326" t="s">
        <v>1011</v>
      </c>
      <c r="E856" s="327" t="s">
        <v>1317</v>
      </c>
      <c r="F856" s="328">
        <v>35521</v>
      </c>
      <c r="G856" s="329" t="s">
        <v>971</v>
      </c>
      <c r="H856" s="328" t="s">
        <v>1031</v>
      </c>
      <c r="I856" s="329"/>
      <c r="J856" s="329" t="s">
        <v>1031</v>
      </c>
      <c r="K856" s="329"/>
      <c r="L856" s="330">
        <v>85</v>
      </c>
      <c r="M856" s="331" t="str">
        <f t="shared" si="31"/>
        <v>TỐT</v>
      </c>
      <c r="N856" s="332"/>
      <c r="O856" s="333"/>
      <c r="P856" s="321" t="s">
        <v>1320</v>
      </c>
    </row>
    <row r="857" spans="1:16" s="170" customFormat="1" ht="18.75" customHeight="1">
      <c r="A857" s="432"/>
      <c r="B857" s="196">
        <v>2211219554</v>
      </c>
      <c r="C857" s="197" t="s">
        <v>1118</v>
      </c>
      <c r="D857" s="198" t="s">
        <v>1088</v>
      </c>
      <c r="E857" s="135" t="s">
        <v>1318</v>
      </c>
      <c r="F857" s="199">
        <v>34798</v>
      </c>
      <c r="G857" s="121" t="s">
        <v>971</v>
      </c>
      <c r="H857" s="199"/>
      <c r="I857" s="121"/>
      <c r="J857" s="121" t="s">
        <v>1031</v>
      </c>
      <c r="K857" s="121"/>
      <c r="L857" s="121">
        <v>0</v>
      </c>
      <c r="M857" s="200" t="str">
        <f t="shared" si="31"/>
        <v>KÉM</v>
      </c>
      <c r="N857" s="287" t="s">
        <v>1144</v>
      </c>
      <c r="O857" s="288" t="s">
        <v>1306</v>
      </c>
      <c r="P857" s="275" t="s">
        <v>1320</v>
      </c>
    </row>
    <row r="858" spans="1:16" s="170" customFormat="1" ht="18.75" customHeight="1">
      <c r="A858" s="432"/>
      <c r="B858" s="196">
        <v>2210214678</v>
      </c>
      <c r="C858" s="197" t="s">
        <v>993</v>
      </c>
      <c r="D858" s="198" t="s">
        <v>1083</v>
      </c>
      <c r="E858" s="135" t="s">
        <v>1104</v>
      </c>
      <c r="F858" s="199">
        <v>35276</v>
      </c>
      <c r="G858" s="121" t="s">
        <v>971</v>
      </c>
      <c r="H858" s="199" t="s">
        <v>1031</v>
      </c>
      <c r="I858" s="121"/>
      <c r="J858" s="121" t="s">
        <v>1031</v>
      </c>
      <c r="K858" s="121"/>
      <c r="L858" s="121">
        <v>0</v>
      </c>
      <c r="M858" s="200" t="str">
        <f t="shared" si="31"/>
        <v>KÉM</v>
      </c>
      <c r="N858" s="287" t="s">
        <v>1144</v>
      </c>
      <c r="O858" s="288" t="s">
        <v>1306</v>
      </c>
      <c r="P858" s="275" t="s">
        <v>1320</v>
      </c>
    </row>
    <row r="859" spans="1:16" s="170" customFormat="1" ht="18.75" customHeight="1">
      <c r="A859" s="432"/>
      <c r="B859" s="196">
        <v>2210219648</v>
      </c>
      <c r="C859" s="197" t="s">
        <v>1019</v>
      </c>
      <c r="D859" s="198" t="s">
        <v>1319</v>
      </c>
      <c r="E859" s="135" t="s">
        <v>1104</v>
      </c>
      <c r="F859" s="199">
        <v>34029</v>
      </c>
      <c r="G859" s="121" t="s">
        <v>971</v>
      </c>
      <c r="H859" s="199" t="s">
        <v>1031</v>
      </c>
      <c r="I859" s="121"/>
      <c r="J859" s="121" t="s">
        <v>1031</v>
      </c>
      <c r="K859" s="121"/>
      <c r="L859" s="121">
        <v>0</v>
      </c>
      <c r="M859" s="200" t="str">
        <f t="shared" si="31"/>
        <v>KÉM</v>
      </c>
      <c r="N859" s="287" t="s">
        <v>1144</v>
      </c>
      <c r="O859" s="288" t="s">
        <v>1306</v>
      </c>
      <c r="P859" s="275" t="s">
        <v>1320</v>
      </c>
    </row>
    <row r="860" spans="1:16" s="170" customFormat="1" ht="18.75" customHeight="1">
      <c r="A860" s="432"/>
      <c r="B860" s="196"/>
      <c r="C860" s="197"/>
      <c r="D860" s="198"/>
      <c r="E860" s="135"/>
      <c r="F860" s="199"/>
      <c r="G860" s="121"/>
      <c r="H860" s="199"/>
      <c r="I860" s="121"/>
      <c r="J860" s="121"/>
      <c r="K860" s="121"/>
      <c r="L860" s="121"/>
      <c r="M860" s="200"/>
      <c r="N860" s="287"/>
      <c r="O860" s="288"/>
      <c r="P860" s="275"/>
    </row>
    <row r="861" spans="1:16" s="170" customFormat="1" ht="18.75" customHeight="1">
      <c r="A861" s="432"/>
      <c r="B861" s="196">
        <v>171325903</v>
      </c>
      <c r="C861" s="197" t="s">
        <v>990</v>
      </c>
      <c r="D861" s="198" t="s">
        <v>988</v>
      </c>
      <c r="E861" s="125" t="s">
        <v>1133</v>
      </c>
      <c r="F861" s="199">
        <v>34146</v>
      </c>
      <c r="G861" s="120" t="s">
        <v>1127</v>
      </c>
      <c r="H861" s="199" t="s">
        <v>982</v>
      </c>
      <c r="I861" s="120"/>
      <c r="J861" s="120"/>
      <c r="K861" s="120"/>
      <c r="L861" s="120">
        <v>90</v>
      </c>
      <c r="M861" s="200" t="str">
        <f t="shared" ref="M861:M887" si="32">IF(L861&gt;=90,"X SẮC",IF(L861&gt;=80,"TỐT",IF(L861&gt;=65,"KHÁ",IF(L861&gt;=50,"T. BÌNH",IF(L861&gt;=35,"YẾU","KÉM")))))</f>
        <v>X SẮC</v>
      </c>
      <c r="N861" s="274"/>
      <c r="O861" s="127"/>
      <c r="P861" s="275" t="s">
        <v>1160</v>
      </c>
    </row>
    <row r="862" spans="1:16" s="170" customFormat="1" ht="18.75" customHeight="1">
      <c r="A862" s="432"/>
      <c r="B862" s="196">
        <v>171326765</v>
      </c>
      <c r="C862" s="197" t="s">
        <v>1020</v>
      </c>
      <c r="D862" s="198" t="s">
        <v>1143</v>
      </c>
      <c r="E862" s="125" t="s">
        <v>1035</v>
      </c>
      <c r="F862" s="199">
        <v>34246</v>
      </c>
      <c r="G862" s="120" t="s">
        <v>1127</v>
      </c>
      <c r="H862" s="199" t="s">
        <v>982</v>
      </c>
      <c r="I862" s="120"/>
      <c r="J862" s="120"/>
      <c r="K862" s="120"/>
      <c r="L862" s="120">
        <v>0</v>
      </c>
      <c r="M862" s="200" t="str">
        <f t="shared" si="32"/>
        <v>KÉM</v>
      </c>
      <c r="N862" s="274" t="s">
        <v>1144</v>
      </c>
      <c r="O862" s="133" t="s">
        <v>1145</v>
      </c>
      <c r="P862" s="275" t="s">
        <v>1160</v>
      </c>
    </row>
    <row r="863" spans="1:16" s="170" customFormat="1" ht="18.75" customHeight="1">
      <c r="A863" s="432"/>
      <c r="B863" s="196">
        <v>1810213728</v>
      </c>
      <c r="C863" s="197" t="s">
        <v>993</v>
      </c>
      <c r="D863" s="198" t="s">
        <v>1008</v>
      </c>
      <c r="E863" s="125" t="s">
        <v>1106</v>
      </c>
      <c r="F863" s="199">
        <v>34504</v>
      </c>
      <c r="G863" s="120" t="s">
        <v>1127</v>
      </c>
      <c r="H863" s="199" t="s">
        <v>982</v>
      </c>
      <c r="I863" s="120"/>
      <c r="J863" s="120"/>
      <c r="K863" s="120"/>
      <c r="L863" s="120">
        <v>97</v>
      </c>
      <c r="M863" s="200" t="str">
        <f t="shared" si="32"/>
        <v>X SẮC</v>
      </c>
      <c r="N863" s="274"/>
      <c r="O863" s="127"/>
      <c r="P863" s="275" t="s">
        <v>1160</v>
      </c>
    </row>
    <row r="864" spans="1:16" s="170" customFormat="1" ht="18.75" customHeight="1">
      <c r="A864" s="432"/>
      <c r="B864" s="196">
        <v>1810214463</v>
      </c>
      <c r="C864" s="197" t="s">
        <v>979</v>
      </c>
      <c r="D864" s="198" t="s">
        <v>1055</v>
      </c>
      <c r="E864" s="125" t="s">
        <v>1142</v>
      </c>
      <c r="F864" s="199">
        <v>34524</v>
      </c>
      <c r="G864" s="120" t="s">
        <v>1127</v>
      </c>
      <c r="H864" s="199" t="s">
        <v>982</v>
      </c>
      <c r="I864" s="120"/>
      <c r="J864" s="120"/>
      <c r="K864" s="120"/>
      <c r="L864" s="120">
        <v>88</v>
      </c>
      <c r="M864" s="200" t="str">
        <f t="shared" si="32"/>
        <v>TỐT</v>
      </c>
      <c r="N864" s="274"/>
      <c r="O864" s="127"/>
      <c r="P864" s="275" t="s">
        <v>1160</v>
      </c>
    </row>
    <row r="865" spans="1:16" s="170" customFormat="1" ht="18.75" customHeight="1">
      <c r="A865" s="432"/>
      <c r="B865" s="196">
        <v>1810214477</v>
      </c>
      <c r="C865" s="197" t="s">
        <v>979</v>
      </c>
      <c r="D865" s="198" t="s">
        <v>1125</v>
      </c>
      <c r="E865" s="125" t="s">
        <v>1053</v>
      </c>
      <c r="F865" s="199">
        <v>34613</v>
      </c>
      <c r="G865" s="120" t="s">
        <v>1127</v>
      </c>
      <c r="H865" s="199" t="s">
        <v>982</v>
      </c>
      <c r="I865" s="120"/>
      <c r="J865" s="120"/>
      <c r="K865" s="120"/>
      <c r="L865" s="120">
        <v>90</v>
      </c>
      <c r="M865" s="200" t="str">
        <f t="shared" si="32"/>
        <v>X SẮC</v>
      </c>
      <c r="N865" s="274"/>
      <c r="O865" s="127"/>
      <c r="P865" s="275" t="s">
        <v>1160</v>
      </c>
    </row>
    <row r="866" spans="1:16" s="170" customFormat="1" ht="18.75" customHeight="1">
      <c r="A866" s="432"/>
      <c r="B866" s="196">
        <v>1810215015</v>
      </c>
      <c r="C866" s="197" t="s">
        <v>1030</v>
      </c>
      <c r="D866" s="198" t="s">
        <v>1129</v>
      </c>
      <c r="E866" s="125" t="s">
        <v>981</v>
      </c>
      <c r="F866" s="199">
        <v>34566</v>
      </c>
      <c r="G866" s="120" t="s">
        <v>1127</v>
      </c>
      <c r="H866" s="199" t="s">
        <v>982</v>
      </c>
      <c r="I866" s="120"/>
      <c r="J866" s="120"/>
      <c r="K866" s="120"/>
      <c r="L866" s="120">
        <v>90</v>
      </c>
      <c r="M866" s="200" t="str">
        <f t="shared" si="32"/>
        <v>X SẮC</v>
      </c>
      <c r="N866" s="274"/>
      <c r="O866" s="127"/>
      <c r="P866" s="275" t="s">
        <v>1160</v>
      </c>
    </row>
    <row r="867" spans="1:16" s="170" customFormat="1" ht="18.75" customHeight="1">
      <c r="A867" s="432"/>
      <c r="B867" s="196">
        <v>1810215455</v>
      </c>
      <c r="C867" s="197" t="s">
        <v>1030</v>
      </c>
      <c r="D867" s="198" t="s">
        <v>1147</v>
      </c>
      <c r="E867" s="125" t="s">
        <v>988</v>
      </c>
      <c r="F867" s="199">
        <v>34582</v>
      </c>
      <c r="G867" s="120" t="s">
        <v>1127</v>
      </c>
      <c r="H867" s="199" t="s">
        <v>982</v>
      </c>
      <c r="I867" s="120"/>
      <c r="J867" s="120"/>
      <c r="K867" s="120"/>
      <c r="L867" s="120">
        <v>88</v>
      </c>
      <c r="M867" s="200" t="str">
        <f t="shared" si="32"/>
        <v>TỐT</v>
      </c>
      <c r="N867" s="274"/>
      <c r="O867" s="127"/>
      <c r="P867" s="275" t="s">
        <v>1160</v>
      </c>
    </row>
    <row r="868" spans="1:16" s="170" customFormat="1" ht="18.75" customHeight="1">
      <c r="A868" s="432"/>
      <c r="B868" s="196">
        <v>1810215457</v>
      </c>
      <c r="C868" s="197" t="s">
        <v>990</v>
      </c>
      <c r="D868" s="198" t="s">
        <v>1140</v>
      </c>
      <c r="E868" s="125" t="s">
        <v>1045</v>
      </c>
      <c r="F868" s="199">
        <v>34354</v>
      </c>
      <c r="G868" s="120" t="s">
        <v>1127</v>
      </c>
      <c r="H868" s="199" t="s">
        <v>982</v>
      </c>
      <c r="I868" s="120"/>
      <c r="J868" s="120"/>
      <c r="K868" s="120"/>
      <c r="L868" s="120">
        <v>88</v>
      </c>
      <c r="M868" s="200" t="str">
        <f t="shared" si="32"/>
        <v>TỐT</v>
      </c>
      <c r="N868" s="274"/>
      <c r="O868" s="127"/>
      <c r="P868" s="275" t="s">
        <v>1160</v>
      </c>
    </row>
    <row r="869" spans="1:16" s="170" customFormat="1" ht="18.75" customHeight="1">
      <c r="A869" s="432"/>
      <c r="B869" s="196">
        <v>1810216595</v>
      </c>
      <c r="C869" s="197" t="s">
        <v>990</v>
      </c>
      <c r="D869" s="198" t="s">
        <v>1011</v>
      </c>
      <c r="E869" s="125" t="s">
        <v>985</v>
      </c>
      <c r="F869" s="199">
        <v>34612</v>
      </c>
      <c r="G869" s="120" t="s">
        <v>1127</v>
      </c>
      <c r="H869" s="199" t="s">
        <v>982</v>
      </c>
      <c r="I869" s="120"/>
      <c r="J869" s="120"/>
      <c r="K869" s="120"/>
      <c r="L869" s="120">
        <v>88</v>
      </c>
      <c r="M869" s="200" t="str">
        <f t="shared" si="32"/>
        <v>TỐT</v>
      </c>
      <c r="N869" s="274"/>
      <c r="O869" s="127"/>
      <c r="P869" s="275" t="s">
        <v>1160</v>
      </c>
    </row>
    <row r="870" spans="1:16" s="170" customFormat="1" ht="18.75" customHeight="1">
      <c r="A870" s="432"/>
      <c r="B870" s="196">
        <v>2126251674</v>
      </c>
      <c r="C870" s="197" t="s">
        <v>990</v>
      </c>
      <c r="D870" s="198" t="s">
        <v>1011</v>
      </c>
      <c r="E870" s="125" t="s">
        <v>1130</v>
      </c>
      <c r="F870" s="199">
        <v>34333</v>
      </c>
      <c r="G870" s="120" t="s">
        <v>1127</v>
      </c>
      <c r="H870" s="199" t="s">
        <v>982</v>
      </c>
      <c r="I870" s="120"/>
      <c r="J870" s="120"/>
      <c r="K870" s="120"/>
      <c r="L870" s="120">
        <v>90</v>
      </c>
      <c r="M870" s="200" t="str">
        <f t="shared" si="32"/>
        <v>X SẮC</v>
      </c>
      <c r="N870" s="274"/>
      <c r="O870" s="127"/>
      <c r="P870" s="275" t="s">
        <v>1160</v>
      </c>
    </row>
    <row r="871" spans="1:16" s="170" customFormat="1" ht="18.75" customHeight="1">
      <c r="A871" s="432"/>
      <c r="B871" s="196">
        <v>2126251677</v>
      </c>
      <c r="C871" s="197" t="s">
        <v>1019</v>
      </c>
      <c r="D871" s="198" t="s">
        <v>1068</v>
      </c>
      <c r="E871" s="125" t="s">
        <v>1009</v>
      </c>
      <c r="F871" s="199">
        <v>34330</v>
      </c>
      <c r="G871" s="120" t="s">
        <v>1127</v>
      </c>
      <c r="H871" s="199" t="s">
        <v>982</v>
      </c>
      <c r="I871" s="120"/>
      <c r="J871" s="120"/>
      <c r="K871" s="120"/>
      <c r="L871" s="120">
        <v>100</v>
      </c>
      <c r="M871" s="200" t="str">
        <f t="shared" si="32"/>
        <v>X SẮC</v>
      </c>
      <c r="N871" s="274"/>
      <c r="O871" s="127"/>
      <c r="P871" s="275" t="s">
        <v>1160</v>
      </c>
    </row>
    <row r="872" spans="1:16" s="170" customFormat="1" ht="18.75" customHeight="1">
      <c r="A872" s="432"/>
      <c r="B872" s="196">
        <v>2126251694</v>
      </c>
      <c r="C872" s="197" t="s">
        <v>1010</v>
      </c>
      <c r="D872" s="198" t="s">
        <v>1011</v>
      </c>
      <c r="E872" s="125" t="s">
        <v>1100</v>
      </c>
      <c r="F872" s="199">
        <v>34152</v>
      </c>
      <c r="G872" s="120" t="s">
        <v>1127</v>
      </c>
      <c r="H872" s="199" t="s">
        <v>982</v>
      </c>
      <c r="I872" s="120"/>
      <c r="J872" s="120"/>
      <c r="K872" s="120"/>
      <c r="L872" s="120">
        <v>90</v>
      </c>
      <c r="M872" s="200" t="str">
        <f t="shared" si="32"/>
        <v>X SẮC</v>
      </c>
      <c r="N872" s="274"/>
      <c r="O872" s="127"/>
      <c r="P872" s="275" t="s">
        <v>1160</v>
      </c>
    </row>
    <row r="873" spans="1:16" s="170" customFormat="1" ht="18.75" customHeight="1">
      <c r="A873" s="432"/>
      <c r="B873" s="196">
        <v>2126261698</v>
      </c>
      <c r="C873" s="197" t="s">
        <v>1019</v>
      </c>
      <c r="D873" s="198" t="s">
        <v>1128</v>
      </c>
      <c r="E873" s="125" t="s">
        <v>981</v>
      </c>
      <c r="F873" s="199">
        <v>34668</v>
      </c>
      <c r="G873" s="120" t="s">
        <v>1127</v>
      </c>
      <c r="H873" s="199" t="s">
        <v>982</v>
      </c>
      <c r="I873" s="120"/>
      <c r="J873" s="120"/>
      <c r="K873" s="120"/>
      <c r="L873" s="120">
        <v>90</v>
      </c>
      <c r="M873" s="200" t="str">
        <f t="shared" si="32"/>
        <v>X SẮC</v>
      </c>
      <c r="N873" s="274"/>
      <c r="O873" s="127"/>
      <c r="P873" s="275" t="s">
        <v>1160</v>
      </c>
    </row>
    <row r="874" spans="1:16" s="170" customFormat="1" ht="18.75" customHeight="1">
      <c r="A874" s="432"/>
      <c r="B874" s="196">
        <v>2126261700</v>
      </c>
      <c r="C874" s="197" t="s">
        <v>1032</v>
      </c>
      <c r="D874" s="198" t="s">
        <v>1131</v>
      </c>
      <c r="E874" s="125" t="s">
        <v>1132</v>
      </c>
      <c r="F874" s="199">
        <v>33936</v>
      </c>
      <c r="G874" s="120" t="s">
        <v>1127</v>
      </c>
      <c r="H874" s="199" t="s">
        <v>982</v>
      </c>
      <c r="I874" s="120"/>
      <c r="J874" s="120"/>
      <c r="K874" s="120"/>
      <c r="L874" s="120">
        <v>95</v>
      </c>
      <c r="M874" s="200" t="str">
        <f t="shared" si="32"/>
        <v>X SẮC</v>
      </c>
      <c r="N874" s="274"/>
      <c r="O874" s="127"/>
      <c r="P874" s="275" t="s">
        <v>1160</v>
      </c>
    </row>
    <row r="875" spans="1:16" s="170" customFormat="1" ht="18.75" customHeight="1">
      <c r="A875" s="432"/>
      <c r="B875" s="196">
        <v>2126261702</v>
      </c>
      <c r="C875" s="197" t="s">
        <v>1052</v>
      </c>
      <c r="D875" s="198" t="s">
        <v>1134</v>
      </c>
      <c r="E875" s="125" t="s">
        <v>1020</v>
      </c>
      <c r="F875" s="199">
        <v>34164</v>
      </c>
      <c r="G875" s="120" t="s">
        <v>1127</v>
      </c>
      <c r="H875" s="199" t="s">
        <v>982</v>
      </c>
      <c r="I875" s="120"/>
      <c r="J875" s="120"/>
      <c r="K875" s="120"/>
      <c r="L875" s="120">
        <v>93</v>
      </c>
      <c r="M875" s="200" t="str">
        <f t="shared" si="32"/>
        <v>X SẮC</v>
      </c>
      <c r="N875" s="274"/>
      <c r="O875" s="127"/>
      <c r="P875" s="275" t="s">
        <v>1160</v>
      </c>
    </row>
    <row r="876" spans="1:16" s="170" customFormat="1" ht="18.75" customHeight="1">
      <c r="A876" s="432"/>
      <c r="B876" s="196">
        <v>2126261705</v>
      </c>
      <c r="C876" s="197" t="s">
        <v>1030</v>
      </c>
      <c r="D876" s="198" t="s">
        <v>1135</v>
      </c>
      <c r="E876" s="125" t="s">
        <v>1136</v>
      </c>
      <c r="F876" s="199">
        <v>34520</v>
      </c>
      <c r="G876" s="120" t="s">
        <v>1127</v>
      </c>
      <c r="H876" s="199" t="s">
        <v>982</v>
      </c>
      <c r="I876" s="120"/>
      <c r="J876" s="120"/>
      <c r="K876" s="120"/>
      <c r="L876" s="120">
        <v>90</v>
      </c>
      <c r="M876" s="200" t="str">
        <f t="shared" si="32"/>
        <v>X SẮC</v>
      </c>
      <c r="N876" s="274"/>
      <c r="O876" s="127"/>
      <c r="P876" s="275" t="s">
        <v>1160</v>
      </c>
    </row>
    <row r="877" spans="1:16" s="170" customFormat="1" ht="18.75" customHeight="1">
      <c r="A877" s="432"/>
      <c r="B877" s="196">
        <v>2126261707</v>
      </c>
      <c r="C877" s="197" t="s">
        <v>990</v>
      </c>
      <c r="D877" s="198" t="s">
        <v>1048</v>
      </c>
      <c r="E877" s="125" t="s">
        <v>1139</v>
      </c>
      <c r="F877" s="199">
        <v>34159</v>
      </c>
      <c r="G877" s="120" t="s">
        <v>1127</v>
      </c>
      <c r="H877" s="199" t="s">
        <v>982</v>
      </c>
      <c r="I877" s="120"/>
      <c r="J877" s="120"/>
      <c r="K877" s="120"/>
      <c r="L877" s="120">
        <v>90</v>
      </c>
      <c r="M877" s="200" t="str">
        <f t="shared" si="32"/>
        <v>X SẮC</v>
      </c>
      <c r="N877" s="274"/>
      <c r="O877" s="127"/>
      <c r="P877" s="275" t="s">
        <v>1160</v>
      </c>
    </row>
    <row r="878" spans="1:16" s="170" customFormat="1" ht="18.75" customHeight="1">
      <c r="A878" s="432"/>
      <c r="B878" s="196">
        <v>2126261711</v>
      </c>
      <c r="C878" s="197" t="s">
        <v>1110</v>
      </c>
      <c r="D878" s="198" t="s">
        <v>1011</v>
      </c>
      <c r="E878" s="125" t="s">
        <v>1141</v>
      </c>
      <c r="F878" s="199">
        <v>34623</v>
      </c>
      <c r="G878" s="120" t="s">
        <v>1127</v>
      </c>
      <c r="H878" s="199" t="s">
        <v>982</v>
      </c>
      <c r="I878" s="120"/>
      <c r="J878" s="120"/>
      <c r="K878" s="120"/>
      <c r="L878" s="120">
        <v>90</v>
      </c>
      <c r="M878" s="200" t="str">
        <f t="shared" si="32"/>
        <v>X SẮC</v>
      </c>
      <c r="N878" s="274"/>
      <c r="O878" s="127"/>
      <c r="P878" s="275" t="s">
        <v>1160</v>
      </c>
    </row>
    <row r="879" spans="1:16" s="170" customFormat="1" ht="18.75" customHeight="1">
      <c r="A879" s="432"/>
      <c r="B879" s="196">
        <v>2126261719</v>
      </c>
      <c r="C879" s="197" t="s">
        <v>979</v>
      </c>
      <c r="D879" s="198" t="s">
        <v>1091</v>
      </c>
      <c r="E879" s="125" t="s">
        <v>988</v>
      </c>
      <c r="F879" s="199">
        <v>34232</v>
      </c>
      <c r="G879" s="120" t="s">
        <v>1127</v>
      </c>
      <c r="H879" s="199" t="s">
        <v>982</v>
      </c>
      <c r="I879" s="120"/>
      <c r="J879" s="120"/>
      <c r="K879" s="120"/>
      <c r="L879" s="120">
        <v>95</v>
      </c>
      <c r="M879" s="200" t="str">
        <f t="shared" si="32"/>
        <v>X SẮC</v>
      </c>
      <c r="N879" s="274"/>
      <c r="O879" s="127"/>
      <c r="P879" s="275" t="s">
        <v>1160</v>
      </c>
    </row>
    <row r="880" spans="1:16" s="170" customFormat="1" ht="18.75" customHeight="1">
      <c r="A880" s="432"/>
      <c r="B880" s="196">
        <v>2126261720</v>
      </c>
      <c r="C880" s="197" t="s">
        <v>987</v>
      </c>
      <c r="D880" s="198" t="s">
        <v>1011</v>
      </c>
      <c r="E880" s="125" t="s">
        <v>988</v>
      </c>
      <c r="F880" s="199">
        <v>34097</v>
      </c>
      <c r="G880" s="120" t="s">
        <v>1127</v>
      </c>
      <c r="H880" s="199" t="s">
        <v>982</v>
      </c>
      <c r="I880" s="120"/>
      <c r="J880" s="120"/>
      <c r="K880" s="120"/>
      <c r="L880" s="120">
        <v>90</v>
      </c>
      <c r="M880" s="200" t="str">
        <f t="shared" si="32"/>
        <v>X SẮC</v>
      </c>
      <c r="N880" s="274"/>
      <c r="O880" s="127"/>
      <c r="P880" s="275" t="s">
        <v>1160</v>
      </c>
    </row>
    <row r="881" spans="1:16" s="170" customFormat="1" ht="18.75" customHeight="1">
      <c r="A881" s="432"/>
      <c r="B881" s="196">
        <v>2126261721</v>
      </c>
      <c r="C881" s="197" t="s">
        <v>990</v>
      </c>
      <c r="D881" s="198" t="s">
        <v>1148</v>
      </c>
      <c r="E881" s="125" t="s">
        <v>1065</v>
      </c>
      <c r="F881" s="199">
        <v>34052</v>
      </c>
      <c r="G881" s="120" t="s">
        <v>1127</v>
      </c>
      <c r="H881" s="199" t="s">
        <v>982</v>
      </c>
      <c r="I881" s="120"/>
      <c r="J881" s="120"/>
      <c r="K881" s="120"/>
      <c r="L881" s="120">
        <v>100</v>
      </c>
      <c r="M881" s="200" t="str">
        <f t="shared" si="32"/>
        <v>X SẮC</v>
      </c>
      <c r="N881" s="274"/>
      <c r="O881" s="127"/>
      <c r="P881" s="275" t="s">
        <v>1160</v>
      </c>
    </row>
    <row r="882" spans="1:16" s="170" customFormat="1" ht="18.75" customHeight="1">
      <c r="A882" s="432"/>
      <c r="B882" s="196">
        <v>2126261744</v>
      </c>
      <c r="C882" s="197" t="s">
        <v>990</v>
      </c>
      <c r="D882" s="198" t="s">
        <v>1149</v>
      </c>
      <c r="E882" s="125" t="s">
        <v>1109</v>
      </c>
      <c r="F882" s="199">
        <v>34335</v>
      </c>
      <c r="G882" s="120" t="s">
        <v>1127</v>
      </c>
      <c r="H882" s="199" t="s">
        <v>982</v>
      </c>
      <c r="I882" s="120"/>
      <c r="J882" s="120"/>
      <c r="K882" s="120"/>
      <c r="L882" s="120">
        <v>88</v>
      </c>
      <c r="M882" s="200" t="str">
        <f t="shared" si="32"/>
        <v>TỐT</v>
      </c>
      <c r="N882" s="274"/>
      <c r="O882" s="127"/>
      <c r="P882" s="275" t="s">
        <v>1160</v>
      </c>
    </row>
    <row r="883" spans="1:16" s="170" customFormat="1" ht="18.75" customHeight="1">
      <c r="A883" s="432"/>
      <c r="B883" s="196">
        <v>2127261494</v>
      </c>
      <c r="C883" s="197" t="s">
        <v>1150</v>
      </c>
      <c r="D883" s="198" t="s">
        <v>1151</v>
      </c>
      <c r="E883" s="125" t="s">
        <v>1152</v>
      </c>
      <c r="F883" s="199">
        <v>33530</v>
      </c>
      <c r="G883" s="120" t="s">
        <v>1127</v>
      </c>
      <c r="H883" s="199" t="s">
        <v>996</v>
      </c>
      <c r="I883" s="120"/>
      <c r="J883" s="120"/>
      <c r="K883" s="120"/>
      <c r="L883" s="120">
        <v>85</v>
      </c>
      <c r="M883" s="200" t="str">
        <f t="shared" si="32"/>
        <v>TỐT</v>
      </c>
      <c r="N883" s="274"/>
      <c r="O883" s="127"/>
      <c r="P883" s="275" t="s">
        <v>1160</v>
      </c>
    </row>
    <row r="884" spans="1:16" s="170" customFormat="1" ht="18.75" customHeight="1">
      <c r="A884" s="432"/>
      <c r="B884" s="196">
        <v>2127261695</v>
      </c>
      <c r="C884" s="197" t="s">
        <v>999</v>
      </c>
      <c r="D884" s="198" t="s">
        <v>988</v>
      </c>
      <c r="E884" s="125" t="s">
        <v>981</v>
      </c>
      <c r="F884" s="199">
        <v>33826</v>
      </c>
      <c r="G884" s="120" t="s">
        <v>1127</v>
      </c>
      <c r="H884" s="199" t="s">
        <v>996</v>
      </c>
      <c r="I884" s="120"/>
      <c r="J884" s="120"/>
      <c r="K884" s="120"/>
      <c r="L884" s="120">
        <v>87</v>
      </c>
      <c r="M884" s="200" t="str">
        <f t="shared" si="32"/>
        <v>TỐT</v>
      </c>
      <c r="N884" s="274"/>
      <c r="O884" s="127"/>
      <c r="P884" s="275" t="s">
        <v>1160</v>
      </c>
    </row>
    <row r="885" spans="1:16" s="170" customFormat="1" ht="18.75" customHeight="1">
      <c r="A885" s="432"/>
      <c r="B885" s="196">
        <v>2127261697</v>
      </c>
      <c r="C885" s="197" t="s">
        <v>979</v>
      </c>
      <c r="D885" s="198" t="s">
        <v>1151</v>
      </c>
      <c r="E885" s="125" t="s">
        <v>981</v>
      </c>
      <c r="F885" s="199">
        <v>32560</v>
      </c>
      <c r="G885" s="120" t="s">
        <v>1127</v>
      </c>
      <c r="H885" s="199" t="s">
        <v>996</v>
      </c>
      <c r="I885" s="214"/>
      <c r="J885" s="214"/>
      <c r="K885" s="214"/>
      <c r="L885" s="120">
        <v>0</v>
      </c>
      <c r="M885" s="200" t="str">
        <f t="shared" si="32"/>
        <v>KÉM</v>
      </c>
      <c r="N885" s="274" t="s">
        <v>1144</v>
      </c>
      <c r="O885" s="127"/>
      <c r="P885" s="275" t="s">
        <v>1160</v>
      </c>
    </row>
    <row r="886" spans="1:16" s="170" customFormat="1" ht="18.75" customHeight="1">
      <c r="A886" s="432"/>
      <c r="B886" s="196">
        <v>2127261706</v>
      </c>
      <c r="C886" s="197" t="s">
        <v>1030</v>
      </c>
      <c r="D886" s="198" t="s">
        <v>1137</v>
      </c>
      <c r="E886" s="125" t="s">
        <v>1138</v>
      </c>
      <c r="F886" s="199">
        <v>32648</v>
      </c>
      <c r="G886" s="120" t="s">
        <v>1127</v>
      </c>
      <c r="H886" s="199" t="s">
        <v>996</v>
      </c>
      <c r="I886" s="120"/>
      <c r="J886" s="120"/>
      <c r="K886" s="120"/>
      <c r="L886" s="120">
        <v>90</v>
      </c>
      <c r="M886" s="200" t="str">
        <f t="shared" si="32"/>
        <v>X SẮC</v>
      </c>
      <c r="N886" s="274"/>
      <c r="O886" s="127"/>
      <c r="P886" s="275" t="s">
        <v>1160</v>
      </c>
    </row>
    <row r="887" spans="1:16" s="170" customFormat="1" ht="18.75" customHeight="1">
      <c r="A887" s="432"/>
      <c r="B887" s="196">
        <v>2127261717</v>
      </c>
      <c r="C887" s="197" t="s">
        <v>987</v>
      </c>
      <c r="D887" s="198" t="s">
        <v>1033</v>
      </c>
      <c r="E887" s="125" t="s">
        <v>1146</v>
      </c>
      <c r="F887" s="199">
        <v>34026</v>
      </c>
      <c r="G887" s="120" t="s">
        <v>1127</v>
      </c>
      <c r="H887" s="199" t="s">
        <v>996</v>
      </c>
      <c r="I887" s="120"/>
      <c r="J887" s="120"/>
      <c r="K887" s="120"/>
      <c r="L887" s="120">
        <v>100</v>
      </c>
      <c r="M887" s="200" t="str">
        <f t="shared" si="32"/>
        <v>X SẮC</v>
      </c>
      <c r="N887" s="274"/>
      <c r="O887" s="127"/>
      <c r="P887" s="275" t="s">
        <v>1160</v>
      </c>
    </row>
    <row r="888" spans="1:16" s="170" customFormat="1" ht="18.75" customHeight="1">
      <c r="A888" s="432"/>
      <c r="B888" s="196">
        <v>2126251694</v>
      </c>
      <c r="C888" s="197" t="s">
        <v>1010</v>
      </c>
      <c r="D888" s="198" t="s">
        <v>1011</v>
      </c>
      <c r="E888" s="125" t="s">
        <v>1100</v>
      </c>
      <c r="F888" s="199">
        <v>34152</v>
      </c>
      <c r="G888" s="120" t="s">
        <v>1127</v>
      </c>
      <c r="H888" s="199"/>
      <c r="I888" s="120"/>
      <c r="J888" s="120"/>
      <c r="K888" s="120"/>
      <c r="L888" s="120">
        <v>0</v>
      </c>
      <c r="M888" s="200" t="str">
        <f t="shared" ref="M888:M915" si="33">IF(L888&gt;=90,"X SẮC",IF(L888&gt;=80,"TỐT",IF(L888&gt;=65,"KHÁ",IF(L888&gt;=50,"T. BÌNH",IF(L888&gt;=35,"YẾU","KÉM")))))</f>
        <v>KÉM</v>
      </c>
      <c r="N888" s="274" t="s">
        <v>1503</v>
      </c>
      <c r="O888" s="291"/>
      <c r="P888" s="275" t="s">
        <v>1513</v>
      </c>
    </row>
    <row r="889" spans="1:16" s="170" customFormat="1" ht="18.75" customHeight="1">
      <c r="A889" s="432"/>
      <c r="B889" s="196">
        <v>2126261744</v>
      </c>
      <c r="C889" s="197" t="s">
        <v>990</v>
      </c>
      <c r="D889" s="198" t="s">
        <v>1149</v>
      </c>
      <c r="E889" s="125" t="s">
        <v>1109</v>
      </c>
      <c r="F889" s="199">
        <v>34335</v>
      </c>
      <c r="G889" s="120" t="s">
        <v>1127</v>
      </c>
      <c r="H889" s="199"/>
      <c r="I889" s="120"/>
      <c r="J889" s="120"/>
      <c r="K889" s="120"/>
      <c r="L889" s="120">
        <v>0</v>
      </c>
      <c r="M889" s="200" t="str">
        <f t="shared" si="33"/>
        <v>KÉM</v>
      </c>
      <c r="N889" s="274" t="s">
        <v>1503</v>
      </c>
      <c r="O889" s="291"/>
      <c r="P889" s="275" t="s">
        <v>1513</v>
      </c>
    </row>
    <row r="890" spans="1:16" s="170" customFormat="1" ht="18.75" customHeight="1">
      <c r="A890" s="432"/>
      <c r="B890" s="196">
        <v>2127261494</v>
      </c>
      <c r="C890" s="197" t="s">
        <v>1150</v>
      </c>
      <c r="D890" s="198" t="s">
        <v>1151</v>
      </c>
      <c r="E890" s="125" t="s">
        <v>1152</v>
      </c>
      <c r="F890" s="199">
        <v>33530</v>
      </c>
      <c r="G890" s="120" t="s">
        <v>1127</v>
      </c>
      <c r="H890" s="199"/>
      <c r="I890" s="120"/>
      <c r="J890" s="120"/>
      <c r="K890" s="120"/>
      <c r="L890" s="120">
        <v>0</v>
      </c>
      <c r="M890" s="200" t="str">
        <f t="shared" si="33"/>
        <v>KÉM</v>
      </c>
      <c r="N890" s="274" t="s">
        <v>1503</v>
      </c>
      <c r="O890" s="291"/>
      <c r="P890" s="275" t="s">
        <v>1513</v>
      </c>
    </row>
    <row r="891" spans="1:16" s="170" customFormat="1" ht="18.75" customHeight="1">
      <c r="A891" s="432"/>
      <c r="B891" s="196">
        <v>2127261697</v>
      </c>
      <c r="C891" s="197" t="s">
        <v>979</v>
      </c>
      <c r="D891" s="198" t="s">
        <v>1151</v>
      </c>
      <c r="E891" s="125" t="s">
        <v>981</v>
      </c>
      <c r="F891" s="199">
        <v>32560</v>
      </c>
      <c r="G891" s="120" t="s">
        <v>1127</v>
      </c>
      <c r="H891" s="199"/>
      <c r="I891" s="120"/>
      <c r="J891" s="120"/>
      <c r="K891" s="120"/>
      <c r="L891" s="120">
        <v>0</v>
      </c>
      <c r="M891" s="200" t="str">
        <f t="shared" si="33"/>
        <v>KÉM</v>
      </c>
      <c r="N891" s="274" t="s">
        <v>1503</v>
      </c>
      <c r="O891" s="291"/>
      <c r="P891" s="275" t="s">
        <v>1513</v>
      </c>
    </row>
    <row r="892" spans="1:16" s="170" customFormat="1" ht="18.75" customHeight="1">
      <c r="A892" s="432"/>
      <c r="B892" s="196">
        <v>1810216644</v>
      </c>
      <c r="C892" s="197" t="s">
        <v>990</v>
      </c>
      <c r="D892" s="198" t="s">
        <v>1091</v>
      </c>
      <c r="E892" s="125" t="s">
        <v>1065</v>
      </c>
      <c r="F892" s="199">
        <v>34177</v>
      </c>
      <c r="G892" s="120" t="s">
        <v>1504</v>
      </c>
      <c r="H892" s="199"/>
      <c r="I892" s="120"/>
      <c r="J892" s="120"/>
      <c r="K892" s="120"/>
      <c r="L892" s="120">
        <v>87</v>
      </c>
      <c r="M892" s="200" t="str">
        <f t="shared" si="33"/>
        <v>TỐT</v>
      </c>
      <c r="N892" s="274"/>
      <c r="O892" s="291"/>
      <c r="P892" s="275" t="s">
        <v>1513</v>
      </c>
    </row>
    <row r="893" spans="1:16" s="170" customFormat="1" ht="18.75" customHeight="1">
      <c r="A893" s="432"/>
      <c r="B893" s="196">
        <v>171326032</v>
      </c>
      <c r="C893" s="197" t="s">
        <v>1030</v>
      </c>
      <c r="D893" s="198" t="s">
        <v>1505</v>
      </c>
      <c r="E893" s="125" t="s">
        <v>1065</v>
      </c>
      <c r="F893" s="199">
        <v>33692</v>
      </c>
      <c r="G893" s="120" t="s">
        <v>1504</v>
      </c>
      <c r="H893" s="199"/>
      <c r="I893" s="120"/>
      <c r="J893" s="120"/>
      <c r="K893" s="120"/>
      <c r="L893" s="120">
        <v>0</v>
      </c>
      <c r="M893" s="200" t="str">
        <f t="shared" si="33"/>
        <v>KÉM</v>
      </c>
      <c r="N893" s="274" t="s">
        <v>1506</v>
      </c>
      <c r="O893" s="291"/>
      <c r="P893" s="275" t="s">
        <v>1513</v>
      </c>
    </row>
    <row r="894" spans="1:16" s="170" customFormat="1" ht="18.75" customHeight="1">
      <c r="A894" s="432"/>
      <c r="B894" s="196">
        <v>2126261724</v>
      </c>
      <c r="C894" s="197" t="s">
        <v>1463</v>
      </c>
      <c r="D894" s="198" t="s">
        <v>1430</v>
      </c>
      <c r="E894" s="125" t="s">
        <v>1260</v>
      </c>
      <c r="F894" s="199">
        <v>33664</v>
      </c>
      <c r="G894" s="120" t="s">
        <v>1504</v>
      </c>
      <c r="H894" s="199"/>
      <c r="I894" s="120"/>
      <c r="J894" s="120"/>
      <c r="K894" s="120"/>
      <c r="L894" s="120">
        <v>0</v>
      </c>
      <c r="M894" s="200" t="str">
        <f t="shared" si="33"/>
        <v>KÉM</v>
      </c>
      <c r="N894" s="274" t="s">
        <v>1506</v>
      </c>
      <c r="O894" s="291"/>
      <c r="P894" s="275" t="s">
        <v>1513</v>
      </c>
    </row>
    <row r="895" spans="1:16" s="170" customFormat="1" ht="18.75" customHeight="1">
      <c r="A895" s="432"/>
      <c r="B895" s="196">
        <v>2126261725</v>
      </c>
      <c r="C895" s="197" t="s">
        <v>997</v>
      </c>
      <c r="D895" s="198" t="s">
        <v>1022</v>
      </c>
      <c r="E895" s="125" t="s">
        <v>1181</v>
      </c>
      <c r="F895" s="199">
        <v>34401</v>
      </c>
      <c r="G895" s="120" t="s">
        <v>1504</v>
      </c>
      <c r="H895" s="199" t="s">
        <v>982</v>
      </c>
      <c r="I895" s="120"/>
      <c r="J895" s="120"/>
      <c r="K895" s="120"/>
      <c r="L895" s="120">
        <v>84</v>
      </c>
      <c r="M895" s="200" t="str">
        <f t="shared" si="33"/>
        <v>TỐT</v>
      </c>
      <c r="N895" s="274"/>
      <c r="O895" s="291"/>
      <c r="P895" s="275" t="s">
        <v>1513</v>
      </c>
    </row>
    <row r="896" spans="1:16" s="170" customFormat="1" ht="18.75" customHeight="1">
      <c r="A896" s="432"/>
      <c r="B896" s="196">
        <v>2127261726</v>
      </c>
      <c r="C896" s="197" t="s">
        <v>990</v>
      </c>
      <c r="D896" s="198" t="s">
        <v>1035</v>
      </c>
      <c r="E896" s="125" t="s">
        <v>1286</v>
      </c>
      <c r="F896" s="199">
        <v>33689</v>
      </c>
      <c r="G896" s="120" t="s">
        <v>1504</v>
      </c>
      <c r="H896" s="199" t="s">
        <v>996</v>
      </c>
      <c r="I896" s="120"/>
      <c r="J896" s="120"/>
      <c r="K896" s="120"/>
      <c r="L896" s="120">
        <v>80</v>
      </c>
      <c r="M896" s="200" t="str">
        <f t="shared" si="33"/>
        <v>TỐT</v>
      </c>
      <c r="N896" s="274"/>
      <c r="O896" s="291"/>
      <c r="P896" s="275" t="s">
        <v>1513</v>
      </c>
    </row>
    <row r="897" spans="1:16" s="170" customFormat="1" ht="18.75" customHeight="1">
      <c r="A897" s="432"/>
      <c r="B897" s="196">
        <v>161325856</v>
      </c>
      <c r="C897" s="197" t="s">
        <v>990</v>
      </c>
      <c r="D897" s="198" t="s">
        <v>1108</v>
      </c>
      <c r="E897" s="125" t="s">
        <v>1076</v>
      </c>
      <c r="F897" s="199">
        <v>33604</v>
      </c>
      <c r="G897" s="120" t="s">
        <v>1504</v>
      </c>
      <c r="H897" s="199" t="s">
        <v>982</v>
      </c>
      <c r="I897" s="120"/>
      <c r="J897" s="120"/>
      <c r="K897" s="120"/>
      <c r="L897" s="120">
        <v>84</v>
      </c>
      <c r="M897" s="200" t="str">
        <f t="shared" si="33"/>
        <v>TỐT</v>
      </c>
      <c r="N897" s="274"/>
      <c r="O897" s="291"/>
      <c r="P897" s="275" t="s">
        <v>1513</v>
      </c>
    </row>
    <row r="898" spans="1:16" s="170" customFormat="1" ht="18.75" customHeight="1">
      <c r="A898" s="432"/>
      <c r="B898" s="196">
        <v>2126261732</v>
      </c>
      <c r="C898" s="197" t="s">
        <v>1052</v>
      </c>
      <c r="D898" s="198" t="s">
        <v>1011</v>
      </c>
      <c r="E898" s="125" t="s">
        <v>1050</v>
      </c>
      <c r="F898" s="199">
        <v>33794</v>
      </c>
      <c r="G898" s="120" t="s">
        <v>1504</v>
      </c>
      <c r="H898" s="199" t="s">
        <v>982</v>
      </c>
      <c r="I898" s="120"/>
      <c r="J898" s="120"/>
      <c r="K898" s="120"/>
      <c r="L898" s="120">
        <v>87</v>
      </c>
      <c r="M898" s="200" t="str">
        <f t="shared" si="33"/>
        <v>TỐT</v>
      </c>
      <c r="N898" s="274"/>
      <c r="O898" s="291"/>
      <c r="P898" s="275" t="s">
        <v>1513</v>
      </c>
    </row>
    <row r="899" spans="1:16" s="170" customFormat="1" ht="18.75" customHeight="1">
      <c r="A899" s="432"/>
      <c r="B899" s="196">
        <v>2126261733</v>
      </c>
      <c r="C899" s="197" t="s">
        <v>1052</v>
      </c>
      <c r="D899" s="198" t="s">
        <v>1022</v>
      </c>
      <c r="E899" s="125" t="s">
        <v>1091</v>
      </c>
      <c r="F899" s="199">
        <v>33811</v>
      </c>
      <c r="G899" s="120" t="s">
        <v>1504</v>
      </c>
      <c r="H899" s="199" t="s">
        <v>982</v>
      </c>
      <c r="I899" s="120"/>
      <c r="J899" s="120"/>
      <c r="K899" s="120"/>
      <c r="L899" s="120">
        <v>87</v>
      </c>
      <c r="M899" s="200" t="str">
        <f t="shared" si="33"/>
        <v>TỐT</v>
      </c>
      <c r="N899" s="274"/>
      <c r="O899" s="291"/>
      <c r="P899" s="275" t="s">
        <v>1513</v>
      </c>
    </row>
    <row r="900" spans="1:16" s="170" customFormat="1" ht="18.75" customHeight="1">
      <c r="A900" s="432"/>
      <c r="B900" s="196">
        <v>2126261734</v>
      </c>
      <c r="C900" s="197" t="s">
        <v>1019</v>
      </c>
      <c r="D900" s="198" t="s">
        <v>1006</v>
      </c>
      <c r="E900" s="125" t="s">
        <v>1091</v>
      </c>
      <c r="F900" s="199">
        <v>34042</v>
      </c>
      <c r="G900" s="120" t="s">
        <v>1504</v>
      </c>
      <c r="H900" s="199" t="s">
        <v>982</v>
      </c>
      <c r="I900" s="120"/>
      <c r="J900" s="120"/>
      <c r="K900" s="120"/>
      <c r="L900" s="120">
        <v>84</v>
      </c>
      <c r="M900" s="200" t="str">
        <f t="shared" si="33"/>
        <v>TỐT</v>
      </c>
      <c r="N900" s="274"/>
      <c r="O900" s="291"/>
      <c r="P900" s="275" t="s">
        <v>1513</v>
      </c>
    </row>
    <row r="901" spans="1:16" s="170" customFormat="1" ht="18.75" customHeight="1">
      <c r="A901" s="432"/>
      <c r="B901" s="196">
        <v>1810213730</v>
      </c>
      <c r="C901" s="197" t="s">
        <v>997</v>
      </c>
      <c r="D901" s="198" t="s">
        <v>1038</v>
      </c>
      <c r="E901" s="125" t="s">
        <v>1091</v>
      </c>
      <c r="F901" s="199">
        <v>34374</v>
      </c>
      <c r="G901" s="120" t="s">
        <v>1504</v>
      </c>
      <c r="H901" s="199" t="s">
        <v>982</v>
      </c>
      <c r="I901" s="120"/>
      <c r="J901" s="120"/>
      <c r="K901" s="120"/>
      <c r="L901" s="120">
        <v>84</v>
      </c>
      <c r="M901" s="200" t="str">
        <f t="shared" si="33"/>
        <v>TỐT</v>
      </c>
      <c r="N901" s="274"/>
      <c r="O901" s="291"/>
      <c r="P901" s="275" t="s">
        <v>1513</v>
      </c>
    </row>
    <row r="902" spans="1:16" s="170" customFormat="1" ht="18.75" customHeight="1">
      <c r="A902" s="432"/>
      <c r="B902" s="196">
        <v>2126261742</v>
      </c>
      <c r="C902" s="197" t="s">
        <v>987</v>
      </c>
      <c r="D902" s="198" t="s">
        <v>1507</v>
      </c>
      <c r="E902" s="125" t="s">
        <v>1104</v>
      </c>
      <c r="F902" s="199">
        <v>33458</v>
      </c>
      <c r="G902" s="120" t="s">
        <v>1504</v>
      </c>
      <c r="H902" s="120" t="s">
        <v>982</v>
      </c>
      <c r="I902" s="120"/>
      <c r="J902" s="120"/>
      <c r="K902" s="120"/>
      <c r="L902" s="120">
        <v>84</v>
      </c>
      <c r="M902" s="200" t="str">
        <f t="shared" si="33"/>
        <v>TỐT</v>
      </c>
      <c r="N902" s="274"/>
      <c r="O902" s="291"/>
      <c r="P902" s="275" t="s">
        <v>1513</v>
      </c>
    </row>
    <row r="903" spans="1:16" s="170" customFormat="1" ht="18.75" customHeight="1">
      <c r="A903" s="432"/>
      <c r="B903" s="196">
        <v>1810215770</v>
      </c>
      <c r="C903" s="197" t="s">
        <v>987</v>
      </c>
      <c r="D903" s="198" t="s">
        <v>1020</v>
      </c>
      <c r="E903" s="125" t="s">
        <v>1104</v>
      </c>
      <c r="F903" s="199">
        <v>34558</v>
      </c>
      <c r="G903" s="120" t="s">
        <v>1504</v>
      </c>
      <c r="H903" s="120" t="s">
        <v>982</v>
      </c>
      <c r="I903" s="120"/>
      <c r="J903" s="120"/>
      <c r="K903" s="120"/>
      <c r="L903" s="120">
        <v>84</v>
      </c>
      <c r="M903" s="200" t="str">
        <f t="shared" si="33"/>
        <v>TỐT</v>
      </c>
      <c r="N903" s="274"/>
      <c r="O903" s="291"/>
      <c r="P903" s="275" t="s">
        <v>1513</v>
      </c>
    </row>
    <row r="904" spans="1:16" s="170" customFormat="1" ht="18.75" customHeight="1">
      <c r="A904" s="432"/>
      <c r="B904" s="196">
        <v>161325739</v>
      </c>
      <c r="C904" s="197" t="s">
        <v>1221</v>
      </c>
      <c r="D904" s="198" t="s">
        <v>1038</v>
      </c>
      <c r="E904" s="125" t="s">
        <v>1104</v>
      </c>
      <c r="F904" s="199">
        <v>33739</v>
      </c>
      <c r="G904" s="120" t="s">
        <v>1504</v>
      </c>
      <c r="H904" s="120" t="s">
        <v>982</v>
      </c>
      <c r="I904" s="120"/>
      <c r="J904" s="120"/>
      <c r="K904" s="120"/>
      <c r="L904" s="120">
        <v>97</v>
      </c>
      <c r="M904" s="200" t="str">
        <f t="shared" si="33"/>
        <v>X SẮC</v>
      </c>
      <c r="N904" s="274"/>
      <c r="O904" s="291"/>
      <c r="P904" s="275" t="s">
        <v>1513</v>
      </c>
    </row>
    <row r="905" spans="1:16" s="170" customFormat="1" ht="18.75" customHeight="1">
      <c r="A905" s="432"/>
      <c r="B905" s="196">
        <v>1811216486</v>
      </c>
      <c r="C905" s="197" t="s">
        <v>1118</v>
      </c>
      <c r="D905" s="198" t="s">
        <v>1435</v>
      </c>
      <c r="E905" s="125" t="s">
        <v>1114</v>
      </c>
      <c r="F905" s="199">
        <v>34555</v>
      </c>
      <c r="G905" s="120" t="s">
        <v>1504</v>
      </c>
      <c r="H905" s="120" t="s">
        <v>996</v>
      </c>
      <c r="I905" s="120"/>
      <c r="J905" s="120"/>
      <c r="K905" s="120"/>
      <c r="L905" s="120">
        <v>84</v>
      </c>
      <c r="M905" s="200" t="str">
        <f t="shared" si="33"/>
        <v>TỐT</v>
      </c>
      <c r="N905" s="274"/>
      <c r="O905" s="291"/>
      <c r="P905" s="275" t="s">
        <v>1513</v>
      </c>
    </row>
    <row r="906" spans="1:16" s="170" customFormat="1" ht="18.75" customHeight="1">
      <c r="A906" s="432"/>
      <c r="B906" s="196">
        <v>2126261746</v>
      </c>
      <c r="C906" s="197" t="s">
        <v>993</v>
      </c>
      <c r="D906" s="198" t="s">
        <v>1022</v>
      </c>
      <c r="E906" s="125" t="s">
        <v>1288</v>
      </c>
      <c r="F906" s="199">
        <v>33044</v>
      </c>
      <c r="G906" s="120" t="s">
        <v>1504</v>
      </c>
      <c r="H906" s="120" t="s">
        <v>982</v>
      </c>
      <c r="I906" s="120"/>
      <c r="J906" s="120"/>
      <c r="K906" s="120"/>
      <c r="L906" s="120">
        <v>97</v>
      </c>
      <c r="M906" s="200" t="str">
        <f t="shared" si="33"/>
        <v>X SẮC</v>
      </c>
      <c r="N906" s="274"/>
      <c r="O906" s="291"/>
      <c r="P906" s="275" t="s">
        <v>1513</v>
      </c>
    </row>
    <row r="907" spans="1:16" s="170" customFormat="1" ht="18.75" customHeight="1">
      <c r="A907" s="432"/>
      <c r="B907" s="196">
        <v>2126261748</v>
      </c>
      <c r="C907" s="197" t="s">
        <v>990</v>
      </c>
      <c r="D907" s="198" t="s">
        <v>1508</v>
      </c>
      <c r="E907" s="125" t="s">
        <v>1120</v>
      </c>
      <c r="F907" s="199">
        <v>33319</v>
      </c>
      <c r="G907" s="120" t="s">
        <v>1504</v>
      </c>
      <c r="H907" s="120" t="s">
        <v>982</v>
      </c>
      <c r="I907" s="120"/>
      <c r="J907" s="120"/>
      <c r="K907" s="120"/>
      <c r="L907" s="120">
        <v>84</v>
      </c>
      <c r="M907" s="200" t="str">
        <f t="shared" si="33"/>
        <v>TỐT</v>
      </c>
      <c r="N907" s="274"/>
      <c r="O907" s="291"/>
      <c r="P907" s="275" t="s">
        <v>1513</v>
      </c>
    </row>
    <row r="908" spans="1:16" s="170" customFormat="1" ht="18.75" customHeight="1">
      <c r="A908" s="432"/>
      <c r="B908" s="196">
        <v>161326599</v>
      </c>
      <c r="C908" s="197" t="s">
        <v>987</v>
      </c>
      <c r="D908" s="198" t="s">
        <v>1331</v>
      </c>
      <c r="E908" s="125" t="s">
        <v>1120</v>
      </c>
      <c r="F908" s="199">
        <v>33839</v>
      </c>
      <c r="G908" s="120" t="s">
        <v>1504</v>
      </c>
      <c r="H908" s="120" t="s">
        <v>982</v>
      </c>
      <c r="I908" s="120"/>
      <c r="J908" s="120"/>
      <c r="K908" s="120"/>
      <c r="L908" s="120">
        <v>0</v>
      </c>
      <c r="M908" s="200" t="str">
        <f t="shared" si="33"/>
        <v>KÉM</v>
      </c>
      <c r="N908" s="274" t="s">
        <v>1509</v>
      </c>
      <c r="O908" s="291"/>
      <c r="P908" s="275" t="s">
        <v>1513</v>
      </c>
    </row>
    <row r="909" spans="1:16" s="170" customFormat="1" ht="18.75" customHeight="1">
      <c r="A909" s="432"/>
      <c r="B909" s="196">
        <v>1810214479</v>
      </c>
      <c r="C909" s="197" t="s">
        <v>990</v>
      </c>
      <c r="D909" s="198" t="s">
        <v>1038</v>
      </c>
      <c r="E909" s="125" t="s">
        <v>989</v>
      </c>
      <c r="F909" s="199">
        <v>34505</v>
      </c>
      <c r="G909" s="120" t="s">
        <v>1504</v>
      </c>
      <c r="H909" s="120" t="s">
        <v>982</v>
      </c>
      <c r="I909" s="120"/>
      <c r="J909" s="120"/>
      <c r="K909" s="120"/>
      <c r="L909" s="120">
        <v>84</v>
      </c>
      <c r="M909" s="200" t="str">
        <f t="shared" si="33"/>
        <v>TỐT</v>
      </c>
      <c r="N909" s="274"/>
      <c r="O909" s="291"/>
      <c r="P909" s="275" t="s">
        <v>1513</v>
      </c>
    </row>
    <row r="910" spans="1:16" s="170" customFormat="1" ht="18.75" customHeight="1">
      <c r="A910" s="432"/>
      <c r="B910" s="196">
        <v>2126261751</v>
      </c>
      <c r="C910" s="197" t="s">
        <v>1367</v>
      </c>
      <c r="D910" s="198" t="s">
        <v>1507</v>
      </c>
      <c r="E910" s="125" t="s">
        <v>1096</v>
      </c>
      <c r="F910" s="199">
        <v>33329</v>
      </c>
      <c r="G910" s="120" t="s">
        <v>1504</v>
      </c>
      <c r="H910" s="120" t="s">
        <v>982</v>
      </c>
      <c r="I910" s="120"/>
      <c r="J910" s="120"/>
      <c r="K910" s="120"/>
      <c r="L910" s="120">
        <v>84</v>
      </c>
      <c r="M910" s="200" t="str">
        <f t="shared" si="33"/>
        <v>TỐT</v>
      </c>
      <c r="N910" s="274"/>
      <c r="O910" s="291"/>
      <c r="P910" s="275" t="s">
        <v>1513</v>
      </c>
    </row>
    <row r="911" spans="1:16" s="170" customFormat="1" ht="18.75" customHeight="1">
      <c r="A911" s="432"/>
      <c r="B911" s="196">
        <v>2127261752</v>
      </c>
      <c r="C911" s="197" t="s">
        <v>990</v>
      </c>
      <c r="D911" s="198" t="s">
        <v>1137</v>
      </c>
      <c r="E911" s="125" t="s">
        <v>1397</v>
      </c>
      <c r="F911" s="199">
        <v>33393</v>
      </c>
      <c r="G911" s="120" t="s">
        <v>1504</v>
      </c>
      <c r="H911" s="120" t="s">
        <v>996</v>
      </c>
      <c r="I911" s="120"/>
      <c r="J911" s="120"/>
      <c r="K911" s="120"/>
      <c r="L911" s="120">
        <v>84</v>
      </c>
      <c r="M911" s="200" t="str">
        <f t="shared" si="33"/>
        <v>TỐT</v>
      </c>
      <c r="N911" s="274"/>
      <c r="O911" s="291"/>
      <c r="P911" s="275" t="s">
        <v>1513</v>
      </c>
    </row>
    <row r="912" spans="1:16" s="170" customFormat="1" ht="18.75" customHeight="1">
      <c r="A912" s="432"/>
      <c r="B912" s="196">
        <v>2126261753</v>
      </c>
      <c r="C912" s="197" t="s">
        <v>987</v>
      </c>
      <c r="D912" s="198" t="s">
        <v>1011</v>
      </c>
      <c r="E912" s="125" t="s">
        <v>1126</v>
      </c>
      <c r="F912" s="199">
        <v>33458</v>
      </c>
      <c r="G912" s="120" t="s">
        <v>1504</v>
      </c>
      <c r="H912" s="120" t="s">
        <v>982</v>
      </c>
      <c r="I912" s="120"/>
      <c r="J912" s="120"/>
      <c r="K912" s="120"/>
      <c r="L912" s="120">
        <v>84</v>
      </c>
      <c r="M912" s="200" t="str">
        <f t="shared" si="33"/>
        <v>TỐT</v>
      </c>
      <c r="N912" s="274"/>
      <c r="O912" s="291"/>
      <c r="P912" s="275" t="s">
        <v>1513</v>
      </c>
    </row>
    <row r="913" spans="1:16" s="170" customFormat="1" ht="18.75" customHeight="1">
      <c r="A913" s="432"/>
      <c r="B913" s="196">
        <v>2126261387</v>
      </c>
      <c r="C913" s="197" t="s">
        <v>1510</v>
      </c>
      <c r="D913" s="198" t="s">
        <v>1511</v>
      </c>
      <c r="E913" s="125" t="s">
        <v>1050</v>
      </c>
      <c r="F913" s="199">
        <v>33311</v>
      </c>
      <c r="G913" s="120" t="s">
        <v>1504</v>
      </c>
      <c r="H913" s="120" t="s">
        <v>982</v>
      </c>
      <c r="I913" s="120"/>
      <c r="J913" s="120"/>
      <c r="K913" s="120"/>
      <c r="L913" s="120">
        <v>87</v>
      </c>
      <c r="M913" s="200" t="str">
        <f t="shared" si="33"/>
        <v>TỐT</v>
      </c>
      <c r="N913" s="274"/>
      <c r="O913" s="291"/>
      <c r="P913" s="275" t="s">
        <v>1513</v>
      </c>
    </row>
    <row r="914" spans="1:16" s="170" customFormat="1" ht="18.75" customHeight="1">
      <c r="A914" s="432"/>
      <c r="B914" s="196">
        <v>2126261730</v>
      </c>
      <c r="C914" s="197" t="s">
        <v>990</v>
      </c>
      <c r="D914" s="198" t="s">
        <v>1022</v>
      </c>
      <c r="E914" s="125" t="s">
        <v>1085</v>
      </c>
      <c r="F914" s="199">
        <v>33517</v>
      </c>
      <c r="G914" s="120" t="s">
        <v>1504</v>
      </c>
      <c r="H914" s="120"/>
      <c r="I914" s="120"/>
      <c r="J914" s="120"/>
      <c r="K914" s="120"/>
      <c r="L914" s="120"/>
      <c r="M914" s="200" t="str">
        <f t="shared" si="33"/>
        <v>KÉM</v>
      </c>
      <c r="N914" s="274" t="s">
        <v>1506</v>
      </c>
      <c r="O914" s="291"/>
      <c r="P914" s="275" t="s">
        <v>1513</v>
      </c>
    </row>
    <row r="915" spans="1:16" s="170" customFormat="1" ht="18.75" customHeight="1">
      <c r="A915" s="432"/>
      <c r="B915" s="196">
        <v>2126261735</v>
      </c>
      <c r="C915" s="197" t="s">
        <v>990</v>
      </c>
      <c r="D915" s="198" t="s">
        <v>1458</v>
      </c>
      <c r="E915" s="125" t="s">
        <v>1091</v>
      </c>
      <c r="F915" s="199">
        <v>34198</v>
      </c>
      <c r="G915" s="120" t="s">
        <v>1504</v>
      </c>
      <c r="H915" s="120"/>
      <c r="I915" s="120"/>
      <c r="J915" s="120"/>
      <c r="K915" s="120"/>
      <c r="L915" s="120"/>
      <c r="M915" s="200" t="str">
        <f t="shared" si="33"/>
        <v>KÉM</v>
      </c>
      <c r="N915" s="274" t="s">
        <v>1506</v>
      </c>
      <c r="O915" s="291"/>
      <c r="P915" s="275" t="s">
        <v>1513</v>
      </c>
    </row>
    <row r="916" spans="1:16" ht="18.75" customHeight="1">
      <c r="A916" s="432"/>
    </row>
    <row r="917" spans="1:16" s="170" customFormat="1" ht="18.75" customHeight="1">
      <c r="A917" s="432"/>
      <c r="B917" s="196">
        <v>2127251675</v>
      </c>
      <c r="C917" s="197" t="s">
        <v>1110</v>
      </c>
      <c r="D917" s="198" t="s">
        <v>1186</v>
      </c>
      <c r="E917" s="125" t="s">
        <v>1374</v>
      </c>
      <c r="F917" s="199">
        <v>34259</v>
      </c>
      <c r="G917" s="120" t="s">
        <v>47</v>
      </c>
      <c r="H917" s="199" t="s">
        <v>996</v>
      </c>
      <c r="I917" s="120"/>
      <c r="J917" s="120"/>
      <c r="K917" s="120"/>
      <c r="L917" s="120">
        <v>87</v>
      </c>
      <c r="M917" s="200" t="str">
        <f t="shared" ref="M917:M926" si="34">IF(L917&gt;=90,"X SẮC",IF(L917&gt;=80,"TỐT",IF(L917&gt;=65,"KHÁ",IF(L917&gt;=50,"T. BÌNH",IF(L917&gt;=35,"YẾU","KÉM")))))</f>
        <v>TỐT</v>
      </c>
      <c r="N917" s="133"/>
      <c r="O917" s="127"/>
      <c r="P917" s="275" t="s">
        <v>1494</v>
      </c>
    </row>
    <row r="918" spans="1:16" s="170" customFormat="1" ht="18.75" customHeight="1">
      <c r="A918" s="432"/>
      <c r="B918" s="196">
        <v>1810215483</v>
      </c>
      <c r="C918" s="197" t="s">
        <v>979</v>
      </c>
      <c r="D918" s="198" t="s">
        <v>986</v>
      </c>
      <c r="E918" s="125" t="s">
        <v>1133</v>
      </c>
      <c r="F918" s="199">
        <v>34033</v>
      </c>
      <c r="G918" s="120" t="s">
        <v>47</v>
      </c>
      <c r="H918" s="199" t="s">
        <v>982</v>
      </c>
      <c r="I918" s="120"/>
      <c r="J918" s="120"/>
      <c r="K918" s="120"/>
      <c r="L918" s="120">
        <v>90</v>
      </c>
      <c r="M918" s="200" t="str">
        <f t="shared" si="34"/>
        <v>X SẮC</v>
      </c>
      <c r="N918" s="133"/>
      <c r="O918" s="127"/>
      <c r="P918" s="275" t="s">
        <v>1494</v>
      </c>
    </row>
    <row r="919" spans="1:16" s="170" customFormat="1" ht="18.75" customHeight="1">
      <c r="A919" s="432"/>
      <c r="B919" s="196">
        <v>2126251680</v>
      </c>
      <c r="C919" s="197" t="s">
        <v>987</v>
      </c>
      <c r="D919" s="198" t="s">
        <v>1140</v>
      </c>
      <c r="E919" s="125" t="s">
        <v>1106</v>
      </c>
      <c r="F919" s="199">
        <v>31867</v>
      </c>
      <c r="G919" s="120" t="s">
        <v>47</v>
      </c>
      <c r="H919" s="199" t="s">
        <v>982</v>
      </c>
      <c r="I919" s="120"/>
      <c r="J919" s="120"/>
      <c r="K919" s="120"/>
      <c r="L919" s="120">
        <v>98</v>
      </c>
      <c r="M919" s="200" t="str">
        <f t="shared" si="34"/>
        <v>X SẮC</v>
      </c>
      <c r="N919" s="133"/>
      <c r="O919" s="127"/>
      <c r="P919" s="275" t="s">
        <v>1494</v>
      </c>
    </row>
    <row r="920" spans="1:16" s="170" customFormat="1" ht="18.75" customHeight="1">
      <c r="A920" s="432"/>
      <c r="B920" s="196">
        <v>2126251682</v>
      </c>
      <c r="C920" s="197" t="s">
        <v>1032</v>
      </c>
      <c r="D920" s="198" t="s">
        <v>1011</v>
      </c>
      <c r="E920" s="125" t="s">
        <v>1023</v>
      </c>
      <c r="F920" s="199">
        <v>33930</v>
      </c>
      <c r="G920" s="120" t="s">
        <v>47</v>
      </c>
      <c r="H920" s="199" t="s">
        <v>982</v>
      </c>
      <c r="I920" s="120"/>
      <c r="J920" s="120"/>
      <c r="K920" s="120"/>
      <c r="L920" s="120">
        <v>87</v>
      </c>
      <c r="M920" s="200" t="str">
        <f t="shared" si="34"/>
        <v>TỐT</v>
      </c>
      <c r="N920" s="133"/>
      <c r="O920" s="127"/>
      <c r="P920" s="275" t="s">
        <v>1494</v>
      </c>
    </row>
    <row r="921" spans="1:16" s="170" customFormat="1" ht="18.75" customHeight="1">
      <c r="A921" s="432"/>
      <c r="B921" s="196">
        <v>1811215469</v>
      </c>
      <c r="C921" s="197" t="s">
        <v>1046</v>
      </c>
      <c r="D921" s="198" t="s">
        <v>1200</v>
      </c>
      <c r="E921" s="125" t="s">
        <v>1474</v>
      </c>
      <c r="F921" s="199">
        <v>34424</v>
      </c>
      <c r="G921" s="120" t="s">
        <v>47</v>
      </c>
      <c r="H921" s="199" t="s">
        <v>996</v>
      </c>
      <c r="I921" s="120"/>
      <c r="J921" s="120"/>
      <c r="K921" s="120"/>
      <c r="L921" s="120">
        <v>90</v>
      </c>
      <c r="M921" s="200" t="str">
        <f t="shared" si="34"/>
        <v>X SẮC</v>
      </c>
      <c r="N921" s="133"/>
      <c r="O921" s="127"/>
      <c r="P921" s="275" t="s">
        <v>1494</v>
      </c>
    </row>
    <row r="922" spans="1:16" s="170" customFormat="1" ht="18.75" customHeight="1">
      <c r="A922" s="432"/>
      <c r="B922" s="196">
        <v>2126251686</v>
      </c>
      <c r="C922" s="197" t="s">
        <v>979</v>
      </c>
      <c r="D922" s="198" t="s">
        <v>1011</v>
      </c>
      <c r="E922" s="125" t="s">
        <v>1448</v>
      </c>
      <c r="F922" s="199">
        <v>34397</v>
      </c>
      <c r="G922" s="120" t="s">
        <v>47</v>
      </c>
      <c r="H922" s="199" t="s">
        <v>982</v>
      </c>
      <c r="I922" s="120"/>
      <c r="J922" s="120"/>
      <c r="K922" s="120"/>
      <c r="L922" s="120">
        <v>93</v>
      </c>
      <c r="M922" s="200" t="str">
        <f t="shared" si="34"/>
        <v>X SẮC</v>
      </c>
      <c r="N922" s="133"/>
      <c r="O922" s="127"/>
      <c r="P922" s="275" t="s">
        <v>1494</v>
      </c>
    </row>
    <row r="923" spans="1:16" s="170" customFormat="1" ht="18.75" customHeight="1">
      <c r="A923" s="432"/>
      <c r="B923" s="196">
        <v>171326090</v>
      </c>
      <c r="C923" s="197" t="s">
        <v>1052</v>
      </c>
      <c r="D923" s="198" t="s">
        <v>1312</v>
      </c>
      <c r="E923" s="125" t="s">
        <v>1475</v>
      </c>
      <c r="F923" s="199">
        <v>34095</v>
      </c>
      <c r="G923" s="120" t="s">
        <v>47</v>
      </c>
      <c r="H923" s="199" t="s">
        <v>996</v>
      </c>
      <c r="I923" s="120"/>
      <c r="J923" s="120"/>
      <c r="K923" s="120"/>
      <c r="L923" s="120">
        <v>89</v>
      </c>
      <c r="M923" s="200" t="str">
        <f t="shared" si="34"/>
        <v>TỐT</v>
      </c>
      <c r="N923" s="133"/>
      <c r="O923" s="127"/>
      <c r="P923" s="275" t="s">
        <v>1494</v>
      </c>
    </row>
    <row r="924" spans="1:16" s="170" customFormat="1" ht="18.75" customHeight="1">
      <c r="A924" s="432"/>
      <c r="B924" s="196">
        <v>2126251692</v>
      </c>
      <c r="C924" s="197" t="s">
        <v>990</v>
      </c>
      <c r="D924" s="198" t="s">
        <v>1476</v>
      </c>
      <c r="E924" s="125" t="s">
        <v>1091</v>
      </c>
      <c r="F924" s="199">
        <v>33461</v>
      </c>
      <c r="G924" s="120" t="s">
        <v>47</v>
      </c>
      <c r="H924" s="199" t="s">
        <v>982</v>
      </c>
      <c r="I924" s="120"/>
      <c r="J924" s="120"/>
      <c r="K924" s="120"/>
      <c r="L924" s="120">
        <v>87</v>
      </c>
      <c r="M924" s="200" t="str">
        <f t="shared" si="34"/>
        <v>TỐT</v>
      </c>
      <c r="N924" s="133"/>
      <c r="O924" s="127"/>
      <c r="P924" s="275" t="s">
        <v>1494</v>
      </c>
    </row>
    <row r="925" spans="1:16" s="170" customFormat="1" ht="18.75" customHeight="1">
      <c r="A925" s="432"/>
      <c r="B925" s="196">
        <v>2126261737</v>
      </c>
      <c r="C925" s="197" t="s">
        <v>1020</v>
      </c>
      <c r="D925" s="198" t="s">
        <v>1477</v>
      </c>
      <c r="E925" s="125" t="s">
        <v>1478</v>
      </c>
      <c r="F925" s="199">
        <v>34546</v>
      </c>
      <c r="G925" s="120" t="s">
        <v>47</v>
      </c>
      <c r="H925" s="199" t="s">
        <v>982</v>
      </c>
      <c r="I925" s="120"/>
      <c r="J925" s="120"/>
      <c r="K925" s="120"/>
      <c r="L925" s="120">
        <v>93</v>
      </c>
      <c r="M925" s="200" t="str">
        <f t="shared" si="34"/>
        <v>X SẮC</v>
      </c>
      <c r="N925" s="133"/>
      <c r="O925" s="127"/>
      <c r="P925" s="275" t="s">
        <v>1494</v>
      </c>
    </row>
    <row r="926" spans="1:16" s="170" customFormat="1" ht="18.75" customHeight="1">
      <c r="A926" s="432"/>
      <c r="B926" s="196">
        <v>2126251693</v>
      </c>
      <c r="C926" s="197" t="s">
        <v>1198</v>
      </c>
      <c r="D926" s="198" t="s">
        <v>1011</v>
      </c>
      <c r="E926" s="125" t="s">
        <v>1098</v>
      </c>
      <c r="F926" s="199">
        <v>33844</v>
      </c>
      <c r="G926" s="120" t="s">
        <v>47</v>
      </c>
      <c r="H926" s="199" t="s">
        <v>982</v>
      </c>
      <c r="I926" s="120"/>
      <c r="J926" s="120"/>
      <c r="K926" s="120"/>
      <c r="L926" s="120">
        <v>84</v>
      </c>
      <c r="M926" s="200" t="str">
        <f t="shared" si="34"/>
        <v>TỐT</v>
      </c>
      <c r="N926" s="133"/>
      <c r="O926" s="127"/>
      <c r="P926" s="275" t="s">
        <v>1494</v>
      </c>
    </row>
    <row r="927" spans="1:16" s="170" customFormat="1" ht="18.75" customHeight="1">
      <c r="A927" s="432"/>
      <c r="B927" s="196"/>
      <c r="C927" s="197"/>
      <c r="D927" s="198"/>
      <c r="E927" s="125"/>
      <c r="F927" s="199"/>
      <c r="G927" s="120"/>
      <c r="H927" s="199"/>
      <c r="I927" s="120"/>
      <c r="J927" s="120"/>
      <c r="K927" s="120"/>
      <c r="L927" s="120"/>
      <c r="M927" s="200"/>
      <c r="N927" s="274"/>
      <c r="O927" s="127"/>
      <c r="P927" s="275"/>
    </row>
    <row r="928" spans="1:16" s="170" customFormat="1" ht="18.75" customHeight="1">
      <c r="A928" s="432"/>
      <c r="B928" s="196">
        <v>2226261220</v>
      </c>
      <c r="C928" s="197" t="s">
        <v>1019</v>
      </c>
      <c r="D928" s="198" t="s">
        <v>1105</v>
      </c>
      <c r="E928" s="125" t="s">
        <v>1161</v>
      </c>
      <c r="F928" s="199">
        <v>34263</v>
      </c>
      <c r="G928" s="120" t="s">
        <v>972</v>
      </c>
      <c r="H928" s="199" t="s">
        <v>982</v>
      </c>
      <c r="I928" s="120"/>
      <c r="J928" s="120" t="s">
        <v>1031</v>
      </c>
      <c r="K928" s="120"/>
      <c r="L928" s="120">
        <v>85</v>
      </c>
      <c r="M928" s="200" t="str">
        <f t="shared" ref="M928:M973" si="35">IF(L928&gt;=90,"X SẮC",IF(L928&gt;=80,"TỐT",IF(L928&gt;=65,"KHÁ",IF(L928&gt;=50,"T. BÌNH",IF(L928&gt;=35,"YẾU","KÉM")))))</f>
        <v>TỐT</v>
      </c>
      <c r="N928" s="274"/>
      <c r="O928" s="127"/>
      <c r="P928" s="275" t="s">
        <v>1236</v>
      </c>
    </row>
    <row r="929" spans="1:16" s="170" customFormat="1" ht="18.75" customHeight="1">
      <c r="A929" s="432"/>
      <c r="B929" s="196">
        <v>2226261221</v>
      </c>
      <c r="C929" s="197" t="s">
        <v>1019</v>
      </c>
      <c r="D929" s="198" t="s">
        <v>1011</v>
      </c>
      <c r="E929" s="125" t="s">
        <v>1162</v>
      </c>
      <c r="F929" s="199">
        <v>34774</v>
      </c>
      <c r="G929" s="120" t="s">
        <v>972</v>
      </c>
      <c r="H929" s="199" t="s">
        <v>982</v>
      </c>
      <c r="I929" s="120"/>
      <c r="J929" s="120" t="s">
        <v>1031</v>
      </c>
      <c r="K929" s="120"/>
      <c r="L929" s="120">
        <v>85</v>
      </c>
      <c r="M929" s="200" t="str">
        <f t="shared" si="35"/>
        <v>TỐT</v>
      </c>
      <c r="N929" s="274"/>
      <c r="O929" s="127"/>
      <c r="P929" s="275" t="s">
        <v>1236</v>
      </c>
    </row>
    <row r="930" spans="1:16" s="170" customFormat="1" ht="18.75" customHeight="1">
      <c r="A930" s="432"/>
      <c r="B930" s="196">
        <v>2226261222</v>
      </c>
      <c r="C930" s="197" t="s">
        <v>983</v>
      </c>
      <c r="D930" s="198" t="s">
        <v>1108</v>
      </c>
      <c r="E930" s="125" t="s">
        <v>1163</v>
      </c>
      <c r="F930" s="199">
        <v>34039</v>
      </c>
      <c r="G930" s="120" t="s">
        <v>972</v>
      </c>
      <c r="H930" s="199" t="s">
        <v>982</v>
      </c>
      <c r="I930" s="120"/>
      <c r="J930" s="120" t="s">
        <v>1031</v>
      </c>
      <c r="K930" s="120"/>
      <c r="L930" s="120">
        <v>0</v>
      </c>
      <c r="M930" s="200" t="str">
        <f t="shared" si="35"/>
        <v>KÉM</v>
      </c>
      <c r="N930" s="274" t="s">
        <v>1164</v>
      </c>
      <c r="O930" s="127" t="s">
        <v>1165</v>
      </c>
      <c r="P930" s="275" t="s">
        <v>1236</v>
      </c>
    </row>
    <row r="931" spans="1:16" s="170" customFormat="1" ht="18.75" customHeight="1">
      <c r="A931" s="432"/>
      <c r="B931" s="196">
        <v>171325892</v>
      </c>
      <c r="C931" s="197" t="s">
        <v>990</v>
      </c>
      <c r="D931" s="198" t="s">
        <v>1011</v>
      </c>
      <c r="E931" s="125" t="s">
        <v>1009</v>
      </c>
      <c r="F931" s="199">
        <v>34334</v>
      </c>
      <c r="G931" s="120" t="s">
        <v>972</v>
      </c>
      <c r="H931" s="199" t="s">
        <v>982</v>
      </c>
      <c r="I931" s="120"/>
      <c r="J931" s="120" t="s">
        <v>1031</v>
      </c>
      <c r="K931" s="120"/>
      <c r="L931" s="120">
        <v>85</v>
      </c>
      <c r="M931" s="200" t="str">
        <f t="shared" si="35"/>
        <v>TỐT</v>
      </c>
      <c r="N931" s="274"/>
      <c r="O931" s="127"/>
      <c r="P931" s="275" t="s">
        <v>1236</v>
      </c>
    </row>
    <row r="932" spans="1:16" s="170" customFormat="1" ht="18.75" customHeight="1">
      <c r="A932" s="432"/>
      <c r="B932" s="196">
        <v>1811215018</v>
      </c>
      <c r="C932" s="197" t="s">
        <v>990</v>
      </c>
      <c r="D932" s="198" t="s">
        <v>1166</v>
      </c>
      <c r="E932" s="125" t="s">
        <v>1167</v>
      </c>
      <c r="F932" s="199">
        <v>34096</v>
      </c>
      <c r="G932" s="120" t="s">
        <v>972</v>
      </c>
      <c r="H932" s="199" t="s">
        <v>996</v>
      </c>
      <c r="I932" s="120"/>
      <c r="J932" s="120" t="s">
        <v>1031</v>
      </c>
      <c r="K932" s="120"/>
      <c r="L932" s="120">
        <v>0</v>
      </c>
      <c r="M932" s="200" t="str">
        <f t="shared" si="35"/>
        <v>KÉM</v>
      </c>
      <c r="N932" s="274" t="s">
        <v>1164</v>
      </c>
      <c r="O932" s="127" t="s">
        <v>1165</v>
      </c>
      <c r="P932" s="275" t="s">
        <v>1236</v>
      </c>
    </row>
    <row r="933" spans="1:16" s="170" customFormat="1" ht="18.75" customHeight="1">
      <c r="A933" s="432"/>
      <c r="B933" s="196">
        <v>2226261225</v>
      </c>
      <c r="C933" s="197" t="s">
        <v>979</v>
      </c>
      <c r="D933" s="198" t="s">
        <v>1168</v>
      </c>
      <c r="E933" s="125" t="s">
        <v>1018</v>
      </c>
      <c r="F933" s="199">
        <v>32940</v>
      </c>
      <c r="G933" s="120" t="s">
        <v>972</v>
      </c>
      <c r="H933" s="199" t="s">
        <v>982</v>
      </c>
      <c r="I933" s="120"/>
      <c r="J933" s="120" t="s">
        <v>1031</v>
      </c>
      <c r="K933" s="120"/>
      <c r="L933" s="120">
        <v>85</v>
      </c>
      <c r="M933" s="200" t="str">
        <f t="shared" si="35"/>
        <v>TỐT</v>
      </c>
      <c r="N933" s="274"/>
      <c r="O933" s="127"/>
      <c r="P933" s="275" t="s">
        <v>1236</v>
      </c>
    </row>
    <row r="934" spans="1:16" s="170" customFormat="1" ht="18.75" customHeight="1">
      <c r="A934" s="432"/>
      <c r="B934" s="196">
        <v>1810213930</v>
      </c>
      <c r="C934" s="197" t="s">
        <v>1030</v>
      </c>
      <c r="D934" s="198" t="s">
        <v>1038</v>
      </c>
      <c r="E934" s="125" t="s">
        <v>1020</v>
      </c>
      <c r="F934" s="199">
        <v>34594</v>
      </c>
      <c r="G934" s="120" t="s">
        <v>972</v>
      </c>
      <c r="H934" s="199" t="s">
        <v>982</v>
      </c>
      <c r="I934" s="120"/>
      <c r="J934" s="120" t="s">
        <v>1031</v>
      </c>
      <c r="K934" s="120"/>
      <c r="L934" s="120">
        <v>80</v>
      </c>
      <c r="M934" s="200" t="str">
        <f t="shared" si="35"/>
        <v>TỐT</v>
      </c>
      <c r="N934" s="274"/>
      <c r="O934" s="127"/>
      <c r="P934" s="275" t="s">
        <v>1236</v>
      </c>
    </row>
    <row r="935" spans="1:16" s="170" customFormat="1" ht="18.75" customHeight="1">
      <c r="A935" s="432"/>
      <c r="B935" s="196">
        <v>2226261228</v>
      </c>
      <c r="C935" s="197" t="s">
        <v>990</v>
      </c>
      <c r="D935" s="198" t="s">
        <v>1011</v>
      </c>
      <c r="E935" s="125" t="s">
        <v>1021</v>
      </c>
      <c r="F935" s="199">
        <v>33906</v>
      </c>
      <c r="G935" s="120" t="s">
        <v>972</v>
      </c>
      <c r="H935" s="199" t="s">
        <v>982</v>
      </c>
      <c r="I935" s="120"/>
      <c r="J935" s="120" t="s">
        <v>1031</v>
      </c>
      <c r="K935" s="120"/>
      <c r="L935" s="120">
        <v>85</v>
      </c>
      <c r="M935" s="200" t="str">
        <f t="shared" si="35"/>
        <v>TỐT</v>
      </c>
      <c r="N935" s="274"/>
      <c r="O935" s="127"/>
      <c r="P935" s="275" t="s">
        <v>1236</v>
      </c>
    </row>
    <row r="936" spans="1:16" s="170" customFormat="1" ht="18.75" customHeight="1">
      <c r="A936" s="432"/>
      <c r="B936" s="196">
        <v>2226261227</v>
      </c>
      <c r="C936" s="197" t="s">
        <v>983</v>
      </c>
      <c r="D936" s="198" t="s">
        <v>1022</v>
      </c>
      <c r="E936" s="125" t="s">
        <v>1021</v>
      </c>
      <c r="F936" s="199">
        <v>33826</v>
      </c>
      <c r="G936" s="120" t="s">
        <v>972</v>
      </c>
      <c r="H936" s="199" t="s">
        <v>982</v>
      </c>
      <c r="I936" s="120"/>
      <c r="J936" s="120" t="s">
        <v>1031</v>
      </c>
      <c r="K936" s="120"/>
      <c r="L936" s="120">
        <v>0</v>
      </c>
      <c r="M936" s="200" t="str">
        <f t="shared" si="35"/>
        <v>KÉM</v>
      </c>
      <c r="N936" s="274" t="s">
        <v>1164</v>
      </c>
      <c r="O936" s="127" t="s">
        <v>1165</v>
      </c>
      <c r="P936" s="275" t="s">
        <v>1236</v>
      </c>
    </row>
    <row r="937" spans="1:16" s="170" customFormat="1" ht="18.75" customHeight="1">
      <c r="A937" s="432"/>
      <c r="B937" s="196">
        <v>2226261229</v>
      </c>
      <c r="C937" s="197" t="s">
        <v>990</v>
      </c>
      <c r="D937" s="198" t="s">
        <v>1169</v>
      </c>
      <c r="E937" s="125" t="s">
        <v>1170</v>
      </c>
      <c r="F937" s="199">
        <v>34393</v>
      </c>
      <c r="G937" s="120" t="s">
        <v>972</v>
      </c>
      <c r="H937" s="199" t="s">
        <v>982</v>
      </c>
      <c r="I937" s="120"/>
      <c r="J937" s="120" t="s">
        <v>1031</v>
      </c>
      <c r="K937" s="120"/>
      <c r="L937" s="120">
        <v>79</v>
      </c>
      <c r="M937" s="200" t="str">
        <f t="shared" si="35"/>
        <v>KHÁ</v>
      </c>
      <c r="N937" s="274"/>
      <c r="O937" s="127"/>
      <c r="P937" s="275" t="s">
        <v>1236</v>
      </c>
    </row>
    <row r="938" spans="1:16" s="170" customFormat="1" ht="18.75" customHeight="1">
      <c r="A938" s="432"/>
      <c r="B938" s="196">
        <v>171325922</v>
      </c>
      <c r="C938" s="197" t="s">
        <v>990</v>
      </c>
      <c r="D938" s="198" t="s">
        <v>1011</v>
      </c>
      <c r="E938" s="125" t="s">
        <v>1171</v>
      </c>
      <c r="F938" s="199">
        <v>34218</v>
      </c>
      <c r="G938" s="120" t="s">
        <v>972</v>
      </c>
      <c r="H938" s="199" t="s">
        <v>982</v>
      </c>
      <c r="I938" s="120"/>
      <c r="J938" s="120" t="s">
        <v>1031</v>
      </c>
      <c r="K938" s="120"/>
      <c r="L938" s="120">
        <v>85</v>
      </c>
      <c r="M938" s="200" t="str">
        <f t="shared" si="35"/>
        <v>TỐT</v>
      </c>
      <c r="N938" s="274"/>
      <c r="O938" s="127"/>
      <c r="P938" s="275" t="s">
        <v>1236</v>
      </c>
    </row>
    <row r="939" spans="1:16" s="170" customFormat="1" ht="18.75" customHeight="1">
      <c r="A939" s="432"/>
      <c r="B939" s="196">
        <v>1810215022</v>
      </c>
      <c r="C939" s="197" t="s">
        <v>979</v>
      </c>
      <c r="D939" s="198" t="s">
        <v>1011</v>
      </c>
      <c r="E939" s="125" t="s">
        <v>1024</v>
      </c>
      <c r="F939" s="199">
        <v>34283</v>
      </c>
      <c r="G939" s="120" t="s">
        <v>972</v>
      </c>
      <c r="H939" s="199" t="s">
        <v>982</v>
      </c>
      <c r="I939" s="120"/>
      <c r="J939" s="120" t="s">
        <v>1031</v>
      </c>
      <c r="K939" s="120"/>
      <c r="L939" s="120">
        <v>79</v>
      </c>
      <c r="M939" s="200" t="str">
        <f t="shared" si="35"/>
        <v>KHÁ</v>
      </c>
      <c r="N939" s="274"/>
      <c r="O939" s="127"/>
      <c r="P939" s="275" t="s">
        <v>1236</v>
      </c>
    </row>
    <row r="940" spans="1:16" s="170" customFormat="1" ht="18.75" customHeight="1">
      <c r="A940" s="432"/>
      <c r="B940" s="196">
        <v>2227261232</v>
      </c>
      <c r="C940" s="197" t="s">
        <v>1070</v>
      </c>
      <c r="D940" s="198" t="s">
        <v>1088</v>
      </c>
      <c r="E940" s="125" t="s">
        <v>1172</v>
      </c>
      <c r="F940" s="199">
        <v>29510</v>
      </c>
      <c r="G940" s="120" t="s">
        <v>972</v>
      </c>
      <c r="H940" s="199" t="s">
        <v>996</v>
      </c>
      <c r="I940" s="120"/>
      <c r="J940" s="120" t="s">
        <v>1031</v>
      </c>
      <c r="K940" s="120"/>
      <c r="L940" s="120">
        <v>85</v>
      </c>
      <c r="M940" s="200" t="str">
        <f t="shared" si="35"/>
        <v>TỐT</v>
      </c>
      <c r="N940" s="274"/>
      <c r="O940" s="127"/>
      <c r="P940" s="275" t="s">
        <v>1236</v>
      </c>
    </row>
    <row r="941" spans="1:16" s="170" customFormat="1" ht="18.75" customHeight="1">
      <c r="A941" s="432"/>
      <c r="B941" s="196">
        <v>1811215480</v>
      </c>
      <c r="C941" s="197" t="s">
        <v>993</v>
      </c>
      <c r="D941" s="198" t="s">
        <v>1173</v>
      </c>
      <c r="E941" s="125" t="s">
        <v>1174</v>
      </c>
      <c r="F941" s="199">
        <v>34385</v>
      </c>
      <c r="G941" s="120" t="s">
        <v>972</v>
      </c>
      <c r="H941" s="199" t="s">
        <v>996</v>
      </c>
      <c r="I941" s="120"/>
      <c r="J941" s="120" t="s">
        <v>1031</v>
      </c>
      <c r="K941" s="120"/>
      <c r="L941" s="120">
        <v>79</v>
      </c>
      <c r="M941" s="200" t="str">
        <f t="shared" si="35"/>
        <v>KHÁ</v>
      </c>
      <c r="N941" s="274"/>
      <c r="O941" s="127"/>
      <c r="P941" s="275" t="s">
        <v>1236</v>
      </c>
    </row>
    <row r="942" spans="1:16" s="170" customFormat="1" ht="18.75" customHeight="1">
      <c r="A942" s="432"/>
      <c r="B942" s="196">
        <v>2226261234</v>
      </c>
      <c r="C942" s="197" t="s">
        <v>990</v>
      </c>
      <c r="D942" s="198" t="s">
        <v>1011</v>
      </c>
      <c r="E942" s="125" t="s">
        <v>1175</v>
      </c>
      <c r="F942" s="199">
        <v>33436</v>
      </c>
      <c r="G942" s="120" t="s">
        <v>972</v>
      </c>
      <c r="H942" s="199" t="s">
        <v>982</v>
      </c>
      <c r="I942" s="120"/>
      <c r="J942" s="120" t="s">
        <v>1031</v>
      </c>
      <c r="K942" s="120"/>
      <c r="L942" s="120">
        <v>80</v>
      </c>
      <c r="M942" s="200" t="str">
        <f t="shared" si="35"/>
        <v>TỐT</v>
      </c>
      <c r="N942" s="274"/>
      <c r="O942" s="127"/>
      <c r="P942" s="275" t="s">
        <v>1236</v>
      </c>
    </row>
    <row r="943" spans="1:16" s="170" customFormat="1" ht="18.75" customHeight="1">
      <c r="A943" s="432"/>
      <c r="B943" s="196">
        <v>1913211628</v>
      </c>
      <c r="C943" s="197" t="s">
        <v>990</v>
      </c>
      <c r="D943" s="198" t="s">
        <v>1138</v>
      </c>
      <c r="E943" s="125" t="s">
        <v>1176</v>
      </c>
      <c r="F943" s="199">
        <v>34425</v>
      </c>
      <c r="G943" s="120" t="s">
        <v>972</v>
      </c>
      <c r="H943" s="199" t="s">
        <v>996</v>
      </c>
      <c r="I943" s="120"/>
      <c r="J943" s="120" t="s">
        <v>1031</v>
      </c>
      <c r="K943" s="120"/>
      <c r="L943" s="120">
        <v>99</v>
      </c>
      <c r="M943" s="200" t="str">
        <f t="shared" si="35"/>
        <v>X SẮC</v>
      </c>
      <c r="N943" s="274"/>
      <c r="O943" s="127"/>
      <c r="P943" s="275" t="s">
        <v>1236</v>
      </c>
    </row>
    <row r="944" spans="1:16" s="170" customFormat="1" ht="18.75" customHeight="1">
      <c r="A944" s="432"/>
      <c r="B944" s="196">
        <v>171328788</v>
      </c>
      <c r="C944" s="197" t="s">
        <v>979</v>
      </c>
      <c r="D944" s="198" t="s">
        <v>1057</v>
      </c>
      <c r="E944" s="125" t="s">
        <v>1056</v>
      </c>
      <c r="F944" s="199">
        <v>34171</v>
      </c>
      <c r="G944" s="120" t="s">
        <v>972</v>
      </c>
      <c r="H944" s="199" t="s">
        <v>982</v>
      </c>
      <c r="I944" s="120"/>
      <c r="J944" s="120" t="s">
        <v>1031</v>
      </c>
      <c r="K944" s="120"/>
      <c r="L944" s="120">
        <v>79</v>
      </c>
      <c r="M944" s="200" t="str">
        <f t="shared" si="35"/>
        <v>KHÁ</v>
      </c>
      <c r="N944" s="274"/>
      <c r="O944" s="127"/>
      <c r="P944" s="275" t="s">
        <v>1236</v>
      </c>
    </row>
    <row r="945" spans="1:16" s="170" customFormat="1" ht="18.75" customHeight="1">
      <c r="A945" s="432"/>
      <c r="B945" s="196">
        <v>2227261237</v>
      </c>
      <c r="C945" s="197" t="s">
        <v>990</v>
      </c>
      <c r="D945" s="198" t="s">
        <v>1177</v>
      </c>
      <c r="E945" s="125" t="s">
        <v>996</v>
      </c>
      <c r="F945" s="199">
        <v>34017</v>
      </c>
      <c r="G945" s="120" t="s">
        <v>972</v>
      </c>
      <c r="H945" s="199" t="s">
        <v>996</v>
      </c>
      <c r="I945" s="120"/>
      <c r="J945" s="120" t="s">
        <v>1031</v>
      </c>
      <c r="K945" s="120"/>
      <c r="L945" s="120">
        <v>0</v>
      </c>
      <c r="M945" s="200" t="str">
        <f t="shared" si="35"/>
        <v>KÉM</v>
      </c>
      <c r="N945" s="274" t="s">
        <v>1164</v>
      </c>
      <c r="O945" s="127" t="s">
        <v>1165</v>
      </c>
      <c r="P945" s="275" t="s">
        <v>1236</v>
      </c>
    </row>
    <row r="946" spans="1:16" s="170" customFormat="1" ht="18.75" customHeight="1">
      <c r="A946" s="432"/>
      <c r="B946" s="196">
        <v>2226261239</v>
      </c>
      <c r="C946" s="197" t="s">
        <v>990</v>
      </c>
      <c r="D946" s="198" t="s">
        <v>1178</v>
      </c>
      <c r="E946" s="125" t="s">
        <v>1179</v>
      </c>
      <c r="F946" s="199">
        <v>33813</v>
      </c>
      <c r="G946" s="120" t="s">
        <v>972</v>
      </c>
      <c r="H946" s="199" t="s">
        <v>982</v>
      </c>
      <c r="I946" s="120"/>
      <c r="J946" s="120" t="s">
        <v>1031</v>
      </c>
      <c r="K946" s="120"/>
      <c r="L946" s="120">
        <v>79</v>
      </c>
      <c r="M946" s="200" t="str">
        <f t="shared" si="35"/>
        <v>KHÁ</v>
      </c>
      <c r="N946" s="274"/>
      <c r="O946" s="127"/>
      <c r="P946" s="275" t="s">
        <v>1236</v>
      </c>
    </row>
    <row r="947" spans="1:16" s="170" customFormat="1" ht="18.75" customHeight="1">
      <c r="A947" s="432"/>
      <c r="B947" s="196">
        <v>2226261240</v>
      </c>
      <c r="C947" s="197" t="s">
        <v>1110</v>
      </c>
      <c r="D947" s="198" t="s">
        <v>1180</v>
      </c>
      <c r="E947" s="125" t="s">
        <v>1181</v>
      </c>
      <c r="F947" s="199">
        <v>33485</v>
      </c>
      <c r="G947" s="120" t="s">
        <v>972</v>
      </c>
      <c r="H947" s="199" t="s">
        <v>982</v>
      </c>
      <c r="I947" s="120"/>
      <c r="J947" s="120" t="s">
        <v>1031</v>
      </c>
      <c r="K947" s="120"/>
      <c r="L947" s="120">
        <v>85</v>
      </c>
      <c r="M947" s="200" t="str">
        <f t="shared" si="35"/>
        <v>TỐT</v>
      </c>
      <c r="N947" s="274"/>
      <c r="O947" s="127"/>
      <c r="P947" s="275" t="s">
        <v>1236</v>
      </c>
    </row>
    <row r="948" spans="1:16" s="170" customFormat="1" ht="18.75" customHeight="1">
      <c r="A948" s="432"/>
      <c r="B948" s="196">
        <v>2226261241</v>
      </c>
      <c r="C948" s="197" t="s">
        <v>990</v>
      </c>
      <c r="D948" s="198" t="s">
        <v>1182</v>
      </c>
      <c r="E948" s="125" t="s">
        <v>1183</v>
      </c>
      <c r="F948" s="199">
        <v>33836</v>
      </c>
      <c r="G948" s="120" t="s">
        <v>972</v>
      </c>
      <c r="H948" s="199" t="s">
        <v>982</v>
      </c>
      <c r="I948" s="120"/>
      <c r="J948" s="120" t="s">
        <v>1031</v>
      </c>
      <c r="K948" s="120"/>
      <c r="L948" s="120">
        <v>0</v>
      </c>
      <c r="M948" s="200" t="str">
        <f t="shared" si="35"/>
        <v>KÉM</v>
      </c>
      <c r="N948" s="274" t="s">
        <v>1164</v>
      </c>
      <c r="O948" s="127" t="s">
        <v>1165</v>
      </c>
      <c r="P948" s="275" t="s">
        <v>1236</v>
      </c>
    </row>
    <row r="949" spans="1:16" s="170" customFormat="1" ht="18.75" customHeight="1">
      <c r="A949" s="432"/>
      <c r="B949" s="196">
        <v>2226261242</v>
      </c>
      <c r="C949" s="197" t="s">
        <v>990</v>
      </c>
      <c r="D949" s="198" t="s">
        <v>984</v>
      </c>
      <c r="E949" s="125" t="s">
        <v>1076</v>
      </c>
      <c r="F949" s="199">
        <v>31279</v>
      </c>
      <c r="G949" s="120" t="s">
        <v>972</v>
      </c>
      <c r="H949" s="199" t="s">
        <v>982</v>
      </c>
      <c r="I949" s="120"/>
      <c r="J949" s="120" t="s">
        <v>1031</v>
      </c>
      <c r="K949" s="120"/>
      <c r="L949" s="120">
        <v>0</v>
      </c>
      <c r="M949" s="200" t="str">
        <f t="shared" si="35"/>
        <v>KÉM</v>
      </c>
      <c r="N949" s="274" t="s">
        <v>1164</v>
      </c>
      <c r="O949" s="127" t="s">
        <v>1165</v>
      </c>
      <c r="P949" s="275" t="s">
        <v>1236</v>
      </c>
    </row>
    <row r="950" spans="1:16" s="170" customFormat="1" ht="18.75" customHeight="1">
      <c r="A950" s="432"/>
      <c r="B950" s="196">
        <v>2226261246</v>
      </c>
      <c r="C950" s="197" t="s">
        <v>1046</v>
      </c>
      <c r="D950" s="198" t="s">
        <v>1184</v>
      </c>
      <c r="E950" s="125" t="s">
        <v>1068</v>
      </c>
      <c r="F950" s="199">
        <v>33393</v>
      </c>
      <c r="G950" s="120" t="s">
        <v>972</v>
      </c>
      <c r="H950" s="199" t="s">
        <v>982</v>
      </c>
      <c r="I950" s="120"/>
      <c r="J950" s="120" t="s">
        <v>1031</v>
      </c>
      <c r="K950" s="120"/>
      <c r="L950" s="120">
        <v>80</v>
      </c>
      <c r="M950" s="200" t="str">
        <f t="shared" si="35"/>
        <v>TỐT</v>
      </c>
      <c r="N950" s="274"/>
      <c r="O950" s="127"/>
      <c r="P950" s="275" t="s">
        <v>1236</v>
      </c>
    </row>
    <row r="951" spans="1:16" s="170" customFormat="1" ht="18.75" customHeight="1">
      <c r="A951" s="432"/>
      <c r="B951" s="196">
        <v>2227261247</v>
      </c>
      <c r="C951" s="197" t="s">
        <v>1046</v>
      </c>
      <c r="D951" s="198" t="s">
        <v>1137</v>
      </c>
      <c r="E951" s="125" t="s">
        <v>1185</v>
      </c>
      <c r="F951" s="199">
        <v>29799</v>
      </c>
      <c r="G951" s="120" t="s">
        <v>972</v>
      </c>
      <c r="H951" s="199" t="s">
        <v>982</v>
      </c>
      <c r="I951" s="120"/>
      <c r="J951" s="120" t="s">
        <v>1031</v>
      </c>
      <c r="K951" s="120"/>
      <c r="L951" s="120">
        <v>85</v>
      </c>
      <c r="M951" s="200" t="str">
        <f t="shared" si="35"/>
        <v>TỐT</v>
      </c>
      <c r="N951" s="274"/>
      <c r="O951" s="127"/>
      <c r="P951" s="275" t="s">
        <v>1236</v>
      </c>
    </row>
    <row r="952" spans="1:16" s="170" customFormat="1" ht="18.75" customHeight="1">
      <c r="A952" s="432"/>
      <c r="B952" s="196">
        <v>2226261248</v>
      </c>
      <c r="C952" s="197" t="s">
        <v>1092</v>
      </c>
      <c r="D952" s="198" t="s">
        <v>984</v>
      </c>
      <c r="E952" s="125" t="s">
        <v>1186</v>
      </c>
      <c r="F952" s="199">
        <v>32376</v>
      </c>
      <c r="G952" s="120" t="s">
        <v>972</v>
      </c>
      <c r="H952" s="199" t="s">
        <v>996</v>
      </c>
      <c r="I952" s="120"/>
      <c r="J952" s="120" t="s">
        <v>1031</v>
      </c>
      <c r="K952" s="120"/>
      <c r="L952" s="120">
        <v>85</v>
      </c>
      <c r="M952" s="200" t="str">
        <f t="shared" si="35"/>
        <v>TỐT</v>
      </c>
      <c r="N952" s="274"/>
      <c r="O952" s="127"/>
      <c r="P952" s="275" t="s">
        <v>1236</v>
      </c>
    </row>
    <row r="953" spans="1:16" s="170" customFormat="1" ht="18.75" customHeight="1">
      <c r="A953" s="432"/>
      <c r="B953" s="196">
        <v>2226261250</v>
      </c>
      <c r="C953" s="197" t="s">
        <v>979</v>
      </c>
      <c r="D953" s="198" t="s">
        <v>1041</v>
      </c>
      <c r="E953" s="125" t="s">
        <v>1091</v>
      </c>
      <c r="F953" s="199">
        <v>33981</v>
      </c>
      <c r="G953" s="120" t="s">
        <v>972</v>
      </c>
      <c r="H953" s="199" t="s">
        <v>982</v>
      </c>
      <c r="I953" s="120"/>
      <c r="J953" s="120" t="s">
        <v>1031</v>
      </c>
      <c r="K953" s="120"/>
      <c r="L953" s="120">
        <v>85</v>
      </c>
      <c r="M953" s="200" t="str">
        <f t="shared" si="35"/>
        <v>TỐT</v>
      </c>
      <c r="N953" s="274"/>
      <c r="O953" s="127"/>
      <c r="P953" s="275" t="s">
        <v>1236</v>
      </c>
    </row>
    <row r="954" spans="1:16" s="170" customFormat="1" ht="18.75" customHeight="1">
      <c r="A954" s="432"/>
      <c r="B954" s="196">
        <v>1810214476</v>
      </c>
      <c r="C954" s="197" t="s">
        <v>1187</v>
      </c>
      <c r="D954" s="198" t="s">
        <v>1006</v>
      </c>
      <c r="E954" s="125" t="s">
        <v>1091</v>
      </c>
      <c r="F954" s="199">
        <v>34575</v>
      </c>
      <c r="G954" s="120" t="s">
        <v>972</v>
      </c>
      <c r="H954" s="199" t="s">
        <v>982</v>
      </c>
      <c r="I954" s="120"/>
      <c r="J954" s="120" t="s">
        <v>1031</v>
      </c>
      <c r="K954" s="120"/>
      <c r="L954" s="120">
        <v>79</v>
      </c>
      <c r="M954" s="200" t="str">
        <f t="shared" si="35"/>
        <v>KHÁ</v>
      </c>
      <c r="N954" s="274"/>
      <c r="O954" s="127"/>
      <c r="P954" s="275" t="s">
        <v>1236</v>
      </c>
    </row>
    <row r="955" spans="1:16" s="170" customFormat="1" ht="18.75" customHeight="1">
      <c r="A955" s="432"/>
      <c r="B955" s="196">
        <v>2226261251</v>
      </c>
      <c r="C955" s="197" t="s">
        <v>1092</v>
      </c>
      <c r="D955" s="198" t="s">
        <v>1188</v>
      </c>
      <c r="E955" s="125" t="s">
        <v>1098</v>
      </c>
      <c r="F955" s="199">
        <v>34630</v>
      </c>
      <c r="G955" s="120" t="s">
        <v>972</v>
      </c>
      <c r="H955" s="199" t="s">
        <v>982</v>
      </c>
      <c r="I955" s="120"/>
      <c r="J955" s="120" t="s">
        <v>1031</v>
      </c>
      <c r="K955" s="120"/>
      <c r="L955" s="120">
        <v>85</v>
      </c>
      <c r="M955" s="200" t="str">
        <f t="shared" si="35"/>
        <v>TỐT</v>
      </c>
      <c r="N955" s="274"/>
      <c r="O955" s="127"/>
      <c r="P955" s="275" t="s">
        <v>1236</v>
      </c>
    </row>
    <row r="956" spans="1:16" s="170" customFormat="1" ht="18.75" customHeight="1">
      <c r="A956" s="432"/>
      <c r="B956" s="196">
        <v>2226261252</v>
      </c>
      <c r="C956" s="197" t="s">
        <v>990</v>
      </c>
      <c r="D956" s="198" t="s">
        <v>1189</v>
      </c>
      <c r="E956" s="125" t="s">
        <v>1098</v>
      </c>
      <c r="F956" s="199">
        <v>33674</v>
      </c>
      <c r="G956" s="120" t="s">
        <v>972</v>
      </c>
      <c r="H956" s="199" t="s">
        <v>982</v>
      </c>
      <c r="I956" s="120"/>
      <c r="J956" s="120" t="s">
        <v>1031</v>
      </c>
      <c r="K956" s="120"/>
      <c r="L956" s="120">
        <v>79</v>
      </c>
      <c r="M956" s="200" t="str">
        <f t="shared" si="35"/>
        <v>KHÁ</v>
      </c>
      <c r="N956" s="274"/>
      <c r="O956" s="127"/>
      <c r="P956" s="275" t="s">
        <v>1236</v>
      </c>
    </row>
    <row r="957" spans="1:16" s="170" customFormat="1" ht="18.75" customHeight="1">
      <c r="A957" s="432"/>
      <c r="B957" s="196">
        <v>2226261253</v>
      </c>
      <c r="C957" s="197" t="s">
        <v>990</v>
      </c>
      <c r="D957" s="198" t="s">
        <v>1105</v>
      </c>
      <c r="E957" s="125" t="s">
        <v>1100</v>
      </c>
      <c r="F957" s="199">
        <v>34579</v>
      </c>
      <c r="G957" s="120" t="s">
        <v>972</v>
      </c>
      <c r="H957" s="199" t="s">
        <v>982</v>
      </c>
      <c r="I957" s="120"/>
      <c r="J957" s="120" t="s">
        <v>1031</v>
      </c>
      <c r="K957" s="120"/>
      <c r="L957" s="120">
        <v>85</v>
      </c>
      <c r="M957" s="200" t="str">
        <f t="shared" si="35"/>
        <v>TỐT</v>
      </c>
      <c r="N957" s="274"/>
      <c r="O957" s="127"/>
      <c r="P957" s="275" t="s">
        <v>1236</v>
      </c>
    </row>
    <row r="958" spans="1:16" s="170" customFormat="1" ht="18.75" customHeight="1">
      <c r="A958" s="432"/>
      <c r="B958" s="196">
        <v>2227261254</v>
      </c>
      <c r="C958" s="197" t="s">
        <v>999</v>
      </c>
      <c r="D958" s="198" t="s">
        <v>1190</v>
      </c>
      <c r="E958" s="125" t="s">
        <v>1191</v>
      </c>
      <c r="F958" s="199">
        <v>32511</v>
      </c>
      <c r="G958" s="120" t="s">
        <v>972</v>
      </c>
      <c r="H958" s="199" t="s">
        <v>982</v>
      </c>
      <c r="I958" s="120"/>
      <c r="J958" s="120" t="s">
        <v>1031</v>
      </c>
      <c r="K958" s="120"/>
      <c r="L958" s="120">
        <v>80</v>
      </c>
      <c r="M958" s="200" t="str">
        <f t="shared" si="35"/>
        <v>TỐT</v>
      </c>
      <c r="N958" s="274"/>
      <c r="O958" s="127"/>
      <c r="P958" s="275" t="s">
        <v>1236</v>
      </c>
    </row>
    <row r="959" spans="1:16" s="170" customFormat="1" ht="18.75" customHeight="1">
      <c r="A959" s="432"/>
      <c r="B959" s="196">
        <v>2226261255</v>
      </c>
      <c r="C959" s="197" t="s">
        <v>1032</v>
      </c>
      <c r="D959" s="198" t="s">
        <v>991</v>
      </c>
      <c r="E959" s="125" t="s">
        <v>1102</v>
      </c>
      <c r="F959" s="199">
        <v>34425</v>
      </c>
      <c r="G959" s="120" t="s">
        <v>972</v>
      </c>
      <c r="H959" s="199" t="s">
        <v>996</v>
      </c>
      <c r="I959" s="120"/>
      <c r="J959" s="120" t="s">
        <v>1031</v>
      </c>
      <c r="K959" s="120"/>
      <c r="L959" s="120">
        <v>85</v>
      </c>
      <c r="M959" s="200" t="str">
        <f t="shared" si="35"/>
        <v>TỐT</v>
      </c>
      <c r="N959" s="274"/>
      <c r="O959" s="127"/>
      <c r="P959" s="275" t="s">
        <v>1236</v>
      </c>
    </row>
    <row r="960" spans="1:16" s="170" customFormat="1" ht="18.75" customHeight="1">
      <c r="A960" s="432"/>
      <c r="B960" s="196">
        <v>1912211639</v>
      </c>
      <c r="C960" s="197" t="s">
        <v>979</v>
      </c>
      <c r="D960" s="198" t="s">
        <v>1192</v>
      </c>
      <c r="E960" s="125" t="s">
        <v>1104</v>
      </c>
      <c r="F960" s="199">
        <v>34573</v>
      </c>
      <c r="G960" s="120" t="s">
        <v>972</v>
      </c>
      <c r="H960" s="199" t="s">
        <v>982</v>
      </c>
      <c r="I960" s="120"/>
      <c r="J960" s="120" t="s">
        <v>1031</v>
      </c>
      <c r="K960" s="120"/>
      <c r="L960" s="120">
        <v>79</v>
      </c>
      <c r="M960" s="200" t="str">
        <f t="shared" si="35"/>
        <v>KHÁ</v>
      </c>
      <c r="N960" s="274"/>
      <c r="O960" s="127"/>
      <c r="P960" s="275" t="s">
        <v>1236</v>
      </c>
    </row>
    <row r="961" spans="1:16" s="170" customFormat="1" ht="18.75" customHeight="1">
      <c r="A961" s="432"/>
      <c r="B961" s="196">
        <v>2226261257</v>
      </c>
      <c r="C961" s="197" t="s">
        <v>979</v>
      </c>
      <c r="D961" s="198" t="s">
        <v>1193</v>
      </c>
      <c r="E961" s="125" t="s">
        <v>1104</v>
      </c>
      <c r="F961" s="199">
        <v>32299</v>
      </c>
      <c r="G961" s="120" t="s">
        <v>972</v>
      </c>
      <c r="H961" s="199" t="s">
        <v>982</v>
      </c>
      <c r="I961" s="120"/>
      <c r="J961" s="120" t="s">
        <v>1031</v>
      </c>
      <c r="K961" s="120"/>
      <c r="L961" s="120">
        <v>85</v>
      </c>
      <c r="M961" s="200" t="str">
        <f t="shared" si="35"/>
        <v>TỐT</v>
      </c>
      <c r="N961" s="274"/>
      <c r="O961" s="127"/>
      <c r="P961" s="275" t="s">
        <v>1236</v>
      </c>
    </row>
    <row r="962" spans="1:16" s="170" customFormat="1" ht="18.75" customHeight="1">
      <c r="A962" s="432"/>
      <c r="B962" s="196">
        <v>171326165</v>
      </c>
      <c r="C962" s="197" t="s">
        <v>1030</v>
      </c>
      <c r="D962" s="198" t="s">
        <v>1194</v>
      </c>
      <c r="E962" s="125" t="s">
        <v>1104</v>
      </c>
      <c r="F962" s="199">
        <v>33981</v>
      </c>
      <c r="G962" s="120" t="s">
        <v>972</v>
      </c>
      <c r="H962" s="199" t="s">
        <v>982</v>
      </c>
      <c r="I962" s="120"/>
      <c r="J962" s="120" t="s">
        <v>1031</v>
      </c>
      <c r="K962" s="120"/>
      <c r="L962" s="120">
        <v>85</v>
      </c>
      <c r="M962" s="200" t="str">
        <f t="shared" si="35"/>
        <v>TỐT</v>
      </c>
      <c r="N962" s="274"/>
      <c r="O962" s="127"/>
      <c r="P962" s="275" t="s">
        <v>1236</v>
      </c>
    </row>
    <row r="963" spans="1:16" s="170" customFormat="1" ht="18.75" customHeight="1">
      <c r="A963" s="432"/>
      <c r="B963" s="196">
        <v>2226261259</v>
      </c>
      <c r="C963" s="197" t="s">
        <v>990</v>
      </c>
      <c r="D963" s="198" t="s">
        <v>1195</v>
      </c>
      <c r="E963" s="125" t="s">
        <v>1109</v>
      </c>
      <c r="F963" s="199">
        <v>33904</v>
      </c>
      <c r="G963" s="120" t="s">
        <v>972</v>
      </c>
      <c r="H963" s="199" t="s">
        <v>982</v>
      </c>
      <c r="I963" s="120"/>
      <c r="J963" s="120" t="s">
        <v>1031</v>
      </c>
      <c r="K963" s="120"/>
      <c r="L963" s="120">
        <v>0</v>
      </c>
      <c r="M963" s="200" t="str">
        <f t="shared" si="35"/>
        <v>KÉM</v>
      </c>
      <c r="N963" s="274" t="s">
        <v>1164</v>
      </c>
      <c r="O963" s="127" t="s">
        <v>1165</v>
      </c>
      <c r="P963" s="275" t="s">
        <v>1236</v>
      </c>
    </row>
    <row r="964" spans="1:16" s="170" customFormat="1" ht="18.75" customHeight="1">
      <c r="A964" s="432"/>
      <c r="B964" s="196">
        <v>2227261260</v>
      </c>
      <c r="C964" s="197" t="s">
        <v>990</v>
      </c>
      <c r="D964" s="198" t="s">
        <v>1088</v>
      </c>
      <c r="E964" s="125" t="s">
        <v>1196</v>
      </c>
      <c r="F964" s="199">
        <v>33696</v>
      </c>
      <c r="G964" s="120" t="s">
        <v>972</v>
      </c>
      <c r="H964" s="199" t="s">
        <v>982</v>
      </c>
      <c r="I964" s="120"/>
      <c r="J964" s="120" t="s">
        <v>1031</v>
      </c>
      <c r="K964" s="120"/>
      <c r="L964" s="120">
        <v>79</v>
      </c>
      <c r="M964" s="200" t="str">
        <f t="shared" si="35"/>
        <v>KHÁ</v>
      </c>
      <c r="N964" s="274"/>
      <c r="O964" s="127"/>
      <c r="P964" s="275" t="s">
        <v>1236</v>
      </c>
    </row>
    <row r="965" spans="1:16" s="170" customFormat="1" ht="18.75" customHeight="1">
      <c r="A965" s="432"/>
      <c r="B965" s="196">
        <v>1913211640</v>
      </c>
      <c r="C965" s="197" t="s">
        <v>990</v>
      </c>
      <c r="D965" s="198" t="s">
        <v>1197</v>
      </c>
      <c r="E965" s="125" t="s">
        <v>1113</v>
      </c>
      <c r="F965" s="199">
        <v>34759</v>
      </c>
      <c r="G965" s="120" t="s">
        <v>972</v>
      </c>
      <c r="H965" s="199" t="s">
        <v>996</v>
      </c>
      <c r="I965" s="120"/>
      <c r="J965" s="120" t="s">
        <v>1031</v>
      </c>
      <c r="K965" s="120"/>
      <c r="L965" s="120">
        <v>95</v>
      </c>
      <c r="M965" s="200" t="str">
        <f t="shared" si="35"/>
        <v>X SẮC</v>
      </c>
      <c r="N965" s="274"/>
      <c r="O965" s="127"/>
      <c r="P965" s="275" t="s">
        <v>1236</v>
      </c>
    </row>
    <row r="966" spans="1:16" s="170" customFormat="1" ht="18.75" customHeight="1">
      <c r="A966" s="432"/>
      <c r="B966" s="196">
        <v>2226261262</v>
      </c>
      <c r="C966" s="197" t="s">
        <v>1198</v>
      </c>
      <c r="D966" s="198" t="s">
        <v>1199</v>
      </c>
      <c r="E966" s="125" t="s">
        <v>1096</v>
      </c>
      <c r="F966" s="199">
        <v>33825</v>
      </c>
      <c r="G966" s="120" t="s">
        <v>972</v>
      </c>
      <c r="H966" s="199" t="s">
        <v>996</v>
      </c>
      <c r="I966" s="120"/>
      <c r="J966" s="120" t="s">
        <v>1031</v>
      </c>
      <c r="K966" s="120"/>
      <c r="L966" s="120">
        <v>0</v>
      </c>
      <c r="M966" s="200" t="str">
        <f t="shared" si="35"/>
        <v>KÉM</v>
      </c>
      <c r="N966" s="274" t="s">
        <v>1164</v>
      </c>
      <c r="O966" s="127" t="s">
        <v>1165</v>
      </c>
      <c r="P966" s="275" t="s">
        <v>1236</v>
      </c>
    </row>
    <row r="967" spans="1:16" s="170" customFormat="1" ht="18.75" customHeight="1">
      <c r="A967" s="432"/>
      <c r="B967" s="196">
        <v>2226261263</v>
      </c>
      <c r="C967" s="197" t="s">
        <v>987</v>
      </c>
      <c r="D967" s="198" t="s">
        <v>1121</v>
      </c>
      <c r="E967" s="125" t="s">
        <v>1096</v>
      </c>
      <c r="F967" s="199">
        <v>33462</v>
      </c>
      <c r="G967" s="120" t="s">
        <v>972</v>
      </c>
      <c r="H967" s="199" t="s">
        <v>982</v>
      </c>
      <c r="I967" s="120"/>
      <c r="J967" s="120" t="s">
        <v>1031</v>
      </c>
      <c r="K967" s="120"/>
      <c r="L967" s="120">
        <v>80</v>
      </c>
      <c r="M967" s="200" t="str">
        <f t="shared" si="35"/>
        <v>TỐT</v>
      </c>
      <c r="N967" s="274"/>
      <c r="O967" s="127"/>
      <c r="P967" s="275" t="s">
        <v>1236</v>
      </c>
    </row>
    <row r="968" spans="1:16" s="170" customFormat="1" ht="18.75" customHeight="1">
      <c r="A968" s="432"/>
      <c r="B968" s="196">
        <v>2227261264</v>
      </c>
      <c r="C968" s="197" t="s">
        <v>990</v>
      </c>
      <c r="D968" s="198" t="s">
        <v>1004</v>
      </c>
      <c r="E968" s="125" t="s">
        <v>1200</v>
      </c>
      <c r="F968" s="199">
        <v>33722</v>
      </c>
      <c r="G968" s="120" t="s">
        <v>972</v>
      </c>
      <c r="H968" s="199" t="s">
        <v>982</v>
      </c>
      <c r="I968" s="120"/>
      <c r="J968" s="120" t="s">
        <v>1031</v>
      </c>
      <c r="K968" s="120"/>
      <c r="L968" s="120">
        <v>85</v>
      </c>
      <c r="M968" s="200" t="str">
        <f t="shared" si="35"/>
        <v>TỐT</v>
      </c>
      <c r="N968" s="274"/>
      <c r="O968" s="127"/>
      <c r="P968" s="275" t="s">
        <v>1236</v>
      </c>
    </row>
    <row r="969" spans="1:16" s="170" customFormat="1" ht="18.75" customHeight="1">
      <c r="A969" s="432"/>
      <c r="B969" s="196">
        <v>2226261265</v>
      </c>
      <c r="C969" s="197" t="s">
        <v>1201</v>
      </c>
      <c r="D969" s="198" t="s">
        <v>1202</v>
      </c>
      <c r="E969" s="125" t="s">
        <v>1071</v>
      </c>
      <c r="F969" s="199">
        <v>33722</v>
      </c>
      <c r="G969" s="120" t="s">
        <v>972</v>
      </c>
      <c r="H969" s="199" t="s">
        <v>996</v>
      </c>
      <c r="I969" s="120"/>
      <c r="J969" s="120" t="s">
        <v>1031</v>
      </c>
      <c r="K969" s="120"/>
      <c r="L969" s="120">
        <v>85</v>
      </c>
      <c r="M969" s="200" t="str">
        <f t="shared" si="35"/>
        <v>TỐT</v>
      </c>
      <c r="N969" s="274"/>
      <c r="O969" s="127"/>
      <c r="P969" s="275" t="s">
        <v>1236</v>
      </c>
    </row>
    <row r="970" spans="1:16" s="170" customFormat="1" ht="18.75" customHeight="1">
      <c r="A970" s="432"/>
      <c r="B970" s="196">
        <v>2226261266</v>
      </c>
      <c r="C970" s="197" t="s">
        <v>990</v>
      </c>
      <c r="D970" s="198" t="s">
        <v>1203</v>
      </c>
      <c r="E970" s="125" t="s">
        <v>1126</v>
      </c>
      <c r="F970" s="199">
        <v>33662</v>
      </c>
      <c r="G970" s="120" t="s">
        <v>972</v>
      </c>
      <c r="H970" s="199" t="s">
        <v>982</v>
      </c>
      <c r="I970" s="120"/>
      <c r="J970" s="120" t="s">
        <v>1031</v>
      </c>
      <c r="K970" s="120"/>
      <c r="L970" s="120">
        <v>85</v>
      </c>
      <c r="M970" s="200" t="str">
        <f t="shared" si="35"/>
        <v>TỐT</v>
      </c>
      <c r="N970" s="274"/>
      <c r="O970" s="127"/>
      <c r="P970" s="275" t="s">
        <v>1236</v>
      </c>
    </row>
    <row r="971" spans="1:16" s="170" customFormat="1" ht="18.75" customHeight="1">
      <c r="A971" s="432"/>
      <c r="B971" s="196">
        <v>2226261267</v>
      </c>
      <c r="C971" s="197" t="s">
        <v>990</v>
      </c>
      <c r="D971" s="198" t="s">
        <v>1038</v>
      </c>
      <c r="E971" s="125" t="s">
        <v>1126</v>
      </c>
      <c r="F971" s="199">
        <v>33853</v>
      </c>
      <c r="G971" s="120" t="s">
        <v>972</v>
      </c>
      <c r="H971" s="199" t="s">
        <v>982</v>
      </c>
      <c r="I971" s="120"/>
      <c r="J971" s="120" t="s">
        <v>1031</v>
      </c>
      <c r="K971" s="120"/>
      <c r="L971" s="120">
        <v>79</v>
      </c>
      <c r="M971" s="200" t="str">
        <f t="shared" si="35"/>
        <v>KHÁ</v>
      </c>
      <c r="N971" s="274"/>
      <c r="O971" s="127"/>
      <c r="P971" s="275" t="s">
        <v>1236</v>
      </c>
    </row>
    <row r="972" spans="1:16" s="170" customFormat="1" ht="18.75" customHeight="1">
      <c r="A972" s="432"/>
      <c r="B972" s="196">
        <v>1913211632</v>
      </c>
      <c r="C972" s="197" t="s">
        <v>1204</v>
      </c>
      <c r="D972" s="198" t="s">
        <v>1205</v>
      </c>
      <c r="E972" s="125" t="s">
        <v>1206</v>
      </c>
      <c r="F972" s="199">
        <v>34589</v>
      </c>
      <c r="G972" s="120" t="s">
        <v>972</v>
      </c>
      <c r="H972" s="199"/>
      <c r="I972" s="120"/>
      <c r="J972" s="120" t="s">
        <v>1031</v>
      </c>
      <c r="K972" s="120"/>
      <c r="L972" s="120">
        <v>79</v>
      </c>
      <c r="M972" s="200" t="str">
        <f t="shared" si="35"/>
        <v>KHÁ</v>
      </c>
      <c r="N972" s="274"/>
      <c r="O972" s="127"/>
      <c r="P972" s="275" t="s">
        <v>1236</v>
      </c>
    </row>
    <row r="973" spans="1:16" s="170" customFormat="1" ht="18.75" customHeight="1">
      <c r="A973" s="432"/>
      <c r="B973" s="196">
        <v>171326189</v>
      </c>
      <c r="C973" s="197" t="s">
        <v>1046</v>
      </c>
      <c r="D973" s="198" t="s">
        <v>1177</v>
      </c>
      <c r="E973" s="125" t="s">
        <v>989</v>
      </c>
      <c r="F973" s="199">
        <v>33888</v>
      </c>
      <c r="G973" s="120" t="s">
        <v>972</v>
      </c>
      <c r="H973" s="199" t="s">
        <v>982</v>
      </c>
      <c r="I973" s="120"/>
      <c r="J973" s="120" t="s">
        <v>1031</v>
      </c>
      <c r="K973" s="120"/>
      <c r="L973" s="120">
        <v>0</v>
      </c>
      <c r="M973" s="200" t="str">
        <f t="shared" si="35"/>
        <v>KÉM</v>
      </c>
      <c r="N973" s="274" t="s">
        <v>1164</v>
      </c>
      <c r="O973" s="127" t="s">
        <v>1165</v>
      </c>
      <c r="P973" s="275" t="s">
        <v>1236</v>
      </c>
    </row>
    <row r="974" spans="1:16" s="170" customFormat="1" ht="18.75" customHeight="1">
      <c r="A974" s="432"/>
      <c r="B974" s="215"/>
      <c r="C974" s="216"/>
      <c r="D974" s="216"/>
      <c r="E974" s="127"/>
      <c r="F974" s="217"/>
      <c r="G974" s="218"/>
      <c r="H974" s="218"/>
      <c r="I974" s="218"/>
      <c r="J974" s="218"/>
      <c r="K974" s="218"/>
      <c r="L974" s="218"/>
      <c r="M974" s="218"/>
      <c r="N974" s="218"/>
      <c r="O974" s="218"/>
      <c r="P974" s="219"/>
    </row>
    <row r="975" spans="1:16" s="170" customFormat="1" ht="18.75" customHeight="1">
      <c r="A975" s="432"/>
      <c r="B975" s="196">
        <v>2226261476</v>
      </c>
      <c r="C975" s="197" t="s">
        <v>1019</v>
      </c>
      <c r="D975" s="198" t="s">
        <v>1125</v>
      </c>
      <c r="E975" s="125" t="s">
        <v>981</v>
      </c>
      <c r="F975" s="199">
        <v>34063</v>
      </c>
      <c r="G975" s="120" t="s">
        <v>973</v>
      </c>
      <c r="H975" s="199" t="s">
        <v>982</v>
      </c>
      <c r="I975" s="120"/>
      <c r="J975" s="120"/>
      <c r="K975" s="120"/>
      <c r="L975" s="120">
        <v>97</v>
      </c>
      <c r="M975" s="200" t="str">
        <f t="shared" ref="M975:M983" si="36">IF(L975&gt;=90,"X SẮC",IF(L975&gt;=80,"TỐT",IF(L975&gt;=65,"KHÁ",IF(L975&gt;=50,"T. BÌNH",IF(L975&gt;=35,"YẾU","KÉM")))))</f>
        <v>X SẮC</v>
      </c>
      <c r="N975" s="274"/>
      <c r="O975" s="127"/>
      <c r="P975" s="275" t="s">
        <v>1407</v>
      </c>
    </row>
    <row r="976" spans="1:16" s="170" customFormat="1" ht="18.75" customHeight="1">
      <c r="A976" s="432"/>
      <c r="B976" s="196">
        <v>2227261477</v>
      </c>
      <c r="C976" s="197" t="s">
        <v>979</v>
      </c>
      <c r="D976" s="198" t="s">
        <v>1403</v>
      </c>
      <c r="E976" s="125" t="s">
        <v>1015</v>
      </c>
      <c r="F976" s="199">
        <v>34240</v>
      </c>
      <c r="G976" s="120" t="s">
        <v>973</v>
      </c>
      <c r="H976" s="199" t="s">
        <v>996</v>
      </c>
      <c r="I976" s="120"/>
      <c r="J976" s="120"/>
      <c r="K976" s="120"/>
      <c r="L976" s="120">
        <v>93</v>
      </c>
      <c r="M976" s="200" t="str">
        <f t="shared" si="36"/>
        <v>X SẮC</v>
      </c>
      <c r="N976" s="274"/>
      <c r="O976" s="127"/>
      <c r="P976" s="275" t="s">
        <v>1407</v>
      </c>
    </row>
    <row r="977" spans="1:16" s="170" customFormat="1" ht="18.75" customHeight="1">
      <c r="A977" s="432"/>
      <c r="B977" s="196">
        <v>2226261478</v>
      </c>
      <c r="C977" s="197" t="s">
        <v>990</v>
      </c>
      <c r="D977" s="198" t="s">
        <v>1404</v>
      </c>
      <c r="E977" s="125" t="s">
        <v>1244</v>
      </c>
      <c r="F977" s="199">
        <v>32374</v>
      </c>
      <c r="G977" s="120" t="s">
        <v>973</v>
      </c>
      <c r="H977" s="199" t="s">
        <v>982</v>
      </c>
      <c r="I977" s="120"/>
      <c r="J977" s="120"/>
      <c r="K977" s="120"/>
      <c r="L977" s="120">
        <v>0</v>
      </c>
      <c r="M977" s="200" t="str">
        <f t="shared" si="36"/>
        <v>KÉM</v>
      </c>
      <c r="N977" s="274" t="s">
        <v>1144</v>
      </c>
      <c r="O977" s="133" t="s">
        <v>1306</v>
      </c>
      <c r="P977" s="275" t="s">
        <v>1407</v>
      </c>
    </row>
    <row r="978" spans="1:16" s="170" customFormat="1" ht="18.75" customHeight="1">
      <c r="A978" s="432"/>
      <c r="B978" s="196">
        <v>2226261479</v>
      </c>
      <c r="C978" s="197" t="s">
        <v>979</v>
      </c>
      <c r="D978" s="198" t="s">
        <v>1405</v>
      </c>
      <c r="E978" s="125" t="s">
        <v>1049</v>
      </c>
      <c r="F978" s="199">
        <v>32821</v>
      </c>
      <c r="G978" s="120" t="s">
        <v>973</v>
      </c>
      <c r="H978" s="199" t="s">
        <v>982</v>
      </c>
      <c r="I978" s="120"/>
      <c r="J978" s="120"/>
      <c r="K978" s="120"/>
      <c r="L978" s="120">
        <v>97</v>
      </c>
      <c r="M978" s="200" t="str">
        <f t="shared" si="36"/>
        <v>X SẮC</v>
      </c>
      <c r="N978" s="274"/>
      <c r="O978" s="127"/>
      <c r="P978" s="275" t="s">
        <v>1407</v>
      </c>
    </row>
    <row r="979" spans="1:16" s="170" customFormat="1" ht="18.75" customHeight="1">
      <c r="A979" s="432"/>
      <c r="B979" s="196">
        <v>2227261480</v>
      </c>
      <c r="C979" s="197" t="s">
        <v>979</v>
      </c>
      <c r="D979" s="198" t="s">
        <v>1406</v>
      </c>
      <c r="E979" s="125" t="s">
        <v>1051</v>
      </c>
      <c r="F979" s="199">
        <v>32509</v>
      </c>
      <c r="G979" s="120" t="s">
        <v>973</v>
      </c>
      <c r="H979" s="199" t="s">
        <v>996</v>
      </c>
      <c r="I979" s="120"/>
      <c r="J979" s="120"/>
      <c r="K979" s="120"/>
      <c r="L979" s="120">
        <v>87</v>
      </c>
      <c r="M979" s="200" t="str">
        <f t="shared" si="36"/>
        <v>TỐT</v>
      </c>
      <c r="N979" s="274"/>
      <c r="O979" s="127"/>
      <c r="P979" s="275" t="s">
        <v>1407</v>
      </c>
    </row>
    <row r="980" spans="1:16" s="170" customFormat="1" ht="18.75" customHeight="1">
      <c r="A980" s="432"/>
      <c r="B980" s="196">
        <v>2226261481</v>
      </c>
      <c r="C980" s="197" t="s">
        <v>979</v>
      </c>
      <c r="D980" s="198" t="s">
        <v>1011</v>
      </c>
      <c r="E980" s="125" t="s">
        <v>1268</v>
      </c>
      <c r="F980" s="199">
        <v>31683</v>
      </c>
      <c r="G980" s="120" t="s">
        <v>973</v>
      </c>
      <c r="H980" s="199" t="s">
        <v>982</v>
      </c>
      <c r="I980" s="120"/>
      <c r="J980" s="120"/>
      <c r="K980" s="120"/>
      <c r="L980" s="120">
        <v>0</v>
      </c>
      <c r="M980" s="200" t="str">
        <f t="shared" si="36"/>
        <v>KÉM</v>
      </c>
      <c r="N980" s="274" t="s">
        <v>1144</v>
      </c>
      <c r="O980" s="133" t="s">
        <v>1306</v>
      </c>
      <c r="P980" s="275" t="s">
        <v>1407</v>
      </c>
    </row>
    <row r="981" spans="1:16" s="170" customFormat="1" ht="18.75" customHeight="1">
      <c r="A981" s="432"/>
      <c r="B981" s="196">
        <v>2226261482</v>
      </c>
      <c r="C981" s="197" t="s">
        <v>987</v>
      </c>
      <c r="D981" s="198" t="s">
        <v>1038</v>
      </c>
      <c r="E981" s="125" t="s">
        <v>1087</v>
      </c>
      <c r="F981" s="199">
        <v>34548</v>
      </c>
      <c r="G981" s="120" t="s">
        <v>973</v>
      </c>
      <c r="H981" s="199" t="s">
        <v>982</v>
      </c>
      <c r="I981" s="120"/>
      <c r="J981" s="120"/>
      <c r="K981" s="120"/>
      <c r="L981" s="120">
        <v>97</v>
      </c>
      <c r="M981" s="200" t="str">
        <f t="shared" si="36"/>
        <v>X SẮC</v>
      </c>
      <c r="N981" s="274"/>
      <c r="O981" s="127"/>
      <c r="P981" s="275" t="s">
        <v>1407</v>
      </c>
    </row>
    <row r="982" spans="1:16" s="170" customFormat="1" ht="18.75" customHeight="1">
      <c r="A982" s="432"/>
      <c r="B982" s="196">
        <v>2226261483</v>
      </c>
      <c r="C982" s="197" t="s">
        <v>979</v>
      </c>
      <c r="D982" s="198" t="s">
        <v>1047</v>
      </c>
      <c r="E982" s="125" t="s">
        <v>1100</v>
      </c>
      <c r="F982" s="199">
        <v>33419</v>
      </c>
      <c r="G982" s="120" t="s">
        <v>973</v>
      </c>
      <c r="H982" s="199" t="s">
        <v>982</v>
      </c>
      <c r="I982" s="120"/>
      <c r="J982" s="120"/>
      <c r="K982" s="120"/>
      <c r="L982" s="120">
        <v>91</v>
      </c>
      <c r="M982" s="200" t="str">
        <f t="shared" si="36"/>
        <v>X SẮC</v>
      </c>
      <c r="N982" s="274"/>
      <c r="O982" s="127"/>
      <c r="P982" s="275" t="s">
        <v>1407</v>
      </c>
    </row>
    <row r="983" spans="1:16" s="170" customFormat="1" ht="18.75" customHeight="1">
      <c r="A983" s="432"/>
      <c r="B983" s="196">
        <v>2226261485</v>
      </c>
      <c r="C983" s="197" t="s">
        <v>993</v>
      </c>
      <c r="D983" s="198" t="s">
        <v>1011</v>
      </c>
      <c r="E983" s="125" t="s">
        <v>146</v>
      </c>
      <c r="F983" s="199">
        <v>33849</v>
      </c>
      <c r="G983" s="120" t="s">
        <v>973</v>
      </c>
      <c r="H983" s="199" t="s">
        <v>982</v>
      </c>
      <c r="I983" s="120"/>
      <c r="J983" s="120"/>
      <c r="K983" s="120"/>
      <c r="L983" s="120">
        <v>90</v>
      </c>
      <c r="M983" s="200" t="str">
        <f t="shared" si="36"/>
        <v>X SẮC</v>
      </c>
      <c r="N983" s="274"/>
      <c r="O983" s="127"/>
      <c r="P983" s="275" t="s">
        <v>1407</v>
      </c>
    </row>
    <row r="984" spans="1:16" s="170" customFormat="1" ht="18.75" customHeight="1">
      <c r="A984" s="432"/>
      <c r="B984" s="196"/>
      <c r="C984" s="197"/>
      <c r="D984" s="198"/>
      <c r="E984" s="125"/>
      <c r="F984" s="199"/>
      <c r="G984" s="120"/>
      <c r="H984" s="199"/>
      <c r="I984" s="120"/>
      <c r="J984" s="120"/>
      <c r="K984" s="120"/>
      <c r="L984" s="120"/>
      <c r="M984" s="200"/>
      <c r="N984" s="274"/>
      <c r="O984" s="127"/>
      <c r="P984" s="275"/>
    </row>
    <row r="985" spans="1:16" s="170" customFormat="1" ht="18.75" customHeight="1">
      <c r="A985" s="432"/>
      <c r="B985" s="196">
        <v>2226261612</v>
      </c>
      <c r="C985" s="197" t="s">
        <v>1150</v>
      </c>
      <c r="D985" s="198" t="s">
        <v>1321</v>
      </c>
      <c r="E985" s="125" t="s">
        <v>1285</v>
      </c>
      <c r="F985" s="199">
        <v>34167</v>
      </c>
      <c r="G985" s="120" t="s">
        <v>974</v>
      </c>
      <c r="H985" s="199" t="s">
        <v>1322</v>
      </c>
      <c r="I985" s="120"/>
      <c r="J985" s="120" t="s">
        <v>1322</v>
      </c>
      <c r="K985" s="120"/>
      <c r="L985" s="120">
        <v>0</v>
      </c>
      <c r="M985" s="200" t="str">
        <f t="shared" ref="M985:M996" si="37">IF(L985&gt;=90,"X SẮC",IF(L985&gt;=80,"TỐT",IF(L985&gt;=65,"KHÁ",IF(L985&gt;=50,"T. BÌNH",IF(L985&gt;=35,"YẾU","KÉM")))))</f>
        <v>KÉM</v>
      </c>
      <c r="N985" s="274" t="s">
        <v>1144</v>
      </c>
      <c r="O985" s="127" t="s">
        <v>1323</v>
      </c>
      <c r="P985" s="275" t="s">
        <v>1348</v>
      </c>
    </row>
    <row r="986" spans="1:16" s="170" customFormat="1" ht="18.75" customHeight="1">
      <c r="A986" s="432"/>
      <c r="B986" s="196">
        <v>2226261613</v>
      </c>
      <c r="C986" s="197" t="s">
        <v>1030</v>
      </c>
      <c r="D986" s="198" t="s">
        <v>1047</v>
      </c>
      <c r="E986" s="125" t="s">
        <v>981</v>
      </c>
      <c r="F986" s="199">
        <v>34378</v>
      </c>
      <c r="G986" s="120" t="s">
        <v>974</v>
      </c>
      <c r="H986" s="199" t="s">
        <v>1322</v>
      </c>
      <c r="I986" s="120"/>
      <c r="J986" s="120" t="s">
        <v>1322</v>
      </c>
      <c r="K986" s="120"/>
      <c r="L986" s="120">
        <v>80</v>
      </c>
      <c r="M986" s="200" t="str">
        <f t="shared" si="37"/>
        <v>TỐT</v>
      </c>
      <c r="N986" s="274"/>
      <c r="O986" s="127"/>
      <c r="P986" s="275" t="s">
        <v>1348</v>
      </c>
    </row>
    <row r="987" spans="1:16" s="170" customFormat="1" ht="18.75" customHeight="1">
      <c r="A987" s="432"/>
      <c r="B987" s="196">
        <v>2226261614</v>
      </c>
      <c r="C987" s="197" t="s">
        <v>997</v>
      </c>
      <c r="D987" s="198" t="s">
        <v>1058</v>
      </c>
      <c r="E987" s="125" t="s">
        <v>1021</v>
      </c>
      <c r="F987" s="199">
        <v>33149</v>
      </c>
      <c r="G987" s="120" t="s">
        <v>974</v>
      </c>
      <c r="H987" s="199" t="s">
        <v>1322</v>
      </c>
      <c r="I987" s="120"/>
      <c r="J987" s="120" t="s">
        <v>1322</v>
      </c>
      <c r="K987" s="120"/>
      <c r="L987" s="120">
        <v>79</v>
      </c>
      <c r="M987" s="200" t="str">
        <f t="shared" si="37"/>
        <v>KHÁ</v>
      </c>
      <c r="N987" s="274"/>
      <c r="O987" s="127"/>
      <c r="P987" s="275" t="s">
        <v>1348</v>
      </c>
    </row>
    <row r="988" spans="1:16" s="170" customFormat="1" ht="18.75" customHeight="1">
      <c r="A988" s="432"/>
      <c r="B988" s="196">
        <v>2226261615</v>
      </c>
      <c r="C988" s="197" t="s">
        <v>999</v>
      </c>
      <c r="D988" s="198" t="s">
        <v>1183</v>
      </c>
      <c r="E988" s="125" t="s">
        <v>1025</v>
      </c>
      <c r="F988" s="199">
        <v>34153</v>
      </c>
      <c r="G988" s="120" t="s">
        <v>974</v>
      </c>
      <c r="H988" s="199" t="s">
        <v>1322</v>
      </c>
      <c r="I988" s="120"/>
      <c r="J988" s="120" t="s">
        <v>1322</v>
      </c>
      <c r="K988" s="120"/>
      <c r="L988" s="120">
        <v>0</v>
      </c>
      <c r="M988" s="200" t="str">
        <f t="shared" si="37"/>
        <v>KÉM</v>
      </c>
      <c r="N988" s="274" t="s">
        <v>1144</v>
      </c>
      <c r="O988" s="127" t="s">
        <v>1323</v>
      </c>
      <c r="P988" s="275" t="s">
        <v>1348</v>
      </c>
    </row>
    <row r="989" spans="1:16" s="170" customFormat="1" ht="18.75" customHeight="1">
      <c r="A989" s="432"/>
      <c r="B989" s="196">
        <v>2226261616</v>
      </c>
      <c r="C989" s="197" t="s">
        <v>1046</v>
      </c>
      <c r="D989" s="198" t="s">
        <v>1194</v>
      </c>
      <c r="E989" s="125" t="s">
        <v>1324</v>
      </c>
      <c r="F989" s="199">
        <v>34880</v>
      </c>
      <c r="G989" s="120" t="s">
        <v>974</v>
      </c>
      <c r="H989" s="199" t="s">
        <v>1322</v>
      </c>
      <c r="I989" s="120"/>
      <c r="J989" s="120" t="s">
        <v>1322</v>
      </c>
      <c r="K989" s="120"/>
      <c r="L989" s="120">
        <v>90</v>
      </c>
      <c r="M989" s="200" t="str">
        <f t="shared" si="37"/>
        <v>X SẮC</v>
      </c>
      <c r="N989" s="274"/>
      <c r="O989" s="127"/>
      <c r="P989" s="275" t="s">
        <v>1348</v>
      </c>
    </row>
    <row r="990" spans="1:16" s="170" customFormat="1" ht="18.75" customHeight="1">
      <c r="A990" s="432"/>
      <c r="B990" s="196">
        <v>2226261618</v>
      </c>
      <c r="C990" s="197" t="s">
        <v>979</v>
      </c>
      <c r="D990" s="198" t="s">
        <v>1325</v>
      </c>
      <c r="E990" s="125" t="s">
        <v>1067</v>
      </c>
      <c r="F990" s="199">
        <v>35043</v>
      </c>
      <c r="G990" s="120" t="s">
        <v>974</v>
      </c>
      <c r="H990" s="199" t="s">
        <v>1322</v>
      </c>
      <c r="I990" s="120"/>
      <c r="J990" s="120" t="s">
        <v>1322</v>
      </c>
      <c r="K990" s="120"/>
      <c r="L990" s="120">
        <v>80</v>
      </c>
      <c r="M990" s="200" t="str">
        <f t="shared" si="37"/>
        <v>TỐT</v>
      </c>
      <c r="N990" s="274"/>
      <c r="O990" s="127"/>
      <c r="P990" s="275" t="s">
        <v>1348</v>
      </c>
    </row>
    <row r="991" spans="1:16" s="170" customFormat="1" ht="18.75" customHeight="1">
      <c r="A991" s="432"/>
      <c r="B991" s="196">
        <v>2226261619</v>
      </c>
      <c r="C991" s="197" t="s">
        <v>985</v>
      </c>
      <c r="D991" s="198" t="s">
        <v>1022</v>
      </c>
      <c r="E991" s="125" t="s">
        <v>1068</v>
      </c>
      <c r="F991" s="199">
        <v>33845</v>
      </c>
      <c r="G991" s="120" t="s">
        <v>974</v>
      </c>
      <c r="H991" s="199" t="s">
        <v>1322</v>
      </c>
      <c r="I991" s="120"/>
      <c r="J991" s="120" t="s">
        <v>1322</v>
      </c>
      <c r="K991" s="120"/>
      <c r="L991" s="120">
        <v>77</v>
      </c>
      <c r="M991" s="200" t="str">
        <f t="shared" si="37"/>
        <v>KHÁ</v>
      </c>
      <c r="N991" s="274"/>
      <c r="O991" s="127"/>
      <c r="P991" s="275" t="s">
        <v>1348</v>
      </c>
    </row>
    <row r="992" spans="1:16" s="170" customFormat="1" ht="18.75" customHeight="1">
      <c r="A992" s="432"/>
      <c r="B992" s="196">
        <v>2226251611</v>
      </c>
      <c r="C992" s="197" t="s">
        <v>1070</v>
      </c>
      <c r="D992" s="198" t="s">
        <v>1105</v>
      </c>
      <c r="E992" s="125" t="s">
        <v>1090</v>
      </c>
      <c r="F992" s="199">
        <v>34934</v>
      </c>
      <c r="G992" s="120" t="s">
        <v>974</v>
      </c>
      <c r="H992" s="199" t="s">
        <v>1322</v>
      </c>
      <c r="I992" s="120"/>
      <c r="J992" s="120" t="s">
        <v>1322</v>
      </c>
      <c r="K992" s="120"/>
      <c r="L992" s="120">
        <v>77</v>
      </c>
      <c r="M992" s="200" t="str">
        <f t="shared" si="37"/>
        <v>KHÁ</v>
      </c>
      <c r="N992" s="274"/>
      <c r="O992" s="127"/>
      <c r="P992" s="275" t="s">
        <v>1348</v>
      </c>
    </row>
    <row r="993" spans="1:16" s="170" customFormat="1" ht="18.75" customHeight="1">
      <c r="A993" s="432"/>
      <c r="B993" s="196">
        <v>2226261620</v>
      </c>
      <c r="C993" s="197" t="s">
        <v>1016</v>
      </c>
      <c r="D993" s="198" t="s">
        <v>1326</v>
      </c>
      <c r="E993" s="125" t="s">
        <v>1091</v>
      </c>
      <c r="F993" s="199">
        <v>34101</v>
      </c>
      <c r="G993" s="120" t="s">
        <v>974</v>
      </c>
      <c r="H993" s="199" t="s">
        <v>1322</v>
      </c>
      <c r="I993" s="120"/>
      <c r="J993" s="120" t="s">
        <v>1322</v>
      </c>
      <c r="K993" s="120"/>
      <c r="L993" s="120">
        <v>79</v>
      </c>
      <c r="M993" s="200" t="str">
        <f t="shared" si="37"/>
        <v>KHÁ</v>
      </c>
      <c r="N993" s="274"/>
      <c r="O993" s="127"/>
      <c r="P993" s="275" t="s">
        <v>1348</v>
      </c>
    </row>
    <row r="994" spans="1:16" s="170" customFormat="1" ht="18.75" customHeight="1">
      <c r="A994" s="432"/>
      <c r="B994" s="196">
        <v>2227261617</v>
      </c>
      <c r="C994" s="197" t="s">
        <v>990</v>
      </c>
      <c r="D994" s="198" t="s">
        <v>1138</v>
      </c>
      <c r="E994" s="125" t="s">
        <v>1200</v>
      </c>
      <c r="F994" s="199">
        <v>34627</v>
      </c>
      <c r="G994" s="120" t="s">
        <v>974</v>
      </c>
      <c r="H994" s="199"/>
      <c r="I994" s="120"/>
      <c r="J994" s="120" t="s">
        <v>1322</v>
      </c>
      <c r="K994" s="120"/>
      <c r="L994" s="120">
        <v>77</v>
      </c>
      <c r="M994" s="200" t="str">
        <f t="shared" si="37"/>
        <v>KHÁ</v>
      </c>
      <c r="N994" s="274"/>
      <c r="O994" s="127"/>
      <c r="P994" s="275" t="s">
        <v>1348</v>
      </c>
    </row>
    <row r="995" spans="1:16" s="170" customFormat="1" ht="18.75" customHeight="1">
      <c r="A995" s="432"/>
      <c r="B995" s="196">
        <v>2226251606</v>
      </c>
      <c r="C995" s="197" t="s">
        <v>979</v>
      </c>
      <c r="D995" s="198" t="s">
        <v>1128</v>
      </c>
      <c r="E995" s="125" t="s">
        <v>998</v>
      </c>
      <c r="F995" s="199">
        <v>30229</v>
      </c>
      <c r="G995" s="120" t="s">
        <v>975</v>
      </c>
      <c r="H995" s="199" t="s">
        <v>1322</v>
      </c>
      <c r="I995" s="120"/>
      <c r="J995" s="120" t="s">
        <v>1322</v>
      </c>
      <c r="K995" s="120"/>
      <c r="L995" s="120">
        <v>77</v>
      </c>
      <c r="M995" s="200" t="str">
        <f t="shared" si="37"/>
        <v>KHÁ</v>
      </c>
      <c r="N995" s="274"/>
      <c r="O995" s="127"/>
      <c r="P995" s="275" t="s">
        <v>1348</v>
      </c>
    </row>
    <row r="996" spans="1:16" s="170" customFormat="1" ht="18.75" customHeight="1">
      <c r="A996" s="432"/>
      <c r="B996" s="196">
        <v>2226261608</v>
      </c>
      <c r="C996" s="197" t="s">
        <v>1010</v>
      </c>
      <c r="D996" s="198" t="s">
        <v>1305</v>
      </c>
      <c r="E996" s="125" t="s">
        <v>1056</v>
      </c>
      <c r="F996" s="199">
        <v>33985</v>
      </c>
      <c r="G996" s="120" t="s">
        <v>975</v>
      </c>
      <c r="H996" s="199" t="s">
        <v>1322</v>
      </c>
      <c r="I996" s="120"/>
      <c r="J996" s="120" t="s">
        <v>1322</v>
      </c>
      <c r="K996" s="120"/>
      <c r="L996" s="120">
        <v>77</v>
      </c>
      <c r="M996" s="200" t="str">
        <f t="shared" si="37"/>
        <v>KHÁ</v>
      </c>
      <c r="N996" s="274"/>
      <c r="O996" s="127"/>
      <c r="P996" s="275" t="s">
        <v>1348</v>
      </c>
    </row>
    <row r="997" spans="1:16" s="170" customFormat="1" ht="18.75" customHeight="1">
      <c r="A997" s="432"/>
      <c r="B997" s="196"/>
      <c r="C997" s="197"/>
      <c r="D997" s="198"/>
      <c r="E997" s="125"/>
      <c r="F997" s="199"/>
      <c r="G997" s="120"/>
      <c r="H997" s="199"/>
      <c r="I997" s="120"/>
      <c r="J997" s="120"/>
      <c r="K997" s="120"/>
      <c r="L997" s="120"/>
      <c r="M997" s="200"/>
      <c r="N997" s="274"/>
      <c r="O997" s="127"/>
      <c r="P997" s="275" t="s">
        <v>1160</v>
      </c>
    </row>
    <row r="998" spans="1:16" s="170" customFormat="1" ht="18.75" customHeight="1">
      <c r="A998" s="432"/>
      <c r="B998" s="196">
        <v>2226261811</v>
      </c>
      <c r="C998" s="197" t="s">
        <v>1110</v>
      </c>
      <c r="D998" s="198" t="s">
        <v>1038</v>
      </c>
      <c r="E998" s="125" t="s">
        <v>1037</v>
      </c>
      <c r="F998" s="199">
        <v>30575</v>
      </c>
      <c r="G998" s="120" t="s">
        <v>976</v>
      </c>
      <c r="H998" s="199" t="s">
        <v>982</v>
      </c>
      <c r="I998" s="120"/>
      <c r="J998" s="120"/>
      <c r="K998" s="120"/>
      <c r="L998" s="120">
        <v>90</v>
      </c>
      <c r="M998" s="200" t="str">
        <f t="shared" ref="M998:M1005" si="38">IF(L998&gt;=90,"X SẮC",IF(L998&gt;=80,"TỐT",IF(L998&gt;=65,"KHÁ",IF(L998&gt;=50,"T. BÌNH",IF(L998&gt;=35,"YẾU","KÉM")))))</f>
        <v>X SẮC</v>
      </c>
      <c r="N998" s="274"/>
      <c r="O998" s="127"/>
      <c r="P998" s="275" t="s">
        <v>1160</v>
      </c>
    </row>
    <row r="999" spans="1:16" s="170" customFormat="1" ht="18.75" customHeight="1">
      <c r="A999" s="432"/>
      <c r="B999" s="196">
        <v>2227261812</v>
      </c>
      <c r="C999" s="197" t="s">
        <v>990</v>
      </c>
      <c r="D999" s="198" t="s">
        <v>988</v>
      </c>
      <c r="E999" s="125" t="s">
        <v>1138</v>
      </c>
      <c r="F999" s="199">
        <v>34471</v>
      </c>
      <c r="G999" s="120" t="s">
        <v>976</v>
      </c>
      <c r="H999" s="199" t="s">
        <v>996</v>
      </c>
      <c r="I999" s="120"/>
      <c r="J999" s="120"/>
      <c r="K999" s="120"/>
      <c r="L999" s="120">
        <v>100</v>
      </c>
      <c r="M999" s="200" t="str">
        <f t="shared" si="38"/>
        <v>X SẮC</v>
      </c>
      <c r="N999" s="274"/>
      <c r="O999" s="127"/>
      <c r="P999" s="275" t="s">
        <v>1160</v>
      </c>
    </row>
    <row r="1000" spans="1:16" s="170" customFormat="1" ht="18.75" customHeight="1">
      <c r="A1000" s="432"/>
      <c r="B1000" s="196">
        <v>2226261813</v>
      </c>
      <c r="C1000" s="197" t="s">
        <v>990</v>
      </c>
      <c r="D1000" s="198" t="s">
        <v>1022</v>
      </c>
      <c r="E1000" s="125" t="s">
        <v>1155</v>
      </c>
      <c r="F1000" s="199">
        <v>34825</v>
      </c>
      <c r="G1000" s="120" t="s">
        <v>976</v>
      </c>
      <c r="H1000" s="199" t="s">
        <v>982</v>
      </c>
      <c r="I1000" s="120"/>
      <c r="J1000" s="120"/>
      <c r="K1000" s="120"/>
      <c r="L1000" s="120">
        <v>90</v>
      </c>
      <c r="M1000" s="200" t="str">
        <f t="shared" si="38"/>
        <v>X SẮC</v>
      </c>
      <c r="N1000" s="274"/>
      <c r="O1000" s="127"/>
      <c r="P1000" s="275" t="s">
        <v>1160</v>
      </c>
    </row>
    <row r="1001" spans="1:16" s="170" customFormat="1" ht="18.75" customHeight="1">
      <c r="A1001" s="432"/>
      <c r="B1001" s="196">
        <v>2226261817</v>
      </c>
      <c r="C1001" s="197" t="s">
        <v>1032</v>
      </c>
      <c r="D1001" s="198" t="s">
        <v>1156</v>
      </c>
      <c r="E1001" s="125" t="s">
        <v>1045</v>
      </c>
      <c r="F1001" s="199">
        <v>34764</v>
      </c>
      <c r="G1001" s="120" t="s">
        <v>976</v>
      </c>
      <c r="H1001" s="199" t="s">
        <v>982</v>
      </c>
      <c r="I1001" s="120"/>
      <c r="J1001" s="120"/>
      <c r="K1001" s="120"/>
      <c r="L1001" s="120">
        <v>88</v>
      </c>
      <c r="M1001" s="200" t="str">
        <f t="shared" si="38"/>
        <v>TỐT</v>
      </c>
      <c r="N1001" s="274"/>
      <c r="O1001" s="127"/>
      <c r="P1001" s="275" t="s">
        <v>1160</v>
      </c>
    </row>
    <row r="1002" spans="1:16" s="170" customFormat="1" ht="18.75" customHeight="1">
      <c r="A1002" s="432"/>
      <c r="B1002" s="196">
        <v>2226261814</v>
      </c>
      <c r="C1002" s="197" t="s">
        <v>990</v>
      </c>
      <c r="D1002" s="198" t="s">
        <v>1157</v>
      </c>
      <c r="E1002" s="125" t="s">
        <v>1065</v>
      </c>
      <c r="F1002" s="199">
        <v>34598</v>
      </c>
      <c r="G1002" s="120" t="s">
        <v>976</v>
      </c>
      <c r="H1002" s="199" t="s">
        <v>982</v>
      </c>
      <c r="I1002" s="120"/>
      <c r="J1002" s="120"/>
      <c r="K1002" s="120"/>
      <c r="L1002" s="120">
        <v>90</v>
      </c>
      <c r="M1002" s="200" t="str">
        <f t="shared" si="38"/>
        <v>X SẮC</v>
      </c>
      <c r="N1002" s="274"/>
      <c r="O1002" s="127"/>
      <c r="P1002" s="275" t="s">
        <v>1160</v>
      </c>
    </row>
    <row r="1003" spans="1:16" s="170" customFormat="1" ht="18.75" customHeight="1">
      <c r="A1003" s="432"/>
      <c r="B1003" s="196">
        <v>2226261818</v>
      </c>
      <c r="C1003" s="197" t="s">
        <v>993</v>
      </c>
      <c r="D1003" s="198" t="s">
        <v>1011</v>
      </c>
      <c r="E1003" s="125" t="s">
        <v>1158</v>
      </c>
      <c r="F1003" s="199">
        <v>33734</v>
      </c>
      <c r="G1003" s="120" t="s">
        <v>976</v>
      </c>
      <c r="H1003" s="199" t="s">
        <v>982</v>
      </c>
      <c r="I1003" s="120"/>
      <c r="J1003" s="120"/>
      <c r="K1003" s="120"/>
      <c r="L1003" s="120">
        <v>90</v>
      </c>
      <c r="M1003" s="200" t="str">
        <f t="shared" si="38"/>
        <v>X SẮC</v>
      </c>
      <c r="N1003" s="274"/>
      <c r="O1003" s="127"/>
      <c r="P1003" s="275" t="s">
        <v>1160</v>
      </c>
    </row>
    <row r="1004" spans="1:16" s="170" customFormat="1" ht="18.75" customHeight="1">
      <c r="A1004" s="432"/>
      <c r="B1004" s="196">
        <v>2226261816</v>
      </c>
      <c r="C1004" s="197" t="s">
        <v>990</v>
      </c>
      <c r="D1004" s="198" t="s">
        <v>1043</v>
      </c>
      <c r="E1004" s="125" t="s">
        <v>1096</v>
      </c>
      <c r="F1004" s="199">
        <v>34792</v>
      </c>
      <c r="G1004" s="120" t="s">
        <v>976</v>
      </c>
      <c r="H1004" s="199" t="s">
        <v>982</v>
      </c>
      <c r="I1004" s="120"/>
      <c r="J1004" s="120"/>
      <c r="K1004" s="120"/>
      <c r="L1004" s="120">
        <v>90</v>
      </c>
      <c r="M1004" s="200" t="str">
        <f t="shared" si="38"/>
        <v>X SẮC</v>
      </c>
      <c r="N1004" s="274"/>
      <c r="O1004" s="127"/>
      <c r="P1004" s="275" t="s">
        <v>1160</v>
      </c>
    </row>
    <row r="1005" spans="1:16" s="170" customFormat="1" ht="18.75" customHeight="1">
      <c r="A1005" s="432"/>
      <c r="B1005" s="196">
        <v>2226261815</v>
      </c>
      <c r="C1005" s="197" t="s">
        <v>1116</v>
      </c>
      <c r="D1005" s="198" t="s">
        <v>1011</v>
      </c>
      <c r="E1005" s="125" t="s">
        <v>1159</v>
      </c>
      <c r="F1005" s="199">
        <v>33022</v>
      </c>
      <c r="G1005" s="120" t="s">
        <v>976</v>
      </c>
      <c r="H1005" s="199" t="s">
        <v>982</v>
      </c>
      <c r="I1005" s="120"/>
      <c r="J1005" s="120"/>
      <c r="K1005" s="120"/>
      <c r="L1005" s="120">
        <v>88</v>
      </c>
      <c r="M1005" s="200" t="str">
        <f t="shared" si="38"/>
        <v>TỐT</v>
      </c>
      <c r="N1005" s="274"/>
      <c r="O1005" s="127"/>
      <c r="P1005" s="275" t="s">
        <v>1160</v>
      </c>
    </row>
    <row r="1006" spans="1:16" s="170" customFormat="1" ht="18.75" customHeight="1">
      <c r="A1006" s="432"/>
      <c r="B1006" s="196">
        <v>2126261401</v>
      </c>
      <c r="C1006" s="197" t="s">
        <v>1153</v>
      </c>
      <c r="D1006" s="198" t="s">
        <v>1154</v>
      </c>
      <c r="E1006" s="125" t="s">
        <v>1098</v>
      </c>
      <c r="F1006" s="199"/>
      <c r="G1006" s="120" t="s">
        <v>976</v>
      </c>
      <c r="H1006" s="199" t="s">
        <v>982</v>
      </c>
      <c r="I1006" s="120"/>
      <c r="J1006" s="120"/>
      <c r="K1006" s="120"/>
      <c r="L1006" s="120">
        <v>88</v>
      </c>
      <c r="M1006" s="200" t="str">
        <f>IF(L1006&gt;=90,"X SẮC",IF(L1006&gt;=80,"TỐT",IF(L1006&gt;=65,"KHÁ",IF(L1006&gt;=50,"T. BÌNH",IF(L1006&gt;=35,"YẾU","KÉM")))))</f>
        <v>TỐT</v>
      </c>
      <c r="N1006" s="274"/>
      <c r="O1006" s="127">
        <v>905787486</v>
      </c>
      <c r="P1006" s="275" t="s">
        <v>1160</v>
      </c>
    </row>
    <row r="1007" spans="1:16" s="170" customFormat="1">
      <c r="A1007" s="169"/>
      <c r="B1007" s="2"/>
      <c r="C1007" s="2"/>
      <c r="D1007" s="129"/>
      <c r="E1007" s="127"/>
      <c r="F1007" s="130"/>
      <c r="G1007" s="2"/>
      <c r="H1007" s="131"/>
      <c r="I1007" s="131"/>
      <c r="J1007" s="131"/>
      <c r="K1007" s="131"/>
      <c r="L1007" s="131"/>
      <c r="M1007" s="131"/>
      <c r="N1007" s="133"/>
      <c r="O1007" s="127"/>
      <c r="P1007" s="127"/>
    </row>
    <row r="1008" spans="1:16" s="170" customFormat="1">
      <c r="A1008" s="169"/>
      <c r="B1008" s="253"/>
      <c r="C1008" s="254"/>
      <c r="D1008" s="254"/>
      <c r="E1008" s="127"/>
      <c r="F1008" s="255"/>
      <c r="G1008" s="256"/>
      <c r="H1008" s="256"/>
      <c r="I1008" s="256"/>
      <c r="J1008" s="256"/>
      <c r="K1008" s="256"/>
      <c r="L1008" s="256"/>
      <c r="M1008" s="256"/>
      <c r="N1008" s="257"/>
      <c r="O1008" s="172"/>
      <c r="P1008" s="275"/>
    </row>
    <row r="1009" spans="1:16" s="170" customFormat="1">
      <c r="A1009" s="169"/>
      <c r="B1009" s="128"/>
      <c r="C1009" s="261"/>
      <c r="D1009" s="129"/>
      <c r="E1009" s="129"/>
      <c r="F1009" s="132"/>
      <c r="G1009" s="261"/>
      <c r="H1009" s="262"/>
      <c r="I1009" s="7"/>
      <c r="J1009" s="7"/>
      <c r="K1009" s="7"/>
      <c r="L1009" s="7"/>
      <c r="M1009" s="263"/>
      <c r="N1009" s="292"/>
      <c r="O1009" s="172"/>
      <c r="P1009" s="275"/>
    </row>
    <row r="1010" spans="1:16" s="170" customFormat="1">
      <c r="A1010" s="169"/>
      <c r="B1010" s="2"/>
      <c r="C1010" s="258"/>
      <c r="D1010" s="129"/>
      <c r="E1010" s="127"/>
      <c r="F1010" s="130"/>
      <c r="G1010" s="258"/>
      <c r="H1010" s="259"/>
      <c r="I1010" s="131"/>
      <c r="J1010" s="131"/>
      <c r="K1010" s="131"/>
      <c r="L1010" s="131"/>
      <c r="M1010" s="260"/>
      <c r="N1010" s="293"/>
      <c r="O1010" s="172"/>
      <c r="P1010" s="275"/>
    </row>
  </sheetData>
  <autoFilter ref="A10:S11">
    <filterColumn colId="2" showButton="0"/>
    <filterColumn colId="3" hiddenButton="1" showButton="0"/>
  </autoFilter>
  <sortState ref="B861:P887">
    <sortCondition ref="B861:B887"/>
  </sortState>
  <mergeCells count="12">
    <mergeCell ref="A6:L6"/>
    <mergeCell ref="A7:L7"/>
    <mergeCell ref="A2:E2"/>
    <mergeCell ref="F2:L2"/>
    <mergeCell ref="A3:E3"/>
    <mergeCell ref="F3:L3"/>
    <mergeCell ref="A5:L5"/>
    <mergeCell ref="M7:W7"/>
    <mergeCell ref="A8:L8"/>
    <mergeCell ref="M8:W8"/>
    <mergeCell ref="A9:L9"/>
    <mergeCell ref="C10:E10"/>
  </mergeCells>
  <conditionalFormatting sqref="H11">
    <cfRule type="cellIs" dxfId="242" priority="2" stopIfTrue="1" operator="between">
      <formula>0</formula>
      <formula>49</formula>
    </cfRule>
  </conditionalFormatting>
  <conditionalFormatting sqref="J11">
    <cfRule type="cellIs" dxfId="241" priority="1" stopIfTrue="1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7"/>
  <sheetViews>
    <sheetView workbookViewId="0">
      <selection activeCell="G14" sqref="G14"/>
    </sheetView>
  </sheetViews>
  <sheetFormatPr defaultRowHeight="14.25"/>
  <cols>
    <col min="1" max="1" width="1.5703125" style="2" customWidth="1"/>
    <col min="2" max="2" width="12.7109375" style="2" customWidth="1"/>
    <col min="3" max="3" width="9.140625" style="2"/>
    <col min="4" max="4" width="10.140625" style="2" bestFit="1" customWidth="1"/>
    <col min="5" max="16384" width="9.140625" style="2"/>
  </cols>
  <sheetData>
    <row r="1" spans="1:17" s="8" customFormat="1" ht="3.75" customHeight="1"/>
    <row r="2" spans="1:17" s="8" customFormat="1" ht="15.75">
      <c r="B2" s="526" t="s">
        <v>77</v>
      </c>
      <c r="C2" s="526"/>
      <c r="D2" s="526"/>
      <c r="E2" s="526"/>
      <c r="F2" s="526"/>
      <c r="G2" s="526"/>
      <c r="J2" s="513" t="s">
        <v>78</v>
      </c>
      <c r="K2" s="513"/>
      <c r="L2" s="513"/>
      <c r="M2" s="513"/>
      <c r="N2" s="513"/>
      <c r="O2" s="513"/>
      <c r="P2" s="513"/>
    </row>
    <row r="3" spans="1:17" s="8" customFormat="1" ht="15.75">
      <c r="B3" s="513" t="s">
        <v>79</v>
      </c>
      <c r="C3" s="513"/>
      <c r="D3" s="513"/>
      <c r="E3" s="513"/>
      <c r="F3" s="513"/>
      <c r="G3" s="513"/>
      <c r="J3" s="513" t="s">
        <v>80</v>
      </c>
      <c r="K3" s="513"/>
      <c r="L3" s="513"/>
      <c r="M3" s="513"/>
      <c r="N3" s="513"/>
      <c r="O3" s="513"/>
      <c r="P3" s="513"/>
    </row>
    <row r="4" spans="1:17" s="8" customFormat="1" ht="2.25" customHeight="1">
      <c r="B4" s="527"/>
      <c r="C4" s="527"/>
      <c r="D4" s="527"/>
      <c r="E4" s="527"/>
      <c r="F4" s="527"/>
      <c r="G4" s="527"/>
      <c r="H4" s="9"/>
      <c r="I4" s="9"/>
      <c r="J4" s="528"/>
      <c r="K4" s="528"/>
      <c r="L4" s="528"/>
      <c r="M4" s="528"/>
      <c r="N4" s="528"/>
      <c r="O4" s="528"/>
      <c r="P4" s="528"/>
    </row>
    <row r="5" spans="1:17" s="10" customFormat="1" ht="15.75">
      <c r="B5" s="11"/>
      <c r="C5" s="516" t="s">
        <v>126</v>
      </c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</row>
    <row r="6" spans="1:17" s="8" customFormat="1" ht="15.75">
      <c r="B6" s="12"/>
      <c r="C6" s="513" t="s">
        <v>81</v>
      </c>
      <c r="D6" s="513"/>
      <c r="E6" s="513"/>
      <c r="F6" s="513"/>
      <c r="G6" s="513"/>
      <c r="H6" s="513"/>
      <c r="I6" s="513"/>
      <c r="J6" s="513"/>
      <c r="K6" s="513"/>
      <c r="L6" s="513"/>
      <c r="M6" s="513"/>
      <c r="N6" s="513"/>
      <c r="O6" s="513"/>
      <c r="P6" s="513"/>
    </row>
    <row r="7" spans="1:17" s="8" customFormat="1" ht="20.25">
      <c r="C7" s="517" t="s">
        <v>82</v>
      </c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</row>
    <row r="8" spans="1:17" s="494" customFormat="1" ht="15.75" hidden="1">
      <c r="A8" s="488"/>
      <c r="B8" s="489"/>
      <c r="D8" s="152" t="s">
        <v>83</v>
      </c>
      <c r="E8" s="491"/>
      <c r="F8" s="490" t="s">
        <v>84</v>
      </c>
      <c r="G8" s="491"/>
      <c r="H8" s="490" t="s">
        <v>85</v>
      </c>
      <c r="I8" s="491"/>
      <c r="J8" s="490" t="s">
        <v>86</v>
      </c>
      <c r="K8" s="492"/>
      <c r="L8" s="490" t="s">
        <v>87</v>
      </c>
      <c r="M8" s="492"/>
      <c r="N8" s="490" t="s">
        <v>88</v>
      </c>
      <c r="O8" s="493"/>
    </row>
    <row r="9" spans="1:17" s="13" customFormat="1" ht="15.75">
      <c r="B9" s="518" t="s">
        <v>89</v>
      </c>
      <c r="C9" s="521" t="s">
        <v>90</v>
      </c>
      <c r="D9" s="522" t="s">
        <v>91</v>
      </c>
      <c r="E9" s="522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3" t="s">
        <v>92</v>
      </c>
    </row>
    <row r="10" spans="1:17" s="13" customFormat="1" ht="15.75">
      <c r="B10" s="519"/>
      <c r="C10" s="522"/>
      <c r="D10" s="524" t="s">
        <v>93</v>
      </c>
      <c r="E10" s="525"/>
      <c r="F10" s="524" t="s">
        <v>94</v>
      </c>
      <c r="G10" s="525"/>
      <c r="H10" s="524" t="s">
        <v>95</v>
      </c>
      <c r="I10" s="525"/>
      <c r="J10" s="524" t="s">
        <v>96</v>
      </c>
      <c r="K10" s="525"/>
      <c r="L10" s="524" t="s">
        <v>97</v>
      </c>
      <c r="M10" s="525"/>
      <c r="N10" s="524" t="s">
        <v>98</v>
      </c>
      <c r="O10" s="525"/>
      <c r="P10" s="523"/>
    </row>
    <row r="11" spans="1:17" s="13" customFormat="1" ht="15.75">
      <c r="B11" s="520"/>
      <c r="C11" s="522"/>
      <c r="D11" s="14" t="s">
        <v>99</v>
      </c>
      <c r="E11" s="15" t="s">
        <v>100</v>
      </c>
      <c r="F11" s="16" t="s">
        <v>99</v>
      </c>
      <c r="G11" s="15" t="s">
        <v>100</v>
      </c>
      <c r="H11" s="16" t="s">
        <v>99</v>
      </c>
      <c r="I11" s="15" t="s">
        <v>100</v>
      </c>
      <c r="J11" s="16" t="s">
        <v>99</v>
      </c>
      <c r="K11" s="15" t="s">
        <v>100</v>
      </c>
      <c r="L11" s="16" t="s">
        <v>99</v>
      </c>
      <c r="M11" s="15" t="s">
        <v>100</v>
      </c>
      <c r="N11" s="16" t="s">
        <v>99</v>
      </c>
      <c r="O11" s="15" t="s">
        <v>100</v>
      </c>
      <c r="P11" s="523"/>
    </row>
    <row r="12" spans="1:17" s="8" customFormat="1" ht="20.25" customHeight="1">
      <c r="B12" s="17" t="s">
        <v>11</v>
      </c>
      <c r="C12" s="18">
        <f>SUM(D12+F12+H12+J12+L12+N12)</f>
        <v>111</v>
      </c>
      <c r="D12" s="495">
        <f>VLOOKUP($D$8,K20KDN!$J$125:$K$130,2,0)</f>
        <v>26</v>
      </c>
      <c r="E12" s="496">
        <f>D12/C$12</f>
        <v>0.23423423423423423</v>
      </c>
      <c r="F12" s="495">
        <f>VLOOKUP(F8,K20KDN!$J$125:$K$130,2,0)</f>
        <v>76</v>
      </c>
      <c r="G12" s="496">
        <f>F12/C$12</f>
        <v>0.68468468468468469</v>
      </c>
      <c r="H12" s="495">
        <f>VLOOKUP(H8,K20KDN!$J$125:$K$130,2,0)</f>
        <v>8</v>
      </c>
      <c r="I12" s="496">
        <f>H12/C$12</f>
        <v>7.2072072072072071E-2</v>
      </c>
      <c r="J12" s="495">
        <f>VLOOKUP(J8,K20KDN!$J$125:$K$130,2,0)</f>
        <v>0</v>
      </c>
      <c r="K12" s="496">
        <f>J12/C$12</f>
        <v>0</v>
      </c>
      <c r="L12" s="495">
        <f>VLOOKUP(L8,K20KDN!$J$125:$K$130,2,0)</f>
        <v>0</v>
      </c>
      <c r="M12" s="496">
        <f>L12/C$12</f>
        <v>0</v>
      </c>
      <c r="N12" s="495">
        <f>VLOOKUP(N8,K20KDN!$J$125:$K$130,2,0)</f>
        <v>1</v>
      </c>
      <c r="O12" s="496">
        <f>N12/C$12</f>
        <v>9.0090090090090089E-3</v>
      </c>
      <c r="P12" s="495"/>
      <c r="Q12" s="19">
        <v>1</v>
      </c>
    </row>
    <row r="13" spans="1:17" s="8" customFormat="1" ht="20.25" customHeight="1">
      <c r="B13" s="17" t="s">
        <v>12</v>
      </c>
      <c r="C13" s="18">
        <f t="shared" ref="C13:C23" si="0">SUM(D13+F13+H13+J13+L13+N13)</f>
        <v>152</v>
      </c>
      <c r="D13" s="495">
        <f>VLOOKUP(D$8,K20KKT!$J$167:$K$172,2,0)</f>
        <v>28</v>
      </c>
      <c r="E13" s="496">
        <f t="shared" ref="E13:E24" si="1">D13/C$12</f>
        <v>0.25225225225225223</v>
      </c>
      <c r="F13" s="495">
        <f>VLOOKUP(F$8,K20KKT!$J$167:$K$172,2,0)</f>
        <v>105</v>
      </c>
      <c r="G13" s="496">
        <f t="shared" ref="G13:G24" si="2">F13/C$12</f>
        <v>0.94594594594594594</v>
      </c>
      <c r="H13" s="495">
        <f>VLOOKUP(H$8,K20KKT!$J$167:$K$172,2,0)</f>
        <v>11</v>
      </c>
      <c r="I13" s="496">
        <f t="shared" ref="I13:I24" si="3">H13/C$12</f>
        <v>9.90990990990991E-2</v>
      </c>
      <c r="J13" s="495">
        <f>VLOOKUP(J$8,K20KKT!$J$167:$K$172,2,0)</f>
        <v>0</v>
      </c>
      <c r="K13" s="496">
        <f t="shared" ref="K13:K24" si="4">J13/C$12</f>
        <v>0</v>
      </c>
      <c r="L13" s="495">
        <f>VLOOKUP(L$8,K20KKT!$J$167:$K$172,2,0)</f>
        <v>4</v>
      </c>
      <c r="M13" s="496">
        <f t="shared" ref="M13:M24" si="5">L13/C$12</f>
        <v>3.6036036036036036E-2</v>
      </c>
      <c r="N13" s="495">
        <f>VLOOKUP(N$8,K20KKT!$J$167:$K$172,2,0)</f>
        <v>4</v>
      </c>
      <c r="O13" s="496">
        <f t="shared" ref="O13:O24" si="6">N13/C$12</f>
        <v>3.6036036036036036E-2</v>
      </c>
      <c r="P13" s="495"/>
      <c r="Q13" s="19">
        <v>1</v>
      </c>
    </row>
    <row r="14" spans="1:17" s="8" customFormat="1" ht="20.25" customHeight="1">
      <c r="B14" s="17" t="s">
        <v>16</v>
      </c>
      <c r="C14" s="18">
        <f t="shared" si="0"/>
        <v>131</v>
      </c>
      <c r="D14" s="495">
        <f>VLOOKUP(D$8,'K21KDN '!$J$145:$K$150,2,0)</f>
        <v>11</v>
      </c>
      <c r="E14" s="496">
        <f t="shared" si="1"/>
        <v>9.90990990990991E-2</v>
      </c>
      <c r="F14" s="495">
        <f>VLOOKUP(F$8,'K21KDN '!$J$145:$K$150,2,0)</f>
        <v>92</v>
      </c>
      <c r="G14" s="496">
        <f t="shared" si="2"/>
        <v>0.8288288288288288</v>
      </c>
      <c r="H14" s="495">
        <f>VLOOKUP(H$8,'K21KDN '!$J$145:$K$150,2,0)</f>
        <v>15</v>
      </c>
      <c r="I14" s="496">
        <f t="shared" si="3"/>
        <v>0.13513513513513514</v>
      </c>
      <c r="J14" s="495">
        <f>VLOOKUP(J$8,'K21KDN '!$J$145:$K$150,2,0)</f>
        <v>0</v>
      </c>
      <c r="K14" s="496">
        <f t="shared" si="4"/>
        <v>0</v>
      </c>
      <c r="L14" s="495">
        <f>VLOOKUP(L$8,'K21KDN '!$J$145:$K$150,2,0)</f>
        <v>3</v>
      </c>
      <c r="M14" s="496">
        <f t="shared" si="5"/>
        <v>2.7027027027027029E-2</v>
      </c>
      <c r="N14" s="495">
        <f>VLOOKUP(N$8,'K21KDN '!$J$145:$K$150,2,0)</f>
        <v>10</v>
      </c>
      <c r="O14" s="496">
        <f t="shared" si="6"/>
        <v>9.0090090090090086E-2</v>
      </c>
      <c r="P14" s="495"/>
      <c r="Q14" s="19">
        <v>1</v>
      </c>
    </row>
    <row r="15" spans="1:17" s="8" customFormat="1" ht="20.25" customHeight="1">
      <c r="B15" s="17" t="s">
        <v>15</v>
      </c>
      <c r="C15" s="18">
        <f t="shared" si="0"/>
        <v>149</v>
      </c>
      <c r="D15" s="495">
        <f>VLOOKUP(D$8,K21KKT!$J$163:$K$168,2,0)</f>
        <v>36</v>
      </c>
      <c r="E15" s="496">
        <f t="shared" si="1"/>
        <v>0.32432432432432434</v>
      </c>
      <c r="F15" s="495">
        <f>VLOOKUP(F$8,K21KKT!$J$163:$K$168,2,0)</f>
        <v>88</v>
      </c>
      <c r="G15" s="496">
        <f t="shared" si="2"/>
        <v>0.7927927927927928</v>
      </c>
      <c r="H15" s="495">
        <f>VLOOKUP(H$8,K21KKT!$J$163:$K$168,2,0)</f>
        <v>14</v>
      </c>
      <c r="I15" s="496">
        <f t="shared" si="3"/>
        <v>0.12612612612612611</v>
      </c>
      <c r="J15" s="495">
        <f>VLOOKUP(J$8,K21KKT!$J$163:$K$168,2,0)</f>
        <v>0</v>
      </c>
      <c r="K15" s="496">
        <f t="shared" si="4"/>
        <v>0</v>
      </c>
      <c r="L15" s="495">
        <f>VLOOKUP(L$8,K21KKT!$J$163:$K$168,2,0)</f>
        <v>3</v>
      </c>
      <c r="M15" s="496">
        <f t="shared" si="5"/>
        <v>2.7027027027027029E-2</v>
      </c>
      <c r="N15" s="495">
        <f>VLOOKUP(N$8,K21KKT!$J$163:$K$168,2,0)</f>
        <v>8</v>
      </c>
      <c r="O15" s="496">
        <f t="shared" si="6"/>
        <v>7.2072072072072071E-2</v>
      </c>
      <c r="P15" s="495"/>
      <c r="Q15" s="19">
        <v>0.99999999999999989</v>
      </c>
    </row>
    <row r="16" spans="1:17" s="8" customFormat="1" ht="20.25" customHeight="1">
      <c r="B16" s="17" t="s">
        <v>1704</v>
      </c>
      <c r="C16" s="18">
        <f t="shared" si="0"/>
        <v>127</v>
      </c>
      <c r="D16" s="495">
        <f>VLOOKUP(D$8,K22KDN!$J$141:$K$146,2,0)</f>
        <v>29</v>
      </c>
      <c r="E16" s="496">
        <f t="shared" si="1"/>
        <v>0.26126126126126126</v>
      </c>
      <c r="F16" s="495">
        <f>VLOOKUP(F$8,K22KDN!$J$141:$K$146,2,0)</f>
        <v>78</v>
      </c>
      <c r="G16" s="496">
        <f t="shared" si="2"/>
        <v>0.70270270270270274</v>
      </c>
      <c r="H16" s="495">
        <f>VLOOKUP(H$8,K22KDN!$J$141:$K$146,2,0)</f>
        <v>3</v>
      </c>
      <c r="I16" s="496">
        <f t="shared" si="3"/>
        <v>2.7027027027027029E-2</v>
      </c>
      <c r="J16" s="495">
        <f>VLOOKUP(J$8,K22KDN!$J$141:$K$146,2,0)</f>
        <v>0</v>
      </c>
      <c r="K16" s="496">
        <f t="shared" si="4"/>
        <v>0</v>
      </c>
      <c r="L16" s="495">
        <f>VLOOKUP(L$8,K22KDN!$J$141:$K$146,2,0)</f>
        <v>13</v>
      </c>
      <c r="M16" s="496">
        <f t="shared" si="5"/>
        <v>0.11711711711711711</v>
      </c>
      <c r="N16" s="495">
        <f>VLOOKUP(N$8,K22KDN!$J$141:$K$146,2,0)</f>
        <v>4</v>
      </c>
      <c r="O16" s="496">
        <f t="shared" si="6"/>
        <v>3.6036036036036036E-2</v>
      </c>
      <c r="P16" s="495"/>
      <c r="Q16" s="19">
        <v>1</v>
      </c>
    </row>
    <row r="17" spans="2:17" s="8" customFormat="1" ht="20.25" customHeight="1">
      <c r="B17" s="17" t="s">
        <v>1705</v>
      </c>
      <c r="C17" s="18">
        <f t="shared" si="0"/>
        <v>135</v>
      </c>
      <c r="D17" s="495">
        <f>VLOOKUP(D$8,K22KKT!$J$149:$K$154,2,0)</f>
        <v>13</v>
      </c>
      <c r="E17" s="496">
        <f t="shared" si="1"/>
        <v>0.11711711711711711</v>
      </c>
      <c r="F17" s="495">
        <f>VLOOKUP(F$8,K22KKT!$J$149:$K$154,2,0)</f>
        <v>95</v>
      </c>
      <c r="G17" s="496">
        <f t="shared" si="2"/>
        <v>0.85585585585585588</v>
      </c>
      <c r="H17" s="495">
        <f>VLOOKUP(H$8,K22KKT!$J$149:$K$154,2,0)</f>
        <v>4</v>
      </c>
      <c r="I17" s="496">
        <f t="shared" si="3"/>
        <v>3.6036036036036036E-2</v>
      </c>
      <c r="J17" s="495">
        <f>VLOOKUP(J$8,K22KKT!$J$149:$K$154,2,0)</f>
        <v>0</v>
      </c>
      <c r="K17" s="496">
        <f t="shared" si="4"/>
        <v>0</v>
      </c>
      <c r="L17" s="495">
        <f>VLOOKUP(L$8,K22KKT!$J$149:$K$154,2,0)</f>
        <v>15</v>
      </c>
      <c r="M17" s="496">
        <f t="shared" si="5"/>
        <v>0.13513513513513514</v>
      </c>
      <c r="N17" s="495">
        <f>VLOOKUP(N$8,K22KKT!$J$149:$K$154,2,0)</f>
        <v>8</v>
      </c>
      <c r="O17" s="496">
        <f t="shared" si="6"/>
        <v>7.2072072072072071E-2</v>
      </c>
      <c r="P17" s="495"/>
      <c r="Q17" s="19">
        <v>1</v>
      </c>
    </row>
    <row r="18" spans="2:17" s="8" customFormat="1" ht="20.25" customHeight="1">
      <c r="B18" s="17" t="s">
        <v>34</v>
      </c>
      <c r="C18" s="18">
        <f t="shared" si="0"/>
        <v>10</v>
      </c>
      <c r="D18" s="495">
        <f>VLOOKUP(D$8,K21KCD!$J$24:$K$29,2,0)</f>
        <v>1</v>
      </c>
      <c r="E18" s="496">
        <f t="shared" si="1"/>
        <v>9.0090090090090089E-3</v>
      </c>
      <c r="F18" s="495">
        <f>VLOOKUP(F$8,K21KCD!$J$24:$K$29,2,0)</f>
        <v>6</v>
      </c>
      <c r="G18" s="496">
        <f t="shared" si="2"/>
        <v>5.4054054054054057E-2</v>
      </c>
      <c r="H18" s="495">
        <f>VLOOKUP(H$8,K21KCD!$J$24:$K$29,2,0)</f>
        <v>0</v>
      </c>
      <c r="I18" s="496">
        <f t="shared" si="3"/>
        <v>0</v>
      </c>
      <c r="J18" s="495">
        <f>VLOOKUP(J$8,K21KCD!$J$24:$K$29,2,0)</f>
        <v>0</v>
      </c>
      <c r="K18" s="496">
        <f t="shared" si="4"/>
        <v>0</v>
      </c>
      <c r="L18" s="495">
        <f>VLOOKUP(L$8,K21KCD!$J$24:$K$29,2,0)</f>
        <v>1</v>
      </c>
      <c r="M18" s="496">
        <f t="shared" si="5"/>
        <v>9.0090090090090089E-3</v>
      </c>
      <c r="N18" s="495">
        <f>VLOOKUP(N$8,K21KCD!$J$24:$K$29,2,0)</f>
        <v>2</v>
      </c>
      <c r="O18" s="496">
        <f t="shared" si="6"/>
        <v>1.8018018018018018E-2</v>
      </c>
      <c r="P18" s="495"/>
      <c r="Q18" s="19">
        <v>1</v>
      </c>
    </row>
    <row r="19" spans="2:17" s="8" customFormat="1" ht="20.25" customHeight="1">
      <c r="B19" s="17" t="s">
        <v>971</v>
      </c>
      <c r="C19" s="18">
        <f>SUM(D19+F19+H19+J19+L19+N19)</f>
        <v>8</v>
      </c>
      <c r="D19" s="495">
        <f>VLOOKUP(D$8,K22KCD!$J$22:$K$27,2,0)</f>
        <v>0</v>
      </c>
      <c r="E19" s="496">
        <f t="shared" si="1"/>
        <v>0</v>
      </c>
      <c r="F19" s="495">
        <f>VLOOKUP(F$8,K22KCD!$J$22:$K$27,2,0)</f>
        <v>4</v>
      </c>
      <c r="G19" s="496">
        <f t="shared" si="2"/>
        <v>3.6036036036036036E-2</v>
      </c>
      <c r="H19" s="495">
        <f>VLOOKUP(H$8,K22KCD!$J$22:$K$27,2,0)</f>
        <v>0</v>
      </c>
      <c r="I19" s="496">
        <f t="shared" si="3"/>
        <v>0</v>
      </c>
      <c r="J19" s="495">
        <f>VLOOKUP(J$8,K22KCD!$J$22:$K$27,2,0)</f>
        <v>0</v>
      </c>
      <c r="K19" s="496">
        <f t="shared" si="4"/>
        <v>0</v>
      </c>
      <c r="L19" s="495">
        <f>VLOOKUP(L$8,K22KCD!$J$22:$K$27,2,0)</f>
        <v>2</v>
      </c>
      <c r="M19" s="496">
        <f t="shared" si="5"/>
        <v>1.8018018018018018E-2</v>
      </c>
      <c r="N19" s="495">
        <f>VLOOKUP(N$8,K22KCD!$J$22:$K$27,2,0)</f>
        <v>2</v>
      </c>
      <c r="O19" s="496">
        <f t="shared" si="6"/>
        <v>1.8018018018018018E-2</v>
      </c>
      <c r="P19" s="495"/>
      <c r="Q19" s="19">
        <v>1</v>
      </c>
    </row>
    <row r="20" spans="2:17" s="8" customFormat="1" ht="20.25" customHeight="1">
      <c r="B20" s="17" t="s">
        <v>17</v>
      </c>
      <c r="C20" s="18">
        <f t="shared" si="0"/>
        <v>50</v>
      </c>
      <c r="D20" s="495">
        <f>VLOOKUP(D$8,D21KDNB!$J$64:$K$69,2,0)</f>
        <v>8</v>
      </c>
      <c r="E20" s="496">
        <f t="shared" si="1"/>
        <v>7.2072072072072071E-2</v>
      </c>
      <c r="F20" s="495">
        <f>VLOOKUP(F$8,D21KDNB!$J$64:$K$69,2,0)</f>
        <v>36</v>
      </c>
      <c r="G20" s="496">
        <f t="shared" si="2"/>
        <v>0.32432432432432434</v>
      </c>
      <c r="H20" s="495">
        <f>VLOOKUP(H$8,D21KDNB!$J$64:$K$69,2,0)</f>
        <v>2</v>
      </c>
      <c r="I20" s="496">
        <f t="shared" si="3"/>
        <v>1.8018018018018018E-2</v>
      </c>
      <c r="J20" s="495">
        <f>VLOOKUP(J$8,D21KDNB!$J$64:$K$69,2,0)</f>
        <v>0</v>
      </c>
      <c r="K20" s="496">
        <f t="shared" si="4"/>
        <v>0</v>
      </c>
      <c r="L20" s="495">
        <f>VLOOKUP(L$8,D21KDNB!$J$64:$K$69,2,0)</f>
        <v>1</v>
      </c>
      <c r="M20" s="496">
        <f t="shared" si="5"/>
        <v>9.0090090090090089E-3</v>
      </c>
      <c r="N20" s="495">
        <f>VLOOKUP(N$8,D21KDNB!$J$64:$K$69,2,0)</f>
        <v>3</v>
      </c>
      <c r="O20" s="496">
        <f t="shared" si="6"/>
        <v>2.7027027027027029E-2</v>
      </c>
      <c r="P20" s="495"/>
      <c r="Q20" s="19">
        <v>0.99999999999999989</v>
      </c>
    </row>
    <row r="21" spans="2:17" s="8" customFormat="1" ht="20.25" customHeight="1">
      <c r="B21" s="17" t="s">
        <v>47</v>
      </c>
      <c r="C21" s="18">
        <f t="shared" si="0"/>
        <v>10</v>
      </c>
      <c r="D21" s="495">
        <f>VLOOKUP(D$8,D21KKTB!$J$24:$K$29,2,0)</f>
        <v>3</v>
      </c>
      <c r="E21" s="496">
        <f t="shared" si="1"/>
        <v>2.7027027027027029E-2</v>
      </c>
      <c r="F21" s="495">
        <f>VLOOKUP(F$8,D21KKTB!$J$24:$K$29,2,0)</f>
        <v>7</v>
      </c>
      <c r="G21" s="496">
        <f t="shared" si="2"/>
        <v>6.3063063063063057E-2</v>
      </c>
      <c r="H21" s="495">
        <f>VLOOKUP(H$8,D21KKTB!$J$24:$K$29,2,0)</f>
        <v>0</v>
      </c>
      <c r="I21" s="496">
        <f t="shared" si="3"/>
        <v>0</v>
      </c>
      <c r="J21" s="495">
        <f>VLOOKUP(J$8,D21KKTB!$J$24:$K$29,2,0)</f>
        <v>0</v>
      </c>
      <c r="K21" s="496">
        <f t="shared" si="4"/>
        <v>0</v>
      </c>
      <c r="L21" s="495">
        <f>VLOOKUP(L$8,D21KKTB!$J$24:$K$29,2,0)</f>
        <v>0</v>
      </c>
      <c r="M21" s="496">
        <f t="shared" si="5"/>
        <v>0</v>
      </c>
      <c r="N21" s="495">
        <f>VLOOKUP(N$8,D21KKTB!$J$24:$K$29,2,0)</f>
        <v>0</v>
      </c>
      <c r="O21" s="496">
        <f t="shared" si="6"/>
        <v>0</v>
      </c>
      <c r="P21" s="495"/>
      <c r="Q21" s="19">
        <v>1</v>
      </c>
    </row>
    <row r="22" spans="2:17" s="8" customFormat="1" ht="20.25" customHeight="1">
      <c r="B22" s="17" t="s">
        <v>972</v>
      </c>
      <c r="C22" s="18">
        <f t="shared" si="0"/>
        <v>46</v>
      </c>
      <c r="D22" s="495">
        <f>VLOOKUP(D$8,D22KDNA!$J$60:$K$65,2,0)</f>
        <v>2</v>
      </c>
      <c r="E22" s="496">
        <f t="shared" si="1"/>
        <v>1.8018018018018018E-2</v>
      </c>
      <c r="F22" s="495">
        <f>VLOOKUP(F$8,D22KDNA!$J$60:$K$65,2,0)</f>
        <v>23</v>
      </c>
      <c r="G22" s="496">
        <f t="shared" si="2"/>
        <v>0.2072072072072072</v>
      </c>
      <c r="H22" s="495">
        <f>VLOOKUP(H$8,D22KDNA!$J$60:$K$65,2,0)</f>
        <v>13</v>
      </c>
      <c r="I22" s="496">
        <f t="shared" si="3"/>
        <v>0.11711711711711711</v>
      </c>
      <c r="J22" s="495">
        <f>VLOOKUP(J$8,D22KDNA!$J$60:$K$65,2,0)</f>
        <v>0</v>
      </c>
      <c r="K22" s="496">
        <f t="shared" si="4"/>
        <v>0</v>
      </c>
      <c r="L22" s="495">
        <f>VLOOKUP(L$8,D22KDNA!$J$60:$K$65,2,0)</f>
        <v>4</v>
      </c>
      <c r="M22" s="496">
        <f t="shared" si="5"/>
        <v>3.6036036036036036E-2</v>
      </c>
      <c r="N22" s="495">
        <f>VLOOKUP(N$8,D22KDNA!$J$60:$K$65,2,0)</f>
        <v>4</v>
      </c>
      <c r="O22" s="496">
        <f t="shared" si="6"/>
        <v>3.6036036036036036E-2</v>
      </c>
      <c r="P22" s="495"/>
      <c r="Q22" s="19">
        <v>1</v>
      </c>
    </row>
    <row r="23" spans="2:17" s="8" customFormat="1" ht="20.25" customHeight="1">
      <c r="B23" s="17" t="s">
        <v>1706</v>
      </c>
      <c r="C23" s="18">
        <f t="shared" si="0"/>
        <v>12</v>
      </c>
      <c r="D23" s="495">
        <f>VLOOKUP(D$8,'T-D22KDNB'!$J$26:$K$31,2,0)</f>
        <v>1</v>
      </c>
      <c r="E23" s="496">
        <f t="shared" si="1"/>
        <v>9.0090090090090089E-3</v>
      </c>
      <c r="F23" s="495">
        <f>VLOOKUP(F$8,'T-D22KDNB'!$J$26:$K$31,2,0)</f>
        <v>2</v>
      </c>
      <c r="G23" s="496">
        <f t="shared" si="2"/>
        <v>1.8018018018018018E-2</v>
      </c>
      <c r="H23" s="495">
        <f>VLOOKUP(H$8,'T-D22KDNB'!$J$26:$K$31,2,0)</f>
        <v>7</v>
      </c>
      <c r="I23" s="496">
        <f t="shared" si="3"/>
        <v>6.3063063063063057E-2</v>
      </c>
      <c r="J23" s="495">
        <f>VLOOKUP(J$8,'T-D22KDNB'!$J$26:$K$31,2,0)</f>
        <v>0</v>
      </c>
      <c r="K23" s="496">
        <f t="shared" si="4"/>
        <v>0</v>
      </c>
      <c r="L23" s="495">
        <f>VLOOKUP(L$8,'T-D22KDNB'!$J$26:$K$31,2,0)</f>
        <v>0</v>
      </c>
      <c r="M23" s="496">
        <f t="shared" si="5"/>
        <v>0</v>
      </c>
      <c r="N23" s="495">
        <f>VLOOKUP(N$8,'T-D22KDNB'!$J$26:$K$31,2,0)</f>
        <v>2</v>
      </c>
      <c r="O23" s="496">
        <f t="shared" si="6"/>
        <v>1.8018018018018018E-2</v>
      </c>
      <c r="P23" s="495"/>
      <c r="Q23" s="19">
        <v>1</v>
      </c>
    </row>
    <row r="24" spans="2:17" s="8" customFormat="1" ht="20.25" customHeight="1">
      <c r="B24" s="17" t="s">
        <v>976</v>
      </c>
      <c r="C24" s="18">
        <f t="shared" ref="C24" si="7">SUM(D24+F24+H24+J24+L24+N24)</f>
        <v>8</v>
      </c>
      <c r="D24" s="495">
        <f>VLOOKUP(D$8,D22KDNC!$J$22:$K$27,2,0)</f>
        <v>6</v>
      </c>
      <c r="E24" s="496">
        <f t="shared" si="1"/>
        <v>5.4054054054054057E-2</v>
      </c>
      <c r="F24" s="495">
        <f>VLOOKUP(F$8,D22KDNC!$J$22:$K$27,2,0)</f>
        <v>2</v>
      </c>
      <c r="G24" s="496">
        <f t="shared" si="2"/>
        <v>1.8018018018018018E-2</v>
      </c>
      <c r="H24" s="495">
        <f>VLOOKUP(H$8,D22KDNC!$J$22:$K$27,2,0)</f>
        <v>0</v>
      </c>
      <c r="I24" s="496">
        <f t="shared" si="3"/>
        <v>0</v>
      </c>
      <c r="J24" s="495">
        <f>VLOOKUP(J$8,D22KDNC!$J$22:$K$27,2,0)</f>
        <v>0</v>
      </c>
      <c r="K24" s="496">
        <f t="shared" si="4"/>
        <v>0</v>
      </c>
      <c r="L24" s="495">
        <f>VLOOKUP(L$8,D22KDNC!$J$22:$K$27,2,0)</f>
        <v>0</v>
      </c>
      <c r="M24" s="496">
        <f t="shared" si="5"/>
        <v>0</v>
      </c>
      <c r="N24" s="495">
        <f>VLOOKUP(N$8,D22KDNC!$J$22:$K$27,2,0)</f>
        <v>0</v>
      </c>
      <c r="O24" s="496">
        <f t="shared" si="6"/>
        <v>0</v>
      </c>
      <c r="P24" s="495"/>
      <c r="Q24" s="19">
        <v>1</v>
      </c>
    </row>
    <row r="25" spans="2:17" s="153" customFormat="1" ht="20.25" customHeight="1">
      <c r="B25" s="497" t="s">
        <v>101</v>
      </c>
      <c r="C25" s="498">
        <f>SUM(C12:C24)</f>
        <v>949</v>
      </c>
      <c r="D25" s="500">
        <f>SUM(D12:D24)</f>
        <v>164</v>
      </c>
      <c r="E25" s="501">
        <f>D25/C25</f>
        <v>0.17281348788198103</v>
      </c>
      <c r="F25" s="500">
        <f>SUM(F12:F24)</f>
        <v>614</v>
      </c>
      <c r="G25" s="501">
        <f>F25/C25</f>
        <v>0.64699683877766068</v>
      </c>
      <c r="H25" s="500">
        <f>SUM(H12:H24)</f>
        <v>77</v>
      </c>
      <c r="I25" s="501">
        <f>H25/C25</f>
        <v>8.1138040042149626E-2</v>
      </c>
      <c r="J25" s="500">
        <f>SUM(J12:J24)</f>
        <v>0</v>
      </c>
      <c r="K25" s="501">
        <f>J25/C25</f>
        <v>0</v>
      </c>
      <c r="L25" s="500">
        <f>SUM(L12:L24)</f>
        <v>46</v>
      </c>
      <c r="M25" s="501">
        <f>L25/C25</f>
        <v>4.8472075869336141E-2</v>
      </c>
      <c r="N25" s="500">
        <f>SUM(N12:N24)</f>
        <v>48</v>
      </c>
      <c r="O25" s="501">
        <f>N25/C25</f>
        <v>5.0579557428872497E-2</v>
      </c>
      <c r="P25" s="502"/>
      <c r="Q25" s="499">
        <v>0.99999999999999989</v>
      </c>
    </row>
    <row r="26" spans="2:17" ht="5.25" customHeight="1"/>
    <row r="27" spans="2:17" s="20" customFormat="1" ht="15.75" customHeight="1">
      <c r="L27" s="514" t="s">
        <v>102</v>
      </c>
      <c r="M27" s="514"/>
      <c r="N27" s="514"/>
      <c r="O27" s="514"/>
      <c r="P27" s="514"/>
    </row>
    <row r="28" spans="2:17" s="20" customFormat="1" ht="16.5" customHeight="1">
      <c r="M28" s="21"/>
      <c r="N28" s="21"/>
      <c r="O28" s="21"/>
      <c r="P28" s="21"/>
    </row>
    <row r="29" spans="2:17" s="22" customFormat="1" ht="24.75" customHeight="1"/>
    <row r="30" spans="2:17" s="22" customFormat="1" ht="15.75">
      <c r="L30" s="515" t="s">
        <v>127</v>
      </c>
      <c r="M30" s="515"/>
      <c r="N30" s="515"/>
      <c r="O30" s="515"/>
      <c r="P30" s="515"/>
    </row>
    <row r="31" spans="2:17" s="22" customFormat="1" ht="2.25" customHeight="1"/>
    <row r="32" spans="2:17" s="23" customFormat="1" ht="15.75">
      <c r="B32" s="513" t="s">
        <v>103</v>
      </c>
      <c r="C32" s="513"/>
      <c r="D32" s="513"/>
      <c r="E32" s="513"/>
      <c r="F32" s="24"/>
      <c r="G32" s="513" t="s">
        <v>104</v>
      </c>
      <c r="H32" s="513"/>
      <c r="I32" s="513"/>
      <c r="J32" s="513"/>
      <c r="K32" s="513"/>
      <c r="L32" s="513" t="s">
        <v>105</v>
      </c>
      <c r="M32" s="513"/>
      <c r="N32" s="513"/>
      <c r="O32" s="513"/>
      <c r="P32" s="513"/>
    </row>
    <row r="33" spans="2:11" s="8" customFormat="1" ht="15.75"/>
    <row r="34" spans="2:11" s="8" customFormat="1" ht="12.75" customHeight="1"/>
    <row r="35" spans="2:11" s="8" customFormat="1" ht="15.75"/>
    <row r="36" spans="2:11" s="8" customFormat="1" ht="15.75"/>
    <row r="37" spans="2:11" s="8" customFormat="1" ht="15.75">
      <c r="B37" s="513" t="s">
        <v>106</v>
      </c>
      <c r="C37" s="513"/>
      <c r="D37" s="513"/>
      <c r="E37" s="513"/>
      <c r="F37" s="24"/>
      <c r="G37" s="513" t="s">
        <v>107</v>
      </c>
      <c r="H37" s="513"/>
      <c r="I37" s="513"/>
      <c r="J37" s="513"/>
      <c r="K37" s="513"/>
    </row>
  </sheetData>
  <mergeCells count="26">
    <mergeCell ref="B2:G2"/>
    <mergeCell ref="J2:P2"/>
    <mergeCell ref="B3:G3"/>
    <mergeCell ref="J3:P3"/>
    <mergeCell ref="B4:G4"/>
    <mergeCell ref="J4:P4"/>
    <mergeCell ref="C5:P5"/>
    <mergeCell ref="C6:P6"/>
    <mergeCell ref="C7:P7"/>
    <mergeCell ref="B9:B11"/>
    <mergeCell ref="C9:C11"/>
    <mergeCell ref="D9:O9"/>
    <mergeCell ref="P9:P11"/>
    <mergeCell ref="D10:E10"/>
    <mergeCell ref="F10:G10"/>
    <mergeCell ref="H10:I10"/>
    <mergeCell ref="J10:K10"/>
    <mergeCell ref="L10:M10"/>
    <mergeCell ref="N10:O10"/>
    <mergeCell ref="B37:E37"/>
    <mergeCell ref="G37:K37"/>
    <mergeCell ref="L27:P27"/>
    <mergeCell ref="L30:P30"/>
    <mergeCell ref="B32:E32"/>
    <mergeCell ref="G32:K32"/>
    <mergeCell ref="L32:P32"/>
  </mergeCells>
  <pageMargins left="0" right="0" top="0.25" bottom="0.25" header="0" footer="0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99"/>
  </sheetPr>
  <dimension ref="A1:W1265"/>
  <sheetViews>
    <sheetView zoomScaleNormal="100" workbookViewId="0">
      <pane xSplit="5" ySplit="10" topLeftCell="H781" activePane="bottomRight" state="frozen"/>
      <selection pane="topRight" activeCell="F1" sqref="F1"/>
      <selection pane="bottomLeft" activeCell="A11" sqref="A11"/>
      <selection pane="bottomRight" activeCell="B784" sqref="B784"/>
    </sheetView>
  </sheetViews>
  <sheetFormatPr defaultRowHeight="16.5"/>
  <cols>
    <col min="1" max="1" width="3.28515625" style="64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1694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63" t="s">
        <v>48</v>
      </c>
      <c r="B10" s="307" t="s">
        <v>9</v>
      </c>
      <c r="C10" s="539" t="s">
        <v>111</v>
      </c>
      <c r="D10" s="539"/>
      <c r="E10" s="539"/>
      <c r="F10" s="27" t="s">
        <v>112</v>
      </c>
      <c r="G10" s="422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5" customFormat="1" ht="21.75" customHeight="1">
      <c r="A11" s="31">
        <v>1</v>
      </c>
      <c r="B11" s="342">
        <v>172327990</v>
      </c>
      <c r="C11" s="123" t="s">
        <v>997</v>
      </c>
      <c r="D11" s="124" t="s">
        <v>988</v>
      </c>
      <c r="E11" s="438" t="s">
        <v>1003</v>
      </c>
      <c r="F11" s="126">
        <v>33808</v>
      </c>
      <c r="G11" s="229" t="s">
        <v>19</v>
      </c>
      <c r="H11" s="230">
        <v>70</v>
      </c>
      <c r="I11" s="230">
        <v>79</v>
      </c>
      <c r="J11" s="32">
        <f t="shared" ref="J11:J42" si="0">(H11+I11)/2</f>
        <v>74.5</v>
      </c>
      <c r="K11" s="33" t="str">
        <f t="shared" ref="K11:K42" si="1">IF(J11&gt;=90,"X SẮC",IF(J11&gt;=80,"TỐT",IF(J11&gt;=65,"KHÁ",IF(J11&gt;=50,"T. BÌNH",IF(J11&gt;=35,"YẾU","KÉM")))))</f>
        <v>KHÁ</v>
      </c>
      <c r="L11" s="401"/>
      <c r="M11" s="357"/>
      <c r="N11" s="356"/>
      <c r="O11" s="150" t="s">
        <v>1513</v>
      </c>
    </row>
    <row r="12" spans="1:23" s="35" customFormat="1" ht="21.75" customHeight="1">
      <c r="A12" s="31">
        <f t="shared" ref="A12:A74" si="2">A11+1</f>
        <v>2</v>
      </c>
      <c r="B12" s="342">
        <v>1821614039</v>
      </c>
      <c r="C12" s="123" t="s">
        <v>987</v>
      </c>
      <c r="D12" s="124" t="s">
        <v>1088</v>
      </c>
      <c r="E12" s="438" t="s">
        <v>1050</v>
      </c>
      <c r="F12" s="126">
        <v>34560</v>
      </c>
      <c r="G12" s="229" t="s">
        <v>1350</v>
      </c>
      <c r="H12" s="230">
        <v>78</v>
      </c>
      <c r="I12" s="230">
        <v>80</v>
      </c>
      <c r="J12" s="32">
        <f t="shared" si="0"/>
        <v>79</v>
      </c>
      <c r="K12" s="33" t="str">
        <f t="shared" si="1"/>
        <v>KHÁ</v>
      </c>
      <c r="L12" s="401"/>
      <c r="M12" s="357"/>
      <c r="N12" s="356" t="s">
        <v>1520</v>
      </c>
      <c r="O12" s="150" t="s">
        <v>1351</v>
      </c>
    </row>
    <row r="13" spans="1:23" s="35" customFormat="1" ht="21.75" customHeight="1">
      <c r="A13" s="31">
        <f t="shared" si="2"/>
        <v>3</v>
      </c>
      <c r="B13" s="342">
        <v>1910217036</v>
      </c>
      <c r="C13" s="123" t="s">
        <v>997</v>
      </c>
      <c r="D13" s="124" t="s">
        <v>1078</v>
      </c>
      <c r="E13" s="438" t="s">
        <v>1076</v>
      </c>
      <c r="F13" s="126">
        <v>34948</v>
      </c>
      <c r="G13" s="229" t="s">
        <v>22</v>
      </c>
      <c r="H13" s="230">
        <v>90</v>
      </c>
      <c r="I13" s="230">
        <v>88</v>
      </c>
      <c r="J13" s="32">
        <f t="shared" si="0"/>
        <v>89</v>
      </c>
      <c r="K13" s="33" t="str">
        <f t="shared" si="1"/>
        <v>TỐT</v>
      </c>
      <c r="L13" s="401"/>
      <c r="M13" s="357"/>
      <c r="N13" s="356"/>
      <c r="O13" s="150" t="s">
        <v>1351</v>
      </c>
    </row>
    <row r="14" spans="1:23" s="35" customFormat="1" ht="21.75" customHeight="1">
      <c r="A14" s="31">
        <f t="shared" si="2"/>
        <v>4</v>
      </c>
      <c r="B14" s="342">
        <v>1911229130</v>
      </c>
      <c r="C14" s="123" t="s">
        <v>987</v>
      </c>
      <c r="D14" s="124" t="s">
        <v>1012</v>
      </c>
      <c r="E14" s="438" t="s">
        <v>1013</v>
      </c>
      <c r="F14" s="126">
        <v>34254</v>
      </c>
      <c r="G14" s="229" t="s">
        <v>19</v>
      </c>
      <c r="H14" s="230">
        <v>79</v>
      </c>
      <c r="I14" s="230">
        <v>86</v>
      </c>
      <c r="J14" s="32">
        <f t="shared" si="0"/>
        <v>82.5</v>
      </c>
      <c r="K14" s="33" t="str">
        <f t="shared" si="1"/>
        <v>TỐT</v>
      </c>
      <c r="L14" s="401"/>
      <c r="M14" s="357"/>
      <c r="N14" s="356"/>
      <c r="O14" s="150" t="s">
        <v>1513</v>
      </c>
    </row>
    <row r="15" spans="1:23" s="35" customFormat="1" ht="21.75" customHeight="1">
      <c r="A15" s="31">
        <f t="shared" si="2"/>
        <v>5</v>
      </c>
      <c r="B15" s="342">
        <v>1920235361</v>
      </c>
      <c r="C15" s="123" t="s">
        <v>990</v>
      </c>
      <c r="D15" s="124" t="s">
        <v>1058</v>
      </c>
      <c r="E15" s="438" t="s">
        <v>1059</v>
      </c>
      <c r="F15" s="126">
        <v>34717</v>
      </c>
      <c r="G15" s="229" t="s">
        <v>19</v>
      </c>
      <c r="H15" s="230">
        <v>88</v>
      </c>
      <c r="I15" s="230">
        <v>86</v>
      </c>
      <c r="J15" s="32">
        <f t="shared" si="0"/>
        <v>87</v>
      </c>
      <c r="K15" s="33" t="str">
        <f t="shared" si="1"/>
        <v>TỐT</v>
      </c>
      <c r="L15" s="401"/>
      <c r="M15" s="357"/>
      <c r="N15" s="356"/>
      <c r="O15" s="150" t="s">
        <v>1513</v>
      </c>
    </row>
    <row r="16" spans="1:23" s="35" customFormat="1" ht="21.75" customHeight="1">
      <c r="A16" s="31">
        <f t="shared" si="2"/>
        <v>6</v>
      </c>
      <c r="B16" s="342">
        <v>1920265628</v>
      </c>
      <c r="C16" s="123" t="s">
        <v>1070</v>
      </c>
      <c r="D16" s="124" t="s">
        <v>1071</v>
      </c>
      <c r="E16" s="438" t="s">
        <v>1067</v>
      </c>
      <c r="F16" s="126">
        <v>34455</v>
      </c>
      <c r="G16" s="229" t="s">
        <v>22</v>
      </c>
      <c r="H16" s="230">
        <v>75</v>
      </c>
      <c r="I16" s="230">
        <v>75</v>
      </c>
      <c r="J16" s="32">
        <f t="shared" si="0"/>
        <v>75</v>
      </c>
      <c r="K16" s="33" t="str">
        <f t="shared" si="1"/>
        <v>KHÁ</v>
      </c>
      <c r="L16" s="401"/>
      <c r="M16" s="357" t="s">
        <v>1532</v>
      </c>
      <c r="N16" s="356" t="s">
        <v>1522</v>
      </c>
      <c r="O16" s="150" t="s">
        <v>1351</v>
      </c>
    </row>
    <row r="17" spans="1:15" s="35" customFormat="1" ht="21.75" customHeight="1">
      <c r="A17" s="31">
        <f t="shared" si="2"/>
        <v>7</v>
      </c>
      <c r="B17" s="342">
        <v>1920312457</v>
      </c>
      <c r="C17" s="123" t="s">
        <v>990</v>
      </c>
      <c r="D17" s="124" t="s">
        <v>1101</v>
      </c>
      <c r="E17" s="438" t="s">
        <v>1100</v>
      </c>
      <c r="F17" s="126">
        <v>35020</v>
      </c>
      <c r="G17" s="229" t="s">
        <v>22</v>
      </c>
      <c r="H17" s="230">
        <v>92</v>
      </c>
      <c r="I17" s="230">
        <v>93</v>
      </c>
      <c r="J17" s="32">
        <f t="shared" si="0"/>
        <v>92.5</v>
      </c>
      <c r="K17" s="33" t="str">
        <f t="shared" si="1"/>
        <v>X SẮC</v>
      </c>
      <c r="L17" s="401"/>
      <c r="M17" s="357"/>
      <c r="N17" s="356"/>
      <c r="O17" s="150" t="s">
        <v>1351</v>
      </c>
    </row>
    <row r="18" spans="1:15" s="35" customFormat="1" ht="21.75" customHeight="1">
      <c r="A18" s="31">
        <f t="shared" si="2"/>
        <v>8</v>
      </c>
      <c r="B18" s="342">
        <v>1920715792</v>
      </c>
      <c r="C18" s="123" t="s">
        <v>990</v>
      </c>
      <c r="D18" s="124" t="s">
        <v>1027</v>
      </c>
      <c r="E18" s="438" t="s">
        <v>1028</v>
      </c>
      <c r="F18" s="126">
        <v>34997</v>
      </c>
      <c r="G18" s="229" t="s">
        <v>19</v>
      </c>
      <c r="H18" s="230">
        <v>80</v>
      </c>
      <c r="I18" s="230">
        <v>87</v>
      </c>
      <c r="J18" s="32">
        <f t="shared" si="0"/>
        <v>83.5</v>
      </c>
      <c r="K18" s="33" t="str">
        <f t="shared" si="1"/>
        <v>TỐT</v>
      </c>
      <c r="L18" s="401"/>
      <c r="M18" s="357"/>
      <c r="N18" s="356"/>
      <c r="O18" s="150" t="s">
        <v>1513</v>
      </c>
    </row>
    <row r="19" spans="1:15" s="35" customFormat="1" ht="21.75" customHeight="1">
      <c r="A19" s="31">
        <f t="shared" si="2"/>
        <v>9</v>
      </c>
      <c r="B19" s="342">
        <v>1921260723</v>
      </c>
      <c r="C19" s="123" t="s">
        <v>993</v>
      </c>
      <c r="D19" s="124" t="s">
        <v>994</v>
      </c>
      <c r="E19" s="438" t="s">
        <v>995</v>
      </c>
      <c r="F19" s="126">
        <v>34452</v>
      </c>
      <c r="G19" s="229" t="s">
        <v>19</v>
      </c>
      <c r="H19" s="230">
        <v>79</v>
      </c>
      <c r="I19" s="230">
        <v>78</v>
      </c>
      <c r="J19" s="32">
        <f t="shared" si="0"/>
        <v>78.5</v>
      </c>
      <c r="K19" s="33" t="str">
        <f t="shared" si="1"/>
        <v>KHÁ</v>
      </c>
      <c r="L19" s="401"/>
      <c r="M19" s="357"/>
      <c r="N19" s="356"/>
      <c r="O19" s="150" t="s">
        <v>1513</v>
      </c>
    </row>
    <row r="20" spans="1:15" s="35" customFormat="1" ht="21.75" customHeight="1">
      <c r="A20" s="31">
        <f t="shared" si="2"/>
        <v>10</v>
      </c>
      <c r="B20" s="342">
        <v>2020214111</v>
      </c>
      <c r="C20" s="123" t="s">
        <v>997</v>
      </c>
      <c r="D20" s="124" t="s">
        <v>1022</v>
      </c>
      <c r="E20" s="438" t="s">
        <v>1085</v>
      </c>
      <c r="F20" s="126">
        <v>34700</v>
      </c>
      <c r="G20" s="229" t="s">
        <v>21</v>
      </c>
      <c r="H20" s="230">
        <v>89</v>
      </c>
      <c r="I20" s="230">
        <v>91</v>
      </c>
      <c r="J20" s="32">
        <f t="shared" si="0"/>
        <v>90</v>
      </c>
      <c r="K20" s="33" t="str">
        <f t="shared" si="1"/>
        <v>X SẮC</v>
      </c>
      <c r="L20" s="401"/>
      <c r="M20" s="357"/>
      <c r="N20" s="356"/>
      <c r="O20" s="150" t="s">
        <v>1160</v>
      </c>
    </row>
    <row r="21" spans="1:15" s="35" customFormat="1" ht="21.75" customHeight="1">
      <c r="A21" s="31">
        <f t="shared" si="2"/>
        <v>11</v>
      </c>
      <c r="B21" s="342">
        <v>2020215741</v>
      </c>
      <c r="C21" s="123" t="s">
        <v>987</v>
      </c>
      <c r="D21" s="124" t="s">
        <v>1043</v>
      </c>
      <c r="E21" s="438" t="s">
        <v>979</v>
      </c>
      <c r="F21" s="126">
        <v>35351</v>
      </c>
      <c r="G21" s="229" t="s">
        <v>19</v>
      </c>
      <c r="H21" s="230">
        <v>88</v>
      </c>
      <c r="I21" s="230">
        <v>89</v>
      </c>
      <c r="J21" s="32">
        <f t="shared" si="0"/>
        <v>88.5</v>
      </c>
      <c r="K21" s="33" t="str">
        <f t="shared" si="1"/>
        <v>TỐT</v>
      </c>
      <c r="L21" s="401"/>
      <c r="M21" s="357"/>
      <c r="N21" s="356"/>
      <c r="O21" s="150" t="s">
        <v>1513</v>
      </c>
    </row>
    <row r="22" spans="1:15" s="35" customFormat="1" ht="21.75" customHeight="1">
      <c r="A22" s="31">
        <f t="shared" si="2"/>
        <v>12</v>
      </c>
      <c r="B22" s="342">
        <v>2020216136</v>
      </c>
      <c r="C22" s="123" t="s">
        <v>990</v>
      </c>
      <c r="D22" s="124" t="s">
        <v>1011</v>
      </c>
      <c r="E22" s="438" t="s">
        <v>1009</v>
      </c>
      <c r="F22" s="126">
        <v>35137</v>
      </c>
      <c r="G22" s="229" t="s">
        <v>19</v>
      </c>
      <c r="H22" s="230">
        <v>88</v>
      </c>
      <c r="I22" s="230">
        <v>89</v>
      </c>
      <c r="J22" s="32">
        <f t="shared" si="0"/>
        <v>88.5</v>
      </c>
      <c r="K22" s="33" t="str">
        <f t="shared" si="1"/>
        <v>TỐT</v>
      </c>
      <c r="L22" s="401"/>
      <c r="M22" s="357"/>
      <c r="N22" s="356"/>
      <c r="O22" s="150" t="s">
        <v>1513</v>
      </c>
    </row>
    <row r="23" spans="1:15" s="35" customFormat="1" ht="21.75" customHeight="1">
      <c r="A23" s="31">
        <f t="shared" si="2"/>
        <v>13</v>
      </c>
      <c r="B23" s="342">
        <v>2020217984</v>
      </c>
      <c r="C23" s="123" t="s">
        <v>993</v>
      </c>
      <c r="D23" s="124" t="s">
        <v>1121</v>
      </c>
      <c r="E23" s="438" t="s">
        <v>1096</v>
      </c>
      <c r="F23" s="126">
        <v>35112</v>
      </c>
      <c r="G23" s="229" t="s">
        <v>20</v>
      </c>
      <c r="H23" s="230">
        <v>82</v>
      </c>
      <c r="I23" s="230">
        <v>86</v>
      </c>
      <c r="J23" s="32">
        <f t="shared" si="0"/>
        <v>84</v>
      </c>
      <c r="K23" s="33" t="str">
        <f t="shared" si="1"/>
        <v>TỐT</v>
      </c>
      <c r="L23" s="401"/>
      <c r="M23" s="357"/>
      <c r="N23" s="356"/>
      <c r="O23" s="150" t="s">
        <v>1320</v>
      </c>
    </row>
    <row r="24" spans="1:15" s="35" customFormat="1" ht="21.75" customHeight="1">
      <c r="A24" s="31">
        <f t="shared" si="2"/>
        <v>14</v>
      </c>
      <c r="B24" s="342">
        <v>2020252990</v>
      </c>
      <c r="C24" s="123" t="s">
        <v>979</v>
      </c>
      <c r="D24" s="124" t="s">
        <v>980</v>
      </c>
      <c r="E24" s="438" t="s">
        <v>981</v>
      </c>
      <c r="F24" s="126">
        <v>34463</v>
      </c>
      <c r="G24" s="229" t="s">
        <v>19</v>
      </c>
      <c r="H24" s="230">
        <v>98</v>
      </c>
      <c r="I24" s="230">
        <v>98</v>
      </c>
      <c r="J24" s="32">
        <f t="shared" si="0"/>
        <v>98</v>
      </c>
      <c r="K24" s="33" t="str">
        <f t="shared" si="1"/>
        <v>X SẮC</v>
      </c>
      <c r="L24" s="401"/>
      <c r="M24" s="357"/>
      <c r="N24" s="356"/>
      <c r="O24" s="150" t="s">
        <v>1513</v>
      </c>
    </row>
    <row r="25" spans="1:15" s="35" customFormat="1" ht="21.75" customHeight="1">
      <c r="A25" s="31">
        <f t="shared" si="2"/>
        <v>15</v>
      </c>
      <c r="B25" s="342">
        <v>2020253923</v>
      </c>
      <c r="C25" s="123" t="s">
        <v>1063</v>
      </c>
      <c r="D25" s="124" t="s">
        <v>1064</v>
      </c>
      <c r="E25" s="438" t="s">
        <v>1065</v>
      </c>
      <c r="F25" s="126">
        <v>35409</v>
      </c>
      <c r="G25" s="229" t="s">
        <v>20</v>
      </c>
      <c r="H25" s="230">
        <v>89</v>
      </c>
      <c r="I25" s="230">
        <v>81</v>
      </c>
      <c r="J25" s="32">
        <f t="shared" si="0"/>
        <v>85</v>
      </c>
      <c r="K25" s="33" t="str">
        <f t="shared" si="1"/>
        <v>TỐT</v>
      </c>
      <c r="L25" s="401"/>
      <c r="M25" s="357"/>
      <c r="N25" s="356"/>
      <c r="O25" s="150" t="s">
        <v>1320</v>
      </c>
    </row>
    <row r="26" spans="1:15" s="35" customFormat="1" ht="21.75" customHeight="1">
      <c r="A26" s="31">
        <f t="shared" si="2"/>
        <v>16</v>
      </c>
      <c r="B26" s="342">
        <v>2020254035</v>
      </c>
      <c r="C26" s="123" t="s">
        <v>990</v>
      </c>
      <c r="D26" s="124" t="s">
        <v>1121</v>
      </c>
      <c r="E26" s="438" t="s">
        <v>1123</v>
      </c>
      <c r="F26" s="126">
        <v>35396</v>
      </c>
      <c r="G26" s="229" t="s">
        <v>22</v>
      </c>
      <c r="H26" s="230">
        <v>90</v>
      </c>
      <c r="I26" s="230">
        <v>88</v>
      </c>
      <c r="J26" s="32">
        <f t="shared" si="0"/>
        <v>89</v>
      </c>
      <c r="K26" s="33" t="str">
        <f t="shared" si="1"/>
        <v>TỐT</v>
      </c>
      <c r="L26" s="401"/>
      <c r="M26" s="357"/>
      <c r="N26" s="356"/>
      <c r="O26" s="150" t="s">
        <v>1351</v>
      </c>
    </row>
    <row r="27" spans="1:15" s="35" customFormat="1" ht="21.75" customHeight="1">
      <c r="A27" s="31">
        <f t="shared" si="2"/>
        <v>17</v>
      </c>
      <c r="B27" s="342">
        <v>2020254222</v>
      </c>
      <c r="C27" s="123" t="s">
        <v>983</v>
      </c>
      <c r="D27" s="124" t="s">
        <v>984</v>
      </c>
      <c r="E27" s="438" t="s">
        <v>981</v>
      </c>
      <c r="F27" s="126">
        <v>35167</v>
      </c>
      <c r="G27" s="229" t="s">
        <v>19</v>
      </c>
      <c r="H27" s="230">
        <v>88</v>
      </c>
      <c r="I27" s="230">
        <v>89</v>
      </c>
      <c r="J27" s="32">
        <f t="shared" si="0"/>
        <v>88.5</v>
      </c>
      <c r="K27" s="33" t="str">
        <f t="shared" si="1"/>
        <v>TỐT</v>
      </c>
      <c r="L27" s="401"/>
      <c r="M27" s="357"/>
      <c r="N27" s="356"/>
      <c r="O27" s="150" t="s">
        <v>1513</v>
      </c>
    </row>
    <row r="28" spans="1:15" s="35" customFormat="1" ht="21.75" customHeight="1">
      <c r="A28" s="31">
        <f t="shared" si="2"/>
        <v>18</v>
      </c>
      <c r="B28" s="342">
        <v>2020254553</v>
      </c>
      <c r="C28" s="123" t="s">
        <v>993</v>
      </c>
      <c r="D28" s="124" t="s">
        <v>986</v>
      </c>
      <c r="E28" s="438" t="s">
        <v>1023</v>
      </c>
      <c r="F28" s="126">
        <v>35308</v>
      </c>
      <c r="G28" s="229" t="s">
        <v>19</v>
      </c>
      <c r="H28" s="230">
        <v>88</v>
      </c>
      <c r="I28" s="230">
        <v>84</v>
      </c>
      <c r="J28" s="32">
        <f t="shared" si="0"/>
        <v>86</v>
      </c>
      <c r="K28" s="33" t="str">
        <f t="shared" si="1"/>
        <v>TỐT</v>
      </c>
      <c r="L28" s="401"/>
      <c r="M28" s="357"/>
      <c r="N28" s="356"/>
      <c r="O28" s="150" t="s">
        <v>1513</v>
      </c>
    </row>
    <row r="29" spans="1:15" s="35" customFormat="1" ht="21.75" customHeight="1">
      <c r="A29" s="31">
        <f t="shared" si="2"/>
        <v>19</v>
      </c>
      <c r="B29" s="342">
        <v>2020255826</v>
      </c>
      <c r="C29" s="123" t="s">
        <v>990</v>
      </c>
      <c r="D29" s="124" t="s">
        <v>1029</v>
      </c>
      <c r="E29" s="438" t="s">
        <v>1030</v>
      </c>
      <c r="F29" s="126">
        <v>35107</v>
      </c>
      <c r="G29" s="229" t="s">
        <v>20</v>
      </c>
      <c r="H29" s="230">
        <v>97</v>
      </c>
      <c r="I29" s="230">
        <v>96</v>
      </c>
      <c r="J29" s="32">
        <f t="shared" si="0"/>
        <v>96.5</v>
      </c>
      <c r="K29" s="33" t="str">
        <f t="shared" si="1"/>
        <v>X SẮC</v>
      </c>
      <c r="L29" s="401"/>
      <c r="M29" s="357"/>
      <c r="N29" s="356"/>
      <c r="O29" s="150" t="s">
        <v>1320</v>
      </c>
    </row>
    <row r="30" spans="1:15" s="35" customFormat="1" ht="21.75" customHeight="1">
      <c r="A30" s="31">
        <f t="shared" si="2"/>
        <v>20</v>
      </c>
      <c r="B30" s="342">
        <v>2020256658</v>
      </c>
      <c r="C30" s="123" t="s">
        <v>990</v>
      </c>
      <c r="D30" s="124" t="s">
        <v>1050</v>
      </c>
      <c r="E30" s="438" t="s">
        <v>1081</v>
      </c>
      <c r="F30" s="126">
        <v>35245</v>
      </c>
      <c r="G30" s="229" t="s">
        <v>21</v>
      </c>
      <c r="H30" s="230">
        <v>90</v>
      </c>
      <c r="I30" s="230">
        <v>88</v>
      </c>
      <c r="J30" s="32">
        <f t="shared" si="0"/>
        <v>89</v>
      </c>
      <c r="K30" s="33" t="str">
        <f t="shared" si="1"/>
        <v>TỐT</v>
      </c>
      <c r="L30" s="401"/>
      <c r="M30" s="357"/>
      <c r="N30" s="356"/>
      <c r="O30" s="150" t="s">
        <v>1160</v>
      </c>
    </row>
    <row r="31" spans="1:15" s="35" customFormat="1" ht="21.75" customHeight="1">
      <c r="A31" s="31">
        <f t="shared" si="2"/>
        <v>21</v>
      </c>
      <c r="B31" s="342">
        <v>2020256893</v>
      </c>
      <c r="C31" s="123" t="s">
        <v>990</v>
      </c>
      <c r="D31" s="124" t="s">
        <v>1038</v>
      </c>
      <c r="E31" s="438" t="s">
        <v>1039</v>
      </c>
      <c r="F31" s="126">
        <v>35220</v>
      </c>
      <c r="G31" s="229" t="s">
        <v>20</v>
      </c>
      <c r="H31" s="230">
        <v>90</v>
      </c>
      <c r="I31" s="230">
        <v>85</v>
      </c>
      <c r="J31" s="32">
        <f t="shared" si="0"/>
        <v>87.5</v>
      </c>
      <c r="K31" s="33" t="str">
        <f t="shared" si="1"/>
        <v>TỐT</v>
      </c>
      <c r="L31" s="401"/>
      <c r="M31" s="357"/>
      <c r="N31" s="356"/>
      <c r="O31" s="150" t="s">
        <v>1320</v>
      </c>
    </row>
    <row r="32" spans="1:15" s="35" customFormat="1" ht="21.75" customHeight="1">
      <c r="A32" s="31">
        <f t="shared" si="2"/>
        <v>22</v>
      </c>
      <c r="B32" s="342">
        <v>2020257224</v>
      </c>
      <c r="C32" s="123" t="s">
        <v>990</v>
      </c>
      <c r="D32" s="124" t="s">
        <v>991</v>
      </c>
      <c r="E32" s="438" t="s">
        <v>981</v>
      </c>
      <c r="F32" s="126">
        <v>35132</v>
      </c>
      <c r="G32" s="229" t="s">
        <v>19</v>
      </c>
      <c r="H32" s="230">
        <v>88</v>
      </c>
      <c r="I32" s="230">
        <v>87</v>
      </c>
      <c r="J32" s="32">
        <f t="shared" si="0"/>
        <v>87.5</v>
      </c>
      <c r="K32" s="33" t="str">
        <f t="shared" si="1"/>
        <v>TỐT</v>
      </c>
      <c r="L32" s="401"/>
      <c r="M32" s="357"/>
      <c r="N32" s="356"/>
      <c r="O32" s="150" t="s">
        <v>1513</v>
      </c>
    </row>
    <row r="33" spans="1:15" s="35" customFormat="1" ht="21.75" customHeight="1">
      <c r="A33" s="31">
        <f t="shared" si="2"/>
        <v>23</v>
      </c>
      <c r="B33" s="342">
        <v>2020258249</v>
      </c>
      <c r="C33" s="123" t="s">
        <v>999</v>
      </c>
      <c r="D33" s="124" t="s">
        <v>1011</v>
      </c>
      <c r="E33" s="438" t="s">
        <v>1037</v>
      </c>
      <c r="F33" s="126">
        <v>35262</v>
      </c>
      <c r="G33" s="229" t="s">
        <v>20</v>
      </c>
      <c r="H33" s="230">
        <v>90</v>
      </c>
      <c r="I33" s="230">
        <v>86</v>
      </c>
      <c r="J33" s="32">
        <f t="shared" si="0"/>
        <v>88</v>
      </c>
      <c r="K33" s="33" t="str">
        <f t="shared" si="1"/>
        <v>TỐT</v>
      </c>
      <c r="L33" s="401"/>
      <c r="M33" s="357"/>
      <c r="N33" s="356"/>
      <c r="O33" s="150" t="s">
        <v>1320</v>
      </c>
    </row>
    <row r="34" spans="1:15" s="35" customFormat="1" ht="21.75" customHeight="1">
      <c r="A34" s="31">
        <f t="shared" si="2"/>
        <v>24</v>
      </c>
      <c r="B34" s="342">
        <v>2020260571</v>
      </c>
      <c r="C34" s="123" t="s">
        <v>993</v>
      </c>
      <c r="D34" s="124" t="s">
        <v>1097</v>
      </c>
      <c r="E34" s="438" t="s">
        <v>1098</v>
      </c>
      <c r="F34" s="126">
        <v>35185</v>
      </c>
      <c r="G34" s="229" t="s">
        <v>21</v>
      </c>
      <c r="H34" s="230">
        <v>91</v>
      </c>
      <c r="I34" s="230">
        <v>90</v>
      </c>
      <c r="J34" s="32">
        <f t="shared" si="0"/>
        <v>90.5</v>
      </c>
      <c r="K34" s="33" t="str">
        <f t="shared" si="1"/>
        <v>X SẮC</v>
      </c>
      <c r="L34" s="401"/>
      <c r="M34" s="357"/>
      <c r="N34" s="356"/>
      <c r="O34" s="150" t="s">
        <v>1160</v>
      </c>
    </row>
    <row r="35" spans="1:15" s="35" customFormat="1" ht="21.75" customHeight="1">
      <c r="A35" s="31">
        <f t="shared" si="2"/>
        <v>25</v>
      </c>
      <c r="B35" s="342">
        <v>2020260659</v>
      </c>
      <c r="C35" s="123" t="s">
        <v>1116</v>
      </c>
      <c r="D35" s="124" t="s">
        <v>1055</v>
      </c>
      <c r="E35" s="438" t="s">
        <v>1117</v>
      </c>
      <c r="F35" s="126">
        <v>34929</v>
      </c>
      <c r="G35" s="229" t="s">
        <v>22</v>
      </c>
      <c r="H35" s="230">
        <v>85</v>
      </c>
      <c r="I35" s="230">
        <v>88</v>
      </c>
      <c r="J35" s="32">
        <f t="shared" si="0"/>
        <v>86.5</v>
      </c>
      <c r="K35" s="33" t="str">
        <f t="shared" si="1"/>
        <v>TỐT</v>
      </c>
      <c r="L35" s="401"/>
      <c r="M35" s="357"/>
      <c r="N35" s="356"/>
      <c r="O35" s="150" t="s">
        <v>1351</v>
      </c>
    </row>
    <row r="36" spans="1:15" s="35" customFormat="1" ht="21.75" customHeight="1">
      <c r="A36" s="31">
        <f t="shared" si="2"/>
        <v>26</v>
      </c>
      <c r="B36" s="342">
        <v>2020260700</v>
      </c>
      <c r="C36" s="123" t="s">
        <v>997</v>
      </c>
      <c r="D36" s="124" t="s">
        <v>1066</v>
      </c>
      <c r="E36" s="438" t="s">
        <v>1067</v>
      </c>
      <c r="F36" s="126">
        <v>35213</v>
      </c>
      <c r="G36" s="229" t="s">
        <v>20</v>
      </c>
      <c r="H36" s="230">
        <v>94</v>
      </c>
      <c r="I36" s="230">
        <v>98</v>
      </c>
      <c r="J36" s="32">
        <f t="shared" si="0"/>
        <v>96</v>
      </c>
      <c r="K36" s="33" t="str">
        <f t="shared" si="1"/>
        <v>X SẮC</v>
      </c>
      <c r="L36" s="401"/>
      <c r="M36" s="357"/>
      <c r="N36" s="356"/>
      <c r="O36" s="150" t="s">
        <v>1320</v>
      </c>
    </row>
    <row r="37" spans="1:15" s="35" customFormat="1" ht="21.75" customHeight="1">
      <c r="A37" s="31">
        <f t="shared" si="2"/>
        <v>27</v>
      </c>
      <c r="B37" s="342">
        <v>2020260737</v>
      </c>
      <c r="C37" s="123" t="s">
        <v>993</v>
      </c>
      <c r="D37" s="124" t="s">
        <v>1011</v>
      </c>
      <c r="E37" s="438" t="s">
        <v>1026</v>
      </c>
      <c r="F37" s="126">
        <v>35321</v>
      </c>
      <c r="G37" s="229" t="s">
        <v>19</v>
      </c>
      <c r="H37" s="230">
        <v>70</v>
      </c>
      <c r="I37" s="230">
        <v>88</v>
      </c>
      <c r="J37" s="32">
        <f t="shared" si="0"/>
        <v>79</v>
      </c>
      <c r="K37" s="33" t="str">
        <f t="shared" si="1"/>
        <v>KHÁ</v>
      </c>
      <c r="L37" s="401"/>
      <c r="M37" s="357"/>
      <c r="N37" s="356"/>
      <c r="O37" s="150" t="s">
        <v>1513</v>
      </c>
    </row>
    <row r="38" spans="1:15" s="35" customFormat="1" ht="21.75" customHeight="1">
      <c r="A38" s="31">
        <f t="shared" si="2"/>
        <v>28</v>
      </c>
      <c r="B38" s="342">
        <v>2020260761</v>
      </c>
      <c r="C38" s="123" t="s">
        <v>1030</v>
      </c>
      <c r="D38" s="124" t="s">
        <v>1038</v>
      </c>
      <c r="E38" s="438" t="s">
        <v>1087</v>
      </c>
      <c r="F38" s="126">
        <v>35098</v>
      </c>
      <c r="G38" s="229" t="s">
        <v>21</v>
      </c>
      <c r="H38" s="230">
        <v>92</v>
      </c>
      <c r="I38" s="230">
        <v>95</v>
      </c>
      <c r="J38" s="32">
        <f t="shared" si="0"/>
        <v>93.5</v>
      </c>
      <c r="K38" s="33" t="str">
        <f t="shared" si="1"/>
        <v>X SẮC</v>
      </c>
      <c r="L38" s="401"/>
      <c r="M38" s="357"/>
      <c r="N38" s="356"/>
      <c r="O38" s="150" t="s">
        <v>1160</v>
      </c>
    </row>
    <row r="39" spans="1:15" s="35" customFormat="1" ht="21.75" customHeight="1">
      <c r="A39" s="31">
        <f t="shared" si="2"/>
        <v>29</v>
      </c>
      <c r="B39" s="342">
        <v>2020260773</v>
      </c>
      <c r="C39" s="123" t="s">
        <v>990</v>
      </c>
      <c r="D39" s="124" t="s">
        <v>1006</v>
      </c>
      <c r="E39" s="438" t="s">
        <v>1007</v>
      </c>
      <c r="F39" s="126">
        <v>35222</v>
      </c>
      <c r="G39" s="229" t="s">
        <v>19</v>
      </c>
      <c r="H39" s="230">
        <v>89</v>
      </c>
      <c r="I39" s="230">
        <v>88</v>
      </c>
      <c r="J39" s="32">
        <f t="shared" si="0"/>
        <v>88.5</v>
      </c>
      <c r="K39" s="33" t="str">
        <f t="shared" si="1"/>
        <v>TỐT</v>
      </c>
      <c r="L39" s="401"/>
      <c r="M39" s="357"/>
      <c r="N39" s="356"/>
      <c r="O39" s="150" t="s">
        <v>1513</v>
      </c>
    </row>
    <row r="40" spans="1:15" s="35" customFormat="1" ht="21.75" customHeight="1">
      <c r="A40" s="31">
        <f t="shared" si="2"/>
        <v>30</v>
      </c>
      <c r="B40" s="342">
        <v>2020260948</v>
      </c>
      <c r="C40" s="123" t="s">
        <v>1088</v>
      </c>
      <c r="D40" s="124" t="s">
        <v>1043</v>
      </c>
      <c r="E40" s="438" t="s">
        <v>1095</v>
      </c>
      <c r="F40" s="126">
        <v>35338</v>
      </c>
      <c r="G40" s="229" t="s">
        <v>19</v>
      </c>
      <c r="H40" s="230">
        <v>85</v>
      </c>
      <c r="I40" s="230">
        <v>98</v>
      </c>
      <c r="J40" s="32">
        <f t="shared" si="0"/>
        <v>91.5</v>
      </c>
      <c r="K40" s="33" t="str">
        <f t="shared" si="1"/>
        <v>X SẮC</v>
      </c>
      <c r="L40" s="401"/>
      <c r="M40" s="357"/>
      <c r="N40" s="356"/>
      <c r="O40" s="150" t="s">
        <v>1513</v>
      </c>
    </row>
    <row r="41" spans="1:15" s="35" customFormat="1" ht="21.75" customHeight="1">
      <c r="A41" s="31">
        <f t="shared" si="2"/>
        <v>31</v>
      </c>
      <c r="B41" s="342">
        <v>2020261034</v>
      </c>
      <c r="C41" s="123" t="s">
        <v>990</v>
      </c>
      <c r="D41" s="124" t="s">
        <v>1121</v>
      </c>
      <c r="E41" s="438" t="s">
        <v>1123</v>
      </c>
      <c r="F41" s="126">
        <v>35050</v>
      </c>
      <c r="G41" s="229" t="s">
        <v>19</v>
      </c>
      <c r="H41" s="230">
        <v>88</v>
      </c>
      <c r="I41" s="230">
        <v>88</v>
      </c>
      <c r="J41" s="32">
        <f t="shared" si="0"/>
        <v>88</v>
      </c>
      <c r="K41" s="33" t="str">
        <f t="shared" si="1"/>
        <v>TỐT</v>
      </c>
      <c r="L41" s="401"/>
      <c r="M41" s="357"/>
      <c r="N41" s="356"/>
      <c r="O41" s="150" t="s">
        <v>1513</v>
      </c>
    </row>
    <row r="42" spans="1:15" s="35" customFormat="1" ht="21.75" customHeight="1">
      <c r="A42" s="31">
        <f t="shared" si="2"/>
        <v>32</v>
      </c>
      <c r="B42" s="342">
        <v>2020263397</v>
      </c>
      <c r="C42" s="123" t="s">
        <v>990</v>
      </c>
      <c r="D42" s="124" t="s">
        <v>991</v>
      </c>
      <c r="E42" s="438" t="s">
        <v>1091</v>
      </c>
      <c r="F42" s="126">
        <v>35289</v>
      </c>
      <c r="G42" s="229" t="s">
        <v>21</v>
      </c>
      <c r="H42" s="230">
        <v>95</v>
      </c>
      <c r="I42" s="230">
        <v>98</v>
      </c>
      <c r="J42" s="32">
        <f t="shared" si="0"/>
        <v>96.5</v>
      </c>
      <c r="K42" s="33" t="str">
        <f t="shared" si="1"/>
        <v>X SẮC</v>
      </c>
      <c r="L42" s="401"/>
      <c r="M42" s="357"/>
      <c r="N42" s="356"/>
      <c r="O42" s="150" t="s">
        <v>1160</v>
      </c>
    </row>
    <row r="43" spans="1:15" s="35" customFormat="1" ht="21.75" customHeight="1">
      <c r="A43" s="31">
        <f t="shared" si="2"/>
        <v>33</v>
      </c>
      <c r="B43" s="342">
        <v>2020263493</v>
      </c>
      <c r="C43" s="123" t="s">
        <v>985</v>
      </c>
      <c r="D43" s="124" t="s">
        <v>989</v>
      </c>
      <c r="E43" s="438" t="s">
        <v>981</v>
      </c>
      <c r="F43" s="126">
        <v>34954</v>
      </c>
      <c r="G43" s="229" t="s">
        <v>19</v>
      </c>
      <c r="H43" s="230">
        <v>88</v>
      </c>
      <c r="I43" s="230">
        <v>87</v>
      </c>
      <c r="J43" s="32">
        <f t="shared" ref="J43:J74" si="3">(H43+I43)/2</f>
        <v>87.5</v>
      </c>
      <c r="K43" s="33" t="str">
        <f t="shared" ref="K43:K74" si="4">IF(J43&gt;=90,"X SẮC",IF(J43&gt;=80,"TỐT",IF(J43&gt;=65,"KHÁ",IF(J43&gt;=50,"T. BÌNH",IF(J43&gt;=35,"YẾU","KÉM")))))</f>
        <v>TỐT</v>
      </c>
      <c r="L43" s="401"/>
      <c r="M43" s="357"/>
      <c r="N43" s="356"/>
      <c r="O43" s="150" t="s">
        <v>1513</v>
      </c>
    </row>
    <row r="44" spans="1:15" s="35" customFormat="1" ht="21.75" customHeight="1">
      <c r="A44" s="31">
        <f t="shared" si="2"/>
        <v>34</v>
      </c>
      <c r="B44" s="342">
        <v>2020263514</v>
      </c>
      <c r="C44" s="123" t="s">
        <v>1032</v>
      </c>
      <c r="D44" s="124" t="s">
        <v>1068</v>
      </c>
      <c r="E44" s="438" t="s">
        <v>1067</v>
      </c>
      <c r="F44" s="126">
        <v>35266</v>
      </c>
      <c r="G44" s="229" t="s">
        <v>21</v>
      </c>
      <c r="H44" s="230">
        <v>84</v>
      </c>
      <c r="I44" s="230">
        <v>88</v>
      </c>
      <c r="J44" s="32">
        <f t="shared" si="3"/>
        <v>86</v>
      </c>
      <c r="K44" s="33" t="str">
        <f t="shared" si="4"/>
        <v>TỐT</v>
      </c>
      <c r="L44" s="401"/>
      <c r="M44" s="357"/>
      <c r="N44" s="356"/>
      <c r="O44" s="150" t="s">
        <v>1160</v>
      </c>
    </row>
    <row r="45" spans="1:15" s="35" customFormat="1" ht="21.75" customHeight="1">
      <c r="A45" s="31">
        <f t="shared" si="2"/>
        <v>35</v>
      </c>
      <c r="B45" s="342">
        <v>2020263534</v>
      </c>
      <c r="C45" s="123" t="s">
        <v>993</v>
      </c>
      <c r="D45" s="124" t="s">
        <v>1096</v>
      </c>
      <c r="E45" s="438" t="s">
        <v>1095</v>
      </c>
      <c r="F45" s="126">
        <v>34942</v>
      </c>
      <c r="G45" s="229" t="s">
        <v>21</v>
      </c>
      <c r="H45" s="230">
        <v>90</v>
      </c>
      <c r="I45" s="230">
        <v>98</v>
      </c>
      <c r="J45" s="32">
        <f t="shared" si="3"/>
        <v>94</v>
      </c>
      <c r="K45" s="33" t="str">
        <f t="shared" si="4"/>
        <v>X SẮC</v>
      </c>
      <c r="L45" s="401"/>
      <c r="M45" s="357"/>
      <c r="N45" s="356"/>
      <c r="O45" s="150" t="s">
        <v>1160</v>
      </c>
    </row>
    <row r="46" spans="1:15" s="35" customFormat="1" ht="21.75" customHeight="1">
      <c r="A46" s="31">
        <f t="shared" si="2"/>
        <v>36</v>
      </c>
      <c r="B46" s="342">
        <v>2020263558</v>
      </c>
      <c r="C46" s="123" t="s">
        <v>979</v>
      </c>
      <c r="D46" s="124" t="s">
        <v>1022</v>
      </c>
      <c r="E46" s="438" t="s">
        <v>1021</v>
      </c>
      <c r="F46" s="126">
        <v>34986</v>
      </c>
      <c r="G46" s="229" t="s">
        <v>19</v>
      </c>
      <c r="H46" s="230">
        <v>80</v>
      </c>
      <c r="I46" s="230">
        <v>88</v>
      </c>
      <c r="J46" s="32">
        <f t="shared" si="3"/>
        <v>84</v>
      </c>
      <c r="K46" s="33" t="str">
        <f t="shared" si="4"/>
        <v>TỐT</v>
      </c>
      <c r="L46" s="401"/>
      <c r="M46" s="357"/>
      <c r="N46" s="356"/>
      <c r="O46" s="150" t="s">
        <v>1513</v>
      </c>
    </row>
    <row r="47" spans="1:15" s="35" customFormat="1" ht="21.75" customHeight="1">
      <c r="A47" s="31">
        <f t="shared" si="2"/>
        <v>37</v>
      </c>
      <c r="B47" s="342">
        <v>2020263717</v>
      </c>
      <c r="C47" s="123" t="s">
        <v>987</v>
      </c>
      <c r="D47" s="124" t="s">
        <v>997</v>
      </c>
      <c r="E47" s="438" t="s">
        <v>998</v>
      </c>
      <c r="F47" s="126">
        <v>35004</v>
      </c>
      <c r="G47" s="229" t="s">
        <v>19</v>
      </c>
      <c r="H47" s="230">
        <v>88</v>
      </c>
      <c r="I47" s="230">
        <v>87</v>
      </c>
      <c r="J47" s="32">
        <f t="shared" si="3"/>
        <v>87.5</v>
      </c>
      <c r="K47" s="33" t="str">
        <f t="shared" si="4"/>
        <v>TỐT</v>
      </c>
      <c r="L47" s="401"/>
      <c r="M47" s="357"/>
      <c r="N47" s="356"/>
      <c r="O47" s="150" t="s">
        <v>1513</v>
      </c>
    </row>
    <row r="48" spans="1:15" s="35" customFormat="1" ht="21.75" customHeight="1">
      <c r="A48" s="31">
        <f t="shared" si="2"/>
        <v>38</v>
      </c>
      <c r="B48" s="342">
        <v>2020263760</v>
      </c>
      <c r="C48" s="123" t="s">
        <v>990</v>
      </c>
      <c r="D48" s="124" t="s">
        <v>1022</v>
      </c>
      <c r="E48" s="438" t="s">
        <v>1024</v>
      </c>
      <c r="F48" s="126">
        <v>34402</v>
      </c>
      <c r="G48" s="229" t="s">
        <v>19</v>
      </c>
      <c r="H48" s="230">
        <v>88</v>
      </c>
      <c r="I48" s="230">
        <v>88</v>
      </c>
      <c r="J48" s="32">
        <f t="shared" si="3"/>
        <v>88</v>
      </c>
      <c r="K48" s="33" t="str">
        <f t="shared" si="4"/>
        <v>TỐT</v>
      </c>
      <c r="L48" s="401"/>
      <c r="M48" s="357"/>
      <c r="N48" s="356"/>
      <c r="O48" s="150" t="s">
        <v>1513</v>
      </c>
    </row>
    <row r="49" spans="1:15" s="35" customFormat="1" ht="21.75" customHeight="1">
      <c r="A49" s="31">
        <f t="shared" si="2"/>
        <v>39</v>
      </c>
      <c r="B49" s="342">
        <v>2020263773</v>
      </c>
      <c r="C49" s="123" t="s">
        <v>1110</v>
      </c>
      <c r="D49" s="124" t="s">
        <v>1111</v>
      </c>
      <c r="E49" s="438" t="s">
        <v>1109</v>
      </c>
      <c r="F49" s="126">
        <v>35346</v>
      </c>
      <c r="G49" s="229" t="s">
        <v>22</v>
      </c>
      <c r="H49" s="230">
        <v>87</v>
      </c>
      <c r="I49" s="230">
        <v>88</v>
      </c>
      <c r="J49" s="32">
        <f t="shared" si="3"/>
        <v>87.5</v>
      </c>
      <c r="K49" s="33" t="str">
        <f t="shared" si="4"/>
        <v>TỐT</v>
      </c>
      <c r="L49" s="401"/>
      <c r="M49" s="357"/>
      <c r="N49" s="356"/>
      <c r="O49" s="150" t="s">
        <v>1351</v>
      </c>
    </row>
    <row r="50" spans="1:15" s="35" customFormat="1" ht="21.75" customHeight="1">
      <c r="A50" s="31">
        <f t="shared" si="2"/>
        <v>40</v>
      </c>
      <c r="B50" s="342">
        <v>2020263801</v>
      </c>
      <c r="C50" s="123" t="s">
        <v>993</v>
      </c>
      <c r="D50" s="124" t="s">
        <v>1011</v>
      </c>
      <c r="E50" s="438" t="s">
        <v>1090</v>
      </c>
      <c r="F50" s="126">
        <v>35195</v>
      </c>
      <c r="G50" s="229" t="s">
        <v>21</v>
      </c>
      <c r="H50" s="230">
        <v>84</v>
      </c>
      <c r="I50" s="230">
        <v>95</v>
      </c>
      <c r="J50" s="32">
        <f t="shared" si="3"/>
        <v>89.5</v>
      </c>
      <c r="K50" s="33" t="str">
        <f t="shared" si="4"/>
        <v>TỐT</v>
      </c>
      <c r="L50" s="401"/>
      <c r="M50" s="357"/>
      <c r="N50" s="356"/>
      <c r="O50" s="150" t="s">
        <v>1160</v>
      </c>
    </row>
    <row r="51" spans="1:15" s="35" customFormat="1" ht="21.75" customHeight="1">
      <c r="A51" s="31">
        <f t="shared" si="2"/>
        <v>41</v>
      </c>
      <c r="B51" s="342">
        <v>2020263813</v>
      </c>
      <c r="C51" s="123" t="s">
        <v>987</v>
      </c>
      <c r="D51" s="124" t="s">
        <v>1014</v>
      </c>
      <c r="E51" s="438" t="s">
        <v>1045</v>
      </c>
      <c r="F51" s="126">
        <v>35376</v>
      </c>
      <c r="G51" s="229" t="s">
        <v>20</v>
      </c>
      <c r="H51" s="230">
        <v>88</v>
      </c>
      <c r="I51" s="230">
        <v>86</v>
      </c>
      <c r="J51" s="32">
        <f t="shared" si="3"/>
        <v>87</v>
      </c>
      <c r="K51" s="33" t="str">
        <f t="shared" si="4"/>
        <v>TỐT</v>
      </c>
      <c r="L51" s="401"/>
      <c r="M51" s="357"/>
      <c r="N51" s="356"/>
      <c r="O51" s="150" t="s">
        <v>1320</v>
      </c>
    </row>
    <row r="52" spans="1:15" s="35" customFormat="1" ht="21.75" customHeight="1">
      <c r="A52" s="31">
        <f t="shared" si="2"/>
        <v>42</v>
      </c>
      <c r="B52" s="342">
        <v>2020263853</v>
      </c>
      <c r="C52" s="123" t="s">
        <v>1010</v>
      </c>
      <c r="D52" s="124" t="s">
        <v>986</v>
      </c>
      <c r="E52" s="438" t="s">
        <v>1009</v>
      </c>
      <c r="F52" s="126">
        <v>35326</v>
      </c>
      <c r="G52" s="229" t="s">
        <v>19</v>
      </c>
      <c r="H52" s="230">
        <v>80</v>
      </c>
      <c r="I52" s="230">
        <v>79</v>
      </c>
      <c r="J52" s="32">
        <f t="shared" si="3"/>
        <v>79.5</v>
      </c>
      <c r="K52" s="33" t="str">
        <f t="shared" si="4"/>
        <v>KHÁ</v>
      </c>
      <c r="L52" s="401"/>
      <c r="M52" s="357"/>
      <c r="N52" s="356"/>
      <c r="O52" s="150" t="s">
        <v>1513</v>
      </c>
    </row>
    <row r="53" spans="1:15" s="35" customFormat="1" ht="21.75" customHeight="1">
      <c r="A53" s="31">
        <f t="shared" si="2"/>
        <v>43</v>
      </c>
      <c r="B53" s="342">
        <v>2020263994</v>
      </c>
      <c r="C53" s="123" t="s">
        <v>990</v>
      </c>
      <c r="D53" s="124" t="s">
        <v>1001</v>
      </c>
      <c r="E53" s="438" t="s">
        <v>1002</v>
      </c>
      <c r="F53" s="126">
        <v>35099</v>
      </c>
      <c r="G53" s="229" t="s">
        <v>19</v>
      </c>
      <c r="H53" s="230">
        <v>88</v>
      </c>
      <c r="I53" s="230">
        <v>89</v>
      </c>
      <c r="J53" s="32">
        <f t="shared" si="3"/>
        <v>88.5</v>
      </c>
      <c r="K53" s="33" t="str">
        <f t="shared" si="4"/>
        <v>TỐT</v>
      </c>
      <c r="L53" s="401"/>
      <c r="M53" s="357"/>
      <c r="N53" s="356"/>
      <c r="O53" s="150" t="s">
        <v>1513</v>
      </c>
    </row>
    <row r="54" spans="1:15" s="35" customFormat="1" ht="21.75" customHeight="1">
      <c r="A54" s="31">
        <f t="shared" si="2"/>
        <v>44</v>
      </c>
      <c r="B54" s="342">
        <v>2020264047</v>
      </c>
      <c r="C54" s="123" t="s">
        <v>1032</v>
      </c>
      <c r="D54" s="124" t="s">
        <v>1069</v>
      </c>
      <c r="E54" s="438" t="s">
        <v>1067</v>
      </c>
      <c r="F54" s="126">
        <v>35092</v>
      </c>
      <c r="G54" s="229" t="s">
        <v>21</v>
      </c>
      <c r="H54" s="230">
        <v>84</v>
      </c>
      <c r="I54" s="230">
        <v>88</v>
      </c>
      <c r="J54" s="32">
        <f t="shared" si="3"/>
        <v>86</v>
      </c>
      <c r="K54" s="33" t="str">
        <f t="shared" si="4"/>
        <v>TỐT</v>
      </c>
      <c r="L54" s="401"/>
      <c r="M54" s="357"/>
      <c r="N54" s="356"/>
      <c r="O54" s="150" t="s">
        <v>1160</v>
      </c>
    </row>
    <row r="55" spans="1:15" s="35" customFormat="1" ht="21.75" customHeight="1">
      <c r="A55" s="31">
        <f t="shared" si="2"/>
        <v>45</v>
      </c>
      <c r="B55" s="342">
        <v>2020264081</v>
      </c>
      <c r="C55" s="123" t="s">
        <v>1046</v>
      </c>
      <c r="D55" s="124" t="s">
        <v>1099</v>
      </c>
      <c r="E55" s="438" t="s">
        <v>1100</v>
      </c>
      <c r="F55" s="126">
        <v>35094</v>
      </c>
      <c r="G55" s="229" t="s">
        <v>22</v>
      </c>
      <c r="H55" s="230">
        <v>93</v>
      </c>
      <c r="I55" s="230">
        <v>95</v>
      </c>
      <c r="J55" s="32">
        <f t="shared" si="3"/>
        <v>94</v>
      </c>
      <c r="K55" s="33" t="str">
        <f t="shared" si="4"/>
        <v>X SẮC</v>
      </c>
      <c r="L55" s="401"/>
      <c r="M55" s="357"/>
      <c r="N55" s="356"/>
      <c r="O55" s="150" t="s">
        <v>1351</v>
      </c>
    </row>
    <row r="56" spans="1:15" s="35" customFormat="1" ht="21.75" customHeight="1">
      <c r="A56" s="31">
        <f t="shared" si="2"/>
        <v>46</v>
      </c>
      <c r="B56" s="342">
        <v>2020264149</v>
      </c>
      <c r="C56" s="123" t="s">
        <v>979</v>
      </c>
      <c r="D56" s="124" t="s">
        <v>1074</v>
      </c>
      <c r="E56" s="438" t="s">
        <v>1073</v>
      </c>
      <c r="F56" s="126">
        <v>35291</v>
      </c>
      <c r="G56" s="229" t="s">
        <v>21</v>
      </c>
      <c r="H56" s="230">
        <v>86</v>
      </c>
      <c r="I56" s="230">
        <v>95</v>
      </c>
      <c r="J56" s="32">
        <f t="shared" si="3"/>
        <v>90.5</v>
      </c>
      <c r="K56" s="33" t="str">
        <f t="shared" si="4"/>
        <v>X SẮC</v>
      </c>
      <c r="L56" s="401"/>
      <c r="M56" s="357"/>
      <c r="N56" s="356"/>
      <c r="O56" s="150" t="s">
        <v>1160</v>
      </c>
    </row>
    <row r="57" spans="1:15" s="35" customFormat="1" ht="21.75" customHeight="1">
      <c r="A57" s="31">
        <f t="shared" si="2"/>
        <v>47</v>
      </c>
      <c r="B57" s="342">
        <v>2020264150</v>
      </c>
      <c r="C57" s="123" t="s">
        <v>1092</v>
      </c>
      <c r="D57" s="124" t="s">
        <v>1022</v>
      </c>
      <c r="E57" s="438" t="s">
        <v>1091</v>
      </c>
      <c r="F57" s="126">
        <v>35370</v>
      </c>
      <c r="G57" s="229" t="s">
        <v>21</v>
      </c>
      <c r="H57" s="230">
        <v>85</v>
      </c>
      <c r="I57" s="230">
        <v>95</v>
      </c>
      <c r="J57" s="32">
        <f t="shared" si="3"/>
        <v>90</v>
      </c>
      <c r="K57" s="33" t="str">
        <f t="shared" si="4"/>
        <v>X SẮC</v>
      </c>
      <c r="L57" s="401"/>
      <c r="M57" s="357"/>
      <c r="N57" s="356"/>
      <c r="O57" s="150" t="s">
        <v>1160</v>
      </c>
    </row>
    <row r="58" spans="1:15" s="35" customFormat="1" ht="21.75" customHeight="1">
      <c r="A58" s="31">
        <f t="shared" si="2"/>
        <v>48</v>
      </c>
      <c r="B58" s="342">
        <v>2020264446</v>
      </c>
      <c r="C58" s="123" t="s">
        <v>990</v>
      </c>
      <c r="D58" s="124" t="s">
        <v>1060</v>
      </c>
      <c r="E58" s="438" t="s">
        <v>1061</v>
      </c>
      <c r="F58" s="126">
        <v>35419</v>
      </c>
      <c r="G58" s="229" t="s">
        <v>20</v>
      </c>
      <c r="H58" s="230">
        <v>94</v>
      </c>
      <c r="I58" s="230">
        <v>98</v>
      </c>
      <c r="J58" s="32">
        <f t="shared" si="3"/>
        <v>96</v>
      </c>
      <c r="K58" s="33" t="str">
        <f t="shared" si="4"/>
        <v>X SẮC</v>
      </c>
      <c r="L58" s="401"/>
      <c r="M58" s="357"/>
      <c r="N58" s="356"/>
      <c r="O58" s="150" t="s">
        <v>1320</v>
      </c>
    </row>
    <row r="59" spans="1:15" s="35" customFormat="1" ht="21.75" customHeight="1">
      <c r="A59" s="31">
        <f t="shared" si="2"/>
        <v>49</v>
      </c>
      <c r="B59" s="342">
        <v>2020264489</v>
      </c>
      <c r="C59" s="123" t="s">
        <v>1054</v>
      </c>
      <c r="D59" s="124" t="s">
        <v>1011</v>
      </c>
      <c r="E59" s="438" t="s">
        <v>1053</v>
      </c>
      <c r="F59" s="126">
        <v>35197</v>
      </c>
      <c r="G59" s="229" t="s">
        <v>20</v>
      </c>
      <c r="H59" s="230">
        <v>83</v>
      </c>
      <c r="I59" s="230">
        <v>85</v>
      </c>
      <c r="J59" s="32">
        <f t="shared" si="3"/>
        <v>84</v>
      </c>
      <c r="K59" s="33" t="str">
        <f t="shared" si="4"/>
        <v>TỐT</v>
      </c>
      <c r="L59" s="401"/>
      <c r="M59" s="357"/>
      <c r="N59" s="356"/>
      <c r="O59" s="150" t="s">
        <v>1320</v>
      </c>
    </row>
    <row r="60" spans="1:15" s="35" customFormat="1" ht="21.75" customHeight="1">
      <c r="A60" s="31">
        <f t="shared" si="2"/>
        <v>50</v>
      </c>
      <c r="B60" s="342">
        <v>2020264559</v>
      </c>
      <c r="C60" s="123" t="s">
        <v>983</v>
      </c>
      <c r="D60" s="124" t="s">
        <v>1008</v>
      </c>
      <c r="E60" s="438" t="s">
        <v>1102</v>
      </c>
      <c r="F60" s="126">
        <v>35164</v>
      </c>
      <c r="G60" s="229" t="s">
        <v>22</v>
      </c>
      <c r="H60" s="230">
        <v>95</v>
      </c>
      <c r="I60" s="230">
        <v>95</v>
      </c>
      <c r="J60" s="32">
        <f t="shared" si="3"/>
        <v>95</v>
      </c>
      <c r="K60" s="33" t="str">
        <f t="shared" si="4"/>
        <v>X SẮC</v>
      </c>
      <c r="L60" s="401"/>
      <c r="M60" s="357"/>
      <c r="N60" s="356"/>
      <c r="O60" s="150" t="s">
        <v>1351</v>
      </c>
    </row>
    <row r="61" spans="1:15" s="35" customFormat="1" ht="21.75" customHeight="1">
      <c r="A61" s="31">
        <f t="shared" si="2"/>
        <v>51</v>
      </c>
      <c r="B61" s="342">
        <v>2020264587</v>
      </c>
      <c r="C61" s="123" t="s">
        <v>1118</v>
      </c>
      <c r="D61" s="124" t="s">
        <v>1119</v>
      </c>
      <c r="E61" s="438" t="s">
        <v>1120</v>
      </c>
      <c r="F61" s="126">
        <v>34655</v>
      </c>
      <c r="G61" s="229" t="s">
        <v>22</v>
      </c>
      <c r="H61" s="230">
        <v>90</v>
      </c>
      <c r="I61" s="230">
        <v>88</v>
      </c>
      <c r="J61" s="32">
        <f t="shared" si="3"/>
        <v>89</v>
      </c>
      <c r="K61" s="33" t="str">
        <f t="shared" si="4"/>
        <v>TỐT</v>
      </c>
      <c r="L61" s="401"/>
      <c r="M61" s="357"/>
      <c r="N61" s="356"/>
      <c r="O61" s="150" t="s">
        <v>1351</v>
      </c>
    </row>
    <row r="62" spans="1:15" s="35" customFormat="1" ht="21.75" customHeight="1">
      <c r="A62" s="31">
        <f t="shared" si="2"/>
        <v>52</v>
      </c>
      <c r="B62" s="342">
        <v>2020264636</v>
      </c>
      <c r="C62" s="123" t="s">
        <v>990</v>
      </c>
      <c r="D62" s="124" t="s">
        <v>1055</v>
      </c>
      <c r="E62" s="438" t="s">
        <v>1056</v>
      </c>
      <c r="F62" s="126">
        <v>35220</v>
      </c>
      <c r="G62" s="229" t="s">
        <v>20</v>
      </c>
      <c r="H62" s="230">
        <v>90</v>
      </c>
      <c r="I62" s="230">
        <v>86</v>
      </c>
      <c r="J62" s="32">
        <f t="shared" si="3"/>
        <v>88</v>
      </c>
      <c r="K62" s="33" t="str">
        <f t="shared" si="4"/>
        <v>TỐT</v>
      </c>
      <c r="L62" s="401"/>
      <c r="M62" s="357"/>
      <c r="N62" s="356"/>
      <c r="O62" s="150" t="s">
        <v>1320</v>
      </c>
    </row>
    <row r="63" spans="1:15" s="35" customFormat="1" ht="21.75" customHeight="1">
      <c r="A63" s="31">
        <f t="shared" si="2"/>
        <v>53</v>
      </c>
      <c r="B63" s="342">
        <v>2020264701</v>
      </c>
      <c r="C63" s="123" t="s">
        <v>1046</v>
      </c>
      <c r="D63" s="124" t="s">
        <v>1047</v>
      </c>
      <c r="E63" s="438" t="s">
        <v>1045</v>
      </c>
      <c r="F63" s="126">
        <v>35399</v>
      </c>
      <c r="G63" s="229" t="s">
        <v>20</v>
      </c>
      <c r="H63" s="230">
        <v>88</v>
      </c>
      <c r="I63" s="230">
        <v>86</v>
      </c>
      <c r="J63" s="32">
        <f t="shared" si="3"/>
        <v>87</v>
      </c>
      <c r="K63" s="33" t="str">
        <f t="shared" si="4"/>
        <v>TỐT</v>
      </c>
      <c r="L63" s="401"/>
      <c r="M63" s="357"/>
      <c r="N63" s="356"/>
      <c r="O63" s="150" t="s">
        <v>1320</v>
      </c>
    </row>
    <row r="64" spans="1:15" s="35" customFormat="1" ht="21.75" customHeight="1">
      <c r="A64" s="31">
        <f t="shared" si="2"/>
        <v>54</v>
      </c>
      <c r="B64" s="342">
        <v>2020264771</v>
      </c>
      <c r="C64" s="123" t="s">
        <v>987</v>
      </c>
      <c r="D64" s="124" t="s">
        <v>1022</v>
      </c>
      <c r="E64" s="438" t="s">
        <v>1091</v>
      </c>
      <c r="F64" s="126">
        <v>35287</v>
      </c>
      <c r="G64" s="229" t="s">
        <v>21</v>
      </c>
      <c r="H64" s="230">
        <v>86</v>
      </c>
      <c r="I64" s="230">
        <v>88</v>
      </c>
      <c r="J64" s="32">
        <f t="shared" si="3"/>
        <v>87</v>
      </c>
      <c r="K64" s="33" t="str">
        <f t="shared" si="4"/>
        <v>TỐT</v>
      </c>
      <c r="L64" s="401"/>
      <c r="M64" s="357"/>
      <c r="N64" s="356"/>
      <c r="O64" s="150" t="s">
        <v>1160</v>
      </c>
    </row>
    <row r="65" spans="1:15" s="35" customFormat="1" ht="21.75" customHeight="1">
      <c r="A65" s="31">
        <f t="shared" si="2"/>
        <v>55</v>
      </c>
      <c r="B65" s="342">
        <v>2020264791</v>
      </c>
      <c r="C65" s="123" t="s">
        <v>987</v>
      </c>
      <c r="D65" s="124" t="s">
        <v>1006</v>
      </c>
      <c r="E65" s="438" t="s">
        <v>1040</v>
      </c>
      <c r="F65" s="126">
        <v>34716</v>
      </c>
      <c r="G65" s="229" t="s">
        <v>20</v>
      </c>
      <c r="H65" s="230">
        <v>90</v>
      </c>
      <c r="I65" s="230">
        <v>86</v>
      </c>
      <c r="J65" s="32">
        <f t="shared" si="3"/>
        <v>88</v>
      </c>
      <c r="K65" s="33" t="str">
        <f t="shared" si="4"/>
        <v>TỐT</v>
      </c>
      <c r="L65" s="401"/>
      <c r="M65" s="357"/>
      <c r="N65" s="356"/>
      <c r="O65" s="150" t="s">
        <v>1320</v>
      </c>
    </row>
    <row r="66" spans="1:15" s="35" customFormat="1" ht="21.75" customHeight="1">
      <c r="A66" s="31">
        <f t="shared" si="2"/>
        <v>56</v>
      </c>
      <c r="B66" s="342">
        <v>2020264838</v>
      </c>
      <c r="C66" s="123" t="s">
        <v>990</v>
      </c>
      <c r="D66" s="124" t="s">
        <v>1006</v>
      </c>
      <c r="E66" s="438" t="s">
        <v>1021</v>
      </c>
      <c r="F66" s="126">
        <v>35102</v>
      </c>
      <c r="G66" s="229" t="s">
        <v>19</v>
      </c>
      <c r="H66" s="230">
        <v>80</v>
      </c>
      <c r="I66" s="230">
        <v>89</v>
      </c>
      <c r="J66" s="32">
        <f t="shared" si="3"/>
        <v>84.5</v>
      </c>
      <c r="K66" s="33" t="str">
        <f t="shared" si="4"/>
        <v>TỐT</v>
      </c>
      <c r="L66" s="401"/>
      <c r="M66" s="357"/>
      <c r="N66" s="356"/>
      <c r="O66" s="150" t="s">
        <v>1513</v>
      </c>
    </row>
    <row r="67" spans="1:15" s="35" customFormat="1" ht="21.75" customHeight="1">
      <c r="A67" s="31">
        <f t="shared" si="2"/>
        <v>57</v>
      </c>
      <c r="B67" s="342">
        <v>2020264903</v>
      </c>
      <c r="C67" s="123" t="s">
        <v>1015</v>
      </c>
      <c r="D67" s="124" t="s">
        <v>1077</v>
      </c>
      <c r="E67" s="438" t="s">
        <v>1076</v>
      </c>
      <c r="F67" s="126">
        <v>35285</v>
      </c>
      <c r="G67" s="229" t="s">
        <v>21</v>
      </c>
      <c r="H67" s="230">
        <v>86</v>
      </c>
      <c r="I67" s="230">
        <v>88</v>
      </c>
      <c r="J67" s="32">
        <f t="shared" si="3"/>
        <v>87</v>
      </c>
      <c r="K67" s="33" t="str">
        <f t="shared" si="4"/>
        <v>TỐT</v>
      </c>
      <c r="L67" s="401"/>
      <c r="M67" s="357"/>
      <c r="N67" s="356"/>
      <c r="O67" s="150" t="s">
        <v>1160</v>
      </c>
    </row>
    <row r="68" spans="1:15" s="35" customFormat="1" ht="21.75" customHeight="1">
      <c r="A68" s="31">
        <f t="shared" si="2"/>
        <v>58</v>
      </c>
      <c r="B68" s="342">
        <v>2020264913</v>
      </c>
      <c r="C68" s="123" t="s">
        <v>1032</v>
      </c>
      <c r="D68" s="124" t="s">
        <v>992</v>
      </c>
      <c r="E68" s="438" t="s">
        <v>1076</v>
      </c>
      <c r="F68" s="126">
        <v>35205</v>
      </c>
      <c r="G68" s="229" t="s">
        <v>21</v>
      </c>
      <c r="H68" s="230">
        <v>81</v>
      </c>
      <c r="I68" s="230">
        <v>88</v>
      </c>
      <c r="J68" s="32">
        <f t="shared" si="3"/>
        <v>84.5</v>
      </c>
      <c r="K68" s="33" t="str">
        <f t="shared" si="4"/>
        <v>TỐT</v>
      </c>
      <c r="L68" s="401"/>
      <c r="M68" s="357"/>
      <c r="N68" s="356"/>
      <c r="O68" s="150" t="s">
        <v>1160</v>
      </c>
    </row>
    <row r="69" spans="1:15" s="35" customFormat="1" ht="21.75" customHeight="1">
      <c r="A69" s="31">
        <f t="shared" si="2"/>
        <v>59</v>
      </c>
      <c r="B69" s="342">
        <v>2020265068</v>
      </c>
      <c r="C69" s="123" t="s">
        <v>1019</v>
      </c>
      <c r="D69" s="124" t="s">
        <v>1030</v>
      </c>
      <c r="E69" s="438" t="s">
        <v>994</v>
      </c>
      <c r="F69" s="126">
        <v>35377</v>
      </c>
      <c r="G69" s="229" t="s">
        <v>20</v>
      </c>
      <c r="H69" s="230">
        <v>94</v>
      </c>
      <c r="I69" s="230">
        <v>98</v>
      </c>
      <c r="J69" s="32">
        <f t="shared" si="3"/>
        <v>96</v>
      </c>
      <c r="K69" s="33" t="str">
        <f t="shared" si="4"/>
        <v>X SẮC</v>
      </c>
      <c r="L69" s="401"/>
      <c r="M69" s="357"/>
      <c r="N69" s="356"/>
      <c r="O69" s="150" t="s">
        <v>1320</v>
      </c>
    </row>
    <row r="70" spans="1:15" s="35" customFormat="1" ht="21.75" customHeight="1">
      <c r="A70" s="31">
        <f t="shared" si="2"/>
        <v>60</v>
      </c>
      <c r="B70" s="342">
        <v>2020265662</v>
      </c>
      <c r="C70" s="123" t="s">
        <v>993</v>
      </c>
      <c r="D70" s="124" t="s">
        <v>1038</v>
      </c>
      <c r="E70" s="438" t="s">
        <v>1099</v>
      </c>
      <c r="F70" s="126">
        <v>35097</v>
      </c>
      <c r="G70" s="229" t="s">
        <v>22</v>
      </c>
      <c r="H70" s="230">
        <v>87</v>
      </c>
      <c r="I70" s="230">
        <v>88</v>
      </c>
      <c r="J70" s="32">
        <f t="shared" si="3"/>
        <v>87.5</v>
      </c>
      <c r="K70" s="33" t="str">
        <f t="shared" si="4"/>
        <v>TỐT</v>
      </c>
      <c r="L70" s="401"/>
      <c r="M70" s="357"/>
      <c r="N70" s="356"/>
      <c r="O70" s="150" t="s">
        <v>1351</v>
      </c>
    </row>
    <row r="71" spans="1:15" s="35" customFormat="1" ht="21.75" customHeight="1">
      <c r="A71" s="31">
        <f t="shared" si="2"/>
        <v>61</v>
      </c>
      <c r="B71" s="342">
        <v>2020265678</v>
      </c>
      <c r="C71" s="123" t="s">
        <v>993</v>
      </c>
      <c r="D71" s="124" t="s">
        <v>1093</v>
      </c>
      <c r="E71" s="438" t="s">
        <v>1091</v>
      </c>
      <c r="F71" s="126">
        <v>35376</v>
      </c>
      <c r="G71" s="229" t="s">
        <v>21</v>
      </c>
      <c r="H71" s="230">
        <v>87</v>
      </c>
      <c r="I71" s="230">
        <v>88</v>
      </c>
      <c r="J71" s="32">
        <f t="shared" si="3"/>
        <v>87.5</v>
      </c>
      <c r="K71" s="33" t="str">
        <f t="shared" si="4"/>
        <v>TỐT</v>
      </c>
      <c r="L71" s="401"/>
      <c r="M71" s="357"/>
      <c r="N71" s="356"/>
      <c r="O71" s="150" t="s">
        <v>1160</v>
      </c>
    </row>
    <row r="72" spans="1:15" s="35" customFormat="1" ht="21.75" customHeight="1">
      <c r="A72" s="31">
        <f t="shared" si="2"/>
        <v>62</v>
      </c>
      <c r="B72" s="342">
        <v>2020265693</v>
      </c>
      <c r="C72" s="123" t="s">
        <v>999</v>
      </c>
      <c r="D72" s="124" t="s">
        <v>981</v>
      </c>
      <c r="E72" s="438" t="s">
        <v>1095</v>
      </c>
      <c r="F72" s="126">
        <v>35138</v>
      </c>
      <c r="G72" s="229" t="s">
        <v>21</v>
      </c>
      <c r="H72" s="230">
        <v>93</v>
      </c>
      <c r="I72" s="230">
        <v>91</v>
      </c>
      <c r="J72" s="32">
        <f t="shared" si="3"/>
        <v>92</v>
      </c>
      <c r="K72" s="33" t="str">
        <f t="shared" si="4"/>
        <v>X SẮC</v>
      </c>
      <c r="L72" s="401"/>
      <c r="M72" s="357"/>
      <c r="N72" s="356"/>
      <c r="O72" s="150" t="s">
        <v>1160</v>
      </c>
    </row>
    <row r="73" spans="1:15" s="35" customFormat="1" ht="21.75" customHeight="1">
      <c r="A73" s="31">
        <f t="shared" si="2"/>
        <v>63</v>
      </c>
      <c r="B73" s="342">
        <v>2020265771</v>
      </c>
      <c r="C73" s="123" t="s">
        <v>990</v>
      </c>
      <c r="D73" s="124" t="s">
        <v>1115</v>
      </c>
      <c r="E73" s="438" t="s">
        <v>1114</v>
      </c>
      <c r="F73" s="126">
        <v>35187</v>
      </c>
      <c r="G73" s="229" t="s">
        <v>22</v>
      </c>
      <c r="H73" s="230">
        <v>86</v>
      </c>
      <c r="I73" s="230">
        <v>88</v>
      </c>
      <c r="J73" s="32">
        <f t="shared" si="3"/>
        <v>87</v>
      </c>
      <c r="K73" s="33" t="str">
        <f t="shared" si="4"/>
        <v>TỐT</v>
      </c>
      <c r="L73" s="401"/>
      <c r="M73" s="357"/>
      <c r="N73" s="356"/>
      <c r="O73" s="150" t="s">
        <v>1351</v>
      </c>
    </row>
    <row r="74" spans="1:15" s="35" customFormat="1" ht="21.75" customHeight="1">
      <c r="A74" s="31">
        <f t="shared" si="2"/>
        <v>64</v>
      </c>
      <c r="B74" s="342">
        <v>2020265888</v>
      </c>
      <c r="C74" s="123" t="s">
        <v>979</v>
      </c>
      <c r="D74" s="124" t="s">
        <v>1084</v>
      </c>
      <c r="E74" s="438" t="s">
        <v>1083</v>
      </c>
      <c r="F74" s="126">
        <v>35361</v>
      </c>
      <c r="G74" s="229" t="s">
        <v>21</v>
      </c>
      <c r="H74" s="230">
        <v>78</v>
      </c>
      <c r="I74" s="230">
        <v>81</v>
      </c>
      <c r="J74" s="32">
        <f t="shared" si="3"/>
        <v>79.5</v>
      </c>
      <c r="K74" s="33" t="str">
        <f t="shared" si="4"/>
        <v>KHÁ</v>
      </c>
      <c r="L74" s="401"/>
      <c r="M74" s="357"/>
      <c r="N74" s="356"/>
      <c r="O74" s="150" t="s">
        <v>1160</v>
      </c>
    </row>
    <row r="75" spans="1:15" s="35" customFormat="1" ht="21.75" customHeight="1">
      <c r="A75" s="31">
        <f t="shared" ref="A75:A121" si="5">A74+1</f>
        <v>65</v>
      </c>
      <c r="B75" s="342">
        <v>2020265904</v>
      </c>
      <c r="C75" s="123" t="s">
        <v>990</v>
      </c>
      <c r="D75" s="124" t="s">
        <v>1008</v>
      </c>
      <c r="E75" s="438" t="s">
        <v>1009</v>
      </c>
      <c r="F75" s="126">
        <v>35346</v>
      </c>
      <c r="G75" s="229" t="s">
        <v>19</v>
      </c>
      <c r="H75" s="230">
        <v>82</v>
      </c>
      <c r="I75" s="230">
        <v>88</v>
      </c>
      <c r="J75" s="32">
        <f t="shared" ref="J75:J106" si="6">(H75+I75)/2</f>
        <v>85</v>
      </c>
      <c r="K75" s="33" t="str">
        <f t="shared" ref="K75:K106" si="7">IF(J75&gt;=90,"X SẮC",IF(J75&gt;=80,"TỐT",IF(J75&gt;=65,"KHÁ",IF(J75&gt;=50,"T. BÌNH",IF(J75&gt;=35,"YẾU","KÉM")))))</f>
        <v>TỐT</v>
      </c>
      <c r="L75" s="401"/>
      <c r="M75" s="357"/>
      <c r="N75" s="356"/>
      <c r="O75" s="150" t="s">
        <v>1513</v>
      </c>
    </row>
    <row r="76" spans="1:15" s="35" customFormat="1" ht="21.75" customHeight="1">
      <c r="A76" s="31">
        <f t="shared" si="5"/>
        <v>66</v>
      </c>
      <c r="B76" s="342">
        <v>2020265956</v>
      </c>
      <c r="C76" s="123" t="s">
        <v>990</v>
      </c>
      <c r="D76" s="124" t="s">
        <v>1108</v>
      </c>
      <c r="E76" s="438" t="s">
        <v>1109</v>
      </c>
      <c r="F76" s="126">
        <v>35065</v>
      </c>
      <c r="G76" s="229" t="s">
        <v>22</v>
      </c>
      <c r="H76" s="230">
        <v>88</v>
      </c>
      <c r="I76" s="230">
        <v>88</v>
      </c>
      <c r="J76" s="32">
        <f t="shared" si="6"/>
        <v>88</v>
      </c>
      <c r="K76" s="33" t="str">
        <f t="shared" si="7"/>
        <v>TỐT</v>
      </c>
      <c r="L76" s="401"/>
      <c r="M76" s="357"/>
      <c r="N76" s="356"/>
      <c r="O76" s="150" t="s">
        <v>1351</v>
      </c>
    </row>
    <row r="77" spans="1:15" s="35" customFormat="1" ht="21.75" customHeight="1">
      <c r="A77" s="31">
        <f t="shared" si="5"/>
        <v>67</v>
      </c>
      <c r="B77" s="342">
        <v>2020266025</v>
      </c>
      <c r="C77" s="123" t="s">
        <v>1052</v>
      </c>
      <c r="D77" s="124" t="s">
        <v>1017</v>
      </c>
      <c r="E77" s="438" t="s">
        <v>1053</v>
      </c>
      <c r="F77" s="126">
        <v>35325</v>
      </c>
      <c r="G77" s="229" t="s">
        <v>20</v>
      </c>
      <c r="H77" s="230">
        <v>87</v>
      </c>
      <c r="I77" s="230">
        <v>86</v>
      </c>
      <c r="J77" s="32">
        <f t="shared" si="6"/>
        <v>86.5</v>
      </c>
      <c r="K77" s="33" t="str">
        <f t="shared" si="7"/>
        <v>TỐT</v>
      </c>
      <c r="L77" s="401"/>
      <c r="M77" s="357"/>
      <c r="N77" s="356"/>
      <c r="O77" s="150" t="s">
        <v>1320</v>
      </c>
    </row>
    <row r="78" spans="1:15" s="35" customFormat="1" ht="21.75" customHeight="1">
      <c r="A78" s="31">
        <f t="shared" si="5"/>
        <v>68</v>
      </c>
      <c r="B78" s="342">
        <v>2020266129</v>
      </c>
      <c r="C78" s="123" t="s">
        <v>990</v>
      </c>
      <c r="D78" s="124" t="s">
        <v>1011</v>
      </c>
      <c r="E78" s="438" t="s">
        <v>1044</v>
      </c>
      <c r="F78" s="126">
        <v>35222</v>
      </c>
      <c r="G78" s="229" t="s">
        <v>20</v>
      </c>
      <c r="H78" s="230">
        <v>90</v>
      </c>
      <c r="I78" s="230">
        <v>96</v>
      </c>
      <c r="J78" s="32">
        <f t="shared" si="6"/>
        <v>93</v>
      </c>
      <c r="K78" s="33" t="str">
        <f t="shared" si="7"/>
        <v>X SẮC</v>
      </c>
      <c r="L78" s="401"/>
      <c r="M78" s="357"/>
      <c r="N78" s="356"/>
      <c r="O78" s="150" t="s">
        <v>1320</v>
      </c>
    </row>
    <row r="79" spans="1:15" s="35" customFormat="1" ht="21.75" customHeight="1">
      <c r="A79" s="31">
        <f t="shared" si="5"/>
        <v>69</v>
      </c>
      <c r="B79" s="342">
        <v>2020266138</v>
      </c>
      <c r="C79" s="123" t="s">
        <v>987</v>
      </c>
      <c r="D79" s="124" t="s">
        <v>1057</v>
      </c>
      <c r="E79" s="438" t="s">
        <v>1056</v>
      </c>
      <c r="F79" s="126">
        <v>35370</v>
      </c>
      <c r="G79" s="229" t="s">
        <v>20</v>
      </c>
      <c r="H79" s="230">
        <v>87</v>
      </c>
      <c r="I79" s="230">
        <v>86</v>
      </c>
      <c r="J79" s="32">
        <f t="shared" si="6"/>
        <v>86.5</v>
      </c>
      <c r="K79" s="33" t="str">
        <f t="shared" si="7"/>
        <v>TỐT</v>
      </c>
      <c r="L79" s="401"/>
      <c r="M79" s="357"/>
      <c r="N79" s="356"/>
      <c r="O79" s="150" t="s">
        <v>1320</v>
      </c>
    </row>
    <row r="80" spans="1:15" s="35" customFormat="1" ht="21.75" customHeight="1">
      <c r="A80" s="31">
        <f t="shared" si="5"/>
        <v>70</v>
      </c>
      <c r="B80" s="342">
        <v>2020266139</v>
      </c>
      <c r="C80" s="123" t="s">
        <v>1016</v>
      </c>
      <c r="D80" s="124" t="s">
        <v>1017</v>
      </c>
      <c r="E80" s="438" t="s">
        <v>1018</v>
      </c>
      <c r="F80" s="126">
        <v>35299</v>
      </c>
      <c r="G80" s="229" t="s">
        <v>19</v>
      </c>
      <c r="H80" s="230">
        <v>88</v>
      </c>
      <c r="I80" s="230">
        <v>87</v>
      </c>
      <c r="J80" s="32">
        <f t="shared" si="6"/>
        <v>87.5</v>
      </c>
      <c r="K80" s="33" t="str">
        <f t="shared" si="7"/>
        <v>TỐT</v>
      </c>
      <c r="L80" s="401"/>
      <c r="M80" s="357"/>
      <c r="N80" s="356"/>
      <c r="O80" s="150" t="s">
        <v>1513</v>
      </c>
    </row>
    <row r="81" spans="1:15" s="35" customFormat="1" ht="21.75" customHeight="1">
      <c r="A81" s="31">
        <f t="shared" si="5"/>
        <v>71</v>
      </c>
      <c r="B81" s="342">
        <v>2020266142</v>
      </c>
      <c r="C81" s="123" t="s">
        <v>1046</v>
      </c>
      <c r="D81" s="124" t="s">
        <v>1075</v>
      </c>
      <c r="E81" s="438" t="s">
        <v>1073</v>
      </c>
      <c r="F81" s="126">
        <v>34991</v>
      </c>
      <c r="G81" s="229" t="s">
        <v>21</v>
      </c>
      <c r="H81" s="230">
        <v>85</v>
      </c>
      <c r="I81" s="230">
        <v>90</v>
      </c>
      <c r="J81" s="32">
        <f t="shared" si="6"/>
        <v>87.5</v>
      </c>
      <c r="K81" s="33" t="str">
        <f t="shared" si="7"/>
        <v>TỐT</v>
      </c>
      <c r="L81" s="401"/>
      <c r="M81" s="357"/>
      <c r="N81" s="356"/>
      <c r="O81" s="150" t="s">
        <v>1160</v>
      </c>
    </row>
    <row r="82" spans="1:15" s="35" customFormat="1" ht="21.75" customHeight="1">
      <c r="A82" s="31">
        <f t="shared" si="5"/>
        <v>72</v>
      </c>
      <c r="B82" s="342">
        <v>2020266195</v>
      </c>
      <c r="C82" s="123" t="s">
        <v>983</v>
      </c>
      <c r="D82" s="124" t="s">
        <v>1125</v>
      </c>
      <c r="E82" s="438" t="s">
        <v>1126</v>
      </c>
      <c r="F82" s="126">
        <v>35272</v>
      </c>
      <c r="G82" s="229" t="s">
        <v>22</v>
      </c>
      <c r="H82" s="230">
        <v>77</v>
      </c>
      <c r="I82" s="230">
        <v>85</v>
      </c>
      <c r="J82" s="32">
        <f t="shared" si="6"/>
        <v>81</v>
      </c>
      <c r="K82" s="33" t="str">
        <f t="shared" si="7"/>
        <v>TỐT</v>
      </c>
      <c r="L82" s="401"/>
      <c r="M82" s="357"/>
      <c r="N82" s="356"/>
      <c r="O82" s="150" t="s">
        <v>1351</v>
      </c>
    </row>
    <row r="83" spans="1:15" s="35" customFormat="1" ht="21.75" customHeight="1">
      <c r="A83" s="31">
        <f t="shared" si="5"/>
        <v>73</v>
      </c>
      <c r="B83" s="342">
        <v>2020266224</v>
      </c>
      <c r="C83" s="123" t="s">
        <v>1030</v>
      </c>
      <c r="D83" s="124" t="s">
        <v>1011</v>
      </c>
      <c r="E83" s="438" t="s">
        <v>1037</v>
      </c>
      <c r="F83" s="126">
        <v>35307</v>
      </c>
      <c r="G83" s="229" t="s">
        <v>20</v>
      </c>
      <c r="H83" s="230">
        <v>88</v>
      </c>
      <c r="I83" s="230">
        <v>86</v>
      </c>
      <c r="J83" s="32">
        <f t="shared" si="6"/>
        <v>87</v>
      </c>
      <c r="K83" s="33" t="str">
        <f t="shared" si="7"/>
        <v>TỐT</v>
      </c>
      <c r="L83" s="401"/>
      <c r="M83" s="357"/>
      <c r="N83" s="356"/>
      <c r="O83" s="150" t="s">
        <v>1320</v>
      </c>
    </row>
    <row r="84" spans="1:15" s="35" customFormat="1" ht="21.75" customHeight="1">
      <c r="A84" s="31">
        <f t="shared" si="5"/>
        <v>74</v>
      </c>
      <c r="B84" s="342">
        <v>2020266228</v>
      </c>
      <c r="C84" s="123" t="s">
        <v>987</v>
      </c>
      <c r="D84" s="124" t="s">
        <v>988</v>
      </c>
      <c r="E84" s="438" t="s">
        <v>981</v>
      </c>
      <c r="F84" s="126">
        <v>33870</v>
      </c>
      <c r="G84" s="229" t="s">
        <v>19</v>
      </c>
      <c r="H84" s="230">
        <v>80</v>
      </c>
      <c r="I84" s="230">
        <v>87</v>
      </c>
      <c r="J84" s="32">
        <f t="shared" si="6"/>
        <v>83.5</v>
      </c>
      <c r="K84" s="33" t="str">
        <f t="shared" si="7"/>
        <v>TỐT</v>
      </c>
      <c r="L84" s="401"/>
      <c r="M84" s="357"/>
      <c r="N84" s="356"/>
      <c r="O84" s="150" t="s">
        <v>1513</v>
      </c>
    </row>
    <row r="85" spans="1:15" s="35" customFormat="1" ht="21.75" customHeight="1">
      <c r="A85" s="31">
        <f t="shared" si="5"/>
        <v>75</v>
      </c>
      <c r="B85" s="342">
        <v>2020266234</v>
      </c>
      <c r="C85" s="123" t="s">
        <v>990</v>
      </c>
      <c r="D85" s="124" t="s">
        <v>1072</v>
      </c>
      <c r="E85" s="438" t="s">
        <v>1073</v>
      </c>
      <c r="F85" s="126">
        <v>35311</v>
      </c>
      <c r="G85" s="229" t="s">
        <v>19</v>
      </c>
      <c r="H85" s="230">
        <v>88</v>
      </c>
      <c r="I85" s="230">
        <v>86</v>
      </c>
      <c r="J85" s="32">
        <f t="shared" si="6"/>
        <v>87</v>
      </c>
      <c r="K85" s="33" t="str">
        <f t="shared" si="7"/>
        <v>TỐT</v>
      </c>
      <c r="L85" s="401"/>
      <c r="M85" s="357"/>
      <c r="N85" s="356"/>
      <c r="O85" s="150" t="s">
        <v>1513</v>
      </c>
    </row>
    <row r="86" spans="1:15" s="35" customFormat="1" ht="21.75" customHeight="1">
      <c r="A86" s="31">
        <f t="shared" si="5"/>
        <v>76</v>
      </c>
      <c r="B86" s="342">
        <v>2020266299</v>
      </c>
      <c r="C86" s="123" t="s">
        <v>997</v>
      </c>
      <c r="D86" s="124" t="s">
        <v>1062</v>
      </c>
      <c r="E86" s="438" t="s">
        <v>988</v>
      </c>
      <c r="F86" s="126">
        <v>35392</v>
      </c>
      <c r="G86" s="229" t="s">
        <v>20</v>
      </c>
      <c r="H86" s="230">
        <v>88</v>
      </c>
      <c r="I86" s="230">
        <v>80</v>
      </c>
      <c r="J86" s="32">
        <f t="shared" si="6"/>
        <v>84</v>
      </c>
      <c r="K86" s="33" t="str">
        <f t="shared" si="7"/>
        <v>TỐT</v>
      </c>
      <c r="L86" s="401"/>
      <c r="M86" s="357"/>
      <c r="N86" s="356"/>
      <c r="O86" s="150" t="s">
        <v>1320</v>
      </c>
    </row>
    <row r="87" spans="1:15" s="35" customFormat="1" ht="21.75" customHeight="1">
      <c r="A87" s="31">
        <f t="shared" si="5"/>
        <v>77</v>
      </c>
      <c r="B87" s="342">
        <v>2020266406</v>
      </c>
      <c r="C87" s="123" t="s">
        <v>993</v>
      </c>
      <c r="D87" s="124" t="s">
        <v>1043</v>
      </c>
      <c r="E87" s="438" t="s">
        <v>1073</v>
      </c>
      <c r="F87" s="126">
        <v>35322</v>
      </c>
      <c r="G87" s="229" t="s">
        <v>21</v>
      </c>
      <c r="H87" s="230">
        <v>88</v>
      </c>
      <c r="I87" s="230">
        <v>88</v>
      </c>
      <c r="J87" s="32">
        <f t="shared" si="6"/>
        <v>88</v>
      </c>
      <c r="K87" s="33" t="str">
        <f t="shared" si="7"/>
        <v>TỐT</v>
      </c>
      <c r="L87" s="401"/>
      <c r="M87" s="357"/>
      <c r="N87" s="356"/>
      <c r="O87" s="150" t="s">
        <v>1160</v>
      </c>
    </row>
    <row r="88" spans="1:15" s="35" customFormat="1" ht="21.75" customHeight="1">
      <c r="A88" s="31">
        <f t="shared" si="5"/>
        <v>78</v>
      </c>
      <c r="B88" s="342">
        <v>2020266449</v>
      </c>
      <c r="C88" s="123" t="s">
        <v>1019</v>
      </c>
      <c r="D88" s="124" t="s">
        <v>1058</v>
      </c>
      <c r="E88" s="438" t="s">
        <v>1083</v>
      </c>
      <c r="F88" s="126">
        <v>35098</v>
      </c>
      <c r="G88" s="229" t="s">
        <v>21</v>
      </c>
      <c r="H88" s="230">
        <v>82</v>
      </c>
      <c r="I88" s="230">
        <v>88</v>
      </c>
      <c r="J88" s="32">
        <f t="shared" si="6"/>
        <v>85</v>
      </c>
      <c r="K88" s="33" t="str">
        <f t="shared" si="7"/>
        <v>TỐT</v>
      </c>
      <c r="L88" s="401"/>
      <c r="M88" s="357"/>
      <c r="N88" s="356"/>
      <c r="O88" s="150" t="s">
        <v>1160</v>
      </c>
    </row>
    <row r="89" spans="1:15" s="35" customFormat="1" ht="21.75" customHeight="1">
      <c r="A89" s="31">
        <f t="shared" si="5"/>
        <v>79</v>
      </c>
      <c r="B89" s="342">
        <v>2020266553</v>
      </c>
      <c r="C89" s="123" t="s">
        <v>979</v>
      </c>
      <c r="D89" s="124" t="s">
        <v>1011</v>
      </c>
      <c r="E89" s="438" t="s">
        <v>1094</v>
      </c>
      <c r="F89" s="126">
        <v>35409</v>
      </c>
      <c r="G89" s="229" t="s">
        <v>21</v>
      </c>
      <c r="H89" s="230">
        <v>93</v>
      </c>
      <c r="I89" s="230">
        <v>90</v>
      </c>
      <c r="J89" s="32">
        <f t="shared" si="6"/>
        <v>91.5</v>
      </c>
      <c r="K89" s="33" t="str">
        <f t="shared" si="7"/>
        <v>X SẮC</v>
      </c>
      <c r="L89" s="401"/>
      <c r="M89" s="357"/>
      <c r="N89" s="356"/>
      <c r="O89" s="150" t="s">
        <v>1160</v>
      </c>
    </row>
    <row r="90" spans="1:15" s="35" customFormat="1" ht="21.75" customHeight="1">
      <c r="A90" s="31">
        <f t="shared" si="5"/>
        <v>80</v>
      </c>
      <c r="B90" s="342">
        <v>2020266616</v>
      </c>
      <c r="C90" s="123" t="s">
        <v>979</v>
      </c>
      <c r="D90" s="124" t="s">
        <v>1022</v>
      </c>
      <c r="E90" s="438" t="s">
        <v>1035</v>
      </c>
      <c r="F90" s="126">
        <v>35244</v>
      </c>
      <c r="G90" s="229" t="s">
        <v>20</v>
      </c>
      <c r="H90" s="230">
        <v>88</v>
      </c>
      <c r="I90" s="230">
        <v>98</v>
      </c>
      <c r="J90" s="32">
        <f t="shared" si="6"/>
        <v>93</v>
      </c>
      <c r="K90" s="33" t="str">
        <f t="shared" si="7"/>
        <v>X SẮC</v>
      </c>
      <c r="L90" s="401"/>
      <c r="M90" s="357"/>
      <c r="N90" s="356"/>
      <c r="O90" s="150" t="s">
        <v>1320</v>
      </c>
    </row>
    <row r="91" spans="1:15" s="35" customFormat="1" ht="21.75" customHeight="1">
      <c r="A91" s="31">
        <f t="shared" si="5"/>
        <v>81</v>
      </c>
      <c r="B91" s="342">
        <v>2020266764</v>
      </c>
      <c r="C91" s="123" t="s">
        <v>979</v>
      </c>
      <c r="D91" s="124" t="s">
        <v>1014</v>
      </c>
      <c r="E91" s="438" t="s">
        <v>1015</v>
      </c>
      <c r="F91" s="126">
        <v>35289</v>
      </c>
      <c r="G91" s="229" t="s">
        <v>19</v>
      </c>
      <c r="H91" s="230">
        <v>88</v>
      </c>
      <c r="I91" s="230">
        <v>88</v>
      </c>
      <c r="J91" s="32">
        <f t="shared" si="6"/>
        <v>88</v>
      </c>
      <c r="K91" s="33" t="str">
        <f t="shared" si="7"/>
        <v>TỐT</v>
      </c>
      <c r="L91" s="401"/>
      <c r="M91" s="357"/>
      <c r="N91" s="356"/>
      <c r="O91" s="150" t="s">
        <v>1513</v>
      </c>
    </row>
    <row r="92" spans="1:15" s="35" customFormat="1" ht="21.75" customHeight="1">
      <c r="A92" s="31">
        <f t="shared" si="5"/>
        <v>82</v>
      </c>
      <c r="B92" s="342">
        <v>2020266765</v>
      </c>
      <c r="C92" s="123" t="s">
        <v>1118</v>
      </c>
      <c r="D92" s="124" t="s">
        <v>1043</v>
      </c>
      <c r="E92" s="438" t="s">
        <v>989</v>
      </c>
      <c r="F92" s="126">
        <v>34999</v>
      </c>
      <c r="G92" s="229" t="s">
        <v>22</v>
      </c>
      <c r="H92" s="230">
        <v>87</v>
      </c>
      <c r="I92" s="230">
        <v>88</v>
      </c>
      <c r="J92" s="32">
        <f t="shared" si="6"/>
        <v>87.5</v>
      </c>
      <c r="K92" s="33" t="str">
        <f t="shared" si="7"/>
        <v>TỐT</v>
      </c>
      <c r="L92" s="401"/>
      <c r="M92" s="357"/>
      <c r="N92" s="356"/>
      <c r="O92" s="150" t="s">
        <v>1351</v>
      </c>
    </row>
    <row r="93" spans="1:15" s="35" customFormat="1" ht="21.75" customHeight="1">
      <c r="A93" s="31">
        <f t="shared" si="5"/>
        <v>83</v>
      </c>
      <c r="B93" s="342">
        <v>2020266776</v>
      </c>
      <c r="C93" s="123" t="s">
        <v>990</v>
      </c>
      <c r="D93" s="124" t="s">
        <v>1022</v>
      </c>
      <c r="E93" s="438" t="s">
        <v>1059</v>
      </c>
      <c r="F93" s="126">
        <v>35418</v>
      </c>
      <c r="G93" s="229" t="s">
        <v>20</v>
      </c>
      <c r="H93" s="230">
        <v>89</v>
      </c>
      <c r="I93" s="230">
        <v>85</v>
      </c>
      <c r="J93" s="32">
        <f t="shared" si="6"/>
        <v>87</v>
      </c>
      <c r="K93" s="33" t="str">
        <f t="shared" si="7"/>
        <v>TỐT</v>
      </c>
      <c r="L93" s="401"/>
      <c r="M93" s="357"/>
      <c r="N93" s="356"/>
      <c r="O93" s="150" t="s">
        <v>1320</v>
      </c>
    </row>
    <row r="94" spans="1:15" s="35" customFormat="1" ht="21.75" customHeight="1">
      <c r="A94" s="31">
        <f t="shared" si="5"/>
        <v>84</v>
      </c>
      <c r="B94" s="342">
        <v>2020267169</v>
      </c>
      <c r="C94" s="123" t="s">
        <v>983</v>
      </c>
      <c r="D94" s="124" t="s">
        <v>1041</v>
      </c>
      <c r="E94" s="438" t="s">
        <v>1099</v>
      </c>
      <c r="F94" s="126">
        <v>35227</v>
      </c>
      <c r="G94" s="229" t="s">
        <v>22</v>
      </c>
      <c r="H94" s="230">
        <v>87</v>
      </c>
      <c r="I94" s="230">
        <v>88</v>
      </c>
      <c r="J94" s="32">
        <f t="shared" si="6"/>
        <v>87.5</v>
      </c>
      <c r="K94" s="33" t="str">
        <f t="shared" si="7"/>
        <v>TỐT</v>
      </c>
      <c r="L94" s="401"/>
      <c r="M94" s="357"/>
      <c r="N94" s="356"/>
      <c r="O94" s="150" t="s">
        <v>1351</v>
      </c>
    </row>
    <row r="95" spans="1:15" s="35" customFormat="1" ht="21.75" customHeight="1">
      <c r="A95" s="31">
        <f t="shared" si="5"/>
        <v>85</v>
      </c>
      <c r="B95" s="342">
        <v>2020267317</v>
      </c>
      <c r="C95" s="123" t="s">
        <v>987</v>
      </c>
      <c r="D95" s="124" t="s">
        <v>1074</v>
      </c>
      <c r="E95" s="438" t="s">
        <v>1073</v>
      </c>
      <c r="F95" s="126">
        <v>35166</v>
      </c>
      <c r="G95" s="229" t="s">
        <v>21</v>
      </c>
      <c r="H95" s="230">
        <v>85</v>
      </c>
      <c r="I95" s="230">
        <v>81</v>
      </c>
      <c r="J95" s="32">
        <f t="shared" si="6"/>
        <v>83</v>
      </c>
      <c r="K95" s="33" t="str">
        <f t="shared" si="7"/>
        <v>TỐT</v>
      </c>
      <c r="L95" s="401"/>
      <c r="M95" s="357"/>
      <c r="N95" s="356"/>
      <c r="O95" s="150" t="s">
        <v>1160</v>
      </c>
    </row>
    <row r="96" spans="1:15" s="35" customFormat="1" ht="21.75" customHeight="1">
      <c r="A96" s="31">
        <f t="shared" si="5"/>
        <v>86</v>
      </c>
      <c r="B96" s="342">
        <v>2020267436</v>
      </c>
      <c r="C96" s="123" t="s">
        <v>990</v>
      </c>
      <c r="D96" s="124" t="s">
        <v>1105</v>
      </c>
      <c r="E96" s="438" t="s">
        <v>1104</v>
      </c>
      <c r="F96" s="126">
        <v>34958</v>
      </c>
      <c r="G96" s="229" t="s">
        <v>22</v>
      </c>
      <c r="H96" s="230">
        <v>93</v>
      </c>
      <c r="I96" s="230">
        <v>93</v>
      </c>
      <c r="J96" s="32">
        <f t="shared" si="6"/>
        <v>93</v>
      </c>
      <c r="K96" s="33" t="str">
        <f t="shared" si="7"/>
        <v>X SẮC</v>
      </c>
      <c r="L96" s="401"/>
      <c r="M96" s="357"/>
      <c r="N96" s="356"/>
      <c r="O96" s="150" t="s">
        <v>1351</v>
      </c>
    </row>
    <row r="97" spans="1:23" s="35" customFormat="1" ht="21.75" customHeight="1">
      <c r="A97" s="31">
        <f t="shared" si="5"/>
        <v>87</v>
      </c>
      <c r="B97" s="342">
        <v>2020267497</v>
      </c>
      <c r="C97" s="123" t="s">
        <v>1019</v>
      </c>
      <c r="D97" s="124" t="s">
        <v>1048</v>
      </c>
      <c r="E97" s="438" t="s">
        <v>1049</v>
      </c>
      <c r="F97" s="126">
        <v>34725</v>
      </c>
      <c r="G97" s="229" t="s">
        <v>20</v>
      </c>
      <c r="H97" s="230">
        <v>99</v>
      </c>
      <c r="I97" s="230">
        <v>100</v>
      </c>
      <c r="J97" s="32">
        <f t="shared" si="6"/>
        <v>99.5</v>
      </c>
      <c r="K97" s="33" t="str">
        <f t="shared" si="7"/>
        <v>X SẮC</v>
      </c>
      <c r="L97" s="401"/>
      <c r="M97" s="357"/>
      <c r="N97" s="356"/>
      <c r="O97" s="150" t="s">
        <v>1320</v>
      </c>
    </row>
    <row r="98" spans="1:23" s="35" customFormat="1" ht="21.75" customHeight="1">
      <c r="A98" s="31">
        <f t="shared" si="5"/>
        <v>88</v>
      </c>
      <c r="B98" s="342">
        <v>2020267998</v>
      </c>
      <c r="C98" s="123" t="s">
        <v>999</v>
      </c>
      <c r="D98" s="124" t="s">
        <v>1000</v>
      </c>
      <c r="E98" s="438" t="s">
        <v>998</v>
      </c>
      <c r="F98" s="126">
        <v>35207</v>
      </c>
      <c r="G98" s="229" t="s">
        <v>19</v>
      </c>
      <c r="H98" s="230">
        <v>88</v>
      </c>
      <c r="I98" s="230">
        <v>88</v>
      </c>
      <c r="J98" s="32">
        <f t="shared" si="6"/>
        <v>88</v>
      </c>
      <c r="K98" s="33" t="str">
        <f t="shared" si="7"/>
        <v>TỐT</v>
      </c>
      <c r="L98" s="401"/>
      <c r="M98" s="357"/>
      <c r="N98" s="356"/>
      <c r="O98" s="150" t="s">
        <v>1513</v>
      </c>
    </row>
    <row r="99" spans="1:23" s="35" customFormat="1" ht="21.75" customHeight="1">
      <c r="A99" s="31">
        <f t="shared" si="5"/>
        <v>89</v>
      </c>
      <c r="B99" s="343">
        <v>2020268131</v>
      </c>
      <c r="C99" s="123" t="s">
        <v>987</v>
      </c>
      <c r="D99" s="124" t="s">
        <v>1011</v>
      </c>
      <c r="E99" s="439" t="s">
        <v>1059</v>
      </c>
      <c r="F99" s="134">
        <v>35108</v>
      </c>
      <c r="G99" s="470" t="s">
        <v>20</v>
      </c>
      <c r="H99" s="232">
        <v>0</v>
      </c>
      <c r="I99" s="232">
        <v>0</v>
      </c>
      <c r="J99" s="32">
        <f t="shared" si="6"/>
        <v>0</v>
      </c>
      <c r="K99" s="33" t="str">
        <f t="shared" si="7"/>
        <v>KÉM</v>
      </c>
      <c r="L99" s="406" t="s">
        <v>1653</v>
      </c>
      <c r="M99" s="366" t="s">
        <v>1546</v>
      </c>
      <c r="N99" s="358"/>
      <c r="O99" s="155" t="s">
        <v>1320</v>
      </c>
      <c r="P99" s="38"/>
      <c r="Q99" s="38"/>
      <c r="R99" s="38"/>
      <c r="S99" s="38"/>
      <c r="T99" s="38"/>
      <c r="U99" s="38"/>
      <c r="V99" s="38"/>
      <c r="W99" s="38"/>
    </row>
    <row r="100" spans="1:23" s="35" customFormat="1" ht="21.75" customHeight="1">
      <c r="A100" s="31">
        <f t="shared" si="5"/>
        <v>90</v>
      </c>
      <c r="B100" s="342">
        <v>2020268160</v>
      </c>
      <c r="C100" s="123" t="s">
        <v>1032</v>
      </c>
      <c r="D100" s="124" t="s">
        <v>1041</v>
      </c>
      <c r="E100" s="438" t="s">
        <v>1042</v>
      </c>
      <c r="F100" s="126">
        <v>35283</v>
      </c>
      <c r="G100" s="229" t="s">
        <v>20</v>
      </c>
      <c r="H100" s="230">
        <v>87</v>
      </c>
      <c r="I100" s="230">
        <v>86</v>
      </c>
      <c r="J100" s="32">
        <f t="shared" si="6"/>
        <v>86.5</v>
      </c>
      <c r="K100" s="33" t="str">
        <f t="shared" si="7"/>
        <v>TỐT</v>
      </c>
      <c r="L100" s="401"/>
      <c r="M100" s="357"/>
      <c r="N100" s="356"/>
      <c r="O100" s="150" t="s">
        <v>1320</v>
      </c>
    </row>
    <row r="101" spans="1:23" s="35" customFormat="1" ht="21.75" customHeight="1">
      <c r="A101" s="31">
        <f t="shared" si="5"/>
        <v>91</v>
      </c>
      <c r="B101" s="342">
        <v>2020268231</v>
      </c>
      <c r="C101" s="123" t="s">
        <v>985</v>
      </c>
      <c r="D101" s="124" t="s">
        <v>1011</v>
      </c>
      <c r="E101" s="438" t="s">
        <v>1021</v>
      </c>
      <c r="F101" s="126">
        <v>35262</v>
      </c>
      <c r="G101" s="229" t="s">
        <v>19</v>
      </c>
      <c r="H101" s="230">
        <v>80</v>
      </c>
      <c r="I101" s="230">
        <v>86</v>
      </c>
      <c r="J101" s="32">
        <f t="shared" si="6"/>
        <v>83</v>
      </c>
      <c r="K101" s="33" t="str">
        <f t="shared" si="7"/>
        <v>TỐT</v>
      </c>
      <c r="L101" s="401"/>
      <c r="M101" s="357"/>
      <c r="N101" s="356"/>
      <c r="O101" s="150" t="s">
        <v>1513</v>
      </c>
    </row>
    <row r="102" spans="1:23" s="35" customFormat="1" ht="21.75" customHeight="1">
      <c r="A102" s="31">
        <f t="shared" si="5"/>
        <v>92</v>
      </c>
      <c r="B102" s="342">
        <v>2020268258</v>
      </c>
      <c r="C102" s="123" t="s">
        <v>979</v>
      </c>
      <c r="D102" s="124" t="s">
        <v>1103</v>
      </c>
      <c r="E102" s="438" t="s">
        <v>1104</v>
      </c>
      <c r="F102" s="126">
        <v>35382</v>
      </c>
      <c r="G102" s="229" t="s">
        <v>22</v>
      </c>
      <c r="H102" s="230">
        <v>93</v>
      </c>
      <c r="I102" s="230">
        <v>85</v>
      </c>
      <c r="J102" s="32">
        <f t="shared" si="6"/>
        <v>89</v>
      </c>
      <c r="K102" s="33" t="str">
        <f t="shared" si="7"/>
        <v>TỐT</v>
      </c>
      <c r="L102" s="401"/>
      <c r="M102" s="357"/>
      <c r="N102" s="356"/>
      <c r="O102" s="150" t="s">
        <v>1351</v>
      </c>
    </row>
    <row r="103" spans="1:23" s="35" customFormat="1" ht="21.75" customHeight="1">
      <c r="A103" s="31">
        <f t="shared" si="5"/>
        <v>93</v>
      </c>
      <c r="B103" s="342">
        <v>2020268294</v>
      </c>
      <c r="C103" s="123" t="s">
        <v>990</v>
      </c>
      <c r="D103" s="124" t="s">
        <v>1122</v>
      </c>
      <c r="E103" s="438" t="s">
        <v>1096</v>
      </c>
      <c r="F103" s="126">
        <v>35360</v>
      </c>
      <c r="G103" s="229" t="s">
        <v>22</v>
      </c>
      <c r="H103" s="230">
        <v>88</v>
      </c>
      <c r="I103" s="230">
        <v>88</v>
      </c>
      <c r="J103" s="32">
        <f t="shared" si="6"/>
        <v>88</v>
      </c>
      <c r="K103" s="33" t="str">
        <f t="shared" si="7"/>
        <v>TỐT</v>
      </c>
      <c r="L103" s="401"/>
      <c r="M103" s="357"/>
      <c r="N103" s="356"/>
      <c r="O103" s="150" t="s">
        <v>1351</v>
      </c>
    </row>
    <row r="104" spans="1:23" s="35" customFormat="1" ht="21.75" customHeight="1">
      <c r="A104" s="31">
        <f t="shared" si="5"/>
        <v>94</v>
      </c>
      <c r="B104" s="342">
        <v>2020268358</v>
      </c>
      <c r="C104" s="123" t="s">
        <v>990</v>
      </c>
      <c r="D104" s="124" t="s">
        <v>984</v>
      </c>
      <c r="E104" s="438" t="s">
        <v>1124</v>
      </c>
      <c r="F104" s="126">
        <v>34742</v>
      </c>
      <c r="G104" s="229" t="s">
        <v>22</v>
      </c>
      <c r="H104" s="230">
        <v>90</v>
      </c>
      <c r="I104" s="230">
        <v>88</v>
      </c>
      <c r="J104" s="32">
        <f t="shared" si="6"/>
        <v>89</v>
      </c>
      <c r="K104" s="33" t="str">
        <f t="shared" si="7"/>
        <v>TỐT</v>
      </c>
      <c r="L104" s="401"/>
      <c r="M104" s="357"/>
      <c r="N104" s="356"/>
      <c r="O104" s="150" t="s">
        <v>1351</v>
      </c>
    </row>
    <row r="105" spans="1:23" s="35" customFormat="1" ht="21.75" customHeight="1">
      <c r="A105" s="31">
        <f t="shared" si="5"/>
        <v>95</v>
      </c>
      <c r="B105" s="342">
        <v>2020324021</v>
      </c>
      <c r="C105" s="123" t="s">
        <v>1019</v>
      </c>
      <c r="D105" s="124" t="s">
        <v>991</v>
      </c>
      <c r="E105" s="438" t="s">
        <v>1020</v>
      </c>
      <c r="F105" s="126">
        <v>34978</v>
      </c>
      <c r="G105" s="229" t="s">
        <v>19</v>
      </c>
      <c r="H105" s="230">
        <v>97</v>
      </c>
      <c r="I105" s="230">
        <v>99</v>
      </c>
      <c r="J105" s="32">
        <f t="shared" si="6"/>
        <v>98</v>
      </c>
      <c r="K105" s="33" t="str">
        <f t="shared" si="7"/>
        <v>X SẮC</v>
      </c>
      <c r="L105" s="401"/>
      <c r="M105" s="357"/>
      <c r="N105" s="356"/>
      <c r="O105" s="150" t="s">
        <v>1513</v>
      </c>
    </row>
    <row r="106" spans="1:23" s="35" customFormat="1" ht="21.75" customHeight="1">
      <c r="A106" s="31">
        <f t="shared" si="5"/>
        <v>96</v>
      </c>
      <c r="B106" s="342">
        <v>2020647319</v>
      </c>
      <c r="C106" s="123" t="s">
        <v>1079</v>
      </c>
      <c r="D106" s="124" t="s">
        <v>1080</v>
      </c>
      <c r="E106" s="438" t="s">
        <v>1068</v>
      </c>
      <c r="F106" s="126">
        <v>35061</v>
      </c>
      <c r="G106" s="229" t="s">
        <v>21</v>
      </c>
      <c r="H106" s="230">
        <v>79</v>
      </c>
      <c r="I106" s="230">
        <v>87</v>
      </c>
      <c r="J106" s="32">
        <f t="shared" si="6"/>
        <v>83</v>
      </c>
      <c r="K106" s="33" t="str">
        <f t="shared" si="7"/>
        <v>TỐT</v>
      </c>
      <c r="L106" s="401"/>
      <c r="M106" s="357"/>
      <c r="N106" s="356"/>
      <c r="O106" s="150" t="s">
        <v>1160</v>
      </c>
    </row>
    <row r="107" spans="1:23" s="35" customFormat="1" ht="21.75" customHeight="1">
      <c r="A107" s="31">
        <f t="shared" si="5"/>
        <v>97</v>
      </c>
      <c r="B107" s="342">
        <v>2020647437</v>
      </c>
      <c r="C107" s="123" t="s">
        <v>990</v>
      </c>
      <c r="D107" s="124" t="s">
        <v>1011</v>
      </c>
      <c r="E107" s="438" t="s">
        <v>1109</v>
      </c>
      <c r="F107" s="126">
        <v>35282</v>
      </c>
      <c r="G107" s="229" t="s">
        <v>22</v>
      </c>
      <c r="H107" s="230">
        <v>88</v>
      </c>
      <c r="I107" s="230">
        <v>88</v>
      </c>
      <c r="J107" s="32">
        <f t="shared" ref="J107:J120" si="8">(H107+I107)/2</f>
        <v>88</v>
      </c>
      <c r="K107" s="33" t="str">
        <f t="shared" ref="K107:K121" si="9">IF(J107&gt;=90,"X SẮC",IF(J107&gt;=80,"TỐT",IF(J107&gt;=65,"KHÁ",IF(J107&gt;=50,"T. BÌNH",IF(J107&gt;=35,"YẾU","KÉM")))))</f>
        <v>TỐT</v>
      </c>
      <c r="L107" s="401"/>
      <c r="M107" s="357"/>
      <c r="N107" s="356"/>
      <c r="O107" s="150" t="s">
        <v>1351</v>
      </c>
    </row>
    <row r="108" spans="1:23" s="35" customFormat="1" ht="21.75" customHeight="1">
      <c r="A108" s="31">
        <f t="shared" si="5"/>
        <v>98</v>
      </c>
      <c r="B108" s="342">
        <v>2020713954</v>
      </c>
      <c r="C108" s="123" t="s">
        <v>990</v>
      </c>
      <c r="D108" s="124" t="s">
        <v>992</v>
      </c>
      <c r="E108" s="438" t="s">
        <v>981</v>
      </c>
      <c r="F108" s="126">
        <v>35146</v>
      </c>
      <c r="G108" s="229" t="s">
        <v>19</v>
      </c>
      <c r="H108" s="230">
        <v>70</v>
      </c>
      <c r="I108" s="230">
        <v>78</v>
      </c>
      <c r="J108" s="32">
        <f t="shared" si="8"/>
        <v>74</v>
      </c>
      <c r="K108" s="33" t="str">
        <f t="shared" si="9"/>
        <v>KHÁ</v>
      </c>
      <c r="L108" s="401"/>
      <c r="M108" s="357"/>
      <c r="N108" s="356"/>
      <c r="O108" s="150" t="s">
        <v>1513</v>
      </c>
    </row>
    <row r="109" spans="1:23" s="35" customFormat="1" ht="21.75" customHeight="1">
      <c r="A109" s="31">
        <f t="shared" si="5"/>
        <v>99</v>
      </c>
      <c r="B109" s="342">
        <v>2020726336</v>
      </c>
      <c r="C109" s="123" t="s">
        <v>979</v>
      </c>
      <c r="D109" s="124" t="s">
        <v>1011</v>
      </c>
      <c r="E109" s="438" t="s">
        <v>1086</v>
      </c>
      <c r="F109" s="126">
        <v>35205</v>
      </c>
      <c r="G109" s="229" t="s">
        <v>21</v>
      </c>
      <c r="H109" s="230">
        <v>91</v>
      </c>
      <c r="I109" s="230">
        <v>89</v>
      </c>
      <c r="J109" s="32">
        <f t="shared" si="8"/>
        <v>90</v>
      </c>
      <c r="K109" s="33" t="str">
        <f t="shared" si="9"/>
        <v>X SẮC</v>
      </c>
      <c r="L109" s="401"/>
      <c r="M109" s="357"/>
      <c r="N109" s="356"/>
      <c r="O109" s="150" t="s">
        <v>1160</v>
      </c>
    </row>
    <row r="110" spans="1:23" s="35" customFormat="1" ht="21.75" customHeight="1">
      <c r="A110" s="31">
        <f t="shared" si="5"/>
        <v>100</v>
      </c>
      <c r="B110" s="342">
        <v>2020726468</v>
      </c>
      <c r="C110" s="123" t="s">
        <v>985</v>
      </c>
      <c r="D110" s="124" t="s">
        <v>986</v>
      </c>
      <c r="E110" s="438" t="s">
        <v>981</v>
      </c>
      <c r="F110" s="126">
        <v>35219</v>
      </c>
      <c r="G110" s="229" t="s">
        <v>19</v>
      </c>
      <c r="H110" s="230">
        <v>89</v>
      </c>
      <c r="I110" s="230">
        <v>88</v>
      </c>
      <c r="J110" s="32">
        <f t="shared" si="8"/>
        <v>88.5</v>
      </c>
      <c r="K110" s="33" t="str">
        <f t="shared" si="9"/>
        <v>TỐT</v>
      </c>
      <c r="L110" s="401"/>
      <c r="M110" s="357"/>
      <c r="N110" s="356"/>
      <c r="O110" s="150" t="s">
        <v>1513</v>
      </c>
    </row>
    <row r="111" spans="1:23" s="35" customFormat="1" ht="21.75" customHeight="1">
      <c r="A111" s="31">
        <f t="shared" si="5"/>
        <v>101</v>
      </c>
      <c r="B111" s="342">
        <v>2021254173</v>
      </c>
      <c r="C111" s="123" t="s">
        <v>1032</v>
      </c>
      <c r="D111" s="124" t="s">
        <v>1106</v>
      </c>
      <c r="E111" s="438" t="s">
        <v>1107</v>
      </c>
      <c r="F111" s="126">
        <v>35136</v>
      </c>
      <c r="G111" s="229" t="s">
        <v>22</v>
      </c>
      <c r="H111" s="230">
        <v>88</v>
      </c>
      <c r="I111" s="230">
        <v>88</v>
      </c>
      <c r="J111" s="32">
        <f t="shared" si="8"/>
        <v>88</v>
      </c>
      <c r="K111" s="33" t="str">
        <f t="shared" si="9"/>
        <v>TỐT</v>
      </c>
      <c r="L111" s="401"/>
      <c r="M111" s="357"/>
      <c r="N111" s="356"/>
      <c r="O111" s="150" t="s">
        <v>1351</v>
      </c>
    </row>
    <row r="112" spans="1:23" s="35" customFormat="1" ht="21.75" customHeight="1">
      <c r="A112" s="31">
        <f t="shared" si="5"/>
        <v>102</v>
      </c>
      <c r="B112" s="342">
        <v>2021261001</v>
      </c>
      <c r="C112" s="123" t="s">
        <v>1032</v>
      </c>
      <c r="D112" s="124" t="s">
        <v>1033</v>
      </c>
      <c r="E112" s="438" t="s">
        <v>1034</v>
      </c>
      <c r="F112" s="126">
        <v>34386</v>
      </c>
      <c r="G112" s="229" t="s">
        <v>20</v>
      </c>
      <c r="H112" s="230">
        <v>88</v>
      </c>
      <c r="I112" s="230">
        <v>93</v>
      </c>
      <c r="J112" s="32">
        <f t="shared" si="8"/>
        <v>90.5</v>
      </c>
      <c r="K112" s="33" t="str">
        <f t="shared" si="9"/>
        <v>X SẮC</v>
      </c>
      <c r="L112" s="401"/>
      <c r="M112" s="357"/>
      <c r="N112" s="356"/>
      <c r="O112" s="150" t="s">
        <v>1320</v>
      </c>
    </row>
    <row r="113" spans="1:23" s="38" customFormat="1" ht="21.75" customHeight="1">
      <c r="A113" s="31">
        <f t="shared" si="5"/>
        <v>103</v>
      </c>
      <c r="B113" s="342">
        <v>2021263515</v>
      </c>
      <c r="C113" s="123" t="s">
        <v>993</v>
      </c>
      <c r="D113" s="124" t="s">
        <v>1050</v>
      </c>
      <c r="E113" s="438" t="s">
        <v>1051</v>
      </c>
      <c r="F113" s="126">
        <v>35357</v>
      </c>
      <c r="G113" s="229" t="s">
        <v>20</v>
      </c>
      <c r="H113" s="230">
        <v>93</v>
      </c>
      <c r="I113" s="230">
        <v>86</v>
      </c>
      <c r="J113" s="32">
        <f t="shared" si="8"/>
        <v>89.5</v>
      </c>
      <c r="K113" s="33" t="str">
        <f t="shared" si="9"/>
        <v>TỐT</v>
      </c>
      <c r="L113" s="401"/>
      <c r="M113" s="357"/>
      <c r="N113" s="356"/>
      <c r="O113" s="150" t="s">
        <v>1320</v>
      </c>
      <c r="P113" s="35"/>
      <c r="Q113" s="35"/>
      <c r="R113" s="35"/>
      <c r="S113" s="35"/>
      <c r="T113" s="35"/>
      <c r="U113" s="35"/>
      <c r="V113" s="35"/>
      <c r="W113" s="35"/>
    </row>
    <row r="114" spans="1:23" s="35" customFormat="1" ht="21.75" customHeight="1">
      <c r="A114" s="31">
        <f t="shared" si="5"/>
        <v>104</v>
      </c>
      <c r="B114" s="342">
        <v>2021264580</v>
      </c>
      <c r="C114" s="123" t="s">
        <v>997</v>
      </c>
      <c r="D114" s="124" t="s">
        <v>1004</v>
      </c>
      <c r="E114" s="438" t="s">
        <v>1005</v>
      </c>
      <c r="F114" s="126">
        <v>35314</v>
      </c>
      <c r="G114" s="229" t="s">
        <v>19</v>
      </c>
      <c r="H114" s="230">
        <v>87</v>
      </c>
      <c r="I114" s="230">
        <v>83</v>
      </c>
      <c r="J114" s="32">
        <f t="shared" si="8"/>
        <v>85</v>
      </c>
      <c r="K114" s="33" t="str">
        <f t="shared" si="9"/>
        <v>TỐT</v>
      </c>
      <c r="L114" s="401"/>
      <c r="M114" s="357"/>
      <c r="N114" s="356"/>
      <c r="O114" s="150" t="s">
        <v>1513</v>
      </c>
    </row>
    <row r="115" spans="1:23" s="35" customFormat="1" ht="21.75" customHeight="1">
      <c r="A115" s="31">
        <f t="shared" si="5"/>
        <v>105</v>
      </c>
      <c r="B115" s="342">
        <v>2021265859</v>
      </c>
      <c r="C115" s="123" t="s">
        <v>979</v>
      </c>
      <c r="D115" s="124" t="s">
        <v>1088</v>
      </c>
      <c r="E115" s="438" t="s">
        <v>1089</v>
      </c>
      <c r="F115" s="126">
        <v>35354</v>
      </c>
      <c r="G115" s="229" t="s">
        <v>21</v>
      </c>
      <c r="H115" s="230">
        <v>80</v>
      </c>
      <c r="I115" s="230">
        <v>93</v>
      </c>
      <c r="J115" s="32">
        <f t="shared" si="8"/>
        <v>86.5</v>
      </c>
      <c r="K115" s="33" t="str">
        <f t="shared" si="9"/>
        <v>TỐT</v>
      </c>
      <c r="L115" s="401"/>
      <c r="M115" s="357"/>
      <c r="N115" s="356"/>
      <c r="O115" s="150" t="s">
        <v>1160</v>
      </c>
    </row>
    <row r="116" spans="1:23" s="35" customFormat="1" ht="21.75" customHeight="1">
      <c r="A116" s="31">
        <f t="shared" si="5"/>
        <v>106</v>
      </c>
      <c r="B116" s="342">
        <v>2021265882</v>
      </c>
      <c r="C116" s="123" t="s">
        <v>987</v>
      </c>
      <c r="D116" s="124" t="s">
        <v>988</v>
      </c>
      <c r="E116" s="438" t="s">
        <v>1082</v>
      </c>
      <c r="F116" s="126">
        <v>35284</v>
      </c>
      <c r="G116" s="229" t="s">
        <v>21</v>
      </c>
      <c r="H116" s="230">
        <v>80</v>
      </c>
      <c r="I116" s="230">
        <v>88</v>
      </c>
      <c r="J116" s="32">
        <f t="shared" si="8"/>
        <v>84</v>
      </c>
      <c r="K116" s="33" t="str">
        <f t="shared" si="9"/>
        <v>TỐT</v>
      </c>
      <c r="L116" s="401"/>
      <c r="M116" s="357"/>
      <c r="N116" s="356"/>
      <c r="O116" s="150" t="s">
        <v>1160</v>
      </c>
    </row>
    <row r="117" spans="1:23" s="35" customFormat="1" ht="21.75" customHeight="1">
      <c r="A117" s="31">
        <f t="shared" si="5"/>
        <v>107</v>
      </c>
      <c r="B117" s="342">
        <v>2021265943</v>
      </c>
      <c r="C117" s="123" t="s">
        <v>990</v>
      </c>
      <c r="D117" s="124" t="s">
        <v>1035</v>
      </c>
      <c r="E117" s="438" t="s">
        <v>1036</v>
      </c>
      <c r="F117" s="126">
        <v>34839</v>
      </c>
      <c r="G117" s="229" t="s">
        <v>20</v>
      </c>
      <c r="H117" s="230">
        <v>89</v>
      </c>
      <c r="I117" s="230">
        <v>88</v>
      </c>
      <c r="J117" s="32">
        <f t="shared" si="8"/>
        <v>88.5</v>
      </c>
      <c r="K117" s="33" t="str">
        <f t="shared" si="9"/>
        <v>TỐT</v>
      </c>
      <c r="L117" s="401"/>
      <c r="M117" s="357"/>
      <c r="N117" s="356"/>
      <c r="O117" s="150" t="s">
        <v>1320</v>
      </c>
    </row>
    <row r="118" spans="1:23" s="35" customFormat="1" ht="21.75" customHeight="1">
      <c r="A118" s="31">
        <f t="shared" si="5"/>
        <v>108</v>
      </c>
      <c r="B118" s="342">
        <v>2021266459</v>
      </c>
      <c r="C118" s="123" t="s">
        <v>979</v>
      </c>
      <c r="D118" s="124" t="s">
        <v>1050</v>
      </c>
      <c r="E118" s="438" t="s">
        <v>1114</v>
      </c>
      <c r="F118" s="126">
        <v>35273</v>
      </c>
      <c r="G118" s="229" t="s">
        <v>22</v>
      </c>
      <c r="H118" s="230">
        <v>87</v>
      </c>
      <c r="I118" s="230">
        <v>85</v>
      </c>
      <c r="J118" s="32">
        <f t="shared" si="8"/>
        <v>86</v>
      </c>
      <c r="K118" s="33" t="str">
        <f t="shared" si="9"/>
        <v>TỐT</v>
      </c>
      <c r="L118" s="401"/>
      <c r="M118" s="357"/>
      <c r="N118" s="356"/>
      <c r="O118" s="150" t="s">
        <v>1351</v>
      </c>
    </row>
    <row r="119" spans="1:23" s="35" customFormat="1" ht="21.75" customHeight="1">
      <c r="A119" s="31">
        <f t="shared" si="5"/>
        <v>109</v>
      </c>
      <c r="B119" s="342">
        <v>2021267797</v>
      </c>
      <c r="C119" s="123" t="s">
        <v>990</v>
      </c>
      <c r="D119" s="124" t="s">
        <v>988</v>
      </c>
      <c r="E119" s="438" t="s">
        <v>1025</v>
      </c>
      <c r="F119" s="126">
        <v>34251</v>
      </c>
      <c r="G119" s="229" t="s">
        <v>19</v>
      </c>
      <c r="H119" s="230">
        <v>96</v>
      </c>
      <c r="I119" s="230">
        <v>97</v>
      </c>
      <c r="J119" s="32">
        <f t="shared" si="8"/>
        <v>96.5</v>
      </c>
      <c r="K119" s="33" t="str">
        <f t="shared" si="9"/>
        <v>X SẮC</v>
      </c>
      <c r="L119" s="401"/>
      <c r="M119" s="357"/>
      <c r="N119" s="356"/>
      <c r="O119" s="150" t="s">
        <v>1513</v>
      </c>
    </row>
    <row r="120" spans="1:23" s="35" customFormat="1" ht="21.75" customHeight="1">
      <c r="A120" s="31">
        <f t="shared" si="5"/>
        <v>110</v>
      </c>
      <c r="B120" s="342">
        <v>2021516041</v>
      </c>
      <c r="C120" s="123" t="s">
        <v>979</v>
      </c>
      <c r="D120" s="124" t="s">
        <v>1112</v>
      </c>
      <c r="E120" s="438" t="s">
        <v>1113</v>
      </c>
      <c r="F120" s="126">
        <v>35346</v>
      </c>
      <c r="G120" s="229" t="s">
        <v>22</v>
      </c>
      <c r="H120" s="230">
        <v>87</v>
      </c>
      <c r="I120" s="230">
        <v>88</v>
      </c>
      <c r="J120" s="32">
        <f t="shared" si="8"/>
        <v>87.5</v>
      </c>
      <c r="K120" s="33" t="str">
        <f t="shared" si="9"/>
        <v>TỐT</v>
      </c>
      <c r="L120" s="401"/>
      <c r="M120" s="357"/>
      <c r="N120" s="356"/>
      <c r="O120" s="150" t="s">
        <v>1351</v>
      </c>
    </row>
    <row r="121" spans="1:23" s="38" customFormat="1" ht="21.75" customHeight="1">
      <c r="A121" s="31">
        <f t="shared" si="5"/>
        <v>111</v>
      </c>
      <c r="B121" s="343">
        <v>2026252677</v>
      </c>
      <c r="C121" s="123" t="s">
        <v>997</v>
      </c>
      <c r="D121" s="124" t="s">
        <v>1011</v>
      </c>
      <c r="E121" s="439" t="s">
        <v>1067</v>
      </c>
      <c r="F121" s="134">
        <v>34082</v>
      </c>
      <c r="G121" s="470" t="s">
        <v>20</v>
      </c>
      <c r="H121" s="232">
        <v>0</v>
      </c>
      <c r="I121" s="232">
        <v>81</v>
      </c>
      <c r="J121" s="36">
        <f>I121</f>
        <v>81</v>
      </c>
      <c r="K121" s="33" t="str">
        <f t="shared" si="9"/>
        <v>TỐT</v>
      </c>
      <c r="L121" s="407" t="s">
        <v>1671</v>
      </c>
      <c r="M121" s="366" t="s">
        <v>1519</v>
      </c>
      <c r="N121" s="37" t="s">
        <v>1523</v>
      </c>
      <c r="O121" s="155" t="s">
        <v>1320</v>
      </c>
    </row>
    <row r="122" spans="1:23" s="38" customFormat="1" ht="21.75" customHeight="1">
      <c r="A122" s="375"/>
      <c r="B122" s="375"/>
      <c r="C122" s="375"/>
      <c r="D122" s="375"/>
      <c r="E122" s="375"/>
      <c r="F122" s="375"/>
      <c r="G122" s="471"/>
      <c r="H122" s="375"/>
      <c r="I122" s="375"/>
      <c r="J122" s="375"/>
      <c r="K122" s="375"/>
      <c r="L122" s="375"/>
      <c r="M122" s="375"/>
      <c r="N122" s="450"/>
      <c r="O122" s="155"/>
    </row>
    <row r="123" spans="1:23">
      <c r="A123" s="44"/>
      <c r="B123" s="41"/>
      <c r="C123" s="43"/>
      <c r="D123" s="43"/>
      <c r="E123" s="440"/>
      <c r="F123" s="46"/>
      <c r="J123" s="540" t="s">
        <v>117</v>
      </c>
      <c r="K123" s="541"/>
      <c r="L123" s="542"/>
      <c r="M123" s="352"/>
      <c r="N123" s="360"/>
      <c r="O123" s="47"/>
      <c r="P123" s="47"/>
      <c r="Q123" s="47"/>
      <c r="R123" s="47"/>
      <c r="S123" s="47"/>
    </row>
    <row r="124" spans="1:23">
      <c r="A124" s="44"/>
      <c r="B124" s="41"/>
      <c r="C124" s="43"/>
      <c r="D124" s="43"/>
      <c r="E124" s="421"/>
      <c r="F124" s="41"/>
      <c r="J124" s="151" t="s">
        <v>118</v>
      </c>
      <c r="K124" s="48" t="s">
        <v>99</v>
      </c>
      <c r="L124" s="48" t="s">
        <v>119</v>
      </c>
      <c r="M124" s="352"/>
      <c r="N124" s="360"/>
      <c r="O124" s="47"/>
      <c r="P124" s="47"/>
      <c r="Q124" s="47"/>
      <c r="R124" s="47"/>
      <c r="S124" s="47"/>
    </row>
    <row r="125" spans="1:23" ht="21" customHeight="1">
      <c r="A125" s="516" t="s">
        <v>120</v>
      </c>
      <c r="B125" s="536"/>
      <c r="C125" s="516"/>
      <c r="D125" s="421"/>
      <c r="E125" s="49"/>
      <c r="F125" s="41"/>
      <c r="J125" s="152" t="s">
        <v>83</v>
      </c>
      <c r="K125" s="31">
        <f t="shared" ref="K125:K130" si="10">COUNTIF($K$141:$K$261,J125)</f>
        <v>24</v>
      </c>
      <c r="L125" s="404">
        <f t="shared" ref="L125:L131" si="11">K125/$K$303</f>
        <v>0.15789473684210525</v>
      </c>
      <c r="M125" s="352"/>
      <c r="N125" s="353"/>
      <c r="O125" s="26"/>
      <c r="P125" s="26"/>
      <c r="Q125" s="26"/>
      <c r="R125" s="26"/>
      <c r="S125" s="26"/>
    </row>
    <row r="126" spans="1:23" ht="15.75" customHeight="1">
      <c r="A126" s="44"/>
      <c r="B126" s="41"/>
      <c r="C126" s="43"/>
      <c r="D126" s="43"/>
      <c r="E126" s="421"/>
      <c r="F126" s="41"/>
      <c r="J126" s="152" t="s">
        <v>84</v>
      </c>
      <c r="K126" s="31">
        <f t="shared" si="10"/>
        <v>80</v>
      </c>
      <c r="L126" s="404">
        <f t="shared" si="11"/>
        <v>0.52631578947368418</v>
      </c>
      <c r="M126" s="352"/>
      <c r="N126" s="353"/>
      <c r="O126" s="26"/>
      <c r="P126" s="26"/>
      <c r="Q126" s="26"/>
      <c r="R126" s="26"/>
      <c r="S126" s="26"/>
    </row>
    <row r="127" spans="1:23" ht="15.75" customHeight="1">
      <c r="A127" s="44"/>
      <c r="B127" s="41"/>
      <c r="C127" s="43"/>
      <c r="D127" s="43"/>
      <c r="E127" s="421"/>
      <c r="F127" s="41"/>
      <c r="J127" s="152" t="s">
        <v>85</v>
      </c>
      <c r="K127" s="31">
        <f t="shared" si="10"/>
        <v>11</v>
      </c>
      <c r="L127" s="404">
        <f t="shared" si="11"/>
        <v>7.2368421052631582E-2</v>
      </c>
      <c r="M127" s="352"/>
      <c r="N127" s="353"/>
      <c r="O127" s="26"/>
      <c r="P127" s="26"/>
      <c r="Q127" s="26"/>
      <c r="R127" s="26"/>
      <c r="S127" s="26"/>
    </row>
    <row r="128" spans="1:23" ht="15.75" customHeight="1">
      <c r="A128" s="44"/>
      <c r="B128" s="41"/>
      <c r="C128" s="43"/>
      <c r="D128" s="43"/>
      <c r="E128" s="421"/>
      <c r="F128" s="41"/>
      <c r="J128" s="152" t="s">
        <v>86</v>
      </c>
      <c r="K128" s="31">
        <f t="shared" si="10"/>
        <v>0</v>
      </c>
      <c r="L128" s="404">
        <f t="shared" si="11"/>
        <v>0</v>
      </c>
      <c r="M128" s="352"/>
      <c r="N128" s="353"/>
      <c r="O128" s="26"/>
      <c r="P128" s="26"/>
      <c r="Q128" s="26"/>
      <c r="R128" s="26"/>
      <c r="S128" s="26"/>
    </row>
    <row r="129" spans="1:19" ht="15.75" customHeight="1">
      <c r="A129" s="44"/>
      <c r="B129" s="41"/>
      <c r="C129" s="43"/>
      <c r="D129" s="43"/>
      <c r="E129" s="421"/>
      <c r="F129" s="41"/>
      <c r="J129" s="152" t="s">
        <v>87</v>
      </c>
      <c r="K129" s="31">
        <f t="shared" si="10"/>
        <v>3</v>
      </c>
      <c r="L129" s="404">
        <f t="shared" si="11"/>
        <v>1.9736842105263157E-2</v>
      </c>
      <c r="M129" s="352"/>
      <c r="N129" s="353"/>
      <c r="O129" s="26"/>
      <c r="P129" s="26"/>
      <c r="Q129" s="26"/>
      <c r="R129" s="26"/>
      <c r="S129" s="26"/>
    </row>
    <row r="130" spans="1:19" ht="21" customHeight="1">
      <c r="A130" s="531" t="s">
        <v>127</v>
      </c>
      <c r="B130" s="531"/>
      <c r="C130" s="531"/>
      <c r="D130" s="420"/>
      <c r="E130" s="51"/>
      <c r="F130" s="51"/>
      <c r="J130" s="152" t="s">
        <v>88</v>
      </c>
      <c r="K130" s="31">
        <f t="shared" si="10"/>
        <v>3</v>
      </c>
      <c r="L130" s="404">
        <f t="shared" si="11"/>
        <v>1.9736842105263157E-2</v>
      </c>
      <c r="M130" s="352"/>
      <c r="N130" s="353"/>
      <c r="O130" s="26"/>
      <c r="P130" s="26"/>
      <c r="Q130" s="26"/>
      <c r="R130" s="26"/>
      <c r="S130" s="26"/>
    </row>
    <row r="131" spans="1:19" ht="15.75" customHeight="1">
      <c r="A131" s="44"/>
      <c r="B131" s="41"/>
      <c r="C131" s="43"/>
      <c r="D131" s="43"/>
      <c r="E131" s="421"/>
      <c r="F131" s="41"/>
      <c r="J131" s="152" t="s">
        <v>121</v>
      </c>
      <c r="K131" s="31">
        <f>SUM(K125:K130)</f>
        <v>121</v>
      </c>
      <c r="L131" s="404">
        <f t="shared" si="11"/>
        <v>0.79605263157894735</v>
      </c>
      <c r="M131" s="352"/>
      <c r="N131" s="353"/>
      <c r="O131" s="26"/>
      <c r="P131" s="26"/>
      <c r="Q131" s="26"/>
      <c r="R131" s="26"/>
      <c r="S131" s="26"/>
    </row>
    <row r="132" spans="1:19" s="52" customFormat="1" ht="5.25" customHeight="1">
      <c r="A132" s="417"/>
      <c r="B132" s="42"/>
      <c r="C132" s="30"/>
      <c r="D132" s="30"/>
      <c r="G132" s="440"/>
      <c r="H132" s="53"/>
      <c r="I132" s="53"/>
      <c r="J132" s="53"/>
      <c r="L132" s="405"/>
      <c r="M132" s="361"/>
      <c r="N132" s="53"/>
      <c r="O132" s="54"/>
      <c r="P132" s="54"/>
      <c r="Q132" s="54"/>
      <c r="R132" s="54"/>
      <c r="S132" s="54"/>
    </row>
    <row r="133" spans="1:19" s="56" customFormat="1" ht="6.75" customHeight="1">
      <c r="A133" s="55"/>
      <c r="B133" s="344"/>
      <c r="C133" s="344"/>
      <c r="D133" s="344"/>
      <c r="G133" s="532"/>
      <c r="H133" s="532"/>
      <c r="I133" s="532"/>
      <c r="J133" s="532"/>
      <c r="K133" s="532"/>
      <c r="L133" s="532"/>
      <c r="M133" s="362"/>
      <c r="N133" s="363"/>
    </row>
    <row r="134" spans="1:19" s="8" customFormat="1" ht="15.75">
      <c r="A134" s="513" t="s">
        <v>73</v>
      </c>
      <c r="B134" s="533"/>
      <c r="C134" s="513"/>
      <c r="D134" s="418"/>
      <c r="E134" s="513" t="s">
        <v>122</v>
      </c>
      <c r="F134" s="513"/>
      <c r="G134" s="513"/>
      <c r="H134" s="513"/>
      <c r="I134" s="515" t="s">
        <v>123</v>
      </c>
      <c r="J134" s="515"/>
      <c r="K134" s="515"/>
      <c r="L134" s="515"/>
      <c r="M134" s="364"/>
      <c r="N134" s="365"/>
    </row>
    <row r="135" spans="1:19" s="8" customFormat="1" ht="15.75">
      <c r="A135" s="57"/>
      <c r="B135" s="345"/>
      <c r="C135" s="433"/>
      <c r="D135" s="433"/>
      <c r="E135" s="58"/>
      <c r="F135" s="58"/>
      <c r="G135" s="433"/>
      <c r="H135" s="58"/>
      <c r="I135" s="58"/>
      <c r="J135" s="58"/>
      <c r="K135" s="59"/>
      <c r="L135" s="399"/>
      <c r="M135" s="364"/>
      <c r="N135" s="365"/>
    </row>
    <row r="136" spans="1:19" s="8" customFormat="1" ht="15.75">
      <c r="A136" s="57"/>
      <c r="B136" s="345"/>
      <c r="C136" s="433"/>
      <c r="D136" s="433"/>
      <c r="E136" s="58"/>
      <c r="F136" s="58"/>
      <c r="G136" s="433"/>
      <c r="H136" s="58"/>
      <c r="I136" s="58"/>
      <c r="J136" s="58"/>
      <c r="K136" s="59"/>
      <c r="L136" s="399"/>
      <c r="M136" s="364"/>
      <c r="N136" s="365"/>
    </row>
    <row r="137" spans="1:19" s="8" customFormat="1" ht="15.75">
      <c r="A137" s="423"/>
      <c r="B137" s="30"/>
      <c r="C137" s="30"/>
      <c r="D137" s="30"/>
      <c r="E137" s="153"/>
      <c r="F137" s="153"/>
      <c r="G137" s="30"/>
      <c r="H137" s="153"/>
      <c r="I137" s="153"/>
      <c r="J137" s="153"/>
      <c r="L137" s="399"/>
      <c r="M137" s="364"/>
      <c r="N137" s="365"/>
    </row>
    <row r="138" spans="1:19" s="8" customFormat="1" ht="15.75">
      <c r="A138" s="423"/>
      <c r="B138" s="30"/>
      <c r="C138" s="30"/>
      <c r="D138" s="30"/>
      <c r="E138" s="153"/>
      <c r="F138" s="153"/>
      <c r="G138" s="30"/>
      <c r="H138" s="153"/>
      <c r="I138" s="153"/>
      <c r="J138" s="153"/>
      <c r="L138" s="399"/>
      <c r="M138" s="364"/>
      <c r="N138" s="365"/>
    </row>
    <row r="139" spans="1:19" s="8" customFormat="1" ht="15.75">
      <c r="A139" s="515"/>
      <c r="B139" s="531"/>
      <c r="C139" s="515"/>
      <c r="D139" s="420"/>
      <c r="E139" s="515" t="s">
        <v>107</v>
      </c>
      <c r="F139" s="515"/>
      <c r="G139" s="515"/>
      <c r="H139" s="515"/>
      <c r="I139" s="153"/>
      <c r="J139" s="153"/>
      <c r="L139" s="399"/>
      <c r="M139" s="364"/>
      <c r="N139" s="365"/>
    </row>
    <row r="141" spans="1:19" s="35" customFormat="1" ht="23.25" customHeight="1">
      <c r="A141" s="31">
        <v>1</v>
      </c>
      <c r="B141" s="342">
        <v>161325320</v>
      </c>
      <c r="C141" s="123" t="s">
        <v>993</v>
      </c>
      <c r="D141" s="124" t="s">
        <v>1420</v>
      </c>
      <c r="E141" s="438" t="s">
        <v>1023</v>
      </c>
      <c r="F141" s="126">
        <v>33626</v>
      </c>
      <c r="G141" s="229" t="s">
        <v>25</v>
      </c>
      <c r="H141" s="231">
        <v>0</v>
      </c>
      <c r="I141" s="231">
        <v>75</v>
      </c>
      <c r="J141" s="32">
        <f t="shared" ref="J141:J164" si="12">(H141+I141)/2</f>
        <v>37.5</v>
      </c>
      <c r="K141" s="33" t="str">
        <f t="shared" ref="K141:K172" si="13">IF(J141&gt;=90,"X SẮC",IF(J141&gt;=80,"TỐT",IF(J141&gt;=65,"KHÁ",IF(J141&gt;=50,"T. BÌNH",IF(J141&gt;=35,"YẾU","KÉM")))))</f>
        <v>YẾU</v>
      </c>
      <c r="L141" s="401"/>
      <c r="M141" s="357" t="s">
        <v>1514</v>
      </c>
      <c r="N141" s="358" t="s">
        <v>1545</v>
      </c>
      <c r="O141" s="150" t="s">
        <v>1438</v>
      </c>
    </row>
    <row r="142" spans="1:19" s="35" customFormat="1" ht="21.75" customHeight="1">
      <c r="A142" s="31">
        <f>A141+1</f>
        <v>2</v>
      </c>
      <c r="B142" s="342">
        <v>162314737</v>
      </c>
      <c r="C142" s="123" t="s">
        <v>1418</v>
      </c>
      <c r="D142" s="124" t="s">
        <v>1366</v>
      </c>
      <c r="E142" s="438" t="s">
        <v>1104</v>
      </c>
      <c r="F142" s="126">
        <v>33478</v>
      </c>
      <c r="G142" s="229" t="s">
        <v>25</v>
      </c>
      <c r="H142" s="230">
        <v>52</v>
      </c>
      <c r="I142" s="230">
        <v>78</v>
      </c>
      <c r="J142" s="32">
        <f t="shared" si="12"/>
        <v>65</v>
      </c>
      <c r="K142" s="33" t="str">
        <f t="shared" si="13"/>
        <v>KHÁ</v>
      </c>
      <c r="L142" s="401"/>
      <c r="M142" s="357"/>
      <c r="N142" s="356"/>
      <c r="O142" s="150" t="s">
        <v>1438</v>
      </c>
    </row>
    <row r="143" spans="1:19" s="35" customFormat="1" ht="21.75" customHeight="1">
      <c r="A143" s="31">
        <f t="shared" ref="A143:A206" si="14">A142+1</f>
        <v>3</v>
      </c>
      <c r="B143" s="342">
        <v>172146434</v>
      </c>
      <c r="C143" s="123" t="s">
        <v>990</v>
      </c>
      <c r="D143" s="124" t="s">
        <v>1115</v>
      </c>
      <c r="E143" s="438" t="s">
        <v>1114</v>
      </c>
      <c r="F143" s="126">
        <v>34225</v>
      </c>
      <c r="G143" s="229" t="s">
        <v>26</v>
      </c>
      <c r="H143" s="230">
        <v>80</v>
      </c>
      <c r="I143" s="230">
        <v>86</v>
      </c>
      <c r="J143" s="32">
        <f t="shared" si="12"/>
        <v>83</v>
      </c>
      <c r="K143" s="33" t="str">
        <f t="shared" si="13"/>
        <v>TỐT</v>
      </c>
      <c r="L143" s="401"/>
      <c r="M143" s="357"/>
      <c r="N143" s="356"/>
      <c r="O143" s="150" t="s">
        <v>1407</v>
      </c>
    </row>
    <row r="144" spans="1:19" s="35" customFormat="1" ht="21.75" customHeight="1">
      <c r="A144" s="31">
        <f t="shared" si="14"/>
        <v>4</v>
      </c>
      <c r="B144" s="342">
        <v>1821253677</v>
      </c>
      <c r="C144" s="123" t="s">
        <v>1418</v>
      </c>
      <c r="D144" s="124" t="s">
        <v>1113</v>
      </c>
      <c r="E144" s="438" t="s">
        <v>1191</v>
      </c>
      <c r="F144" s="126">
        <v>34440</v>
      </c>
      <c r="G144" s="229" t="s">
        <v>25</v>
      </c>
      <c r="H144" s="230">
        <v>81</v>
      </c>
      <c r="I144" s="230">
        <v>70</v>
      </c>
      <c r="J144" s="32">
        <f t="shared" si="12"/>
        <v>75.5</v>
      </c>
      <c r="K144" s="33" t="str">
        <f t="shared" si="13"/>
        <v>KHÁ</v>
      </c>
      <c r="L144" s="401"/>
      <c r="M144" s="357"/>
      <c r="N144" s="356"/>
      <c r="O144" s="150" t="s">
        <v>1438</v>
      </c>
    </row>
    <row r="145" spans="1:15" s="35" customFormat="1" ht="21.75" customHeight="1">
      <c r="A145" s="31">
        <f t="shared" si="14"/>
        <v>5</v>
      </c>
      <c r="B145" s="342">
        <v>1821255380</v>
      </c>
      <c r="C145" s="123" t="s">
        <v>1198</v>
      </c>
      <c r="D145" s="124" t="s">
        <v>1196</v>
      </c>
      <c r="E145" s="438" t="s">
        <v>1211</v>
      </c>
      <c r="F145" s="126">
        <v>34631</v>
      </c>
      <c r="G145" s="229" t="s">
        <v>25</v>
      </c>
      <c r="H145" s="230">
        <v>80</v>
      </c>
      <c r="I145" s="230">
        <v>82</v>
      </c>
      <c r="J145" s="32">
        <f t="shared" si="12"/>
        <v>81</v>
      </c>
      <c r="K145" s="33" t="str">
        <f t="shared" si="13"/>
        <v>TỐT</v>
      </c>
      <c r="L145" s="401"/>
      <c r="M145" s="357"/>
      <c r="N145" s="356"/>
      <c r="O145" s="150" t="s">
        <v>1438</v>
      </c>
    </row>
    <row r="146" spans="1:15" s="35" customFormat="1" ht="21.75" customHeight="1">
      <c r="A146" s="31">
        <f t="shared" si="14"/>
        <v>6</v>
      </c>
      <c r="B146" s="342">
        <v>1821255722</v>
      </c>
      <c r="C146" s="123" t="s">
        <v>979</v>
      </c>
      <c r="D146" s="124" t="s">
        <v>1030</v>
      </c>
      <c r="E146" s="438" t="s">
        <v>1247</v>
      </c>
      <c r="F146" s="126">
        <v>34404</v>
      </c>
      <c r="G146" s="229" t="s">
        <v>13</v>
      </c>
      <c r="H146" s="230">
        <v>70</v>
      </c>
      <c r="I146" s="230">
        <v>77</v>
      </c>
      <c r="J146" s="32">
        <f t="shared" si="12"/>
        <v>73.5</v>
      </c>
      <c r="K146" s="33" t="str">
        <f t="shared" si="13"/>
        <v>KHÁ</v>
      </c>
      <c r="L146" s="401"/>
      <c r="M146" s="357"/>
      <c r="N146" s="356"/>
      <c r="O146" s="150" t="s">
        <v>1290</v>
      </c>
    </row>
    <row r="147" spans="1:15" s="35" customFormat="1" ht="21.75" customHeight="1">
      <c r="A147" s="31">
        <f t="shared" si="14"/>
        <v>7</v>
      </c>
      <c r="B147" s="342">
        <v>1821614053</v>
      </c>
      <c r="C147" s="123" t="s">
        <v>987</v>
      </c>
      <c r="D147" s="124" t="s">
        <v>1251</v>
      </c>
      <c r="E147" s="438" t="s">
        <v>1172</v>
      </c>
      <c r="F147" s="126">
        <v>34214</v>
      </c>
      <c r="G147" s="229" t="s">
        <v>23</v>
      </c>
      <c r="H147" s="229">
        <v>0</v>
      </c>
      <c r="I147" s="229">
        <v>0</v>
      </c>
      <c r="J147" s="32">
        <f t="shared" si="12"/>
        <v>0</v>
      </c>
      <c r="K147" s="33" t="str">
        <f t="shared" si="13"/>
        <v>KÉM</v>
      </c>
      <c r="L147" s="367" t="s">
        <v>1667</v>
      </c>
      <c r="M147" s="159"/>
      <c r="N147" s="356" t="s">
        <v>1524</v>
      </c>
      <c r="O147" s="150" t="s">
        <v>1290</v>
      </c>
    </row>
    <row r="148" spans="1:15" s="35" customFormat="1" ht="21.75" customHeight="1">
      <c r="A148" s="31">
        <f t="shared" si="14"/>
        <v>8</v>
      </c>
      <c r="B148" s="342">
        <v>1910217026</v>
      </c>
      <c r="C148" s="123" t="s">
        <v>987</v>
      </c>
      <c r="D148" s="124" t="s">
        <v>1014</v>
      </c>
      <c r="E148" s="438" t="s">
        <v>1177</v>
      </c>
      <c r="F148" s="126">
        <v>34873</v>
      </c>
      <c r="G148" s="229" t="s">
        <v>24</v>
      </c>
      <c r="H148" s="230">
        <v>85</v>
      </c>
      <c r="I148" s="230">
        <v>81</v>
      </c>
      <c r="J148" s="32">
        <f t="shared" si="12"/>
        <v>83</v>
      </c>
      <c r="K148" s="33" t="str">
        <f t="shared" si="13"/>
        <v>TỐT</v>
      </c>
      <c r="L148" s="401"/>
      <c r="M148" s="357"/>
      <c r="N148" s="356"/>
      <c r="O148" s="150" t="s">
        <v>1457</v>
      </c>
    </row>
    <row r="149" spans="1:15" s="35" customFormat="1" ht="21.75" customHeight="1">
      <c r="A149" s="31">
        <f t="shared" si="14"/>
        <v>9</v>
      </c>
      <c r="B149" s="342">
        <v>1920253043</v>
      </c>
      <c r="C149" s="123" t="s">
        <v>1198</v>
      </c>
      <c r="D149" s="124" t="s">
        <v>986</v>
      </c>
      <c r="E149" s="438" t="s">
        <v>1244</v>
      </c>
      <c r="F149" s="126">
        <v>35007</v>
      </c>
      <c r="G149" s="229" t="s">
        <v>23</v>
      </c>
      <c r="H149" s="230">
        <v>77</v>
      </c>
      <c r="I149" s="230">
        <v>87</v>
      </c>
      <c r="J149" s="32">
        <f t="shared" si="12"/>
        <v>82</v>
      </c>
      <c r="K149" s="33" t="str">
        <f t="shared" si="13"/>
        <v>TỐT</v>
      </c>
      <c r="L149" s="401"/>
      <c r="M149" s="357"/>
      <c r="N149" s="356"/>
      <c r="O149" s="150" t="s">
        <v>1290</v>
      </c>
    </row>
    <row r="150" spans="1:15" s="35" customFormat="1" ht="21.75" customHeight="1">
      <c r="A150" s="31">
        <f t="shared" si="14"/>
        <v>10</v>
      </c>
      <c r="B150" s="342">
        <v>1920255453</v>
      </c>
      <c r="C150" s="123" t="s">
        <v>997</v>
      </c>
      <c r="D150" s="124" t="s">
        <v>1240</v>
      </c>
      <c r="E150" s="438" t="s">
        <v>989</v>
      </c>
      <c r="F150" s="126">
        <v>34848</v>
      </c>
      <c r="G150" s="229" t="s">
        <v>23</v>
      </c>
      <c r="H150" s="230">
        <v>94</v>
      </c>
      <c r="I150" s="230">
        <v>86</v>
      </c>
      <c r="J150" s="32">
        <f t="shared" si="12"/>
        <v>90</v>
      </c>
      <c r="K150" s="33" t="str">
        <f t="shared" si="13"/>
        <v>X SẮC</v>
      </c>
      <c r="L150" s="401"/>
      <c r="M150" s="357"/>
      <c r="N150" s="356"/>
      <c r="O150" s="150" t="s">
        <v>1290</v>
      </c>
    </row>
    <row r="151" spans="1:15" s="35" customFormat="1" ht="21.75" customHeight="1">
      <c r="A151" s="31">
        <f t="shared" si="14"/>
        <v>11</v>
      </c>
      <c r="B151" s="342">
        <v>1920255459</v>
      </c>
      <c r="C151" s="123" t="s">
        <v>990</v>
      </c>
      <c r="D151" s="124" t="s">
        <v>1125</v>
      </c>
      <c r="E151" s="438" t="s">
        <v>1120</v>
      </c>
      <c r="F151" s="126">
        <v>34203</v>
      </c>
      <c r="G151" s="229" t="s">
        <v>23</v>
      </c>
      <c r="H151" s="230">
        <v>77</v>
      </c>
      <c r="I151" s="230">
        <v>0</v>
      </c>
      <c r="J151" s="32">
        <f t="shared" si="12"/>
        <v>38.5</v>
      </c>
      <c r="K151" s="33" t="str">
        <f t="shared" si="13"/>
        <v>YẾU</v>
      </c>
      <c r="L151" s="401"/>
      <c r="M151" s="357" t="s">
        <v>1254</v>
      </c>
      <c r="N151" s="356" t="s">
        <v>1549</v>
      </c>
      <c r="O151" s="150" t="s">
        <v>1290</v>
      </c>
    </row>
    <row r="152" spans="1:15" s="35" customFormat="1" ht="21.75" customHeight="1">
      <c r="A152" s="31">
        <f t="shared" si="14"/>
        <v>12</v>
      </c>
      <c r="B152" s="342">
        <v>1920255463</v>
      </c>
      <c r="C152" s="123" t="s">
        <v>990</v>
      </c>
      <c r="D152" s="124" t="s">
        <v>1255</v>
      </c>
      <c r="E152" s="438" t="s">
        <v>1035</v>
      </c>
      <c r="F152" s="126">
        <v>34612</v>
      </c>
      <c r="G152" s="229" t="s">
        <v>23</v>
      </c>
      <c r="H152" s="230">
        <v>72</v>
      </c>
      <c r="I152" s="230">
        <v>0</v>
      </c>
      <c r="J152" s="32">
        <f t="shared" si="12"/>
        <v>36</v>
      </c>
      <c r="K152" s="33" t="str">
        <f t="shared" si="13"/>
        <v>YẾU</v>
      </c>
      <c r="L152" s="401"/>
      <c r="M152" s="357" t="s">
        <v>1256</v>
      </c>
      <c r="N152" s="356" t="s">
        <v>1547</v>
      </c>
      <c r="O152" s="150" t="s">
        <v>1290</v>
      </c>
    </row>
    <row r="153" spans="1:15" s="35" customFormat="1" ht="21.75" customHeight="1">
      <c r="A153" s="31">
        <f t="shared" si="14"/>
        <v>13</v>
      </c>
      <c r="B153" s="342">
        <v>1920255512</v>
      </c>
      <c r="C153" s="123" t="s">
        <v>1116</v>
      </c>
      <c r="D153" s="124" t="s">
        <v>1047</v>
      </c>
      <c r="E153" s="438" t="s">
        <v>1104</v>
      </c>
      <c r="F153" s="126">
        <v>34498</v>
      </c>
      <c r="G153" s="229" t="s">
        <v>23</v>
      </c>
      <c r="H153" s="230">
        <v>89</v>
      </c>
      <c r="I153" s="230">
        <v>88</v>
      </c>
      <c r="J153" s="32">
        <f t="shared" si="12"/>
        <v>88.5</v>
      </c>
      <c r="K153" s="33" t="str">
        <f t="shared" si="13"/>
        <v>TỐT</v>
      </c>
      <c r="L153" s="401"/>
      <c r="M153" s="357"/>
      <c r="N153" s="356"/>
      <c r="O153" s="150" t="s">
        <v>1290</v>
      </c>
    </row>
    <row r="154" spans="1:15" s="35" customFormat="1" ht="21.75" customHeight="1">
      <c r="A154" s="31">
        <f t="shared" si="14"/>
        <v>14</v>
      </c>
      <c r="B154" s="342">
        <v>1920255566</v>
      </c>
      <c r="C154" s="123" t="s">
        <v>990</v>
      </c>
      <c r="D154" s="124" t="s">
        <v>1011</v>
      </c>
      <c r="E154" s="438" t="s">
        <v>1073</v>
      </c>
      <c r="F154" s="126">
        <v>34956</v>
      </c>
      <c r="G154" s="229" t="s">
        <v>24</v>
      </c>
      <c r="H154" s="230">
        <v>88</v>
      </c>
      <c r="I154" s="230">
        <v>85</v>
      </c>
      <c r="J154" s="32">
        <f t="shared" si="12"/>
        <v>86.5</v>
      </c>
      <c r="K154" s="33" t="str">
        <f t="shared" si="13"/>
        <v>TỐT</v>
      </c>
      <c r="L154" s="401"/>
      <c r="M154" s="357"/>
      <c r="N154" s="356"/>
      <c r="O154" s="150" t="s">
        <v>1457</v>
      </c>
    </row>
    <row r="155" spans="1:15" s="35" customFormat="1" ht="21.75" customHeight="1">
      <c r="A155" s="31">
        <f t="shared" si="14"/>
        <v>15</v>
      </c>
      <c r="B155" s="342">
        <v>1920256701</v>
      </c>
      <c r="C155" s="123" t="s">
        <v>979</v>
      </c>
      <c r="D155" s="124" t="s">
        <v>1177</v>
      </c>
      <c r="E155" s="438" t="s">
        <v>1073</v>
      </c>
      <c r="F155" s="126">
        <v>34956</v>
      </c>
      <c r="G155" s="229" t="s">
        <v>23</v>
      </c>
      <c r="H155" s="230">
        <v>85</v>
      </c>
      <c r="I155" s="230">
        <v>79</v>
      </c>
      <c r="J155" s="32">
        <f t="shared" si="12"/>
        <v>82</v>
      </c>
      <c r="K155" s="33" t="str">
        <f t="shared" si="13"/>
        <v>TỐT</v>
      </c>
      <c r="L155" s="401"/>
      <c r="M155" s="357"/>
      <c r="N155" s="356"/>
      <c r="O155" s="150" t="s">
        <v>1290</v>
      </c>
    </row>
    <row r="156" spans="1:15" s="35" customFormat="1" ht="21.75" customHeight="1">
      <c r="A156" s="31">
        <f t="shared" si="14"/>
        <v>16</v>
      </c>
      <c r="B156" s="342">
        <v>1920258481</v>
      </c>
      <c r="C156" s="123" t="s">
        <v>993</v>
      </c>
      <c r="D156" s="124" t="s">
        <v>1006</v>
      </c>
      <c r="E156" s="438" t="s">
        <v>985</v>
      </c>
      <c r="F156" s="126">
        <v>34791</v>
      </c>
      <c r="G156" s="229" t="s">
        <v>23</v>
      </c>
      <c r="H156" s="230">
        <v>88</v>
      </c>
      <c r="I156" s="230">
        <v>86</v>
      </c>
      <c r="J156" s="32">
        <f t="shared" si="12"/>
        <v>87</v>
      </c>
      <c r="K156" s="33" t="str">
        <f t="shared" si="13"/>
        <v>TỐT</v>
      </c>
      <c r="L156" s="401"/>
      <c r="M156" s="357"/>
      <c r="N156" s="356"/>
      <c r="O156" s="150" t="s">
        <v>1290</v>
      </c>
    </row>
    <row r="157" spans="1:15" s="35" customFormat="1" ht="21.75" customHeight="1">
      <c r="A157" s="31">
        <f t="shared" si="14"/>
        <v>17</v>
      </c>
      <c r="B157" s="342">
        <v>1920258923</v>
      </c>
      <c r="C157" s="123" t="s">
        <v>990</v>
      </c>
      <c r="D157" s="124" t="s">
        <v>1006</v>
      </c>
      <c r="E157" s="438" t="s">
        <v>1026</v>
      </c>
      <c r="F157" s="126">
        <v>35049</v>
      </c>
      <c r="G157" s="229" t="s">
        <v>23</v>
      </c>
      <c r="H157" s="229">
        <v>0</v>
      </c>
      <c r="I157" s="229">
        <v>0</v>
      </c>
      <c r="J157" s="32">
        <f t="shared" si="12"/>
        <v>0</v>
      </c>
      <c r="K157" s="33" t="str">
        <f t="shared" si="13"/>
        <v>KÉM</v>
      </c>
      <c r="L157" s="401" t="s">
        <v>1652</v>
      </c>
      <c r="M157" s="357" t="s">
        <v>1253</v>
      </c>
      <c r="N157" s="233" t="s">
        <v>1550</v>
      </c>
      <c r="O157" s="150" t="s">
        <v>1290</v>
      </c>
    </row>
    <row r="158" spans="1:15" s="35" customFormat="1" ht="21.75" customHeight="1">
      <c r="A158" s="31">
        <f t="shared" si="14"/>
        <v>18</v>
      </c>
      <c r="B158" s="342">
        <v>1920259085</v>
      </c>
      <c r="C158" s="123" t="s">
        <v>990</v>
      </c>
      <c r="D158" s="124" t="s">
        <v>1038</v>
      </c>
      <c r="E158" s="438" t="s">
        <v>1211</v>
      </c>
      <c r="F158" s="126">
        <v>35060</v>
      </c>
      <c r="G158" s="229" t="s">
        <v>26</v>
      </c>
      <c r="H158" s="230">
        <v>84</v>
      </c>
      <c r="I158" s="230">
        <v>90</v>
      </c>
      <c r="J158" s="32">
        <f t="shared" si="12"/>
        <v>87</v>
      </c>
      <c r="K158" s="33" t="str">
        <f t="shared" si="13"/>
        <v>TỐT</v>
      </c>
      <c r="L158" s="401"/>
      <c r="M158" s="357"/>
      <c r="N158" s="356"/>
      <c r="O158" s="150" t="s">
        <v>1407</v>
      </c>
    </row>
    <row r="159" spans="1:15" s="35" customFormat="1" ht="21.75" customHeight="1">
      <c r="A159" s="31">
        <f t="shared" si="14"/>
        <v>19</v>
      </c>
      <c r="B159" s="342">
        <v>1920514173</v>
      </c>
      <c r="C159" s="123" t="s">
        <v>1019</v>
      </c>
      <c r="D159" s="124" t="s">
        <v>1006</v>
      </c>
      <c r="E159" s="438" t="s">
        <v>1020</v>
      </c>
      <c r="F159" s="126">
        <v>34566</v>
      </c>
      <c r="G159" s="229" t="s">
        <v>25</v>
      </c>
      <c r="H159" s="230">
        <v>83</v>
      </c>
      <c r="I159" s="230">
        <v>84</v>
      </c>
      <c r="J159" s="32">
        <f t="shared" si="12"/>
        <v>83.5</v>
      </c>
      <c r="K159" s="33" t="str">
        <f t="shared" si="13"/>
        <v>TỐT</v>
      </c>
      <c r="L159" s="401"/>
      <c r="M159" s="357"/>
      <c r="N159" s="356"/>
      <c r="O159" s="150" t="s">
        <v>1438</v>
      </c>
    </row>
    <row r="160" spans="1:15" s="35" customFormat="1" ht="21.75" customHeight="1">
      <c r="A160" s="31">
        <f t="shared" si="14"/>
        <v>20</v>
      </c>
      <c r="B160" s="342">
        <v>1921255451</v>
      </c>
      <c r="C160" s="123" t="s">
        <v>1046</v>
      </c>
      <c r="D160" s="124" t="s">
        <v>1419</v>
      </c>
      <c r="E160" s="438" t="s">
        <v>1268</v>
      </c>
      <c r="F160" s="126">
        <v>34107</v>
      </c>
      <c r="G160" s="229" t="s">
        <v>25</v>
      </c>
      <c r="H160" s="230">
        <v>75</v>
      </c>
      <c r="I160" s="230">
        <v>74</v>
      </c>
      <c r="J160" s="32">
        <f t="shared" si="12"/>
        <v>74.5</v>
      </c>
      <c r="K160" s="33" t="str">
        <f t="shared" si="13"/>
        <v>KHÁ</v>
      </c>
      <c r="L160" s="401"/>
      <c r="M160" s="357"/>
      <c r="N160" s="356"/>
      <c r="O160" s="150" t="s">
        <v>1438</v>
      </c>
    </row>
    <row r="161" spans="1:23" s="35" customFormat="1" ht="21.75" customHeight="1">
      <c r="A161" s="31">
        <f t="shared" si="14"/>
        <v>21</v>
      </c>
      <c r="B161" s="342">
        <v>1921255455</v>
      </c>
      <c r="C161" s="123" t="s">
        <v>987</v>
      </c>
      <c r="D161" s="124" t="s">
        <v>988</v>
      </c>
      <c r="E161" s="438" t="s">
        <v>1416</v>
      </c>
      <c r="F161" s="126">
        <v>34892</v>
      </c>
      <c r="G161" s="229" t="s">
        <v>25</v>
      </c>
      <c r="H161" s="229">
        <v>0</v>
      </c>
      <c r="I161" s="229">
        <v>0</v>
      </c>
      <c r="J161" s="32">
        <f t="shared" si="12"/>
        <v>0</v>
      </c>
      <c r="K161" s="33" t="str">
        <f t="shared" si="13"/>
        <v>KÉM</v>
      </c>
      <c r="L161" s="401" t="s">
        <v>1144</v>
      </c>
      <c r="M161" s="247" t="s">
        <v>1526</v>
      </c>
      <c r="N161" s="356" t="s">
        <v>1525</v>
      </c>
      <c r="O161" s="150" t="s">
        <v>1438</v>
      </c>
    </row>
    <row r="162" spans="1:23" s="35" customFormat="1" ht="21.75" customHeight="1">
      <c r="A162" s="31">
        <f t="shared" si="14"/>
        <v>22</v>
      </c>
      <c r="B162" s="342">
        <v>1921633998</v>
      </c>
      <c r="C162" s="123" t="s">
        <v>990</v>
      </c>
      <c r="D162" s="124" t="s">
        <v>996</v>
      </c>
      <c r="E162" s="438" t="s">
        <v>1223</v>
      </c>
      <c r="F162" s="126">
        <v>34910</v>
      </c>
      <c r="G162" s="229" t="s">
        <v>25</v>
      </c>
      <c r="H162" s="230">
        <v>70</v>
      </c>
      <c r="I162" s="230">
        <v>70</v>
      </c>
      <c r="J162" s="32">
        <f t="shared" si="12"/>
        <v>70</v>
      </c>
      <c r="K162" s="33" t="str">
        <f t="shared" si="13"/>
        <v>KHÁ</v>
      </c>
      <c r="L162" s="401"/>
      <c r="M162" s="357"/>
      <c r="N162" s="356"/>
      <c r="O162" s="150" t="s">
        <v>1438</v>
      </c>
    </row>
    <row r="163" spans="1:23" s="35" customFormat="1" ht="21.75" customHeight="1">
      <c r="A163" s="31">
        <f t="shared" si="14"/>
        <v>23</v>
      </c>
      <c r="B163" s="342">
        <v>2010230604</v>
      </c>
      <c r="C163" s="123" t="s">
        <v>1032</v>
      </c>
      <c r="D163" s="124" t="s">
        <v>1006</v>
      </c>
      <c r="E163" s="438" t="s">
        <v>1104</v>
      </c>
      <c r="F163" s="126">
        <v>35164</v>
      </c>
      <c r="G163" s="229" t="s">
        <v>23</v>
      </c>
      <c r="H163" s="230">
        <v>87</v>
      </c>
      <c r="I163" s="230">
        <v>80</v>
      </c>
      <c r="J163" s="32">
        <f t="shared" si="12"/>
        <v>83.5</v>
      </c>
      <c r="K163" s="33" t="str">
        <f t="shared" si="13"/>
        <v>TỐT</v>
      </c>
      <c r="L163" s="401"/>
      <c r="M163" s="357"/>
      <c r="N163" s="356"/>
      <c r="O163" s="150" t="s">
        <v>1290</v>
      </c>
    </row>
    <row r="164" spans="1:23" s="35" customFormat="1" ht="21.75" customHeight="1">
      <c r="A164" s="31">
        <f t="shared" si="14"/>
        <v>24</v>
      </c>
      <c r="B164" s="342">
        <v>2010347049</v>
      </c>
      <c r="C164" s="123" t="s">
        <v>1019</v>
      </c>
      <c r="D164" s="124" t="s">
        <v>1249</v>
      </c>
      <c r="E164" s="438" t="s">
        <v>1104</v>
      </c>
      <c r="F164" s="126">
        <v>35079</v>
      </c>
      <c r="G164" s="229" t="s">
        <v>23</v>
      </c>
      <c r="H164" s="230">
        <v>77</v>
      </c>
      <c r="I164" s="230">
        <v>79</v>
      </c>
      <c r="J164" s="32">
        <f t="shared" si="12"/>
        <v>78</v>
      </c>
      <c r="K164" s="33" t="str">
        <f t="shared" si="13"/>
        <v>KHÁ</v>
      </c>
      <c r="L164" s="401"/>
      <c r="M164" s="357"/>
      <c r="N164" s="356"/>
      <c r="O164" s="150" t="s">
        <v>1290</v>
      </c>
    </row>
    <row r="165" spans="1:23" s="35" customFormat="1" ht="21.75" customHeight="1">
      <c r="A165" s="31">
        <f t="shared" si="14"/>
        <v>25</v>
      </c>
      <c r="B165" s="342">
        <v>2020214157</v>
      </c>
      <c r="C165" s="123" t="s">
        <v>1118</v>
      </c>
      <c r="D165" s="124" t="s">
        <v>1084</v>
      </c>
      <c r="E165" s="438" t="s">
        <v>1083</v>
      </c>
      <c r="F165" s="126">
        <v>35224</v>
      </c>
      <c r="G165" s="229" t="s">
        <v>25</v>
      </c>
      <c r="H165" s="230"/>
      <c r="I165" s="230">
        <v>89</v>
      </c>
      <c r="J165" s="32">
        <f>I165</f>
        <v>89</v>
      </c>
      <c r="K165" s="33" t="str">
        <f t="shared" si="13"/>
        <v>TỐT</v>
      </c>
      <c r="L165" s="401" t="s">
        <v>1670</v>
      </c>
      <c r="M165" s="357" t="s">
        <v>1495</v>
      </c>
      <c r="N165" s="356" t="s">
        <v>1499</v>
      </c>
      <c r="O165" s="150" t="s">
        <v>1438</v>
      </c>
    </row>
    <row r="166" spans="1:23" s="35" customFormat="1" ht="21.75" customHeight="1">
      <c r="A166" s="31">
        <f t="shared" si="14"/>
        <v>26</v>
      </c>
      <c r="B166" s="342">
        <v>2020216466</v>
      </c>
      <c r="C166" s="123" t="s">
        <v>1030</v>
      </c>
      <c r="D166" s="124" t="s">
        <v>1213</v>
      </c>
      <c r="E166" s="438" t="s">
        <v>1068</v>
      </c>
      <c r="F166" s="126">
        <v>35354</v>
      </c>
      <c r="G166" s="229" t="s">
        <v>13</v>
      </c>
      <c r="H166" s="230">
        <v>85</v>
      </c>
      <c r="I166" s="230">
        <v>85</v>
      </c>
      <c r="J166" s="32">
        <f t="shared" ref="J166:J197" si="15">(H166+I166)/2</f>
        <v>85</v>
      </c>
      <c r="K166" s="33" t="str">
        <f t="shared" si="13"/>
        <v>TỐT</v>
      </c>
      <c r="L166" s="401"/>
      <c r="M166" s="357"/>
      <c r="N166" s="356"/>
      <c r="O166" s="150" t="s">
        <v>1290</v>
      </c>
    </row>
    <row r="167" spans="1:23" s="35" customFormat="1" ht="21.75" customHeight="1">
      <c r="A167" s="31">
        <f t="shared" si="14"/>
        <v>27</v>
      </c>
      <c r="B167" s="342">
        <v>2020245785</v>
      </c>
      <c r="C167" s="123" t="s">
        <v>1030</v>
      </c>
      <c r="D167" s="124" t="s">
        <v>986</v>
      </c>
      <c r="E167" s="438" t="s">
        <v>998</v>
      </c>
      <c r="F167" s="126">
        <v>34944</v>
      </c>
      <c r="G167" s="229" t="s">
        <v>23</v>
      </c>
      <c r="H167" s="230">
        <v>85</v>
      </c>
      <c r="I167" s="230">
        <v>85</v>
      </c>
      <c r="J167" s="32">
        <f t="shared" si="15"/>
        <v>85</v>
      </c>
      <c r="K167" s="33" t="str">
        <f t="shared" si="13"/>
        <v>TỐT</v>
      </c>
      <c r="L167" s="401"/>
      <c r="M167" s="357"/>
      <c r="N167" s="356"/>
      <c r="O167" s="150" t="s">
        <v>1290</v>
      </c>
    </row>
    <row r="168" spans="1:23" s="35" customFormat="1" ht="21.75" customHeight="1">
      <c r="A168" s="31">
        <f t="shared" si="14"/>
        <v>28</v>
      </c>
      <c r="B168" s="342">
        <v>2020250509</v>
      </c>
      <c r="C168" s="123" t="s">
        <v>979</v>
      </c>
      <c r="D168" s="124" t="s">
        <v>1105</v>
      </c>
      <c r="E168" s="438" t="s">
        <v>1045</v>
      </c>
      <c r="F168" s="126">
        <v>35138</v>
      </c>
      <c r="G168" s="229" t="s">
        <v>24</v>
      </c>
      <c r="H168" s="230">
        <v>90</v>
      </c>
      <c r="I168" s="230">
        <v>90</v>
      </c>
      <c r="J168" s="32">
        <f t="shared" si="15"/>
        <v>90</v>
      </c>
      <c r="K168" s="33" t="str">
        <f t="shared" si="13"/>
        <v>X SẮC</v>
      </c>
      <c r="L168" s="401"/>
      <c r="M168" s="357"/>
      <c r="N168" s="356"/>
      <c r="O168" s="150" t="s">
        <v>1457</v>
      </c>
    </row>
    <row r="169" spans="1:23" s="35" customFormat="1" ht="21.75" customHeight="1">
      <c r="A169" s="31">
        <f t="shared" si="14"/>
        <v>29</v>
      </c>
      <c r="B169" s="342">
        <v>2020250516</v>
      </c>
      <c r="C169" s="123" t="s">
        <v>987</v>
      </c>
      <c r="D169" s="124" t="s">
        <v>1038</v>
      </c>
      <c r="E169" s="438" t="s">
        <v>1104</v>
      </c>
      <c r="F169" s="126">
        <v>35213</v>
      </c>
      <c r="G169" s="229" t="s">
        <v>26</v>
      </c>
      <c r="H169" s="230">
        <v>70</v>
      </c>
      <c r="I169" s="230">
        <v>86</v>
      </c>
      <c r="J169" s="32">
        <f t="shared" si="15"/>
        <v>78</v>
      </c>
      <c r="K169" s="33" t="str">
        <f t="shared" si="13"/>
        <v>KHÁ</v>
      </c>
      <c r="L169" s="401"/>
      <c r="M169" s="357"/>
      <c r="N169" s="356"/>
      <c r="O169" s="150" t="s">
        <v>1407</v>
      </c>
    </row>
    <row r="170" spans="1:23" s="35" customFormat="1" ht="21.75" customHeight="1">
      <c r="A170" s="31">
        <f t="shared" si="14"/>
        <v>30</v>
      </c>
      <c r="B170" s="342">
        <v>2020250568</v>
      </c>
      <c r="C170" s="123" t="s">
        <v>990</v>
      </c>
      <c r="D170" s="124" t="s">
        <v>1011</v>
      </c>
      <c r="E170" s="438" t="s">
        <v>1139</v>
      </c>
      <c r="F170" s="126">
        <v>35019</v>
      </c>
      <c r="G170" s="229" t="s">
        <v>24</v>
      </c>
      <c r="H170" s="230">
        <v>85</v>
      </c>
      <c r="I170" s="230">
        <v>80</v>
      </c>
      <c r="J170" s="32">
        <f t="shared" si="15"/>
        <v>82.5</v>
      </c>
      <c r="K170" s="33" t="str">
        <f t="shared" si="13"/>
        <v>TỐT</v>
      </c>
      <c r="L170" s="401"/>
      <c r="M170" s="357"/>
      <c r="N170" s="356"/>
      <c r="O170" s="150" t="s">
        <v>1457</v>
      </c>
    </row>
    <row r="171" spans="1:23" s="35" customFormat="1" ht="21.75" customHeight="1">
      <c r="A171" s="31">
        <f t="shared" si="14"/>
        <v>31</v>
      </c>
      <c r="B171" s="342">
        <v>2020250638</v>
      </c>
      <c r="C171" s="123" t="s">
        <v>987</v>
      </c>
      <c r="D171" s="124" t="s">
        <v>1038</v>
      </c>
      <c r="E171" s="438" t="s">
        <v>1177</v>
      </c>
      <c r="F171" s="126">
        <v>34853</v>
      </c>
      <c r="G171" s="229" t="s">
        <v>24</v>
      </c>
      <c r="H171" s="230">
        <v>83</v>
      </c>
      <c r="I171" s="230">
        <v>84</v>
      </c>
      <c r="J171" s="32">
        <f t="shared" si="15"/>
        <v>83.5</v>
      </c>
      <c r="K171" s="33" t="str">
        <f t="shared" si="13"/>
        <v>TỐT</v>
      </c>
      <c r="L171" s="401"/>
      <c r="M171" s="357"/>
      <c r="N171" s="356"/>
      <c r="O171" s="150" t="s">
        <v>1457</v>
      </c>
    </row>
    <row r="172" spans="1:23" s="35" customFormat="1" ht="21.75" customHeight="1">
      <c r="A172" s="31">
        <f t="shared" si="14"/>
        <v>32</v>
      </c>
      <c r="B172" s="342">
        <v>2020250654</v>
      </c>
      <c r="C172" s="123" t="s">
        <v>993</v>
      </c>
      <c r="D172" s="124" t="s">
        <v>1412</v>
      </c>
      <c r="E172" s="438" t="s">
        <v>1050</v>
      </c>
      <c r="F172" s="126">
        <v>35078</v>
      </c>
      <c r="G172" s="229" t="s">
        <v>25</v>
      </c>
      <c r="H172" s="230">
        <v>85</v>
      </c>
      <c r="I172" s="230">
        <v>84</v>
      </c>
      <c r="J172" s="32">
        <f t="shared" si="15"/>
        <v>84.5</v>
      </c>
      <c r="K172" s="33" t="str">
        <f t="shared" si="13"/>
        <v>TỐT</v>
      </c>
      <c r="L172" s="401"/>
      <c r="M172" s="357"/>
      <c r="N172" s="356"/>
      <c r="O172" s="150" t="s">
        <v>1438</v>
      </c>
    </row>
    <row r="173" spans="1:23" s="38" customFormat="1" ht="21.75" customHeight="1">
      <c r="A173" s="31">
        <f t="shared" si="14"/>
        <v>33</v>
      </c>
      <c r="B173" s="342">
        <v>2020250770</v>
      </c>
      <c r="C173" s="123" t="s">
        <v>1015</v>
      </c>
      <c r="D173" s="124" t="s">
        <v>1083</v>
      </c>
      <c r="E173" s="438" t="s">
        <v>1073</v>
      </c>
      <c r="F173" s="126">
        <v>35199</v>
      </c>
      <c r="G173" s="229" t="s">
        <v>13</v>
      </c>
      <c r="H173" s="230">
        <v>84</v>
      </c>
      <c r="I173" s="230">
        <v>86</v>
      </c>
      <c r="J173" s="32">
        <f t="shared" si="15"/>
        <v>85</v>
      </c>
      <c r="K173" s="33" t="str">
        <f t="shared" ref="K173:K204" si="16">IF(J173&gt;=90,"X SẮC",IF(J173&gt;=80,"TỐT",IF(J173&gt;=65,"KHÁ",IF(J173&gt;=50,"T. BÌNH",IF(J173&gt;=35,"YẾU","KÉM")))))</f>
        <v>TỐT</v>
      </c>
      <c r="L173" s="401"/>
      <c r="M173" s="357"/>
      <c r="N173" s="356"/>
      <c r="O173" s="150" t="s">
        <v>1290</v>
      </c>
      <c r="P173" s="35"/>
      <c r="Q173" s="35"/>
      <c r="R173" s="35"/>
      <c r="S173" s="35"/>
      <c r="T173" s="35"/>
      <c r="U173" s="35"/>
      <c r="V173" s="35"/>
      <c r="W173" s="35"/>
    </row>
    <row r="174" spans="1:23" s="35" customFormat="1" ht="21.75" customHeight="1">
      <c r="A174" s="31">
        <f t="shared" si="14"/>
        <v>34</v>
      </c>
      <c r="B174" s="342">
        <v>2020252826</v>
      </c>
      <c r="C174" s="123" t="s">
        <v>990</v>
      </c>
      <c r="D174" s="124" t="s">
        <v>1247</v>
      </c>
      <c r="E174" s="438" t="s">
        <v>1102</v>
      </c>
      <c r="F174" s="126">
        <v>35343</v>
      </c>
      <c r="G174" s="229" t="s">
        <v>26</v>
      </c>
      <c r="H174" s="230">
        <v>87</v>
      </c>
      <c r="I174" s="230">
        <v>82</v>
      </c>
      <c r="J174" s="32">
        <f t="shared" si="15"/>
        <v>84.5</v>
      </c>
      <c r="K174" s="33" t="str">
        <f t="shared" si="16"/>
        <v>TỐT</v>
      </c>
      <c r="L174" s="401"/>
      <c r="M174" s="357"/>
      <c r="N174" s="356"/>
      <c r="O174" s="150" t="s">
        <v>1407</v>
      </c>
    </row>
    <row r="175" spans="1:23" s="35" customFormat="1" ht="21.75" customHeight="1">
      <c r="A175" s="31">
        <f t="shared" si="14"/>
        <v>35</v>
      </c>
      <c r="B175" s="342">
        <v>2020253111</v>
      </c>
      <c r="C175" s="123" t="s">
        <v>1245</v>
      </c>
      <c r="D175" s="124" t="s">
        <v>1027</v>
      </c>
      <c r="E175" s="438" t="s">
        <v>1002</v>
      </c>
      <c r="F175" s="126">
        <v>35069</v>
      </c>
      <c r="G175" s="229" t="s">
        <v>23</v>
      </c>
      <c r="H175" s="230">
        <v>93</v>
      </c>
      <c r="I175" s="230">
        <v>87</v>
      </c>
      <c r="J175" s="32">
        <f t="shared" si="15"/>
        <v>90</v>
      </c>
      <c r="K175" s="33" t="str">
        <f t="shared" si="16"/>
        <v>X SẮC</v>
      </c>
      <c r="L175" s="401"/>
      <c r="M175" s="357"/>
      <c r="N175" s="356"/>
      <c r="O175" s="150" t="s">
        <v>1290</v>
      </c>
    </row>
    <row r="176" spans="1:23" s="35" customFormat="1" ht="21.75" customHeight="1">
      <c r="A176" s="31">
        <f t="shared" si="14"/>
        <v>36</v>
      </c>
      <c r="B176" s="342">
        <v>2020253124</v>
      </c>
      <c r="C176" s="123" t="s">
        <v>1030</v>
      </c>
      <c r="D176" s="124" t="s">
        <v>1011</v>
      </c>
      <c r="E176" s="438" t="s">
        <v>1392</v>
      </c>
      <c r="F176" s="126">
        <v>33919</v>
      </c>
      <c r="G176" s="229" t="s">
        <v>26</v>
      </c>
      <c r="H176" s="230">
        <v>85</v>
      </c>
      <c r="I176" s="230">
        <v>83</v>
      </c>
      <c r="J176" s="32">
        <f t="shared" si="15"/>
        <v>84</v>
      </c>
      <c r="K176" s="33" t="str">
        <f t="shared" si="16"/>
        <v>TỐT</v>
      </c>
      <c r="L176" s="401"/>
      <c r="M176" s="357"/>
      <c r="N176" s="356"/>
      <c r="O176" s="150" t="s">
        <v>1407</v>
      </c>
    </row>
    <row r="177" spans="1:15" s="35" customFormat="1" ht="21.75" customHeight="1">
      <c r="A177" s="31">
        <f t="shared" si="14"/>
        <v>37</v>
      </c>
      <c r="B177" s="342">
        <v>2020253448</v>
      </c>
      <c r="C177" s="123" t="s">
        <v>1010</v>
      </c>
      <c r="D177" s="124" t="s">
        <v>1172</v>
      </c>
      <c r="E177" s="438" t="s">
        <v>1040</v>
      </c>
      <c r="F177" s="126">
        <v>35000</v>
      </c>
      <c r="G177" s="229" t="s">
        <v>24</v>
      </c>
      <c r="H177" s="230">
        <v>90</v>
      </c>
      <c r="I177" s="230">
        <v>88</v>
      </c>
      <c r="J177" s="32">
        <f t="shared" si="15"/>
        <v>89</v>
      </c>
      <c r="K177" s="33" t="str">
        <f t="shared" si="16"/>
        <v>TỐT</v>
      </c>
      <c r="L177" s="401"/>
      <c r="M177" s="357"/>
      <c r="N177" s="356"/>
      <c r="O177" s="150" t="s">
        <v>1457</v>
      </c>
    </row>
    <row r="178" spans="1:15" s="35" customFormat="1" ht="21.75" customHeight="1">
      <c r="A178" s="31">
        <f t="shared" si="14"/>
        <v>38</v>
      </c>
      <c r="B178" s="342">
        <v>2020253497</v>
      </c>
      <c r="C178" s="123" t="s">
        <v>1019</v>
      </c>
      <c r="D178" s="124" t="s">
        <v>1066</v>
      </c>
      <c r="E178" s="438" t="s">
        <v>1123</v>
      </c>
      <c r="F178" s="126">
        <v>35429</v>
      </c>
      <c r="G178" s="229" t="s">
        <v>26</v>
      </c>
      <c r="H178" s="230">
        <v>90</v>
      </c>
      <c r="I178" s="230">
        <v>82</v>
      </c>
      <c r="J178" s="32">
        <f t="shared" si="15"/>
        <v>86</v>
      </c>
      <c r="K178" s="33" t="str">
        <f t="shared" si="16"/>
        <v>TỐT</v>
      </c>
      <c r="L178" s="401"/>
      <c r="M178" s="357"/>
      <c r="N178" s="356"/>
      <c r="O178" s="150" t="s">
        <v>1407</v>
      </c>
    </row>
    <row r="179" spans="1:15" s="35" customFormat="1" ht="21.75" customHeight="1">
      <c r="A179" s="31">
        <f t="shared" si="14"/>
        <v>39</v>
      </c>
      <c r="B179" s="342">
        <v>2020253500</v>
      </c>
      <c r="C179" s="123" t="s">
        <v>993</v>
      </c>
      <c r="D179" s="124" t="s">
        <v>1011</v>
      </c>
      <c r="E179" s="438" t="s">
        <v>1040</v>
      </c>
      <c r="F179" s="126">
        <v>35095</v>
      </c>
      <c r="G179" s="229" t="s">
        <v>24</v>
      </c>
      <c r="H179" s="230">
        <v>90</v>
      </c>
      <c r="I179" s="230">
        <v>90</v>
      </c>
      <c r="J179" s="32">
        <f t="shared" si="15"/>
        <v>90</v>
      </c>
      <c r="K179" s="33" t="str">
        <f t="shared" si="16"/>
        <v>X SẮC</v>
      </c>
      <c r="L179" s="401"/>
      <c r="M179" s="357"/>
      <c r="N179" s="356"/>
      <c r="O179" s="150" t="s">
        <v>1457</v>
      </c>
    </row>
    <row r="180" spans="1:15" s="35" customFormat="1" ht="21.75" customHeight="1">
      <c r="A180" s="31">
        <f t="shared" si="14"/>
        <v>40</v>
      </c>
      <c r="B180" s="342">
        <v>2020253546</v>
      </c>
      <c r="C180" s="123" t="s">
        <v>990</v>
      </c>
      <c r="D180" s="124" t="s">
        <v>1262</v>
      </c>
      <c r="E180" s="438" t="s">
        <v>1263</v>
      </c>
      <c r="F180" s="126">
        <v>35401</v>
      </c>
      <c r="G180" s="229" t="s">
        <v>13</v>
      </c>
      <c r="H180" s="230">
        <v>87</v>
      </c>
      <c r="I180" s="230">
        <v>86</v>
      </c>
      <c r="J180" s="32">
        <f t="shared" si="15"/>
        <v>86.5</v>
      </c>
      <c r="K180" s="33" t="str">
        <f t="shared" si="16"/>
        <v>TỐT</v>
      </c>
      <c r="L180" s="401"/>
      <c r="M180" s="357"/>
      <c r="N180" s="356"/>
      <c r="O180" s="150" t="s">
        <v>1290</v>
      </c>
    </row>
    <row r="181" spans="1:15" s="35" customFormat="1" ht="21.75" customHeight="1">
      <c r="A181" s="31">
        <f t="shared" si="14"/>
        <v>41</v>
      </c>
      <c r="B181" s="342">
        <v>2020253564</v>
      </c>
      <c r="C181" s="123" t="s">
        <v>979</v>
      </c>
      <c r="D181" s="124" t="s">
        <v>1125</v>
      </c>
      <c r="E181" s="438" t="s">
        <v>1023</v>
      </c>
      <c r="F181" s="126">
        <v>35318</v>
      </c>
      <c r="G181" s="229" t="s">
        <v>24</v>
      </c>
      <c r="H181" s="230">
        <v>83</v>
      </c>
      <c r="I181" s="230">
        <v>82</v>
      </c>
      <c r="J181" s="32">
        <f t="shared" si="15"/>
        <v>82.5</v>
      </c>
      <c r="K181" s="33" t="str">
        <f t="shared" si="16"/>
        <v>TỐT</v>
      </c>
      <c r="L181" s="401"/>
      <c r="M181" s="357"/>
      <c r="N181" s="356"/>
      <c r="O181" s="150" t="s">
        <v>1457</v>
      </c>
    </row>
    <row r="182" spans="1:15" s="35" customFormat="1" ht="21.75" customHeight="1">
      <c r="A182" s="31">
        <f t="shared" si="14"/>
        <v>42</v>
      </c>
      <c r="B182" s="342">
        <v>2020253575</v>
      </c>
      <c r="C182" s="123" t="s">
        <v>997</v>
      </c>
      <c r="D182" s="124" t="s">
        <v>1011</v>
      </c>
      <c r="E182" s="438" t="s">
        <v>1216</v>
      </c>
      <c r="F182" s="126">
        <v>35000</v>
      </c>
      <c r="G182" s="229" t="s">
        <v>23</v>
      </c>
      <c r="H182" s="230">
        <v>94</v>
      </c>
      <c r="I182" s="230">
        <v>92</v>
      </c>
      <c r="J182" s="32">
        <f t="shared" si="15"/>
        <v>93</v>
      </c>
      <c r="K182" s="33" t="str">
        <f t="shared" si="16"/>
        <v>X SẮC</v>
      </c>
      <c r="L182" s="401"/>
      <c r="M182" s="357"/>
      <c r="N182" s="356"/>
      <c r="O182" s="150" t="s">
        <v>1290</v>
      </c>
    </row>
    <row r="183" spans="1:15" s="35" customFormat="1" ht="21.75" customHeight="1">
      <c r="A183" s="31">
        <f t="shared" si="14"/>
        <v>43</v>
      </c>
      <c r="B183" s="342">
        <v>2020253599</v>
      </c>
      <c r="C183" s="123" t="s">
        <v>990</v>
      </c>
      <c r="D183" s="124" t="s">
        <v>1097</v>
      </c>
      <c r="E183" s="438" t="s">
        <v>1009</v>
      </c>
      <c r="F183" s="126">
        <v>35195</v>
      </c>
      <c r="G183" s="229" t="s">
        <v>23</v>
      </c>
      <c r="H183" s="230">
        <v>87</v>
      </c>
      <c r="I183" s="230">
        <v>82</v>
      </c>
      <c r="J183" s="32">
        <f t="shared" si="15"/>
        <v>84.5</v>
      </c>
      <c r="K183" s="33" t="str">
        <f t="shared" si="16"/>
        <v>TỐT</v>
      </c>
      <c r="L183" s="401"/>
      <c r="M183" s="357"/>
      <c r="N183" s="356"/>
      <c r="O183" s="150" t="s">
        <v>1290</v>
      </c>
    </row>
    <row r="184" spans="1:15" s="35" customFormat="1" ht="21.75" customHeight="1">
      <c r="A184" s="31">
        <f t="shared" si="14"/>
        <v>44</v>
      </c>
      <c r="B184" s="342">
        <v>2020253624</v>
      </c>
      <c r="C184" s="123" t="s">
        <v>1019</v>
      </c>
      <c r="D184" s="124" t="s">
        <v>1006</v>
      </c>
      <c r="E184" s="438" t="s">
        <v>1237</v>
      </c>
      <c r="F184" s="126">
        <v>35165</v>
      </c>
      <c r="G184" s="229" t="s">
        <v>23</v>
      </c>
      <c r="H184" s="230">
        <v>93</v>
      </c>
      <c r="I184" s="230">
        <v>90</v>
      </c>
      <c r="J184" s="32">
        <f t="shared" si="15"/>
        <v>91.5</v>
      </c>
      <c r="K184" s="33" t="str">
        <f t="shared" si="16"/>
        <v>X SẮC</v>
      </c>
      <c r="L184" s="401"/>
      <c r="M184" s="357"/>
      <c r="N184" s="356"/>
      <c r="O184" s="150" t="s">
        <v>1290</v>
      </c>
    </row>
    <row r="185" spans="1:15" s="35" customFormat="1" ht="21.75" customHeight="1">
      <c r="A185" s="31">
        <f t="shared" si="14"/>
        <v>45</v>
      </c>
      <c r="B185" s="342">
        <v>2020253625</v>
      </c>
      <c r="C185" s="123" t="s">
        <v>993</v>
      </c>
      <c r="D185" s="124" t="s">
        <v>985</v>
      </c>
      <c r="E185" s="438" t="s">
        <v>1037</v>
      </c>
      <c r="F185" s="126">
        <v>35427</v>
      </c>
      <c r="G185" s="229" t="s">
        <v>24</v>
      </c>
      <c r="H185" s="230">
        <v>95</v>
      </c>
      <c r="I185" s="230">
        <v>92</v>
      </c>
      <c r="J185" s="32">
        <f t="shared" si="15"/>
        <v>93.5</v>
      </c>
      <c r="K185" s="33" t="str">
        <f t="shared" si="16"/>
        <v>X SẮC</v>
      </c>
      <c r="L185" s="401"/>
      <c r="M185" s="357"/>
      <c r="N185" s="356"/>
      <c r="O185" s="150" t="s">
        <v>1457</v>
      </c>
    </row>
    <row r="186" spans="1:15" s="35" customFormat="1" ht="21.75" customHeight="1">
      <c r="A186" s="31">
        <f t="shared" si="14"/>
        <v>46</v>
      </c>
      <c r="B186" s="342">
        <v>2020253629</v>
      </c>
      <c r="C186" s="123" t="s">
        <v>979</v>
      </c>
      <c r="D186" s="124" t="s">
        <v>1267</v>
      </c>
      <c r="E186" s="438" t="s">
        <v>1073</v>
      </c>
      <c r="F186" s="126">
        <v>35151</v>
      </c>
      <c r="G186" s="229" t="s">
        <v>13</v>
      </c>
      <c r="H186" s="230">
        <v>77</v>
      </c>
      <c r="I186" s="230">
        <v>87</v>
      </c>
      <c r="J186" s="32">
        <f t="shared" si="15"/>
        <v>82</v>
      </c>
      <c r="K186" s="33" t="str">
        <f t="shared" si="16"/>
        <v>TỐT</v>
      </c>
      <c r="L186" s="401"/>
      <c r="M186" s="357"/>
      <c r="N186" s="356"/>
      <c r="O186" s="150" t="s">
        <v>1290</v>
      </c>
    </row>
    <row r="187" spans="1:15" s="35" customFormat="1" ht="21.75" customHeight="1">
      <c r="A187" s="31">
        <f t="shared" si="14"/>
        <v>47</v>
      </c>
      <c r="B187" s="342">
        <v>2020253800</v>
      </c>
      <c r="C187" s="123" t="s">
        <v>979</v>
      </c>
      <c r="D187" s="124" t="s">
        <v>1103</v>
      </c>
      <c r="E187" s="438" t="s">
        <v>1104</v>
      </c>
      <c r="F187" s="126">
        <v>35209</v>
      </c>
      <c r="G187" s="229" t="s">
        <v>26</v>
      </c>
      <c r="H187" s="230">
        <v>90</v>
      </c>
      <c r="I187" s="230">
        <v>87</v>
      </c>
      <c r="J187" s="32">
        <f t="shared" si="15"/>
        <v>88.5</v>
      </c>
      <c r="K187" s="33" t="str">
        <f t="shared" si="16"/>
        <v>TỐT</v>
      </c>
      <c r="L187" s="401"/>
      <c r="M187" s="357"/>
      <c r="N187" s="356"/>
      <c r="O187" s="150" t="s">
        <v>1407</v>
      </c>
    </row>
    <row r="188" spans="1:15" s="35" customFormat="1" ht="21.75" customHeight="1">
      <c r="A188" s="31">
        <f t="shared" si="14"/>
        <v>48</v>
      </c>
      <c r="B188" s="342">
        <v>2020253837</v>
      </c>
      <c r="C188" s="123" t="s">
        <v>993</v>
      </c>
      <c r="D188" s="124" t="s">
        <v>1014</v>
      </c>
      <c r="E188" s="438" t="s">
        <v>1035</v>
      </c>
      <c r="F188" s="126">
        <v>35204</v>
      </c>
      <c r="G188" s="229" t="s">
        <v>13</v>
      </c>
      <c r="H188" s="230">
        <v>77</v>
      </c>
      <c r="I188" s="230">
        <v>86</v>
      </c>
      <c r="J188" s="32">
        <f t="shared" si="15"/>
        <v>81.5</v>
      </c>
      <c r="K188" s="33" t="str">
        <f t="shared" si="16"/>
        <v>TỐT</v>
      </c>
      <c r="L188" s="401"/>
      <c r="M188" s="357"/>
      <c r="N188" s="356"/>
      <c r="O188" s="150" t="s">
        <v>1290</v>
      </c>
    </row>
    <row r="189" spans="1:15" s="35" customFormat="1" ht="21.75" customHeight="1">
      <c r="A189" s="31">
        <f t="shared" si="14"/>
        <v>49</v>
      </c>
      <c r="B189" s="342">
        <v>2020253861</v>
      </c>
      <c r="C189" s="123" t="s">
        <v>979</v>
      </c>
      <c r="D189" s="124" t="s">
        <v>1022</v>
      </c>
      <c r="E189" s="438" t="s">
        <v>1028</v>
      </c>
      <c r="F189" s="126">
        <v>35060</v>
      </c>
      <c r="G189" s="229" t="s">
        <v>24</v>
      </c>
      <c r="H189" s="230">
        <v>81</v>
      </c>
      <c r="I189" s="230">
        <v>83</v>
      </c>
      <c r="J189" s="32">
        <f t="shared" si="15"/>
        <v>82</v>
      </c>
      <c r="K189" s="33" t="str">
        <f t="shared" si="16"/>
        <v>TỐT</v>
      </c>
      <c r="L189" s="401"/>
      <c r="M189" s="357"/>
      <c r="N189" s="356"/>
      <c r="O189" s="150" t="s">
        <v>1457</v>
      </c>
    </row>
    <row r="190" spans="1:15" s="35" customFormat="1" ht="21.75" customHeight="1">
      <c r="A190" s="31">
        <f t="shared" si="14"/>
        <v>50</v>
      </c>
      <c r="B190" s="342">
        <v>2020253945</v>
      </c>
      <c r="C190" s="123" t="s">
        <v>990</v>
      </c>
      <c r="D190" s="124" t="s">
        <v>1048</v>
      </c>
      <c r="E190" s="438" t="s">
        <v>988</v>
      </c>
      <c r="F190" s="126">
        <v>35404</v>
      </c>
      <c r="G190" s="229" t="s">
        <v>13</v>
      </c>
      <c r="H190" s="230">
        <v>96</v>
      </c>
      <c r="I190" s="230">
        <v>95</v>
      </c>
      <c r="J190" s="32">
        <f t="shared" si="15"/>
        <v>95.5</v>
      </c>
      <c r="K190" s="33" t="str">
        <f t="shared" si="16"/>
        <v>X SẮC</v>
      </c>
      <c r="L190" s="401"/>
      <c r="M190" s="357"/>
      <c r="N190" s="356"/>
      <c r="O190" s="150" t="s">
        <v>1290</v>
      </c>
    </row>
    <row r="191" spans="1:15" s="35" customFormat="1" ht="21.75" customHeight="1">
      <c r="A191" s="31">
        <f t="shared" si="14"/>
        <v>51</v>
      </c>
      <c r="B191" s="342">
        <v>2020253997</v>
      </c>
      <c r="C191" s="123" t="s">
        <v>987</v>
      </c>
      <c r="D191" s="124" t="s">
        <v>1194</v>
      </c>
      <c r="E191" s="438" t="s">
        <v>1083</v>
      </c>
      <c r="F191" s="126">
        <v>35036</v>
      </c>
      <c r="G191" s="229" t="s">
        <v>25</v>
      </c>
      <c r="H191" s="230">
        <v>85</v>
      </c>
      <c r="I191" s="230">
        <v>84</v>
      </c>
      <c r="J191" s="32">
        <f t="shared" si="15"/>
        <v>84.5</v>
      </c>
      <c r="K191" s="33" t="str">
        <f t="shared" si="16"/>
        <v>TỐT</v>
      </c>
      <c r="L191" s="401"/>
      <c r="M191" s="357"/>
      <c r="N191" s="356"/>
      <c r="O191" s="150" t="s">
        <v>1438</v>
      </c>
    </row>
    <row r="192" spans="1:15" s="35" customFormat="1" ht="21.75" customHeight="1">
      <c r="A192" s="31">
        <f t="shared" si="14"/>
        <v>52</v>
      </c>
      <c r="B192" s="342">
        <v>2020254097</v>
      </c>
      <c r="C192" s="123" t="s">
        <v>1032</v>
      </c>
      <c r="D192" s="124" t="s">
        <v>1011</v>
      </c>
      <c r="E192" s="438" t="s">
        <v>1100</v>
      </c>
      <c r="F192" s="126">
        <v>35350</v>
      </c>
      <c r="G192" s="229" t="s">
        <v>25</v>
      </c>
      <c r="H192" s="230">
        <v>83</v>
      </c>
      <c r="I192" s="230">
        <v>84</v>
      </c>
      <c r="J192" s="32">
        <f t="shared" si="15"/>
        <v>83.5</v>
      </c>
      <c r="K192" s="33" t="str">
        <f t="shared" si="16"/>
        <v>TỐT</v>
      </c>
      <c r="L192" s="401"/>
      <c r="M192" s="357"/>
      <c r="N192" s="356"/>
      <c r="O192" s="150" t="s">
        <v>1438</v>
      </c>
    </row>
    <row r="193" spans="1:15" s="35" customFormat="1" ht="21.75" customHeight="1">
      <c r="A193" s="31">
        <f t="shared" si="14"/>
        <v>53</v>
      </c>
      <c r="B193" s="342">
        <v>2020254155</v>
      </c>
      <c r="C193" s="123" t="s">
        <v>987</v>
      </c>
      <c r="D193" s="124" t="s">
        <v>1249</v>
      </c>
      <c r="E193" s="438" t="s">
        <v>1109</v>
      </c>
      <c r="F193" s="126">
        <v>35348</v>
      </c>
      <c r="G193" s="229" t="s">
        <v>26</v>
      </c>
      <c r="H193" s="230">
        <v>87</v>
      </c>
      <c r="I193" s="230">
        <v>83</v>
      </c>
      <c r="J193" s="32">
        <f t="shared" si="15"/>
        <v>85</v>
      </c>
      <c r="K193" s="33" t="str">
        <f t="shared" si="16"/>
        <v>TỐT</v>
      </c>
      <c r="L193" s="401"/>
      <c r="M193" s="357"/>
      <c r="N193" s="356"/>
      <c r="O193" s="150" t="s">
        <v>1407</v>
      </c>
    </row>
    <row r="194" spans="1:15" s="35" customFormat="1" ht="21.75" customHeight="1">
      <c r="A194" s="31">
        <f t="shared" si="14"/>
        <v>54</v>
      </c>
      <c r="B194" s="342">
        <v>2020254267</v>
      </c>
      <c r="C194" s="123" t="s">
        <v>1052</v>
      </c>
      <c r="D194" s="124" t="s">
        <v>1043</v>
      </c>
      <c r="E194" s="438" t="s">
        <v>1261</v>
      </c>
      <c r="F194" s="126">
        <v>34994</v>
      </c>
      <c r="G194" s="229" t="s">
        <v>13</v>
      </c>
      <c r="H194" s="230">
        <v>87</v>
      </c>
      <c r="I194" s="230">
        <v>86</v>
      </c>
      <c r="J194" s="32">
        <f t="shared" si="15"/>
        <v>86.5</v>
      </c>
      <c r="K194" s="33" t="str">
        <f t="shared" si="16"/>
        <v>TỐT</v>
      </c>
      <c r="L194" s="401"/>
      <c r="M194" s="357"/>
      <c r="N194" s="356"/>
      <c r="O194" s="150" t="s">
        <v>1290</v>
      </c>
    </row>
    <row r="195" spans="1:15" s="35" customFormat="1" ht="21.75" customHeight="1">
      <c r="A195" s="31">
        <f t="shared" si="14"/>
        <v>55</v>
      </c>
      <c r="B195" s="342">
        <v>2020254326</v>
      </c>
      <c r="C195" s="123" t="s">
        <v>979</v>
      </c>
      <c r="D195" s="124" t="s">
        <v>1409</v>
      </c>
      <c r="E195" s="438" t="s">
        <v>1091</v>
      </c>
      <c r="F195" s="126">
        <v>35032</v>
      </c>
      <c r="G195" s="229" t="s">
        <v>25</v>
      </c>
      <c r="H195" s="230">
        <v>97</v>
      </c>
      <c r="I195" s="230">
        <v>84</v>
      </c>
      <c r="J195" s="32">
        <f t="shared" si="15"/>
        <v>90.5</v>
      </c>
      <c r="K195" s="33" t="str">
        <f t="shared" si="16"/>
        <v>X SẮC</v>
      </c>
      <c r="L195" s="401"/>
      <c r="M195" s="357"/>
      <c r="N195" s="356"/>
      <c r="O195" s="150" t="s">
        <v>1438</v>
      </c>
    </row>
    <row r="196" spans="1:15" s="35" customFormat="1" ht="21.75" customHeight="1">
      <c r="A196" s="31">
        <f t="shared" si="14"/>
        <v>56</v>
      </c>
      <c r="B196" s="342">
        <v>2020254339</v>
      </c>
      <c r="C196" s="123" t="s">
        <v>990</v>
      </c>
      <c r="D196" s="124" t="s">
        <v>1398</v>
      </c>
      <c r="E196" s="438" t="s">
        <v>1328</v>
      </c>
      <c r="F196" s="126">
        <v>35364</v>
      </c>
      <c r="G196" s="229" t="s">
        <v>26</v>
      </c>
      <c r="H196" s="230">
        <v>78</v>
      </c>
      <c r="I196" s="230">
        <v>87</v>
      </c>
      <c r="J196" s="32">
        <f t="shared" si="15"/>
        <v>82.5</v>
      </c>
      <c r="K196" s="33" t="str">
        <f t="shared" si="16"/>
        <v>TỐT</v>
      </c>
      <c r="L196" s="401"/>
      <c r="M196" s="357"/>
      <c r="N196" s="356"/>
      <c r="O196" s="150" t="s">
        <v>1407</v>
      </c>
    </row>
    <row r="197" spans="1:15" s="35" customFormat="1" ht="21.75" customHeight="1">
      <c r="A197" s="31">
        <f t="shared" si="14"/>
        <v>57</v>
      </c>
      <c r="B197" s="342">
        <v>2020254372</v>
      </c>
      <c r="C197" s="123" t="s">
        <v>1019</v>
      </c>
      <c r="D197" s="124" t="s">
        <v>1011</v>
      </c>
      <c r="E197" s="438" t="s">
        <v>1091</v>
      </c>
      <c r="F197" s="126">
        <v>35066</v>
      </c>
      <c r="G197" s="229" t="s">
        <v>25</v>
      </c>
      <c r="H197" s="230">
        <v>85</v>
      </c>
      <c r="I197" s="230">
        <v>84</v>
      </c>
      <c r="J197" s="32">
        <f t="shared" si="15"/>
        <v>84.5</v>
      </c>
      <c r="K197" s="33" t="str">
        <f t="shared" si="16"/>
        <v>TỐT</v>
      </c>
      <c r="L197" s="401"/>
      <c r="M197" s="357"/>
      <c r="N197" s="356"/>
      <c r="O197" s="150" t="s">
        <v>1438</v>
      </c>
    </row>
    <row r="198" spans="1:15" s="35" customFormat="1" ht="21.75" customHeight="1">
      <c r="A198" s="31">
        <f t="shared" si="14"/>
        <v>58</v>
      </c>
      <c r="B198" s="342">
        <v>2020254394</v>
      </c>
      <c r="C198" s="123" t="s">
        <v>999</v>
      </c>
      <c r="D198" s="124" t="s">
        <v>1281</v>
      </c>
      <c r="E198" s="438" t="s">
        <v>1024</v>
      </c>
      <c r="F198" s="126">
        <v>35355</v>
      </c>
      <c r="G198" s="229" t="s">
        <v>24</v>
      </c>
      <c r="H198" s="230">
        <v>83</v>
      </c>
      <c r="I198" s="230">
        <v>83</v>
      </c>
      <c r="J198" s="32">
        <f t="shared" ref="J198:J229" si="17">(H198+I198)/2</f>
        <v>83</v>
      </c>
      <c r="K198" s="33" t="str">
        <f t="shared" si="16"/>
        <v>TỐT</v>
      </c>
      <c r="L198" s="401"/>
      <c r="M198" s="357"/>
      <c r="N198" s="356"/>
      <c r="O198" s="150" t="s">
        <v>1457</v>
      </c>
    </row>
    <row r="199" spans="1:15" s="35" customFormat="1" ht="21.75" customHeight="1">
      <c r="A199" s="31">
        <f t="shared" si="14"/>
        <v>59</v>
      </c>
      <c r="B199" s="342">
        <v>2020254452</v>
      </c>
      <c r="C199" s="123" t="s">
        <v>993</v>
      </c>
      <c r="D199" s="124" t="s">
        <v>1078</v>
      </c>
      <c r="E199" s="438" t="s">
        <v>1109</v>
      </c>
      <c r="F199" s="126">
        <v>35070</v>
      </c>
      <c r="G199" s="229" t="s">
        <v>26</v>
      </c>
      <c r="H199" s="230">
        <v>77</v>
      </c>
      <c r="I199" s="230">
        <v>82</v>
      </c>
      <c r="J199" s="32">
        <f t="shared" si="17"/>
        <v>79.5</v>
      </c>
      <c r="K199" s="33" t="str">
        <f t="shared" si="16"/>
        <v>KHÁ</v>
      </c>
      <c r="L199" s="401"/>
      <c r="M199" s="357"/>
      <c r="N199" s="356"/>
      <c r="O199" s="150" t="s">
        <v>1407</v>
      </c>
    </row>
    <row r="200" spans="1:15" s="35" customFormat="1" ht="21.75" customHeight="1">
      <c r="A200" s="31">
        <f t="shared" si="14"/>
        <v>60</v>
      </c>
      <c r="B200" s="342">
        <v>2020254501</v>
      </c>
      <c r="C200" s="123" t="s">
        <v>1088</v>
      </c>
      <c r="D200" s="124" t="s">
        <v>1047</v>
      </c>
      <c r="E200" s="438" t="s">
        <v>1009</v>
      </c>
      <c r="F200" s="126">
        <v>34629</v>
      </c>
      <c r="G200" s="229" t="s">
        <v>23</v>
      </c>
      <c r="H200" s="230">
        <v>71</v>
      </c>
      <c r="I200" s="230">
        <v>87</v>
      </c>
      <c r="J200" s="32">
        <f t="shared" si="17"/>
        <v>79</v>
      </c>
      <c r="K200" s="33" t="str">
        <f t="shared" si="16"/>
        <v>KHÁ</v>
      </c>
      <c r="L200" s="401"/>
      <c r="M200" s="357"/>
      <c r="N200" s="356"/>
      <c r="O200" s="150" t="s">
        <v>1290</v>
      </c>
    </row>
    <row r="201" spans="1:15" s="35" customFormat="1" ht="21.75" customHeight="1">
      <c r="A201" s="31">
        <f t="shared" si="14"/>
        <v>61</v>
      </c>
      <c r="B201" s="342">
        <v>2020254526</v>
      </c>
      <c r="C201" s="123" t="s">
        <v>990</v>
      </c>
      <c r="D201" s="124" t="s">
        <v>1057</v>
      </c>
      <c r="E201" s="438" t="s">
        <v>1056</v>
      </c>
      <c r="F201" s="126">
        <v>35300</v>
      </c>
      <c r="G201" s="229" t="s">
        <v>13</v>
      </c>
      <c r="H201" s="230">
        <v>87</v>
      </c>
      <c r="I201" s="230">
        <v>86</v>
      </c>
      <c r="J201" s="32">
        <f t="shared" si="17"/>
        <v>86.5</v>
      </c>
      <c r="K201" s="33" t="str">
        <f t="shared" si="16"/>
        <v>TỐT</v>
      </c>
      <c r="L201" s="401"/>
      <c r="M201" s="357"/>
      <c r="N201" s="356"/>
      <c r="O201" s="150" t="s">
        <v>1290</v>
      </c>
    </row>
    <row r="202" spans="1:15" s="35" customFormat="1" ht="21.75" customHeight="1">
      <c r="A202" s="31">
        <f t="shared" si="14"/>
        <v>62</v>
      </c>
      <c r="B202" s="342">
        <v>2020254554</v>
      </c>
      <c r="C202" s="123" t="s">
        <v>987</v>
      </c>
      <c r="D202" s="124" t="s">
        <v>986</v>
      </c>
      <c r="E202" s="438" t="s">
        <v>1120</v>
      </c>
      <c r="F202" s="126">
        <v>35165</v>
      </c>
      <c r="G202" s="229" t="s">
        <v>26</v>
      </c>
      <c r="H202" s="230">
        <v>75</v>
      </c>
      <c r="I202" s="230">
        <v>86</v>
      </c>
      <c r="J202" s="32">
        <f t="shared" si="17"/>
        <v>80.5</v>
      </c>
      <c r="K202" s="33" t="str">
        <f t="shared" si="16"/>
        <v>TỐT</v>
      </c>
      <c r="L202" s="401"/>
      <c r="M202" s="357"/>
      <c r="N202" s="356"/>
      <c r="O202" s="150" t="s">
        <v>1407</v>
      </c>
    </row>
    <row r="203" spans="1:15" s="35" customFormat="1" ht="21.75" customHeight="1">
      <c r="A203" s="31">
        <f t="shared" si="14"/>
        <v>63</v>
      </c>
      <c r="B203" s="342">
        <v>2020254630</v>
      </c>
      <c r="C203" s="123" t="s">
        <v>979</v>
      </c>
      <c r="D203" s="124" t="s">
        <v>1043</v>
      </c>
      <c r="E203" s="438" t="s">
        <v>1259</v>
      </c>
      <c r="F203" s="126">
        <v>35081</v>
      </c>
      <c r="G203" s="229" t="s">
        <v>13</v>
      </c>
      <c r="H203" s="230">
        <v>97</v>
      </c>
      <c r="I203" s="230">
        <v>94</v>
      </c>
      <c r="J203" s="32">
        <f t="shared" si="17"/>
        <v>95.5</v>
      </c>
      <c r="K203" s="33" t="str">
        <f t="shared" si="16"/>
        <v>X SẮC</v>
      </c>
      <c r="L203" s="401"/>
      <c r="M203" s="357"/>
      <c r="N203" s="356"/>
      <c r="O203" s="150" t="s">
        <v>1290</v>
      </c>
    </row>
    <row r="204" spans="1:15" s="35" customFormat="1" ht="21.75" customHeight="1">
      <c r="A204" s="31">
        <f t="shared" si="14"/>
        <v>64</v>
      </c>
      <c r="B204" s="342">
        <v>2020254645</v>
      </c>
      <c r="C204" s="123" t="s">
        <v>990</v>
      </c>
      <c r="D204" s="124" t="s">
        <v>1038</v>
      </c>
      <c r="E204" s="438" t="s">
        <v>1087</v>
      </c>
      <c r="F204" s="126">
        <v>35184</v>
      </c>
      <c r="G204" s="229" t="s">
        <v>25</v>
      </c>
      <c r="H204" s="230">
        <v>95</v>
      </c>
      <c r="I204" s="230">
        <v>97</v>
      </c>
      <c r="J204" s="32">
        <f t="shared" si="17"/>
        <v>96</v>
      </c>
      <c r="K204" s="33" t="str">
        <f t="shared" si="16"/>
        <v>X SẮC</v>
      </c>
      <c r="L204" s="401"/>
      <c r="M204" s="357"/>
      <c r="N204" s="356"/>
      <c r="O204" s="150" t="s">
        <v>1438</v>
      </c>
    </row>
    <row r="205" spans="1:15" s="35" customFormat="1" ht="21.75" customHeight="1">
      <c r="A205" s="31">
        <f t="shared" si="14"/>
        <v>65</v>
      </c>
      <c r="B205" s="342">
        <v>2020254748</v>
      </c>
      <c r="C205" s="123" t="s">
        <v>990</v>
      </c>
      <c r="D205" s="124" t="s">
        <v>1265</v>
      </c>
      <c r="E205" s="438" t="s">
        <v>1439</v>
      </c>
      <c r="F205" s="126">
        <v>35378</v>
      </c>
      <c r="G205" s="229" t="s">
        <v>24</v>
      </c>
      <c r="H205" s="230">
        <v>83</v>
      </c>
      <c r="I205" s="230">
        <v>95</v>
      </c>
      <c r="J205" s="32">
        <f t="shared" si="17"/>
        <v>89</v>
      </c>
      <c r="K205" s="33" t="str">
        <f t="shared" ref="K205:K236" si="18">IF(J205&gt;=90,"X SẮC",IF(J205&gt;=80,"TỐT",IF(J205&gt;=65,"KHÁ",IF(J205&gt;=50,"T. BÌNH",IF(J205&gt;=35,"YẾU","KÉM")))))</f>
        <v>TỐT</v>
      </c>
      <c r="L205" s="401"/>
      <c r="M205" s="357"/>
      <c r="N205" s="356"/>
      <c r="O205" s="150" t="s">
        <v>1457</v>
      </c>
    </row>
    <row r="206" spans="1:15" s="35" customFormat="1" ht="21.75" customHeight="1">
      <c r="A206" s="31">
        <f t="shared" si="14"/>
        <v>66</v>
      </c>
      <c r="B206" s="342">
        <v>2020254843</v>
      </c>
      <c r="C206" s="123" t="s">
        <v>979</v>
      </c>
      <c r="D206" s="124" t="s">
        <v>1378</v>
      </c>
      <c r="E206" s="438" t="s">
        <v>1098</v>
      </c>
      <c r="F206" s="126">
        <v>35092</v>
      </c>
      <c r="G206" s="229" t="s">
        <v>25</v>
      </c>
      <c r="H206" s="230">
        <v>87</v>
      </c>
      <c r="I206" s="230">
        <v>90</v>
      </c>
      <c r="J206" s="32">
        <f t="shared" si="17"/>
        <v>88.5</v>
      </c>
      <c r="K206" s="33" t="str">
        <f t="shared" si="18"/>
        <v>TỐT</v>
      </c>
      <c r="L206" s="401"/>
      <c r="M206" s="357"/>
      <c r="N206" s="356"/>
      <c r="O206" s="150" t="s">
        <v>1438</v>
      </c>
    </row>
    <row r="207" spans="1:15" s="35" customFormat="1" ht="21.75" customHeight="1">
      <c r="A207" s="31">
        <f t="shared" ref="A207:A270" si="19">A206+1</f>
        <v>67</v>
      </c>
      <c r="B207" s="342">
        <v>2020254869</v>
      </c>
      <c r="C207" s="123" t="s">
        <v>990</v>
      </c>
      <c r="D207" s="124" t="s">
        <v>1011</v>
      </c>
      <c r="E207" s="438" t="s">
        <v>1248</v>
      </c>
      <c r="F207" s="126">
        <v>35043</v>
      </c>
      <c r="G207" s="229" t="s">
        <v>23</v>
      </c>
      <c r="H207" s="230">
        <v>84</v>
      </c>
      <c r="I207" s="230">
        <v>79</v>
      </c>
      <c r="J207" s="32">
        <f t="shared" si="17"/>
        <v>81.5</v>
      </c>
      <c r="K207" s="33" t="str">
        <f t="shared" si="18"/>
        <v>TỐT</v>
      </c>
      <c r="L207" s="401"/>
      <c r="M207" s="357"/>
      <c r="N207" s="356"/>
      <c r="O207" s="150" t="s">
        <v>1290</v>
      </c>
    </row>
    <row r="208" spans="1:15" s="35" customFormat="1" ht="21.75" customHeight="1">
      <c r="A208" s="31">
        <f t="shared" si="19"/>
        <v>68</v>
      </c>
      <c r="B208" s="342">
        <v>2020255072</v>
      </c>
      <c r="C208" s="123" t="s">
        <v>990</v>
      </c>
      <c r="D208" s="124" t="s">
        <v>1011</v>
      </c>
      <c r="E208" s="438" t="s">
        <v>1068</v>
      </c>
      <c r="F208" s="126">
        <v>35347</v>
      </c>
      <c r="G208" s="229" t="s">
        <v>13</v>
      </c>
      <c r="H208" s="230">
        <v>85</v>
      </c>
      <c r="I208" s="230">
        <v>86</v>
      </c>
      <c r="J208" s="32">
        <f t="shared" si="17"/>
        <v>85.5</v>
      </c>
      <c r="K208" s="33" t="str">
        <f t="shared" si="18"/>
        <v>TỐT</v>
      </c>
      <c r="L208" s="401"/>
      <c r="M208" s="357"/>
      <c r="N208" s="356"/>
      <c r="O208" s="150" t="s">
        <v>1290</v>
      </c>
    </row>
    <row r="209" spans="1:15" s="35" customFormat="1" ht="21.75" customHeight="1">
      <c r="A209" s="31">
        <f t="shared" si="19"/>
        <v>69</v>
      </c>
      <c r="B209" s="342">
        <v>2020255651</v>
      </c>
      <c r="C209" s="123" t="s">
        <v>990</v>
      </c>
      <c r="D209" s="124" t="s">
        <v>1011</v>
      </c>
      <c r="E209" s="438" t="s">
        <v>985</v>
      </c>
      <c r="F209" s="126">
        <v>35055</v>
      </c>
      <c r="G209" s="229" t="s">
        <v>13</v>
      </c>
      <c r="H209" s="230">
        <v>96</v>
      </c>
      <c r="I209" s="230">
        <v>93</v>
      </c>
      <c r="J209" s="32">
        <f t="shared" si="17"/>
        <v>94.5</v>
      </c>
      <c r="K209" s="33" t="str">
        <f t="shared" si="18"/>
        <v>X SẮC</v>
      </c>
      <c r="L209" s="401"/>
      <c r="M209" s="357"/>
      <c r="N209" s="356"/>
      <c r="O209" s="150" t="s">
        <v>1290</v>
      </c>
    </row>
    <row r="210" spans="1:15" s="35" customFormat="1" ht="21.75" customHeight="1">
      <c r="A210" s="31">
        <f t="shared" si="19"/>
        <v>70</v>
      </c>
      <c r="B210" s="342">
        <v>2020255674</v>
      </c>
      <c r="C210" s="123" t="s">
        <v>983</v>
      </c>
      <c r="D210" s="124" t="s">
        <v>1038</v>
      </c>
      <c r="E210" s="438" t="s">
        <v>1018</v>
      </c>
      <c r="F210" s="126">
        <v>35022</v>
      </c>
      <c r="G210" s="229" t="s">
        <v>23</v>
      </c>
      <c r="H210" s="230">
        <v>83</v>
      </c>
      <c r="I210" s="230">
        <v>83</v>
      </c>
      <c r="J210" s="32">
        <f t="shared" si="17"/>
        <v>83</v>
      </c>
      <c r="K210" s="33" t="str">
        <f t="shared" si="18"/>
        <v>TỐT</v>
      </c>
      <c r="L210" s="401"/>
      <c r="M210" s="357"/>
      <c r="N210" s="356"/>
      <c r="O210" s="150" t="s">
        <v>1290</v>
      </c>
    </row>
    <row r="211" spans="1:15" s="35" customFormat="1" ht="21.75" customHeight="1">
      <c r="A211" s="31">
        <f t="shared" si="19"/>
        <v>71</v>
      </c>
      <c r="B211" s="342">
        <v>2020255697</v>
      </c>
      <c r="C211" s="123" t="s">
        <v>1046</v>
      </c>
      <c r="D211" s="124" t="s">
        <v>1041</v>
      </c>
      <c r="E211" s="438" t="s">
        <v>1024</v>
      </c>
      <c r="F211" s="126">
        <v>35262</v>
      </c>
      <c r="G211" s="229" t="s">
        <v>24</v>
      </c>
      <c r="H211" s="230">
        <v>81</v>
      </c>
      <c r="I211" s="230">
        <v>80</v>
      </c>
      <c r="J211" s="32">
        <f t="shared" si="17"/>
        <v>80.5</v>
      </c>
      <c r="K211" s="33" t="str">
        <f t="shared" si="18"/>
        <v>TỐT</v>
      </c>
      <c r="L211" s="401"/>
      <c r="M211" s="357"/>
      <c r="N211" s="356"/>
      <c r="O211" s="150" t="s">
        <v>1457</v>
      </c>
    </row>
    <row r="212" spans="1:15" s="35" customFormat="1" ht="21.75" customHeight="1">
      <c r="A212" s="31">
        <f t="shared" si="19"/>
        <v>72</v>
      </c>
      <c r="B212" s="342">
        <v>2020255709</v>
      </c>
      <c r="C212" s="123" t="s">
        <v>1032</v>
      </c>
      <c r="D212" s="124" t="s">
        <v>1078</v>
      </c>
      <c r="E212" s="438" t="s">
        <v>981</v>
      </c>
      <c r="F212" s="126">
        <v>35312</v>
      </c>
      <c r="G212" s="229" t="s">
        <v>23</v>
      </c>
      <c r="H212" s="230">
        <v>92</v>
      </c>
      <c r="I212" s="230">
        <v>92</v>
      </c>
      <c r="J212" s="32">
        <f t="shared" si="17"/>
        <v>92</v>
      </c>
      <c r="K212" s="33" t="str">
        <f t="shared" si="18"/>
        <v>X SẮC</v>
      </c>
      <c r="L212" s="401"/>
      <c r="M212" s="357"/>
      <c r="N212" s="356"/>
      <c r="O212" s="150" t="s">
        <v>1290</v>
      </c>
    </row>
    <row r="213" spans="1:15" s="35" customFormat="1" ht="21.75" customHeight="1">
      <c r="A213" s="31">
        <f t="shared" si="19"/>
        <v>73</v>
      </c>
      <c r="B213" s="342">
        <v>2020255715</v>
      </c>
      <c r="C213" s="123" t="s">
        <v>990</v>
      </c>
      <c r="D213" s="124" t="s">
        <v>1058</v>
      </c>
      <c r="E213" s="438" t="s">
        <v>1059</v>
      </c>
      <c r="F213" s="126">
        <v>35287</v>
      </c>
      <c r="G213" s="229" t="s">
        <v>13</v>
      </c>
      <c r="H213" s="230">
        <v>96</v>
      </c>
      <c r="I213" s="230">
        <v>85</v>
      </c>
      <c r="J213" s="32">
        <f t="shared" si="17"/>
        <v>90.5</v>
      </c>
      <c r="K213" s="33" t="str">
        <f t="shared" si="18"/>
        <v>X SẮC</v>
      </c>
      <c r="L213" s="401"/>
      <c r="M213" s="357"/>
      <c r="N213" s="356"/>
      <c r="O213" s="150" t="s">
        <v>1290</v>
      </c>
    </row>
    <row r="214" spans="1:15" s="35" customFormat="1" ht="21.75" customHeight="1">
      <c r="A214" s="31">
        <f t="shared" si="19"/>
        <v>74</v>
      </c>
      <c r="B214" s="342">
        <v>2020255743</v>
      </c>
      <c r="C214" s="123" t="s">
        <v>1046</v>
      </c>
      <c r="D214" s="124" t="s">
        <v>984</v>
      </c>
      <c r="E214" s="438" t="s">
        <v>1049</v>
      </c>
      <c r="F214" s="126">
        <v>35143</v>
      </c>
      <c r="G214" s="229" t="s">
        <v>24</v>
      </c>
      <c r="H214" s="230">
        <v>81</v>
      </c>
      <c r="I214" s="230">
        <v>88</v>
      </c>
      <c r="J214" s="32">
        <f t="shared" si="17"/>
        <v>84.5</v>
      </c>
      <c r="K214" s="33" t="str">
        <f t="shared" si="18"/>
        <v>TỐT</v>
      </c>
      <c r="L214" s="401"/>
      <c r="M214" s="357"/>
      <c r="N214" s="356"/>
      <c r="O214" s="150" t="s">
        <v>1457</v>
      </c>
    </row>
    <row r="215" spans="1:15" s="35" customFormat="1" ht="21.75" customHeight="1">
      <c r="A215" s="31">
        <f t="shared" si="19"/>
        <v>75</v>
      </c>
      <c r="B215" s="342">
        <v>2020255753</v>
      </c>
      <c r="C215" s="123" t="s">
        <v>1207</v>
      </c>
      <c r="D215" s="124" t="s">
        <v>1006</v>
      </c>
      <c r="E215" s="438" t="s">
        <v>1237</v>
      </c>
      <c r="F215" s="126">
        <v>35103</v>
      </c>
      <c r="G215" s="229" t="s">
        <v>23</v>
      </c>
      <c r="H215" s="230">
        <v>87</v>
      </c>
      <c r="I215" s="230">
        <v>90</v>
      </c>
      <c r="J215" s="32">
        <f t="shared" si="17"/>
        <v>88.5</v>
      </c>
      <c r="K215" s="33" t="str">
        <f t="shared" si="18"/>
        <v>TỐT</v>
      </c>
      <c r="L215" s="401"/>
      <c r="M215" s="357"/>
      <c r="N215" s="356"/>
      <c r="O215" s="150" t="s">
        <v>1290</v>
      </c>
    </row>
    <row r="216" spans="1:15" s="35" customFormat="1" ht="21.75" customHeight="1">
      <c r="A216" s="31">
        <f t="shared" si="19"/>
        <v>76</v>
      </c>
      <c r="B216" s="342">
        <v>2020255806</v>
      </c>
      <c r="C216" s="123" t="s">
        <v>990</v>
      </c>
      <c r="D216" s="124" t="s">
        <v>986</v>
      </c>
      <c r="E216" s="438" t="s">
        <v>1021</v>
      </c>
      <c r="F216" s="126">
        <v>35419</v>
      </c>
      <c r="G216" s="229" t="s">
        <v>23</v>
      </c>
      <c r="H216" s="230">
        <v>87</v>
      </c>
      <c r="I216" s="230">
        <v>89</v>
      </c>
      <c r="J216" s="32">
        <f t="shared" si="17"/>
        <v>88</v>
      </c>
      <c r="K216" s="33" t="str">
        <f t="shared" si="18"/>
        <v>TỐT</v>
      </c>
      <c r="L216" s="401"/>
      <c r="M216" s="357"/>
      <c r="N216" s="356"/>
      <c r="O216" s="150" t="s">
        <v>1290</v>
      </c>
    </row>
    <row r="217" spans="1:15" s="35" customFormat="1" ht="21.75" customHeight="1">
      <c r="A217" s="31">
        <f t="shared" si="19"/>
        <v>77</v>
      </c>
      <c r="B217" s="342">
        <v>2020255885</v>
      </c>
      <c r="C217" s="123" t="s">
        <v>997</v>
      </c>
      <c r="D217" s="124" t="s">
        <v>1212</v>
      </c>
      <c r="E217" s="438" t="s">
        <v>1316</v>
      </c>
      <c r="F217" s="126">
        <v>35104</v>
      </c>
      <c r="G217" s="229" t="s">
        <v>26</v>
      </c>
      <c r="H217" s="230">
        <v>80</v>
      </c>
      <c r="I217" s="230">
        <v>81</v>
      </c>
      <c r="J217" s="32">
        <f t="shared" si="17"/>
        <v>80.5</v>
      </c>
      <c r="K217" s="33" t="str">
        <f t="shared" si="18"/>
        <v>TỐT</v>
      </c>
      <c r="L217" s="401"/>
      <c r="M217" s="357"/>
      <c r="N217" s="356"/>
      <c r="O217" s="150" t="s">
        <v>1407</v>
      </c>
    </row>
    <row r="218" spans="1:15" s="35" customFormat="1" ht="21.75" customHeight="1">
      <c r="A218" s="31">
        <f t="shared" si="19"/>
        <v>78</v>
      </c>
      <c r="B218" s="342">
        <v>2020255967</v>
      </c>
      <c r="C218" s="123" t="s">
        <v>1015</v>
      </c>
      <c r="D218" s="124" t="s">
        <v>1022</v>
      </c>
      <c r="E218" s="438" t="s">
        <v>1050</v>
      </c>
      <c r="F218" s="126">
        <v>35013</v>
      </c>
      <c r="G218" s="229" t="s">
        <v>25</v>
      </c>
      <c r="H218" s="230">
        <v>82</v>
      </c>
      <c r="I218" s="230">
        <v>82</v>
      </c>
      <c r="J218" s="32">
        <f t="shared" si="17"/>
        <v>82</v>
      </c>
      <c r="K218" s="33" t="str">
        <f t="shared" si="18"/>
        <v>TỐT</v>
      </c>
      <c r="L218" s="401"/>
      <c r="M218" s="357"/>
      <c r="N218" s="356"/>
      <c r="O218" s="150" t="s">
        <v>1438</v>
      </c>
    </row>
    <row r="219" spans="1:15" s="35" customFormat="1" ht="21.75" customHeight="1">
      <c r="A219" s="31">
        <f t="shared" si="19"/>
        <v>79</v>
      </c>
      <c r="B219" s="342">
        <v>2020255968</v>
      </c>
      <c r="C219" s="123" t="s">
        <v>1019</v>
      </c>
      <c r="D219" s="124" t="s">
        <v>1022</v>
      </c>
      <c r="E219" s="438" t="s">
        <v>1181</v>
      </c>
      <c r="F219" s="126">
        <v>34917</v>
      </c>
      <c r="G219" s="229" t="s">
        <v>13</v>
      </c>
      <c r="H219" s="230">
        <v>87</v>
      </c>
      <c r="I219" s="230">
        <v>87</v>
      </c>
      <c r="J219" s="32">
        <f t="shared" si="17"/>
        <v>87</v>
      </c>
      <c r="K219" s="33" t="str">
        <f t="shared" si="18"/>
        <v>TỐT</v>
      </c>
      <c r="L219" s="401"/>
      <c r="M219" s="357"/>
      <c r="N219" s="356"/>
      <c r="O219" s="150" t="s">
        <v>1290</v>
      </c>
    </row>
    <row r="220" spans="1:15" s="35" customFormat="1" ht="21.75" customHeight="1">
      <c r="A220" s="31">
        <f t="shared" si="19"/>
        <v>80</v>
      </c>
      <c r="B220" s="342">
        <v>2020256102</v>
      </c>
      <c r="C220" s="123" t="s">
        <v>1441</v>
      </c>
      <c r="D220" s="124" t="s">
        <v>1043</v>
      </c>
      <c r="E220" s="438" t="s">
        <v>1049</v>
      </c>
      <c r="F220" s="126">
        <v>34721</v>
      </c>
      <c r="G220" s="229" t="s">
        <v>24</v>
      </c>
      <c r="H220" s="230">
        <v>84</v>
      </c>
      <c r="I220" s="230">
        <v>83</v>
      </c>
      <c r="J220" s="32">
        <f t="shared" si="17"/>
        <v>83.5</v>
      </c>
      <c r="K220" s="33" t="str">
        <f t="shared" si="18"/>
        <v>TỐT</v>
      </c>
      <c r="L220" s="401"/>
      <c r="M220" s="357"/>
      <c r="N220" s="356"/>
      <c r="O220" s="150" t="s">
        <v>1457</v>
      </c>
    </row>
    <row r="221" spans="1:15" s="35" customFormat="1" ht="21.75" customHeight="1">
      <c r="A221" s="31">
        <f t="shared" si="19"/>
        <v>81</v>
      </c>
      <c r="B221" s="342">
        <v>2020256105</v>
      </c>
      <c r="C221" s="123" t="s">
        <v>987</v>
      </c>
      <c r="D221" s="124" t="s">
        <v>986</v>
      </c>
      <c r="E221" s="438" t="s">
        <v>1045</v>
      </c>
      <c r="F221" s="126">
        <v>35232</v>
      </c>
      <c r="G221" s="229" t="s">
        <v>24</v>
      </c>
      <c r="H221" s="230">
        <v>85</v>
      </c>
      <c r="I221" s="230">
        <v>84</v>
      </c>
      <c r="J221" s="32">
        <f t="shared" si="17"/>
        <v>84.5</v>
      </c>
      <c r="K221" s="33" t="str">
        <f t="shared" si="18"/>
        <v>TỐT</v>
      </c>
      <c r="L221" s="401"/>
      <c r="M221" s="357"/>
      <c r="N221" s="356"/>
      <c r="O221" s="150" t="s">
        <v>1457</v>
      </c>
    </row>
    <row r="222" spans="1:15" s="35" customFormat="1" ht="21.75" customHeight="1">
      <c r="A222" s="31">
        <f t="shared" si="19"/>
        <v>82</v>
      </c>
      <c r="B222" s="342">
        <v>2020256175</v>
      </c>
      <c r="C222" s="123" t="s">
        <v>1092</v>
      </c>
      <c r="D222" s="124" t="s">
        <v>1047</v>
      </c>
      <c r="E222" s="438" t="s">
        <v>1009</v>
      </c>
      <c r="F222" s="126">
        <v>35333</v>
      </c>
      <c r="G222" s="229" t="s">
        <v>23</v>
      </c>
      <c r="H222" s="230">
        <v>72</v>
      </c>
      <c r="I222" s="230">
        <v>70</v>
      </c>
      <c r="J222" s="32">
        <f t="shared" si="17"/>
        <v>71</v>
      </c>
      <c r="K222" s="33" t="str">
        <f t="shared" si="18"/>
        <v>KHÁ</v>
      </c>
      <c r="L222" s="401"/>
      <c r="M222" s="396" t="s">
        <v>1668</v>
      </c>
      <c r="N222" s="395" t="s">
        <v>1669</v>
      </c>
      <c r="O222" s="150" t="s">
        <v>1290</v>
      </c>
    </row>
    <row r="223" spans="1:15" s="35" customFormat="1" ht="21.75" customHeight="1">
      <c r="A223" s="31">
        <f t="shared" si="19"/>
        <v>83</v>
      </c>
      <c r="B223" s="342">
        <v>2020256285</v>
      </c>
      <c r="C223" s="123" t="s">
        <v>993</v>
      </c>
      <c r="D223" s="124" t="s">
        <v>1047</v>
      </c>
      <c r="E223" s="438" t="s">
        <v>1104</v>
      </c>
      <c r="F223" s="126">
        <v>35178</v>
      </c>
      <c r="G223" s="229" t="s">
        <v>26</v>
      </c>
      <c r="H223" s="230">
        <v>85</v>
      </c>
      <c r="I223" s="230">
        <v>83</v>
      </c>
      <c r="J223" s="32">
        <f t="shared" si="17"/>
        <v>84</v>
      </c>
      <c r="K223" s="33" t="str">
        <f t="shared" si="18"/>
        <v>TỐT</v>
      </c>
      <c r="L223" s="401"/>
      <c r="M223" s="357"/>
      <c r="N223" s="356"/>
      <c r="O223" s="150" t="s">
        <v>1407</v>
      </c>
    </row>
    <row r="224" spans="1:15" s="35" customFormat="1" ht="21.75" customHeight="1">
      <c r="A224" s="31">
        <f t="shared" si="19"/>
        <v>84</v>
      </c>
      <c r="B224" s="342">
        <v>2020256359</v>
      </c>
      <c r="C224" s="123" t="s">
        <v>999</v>
      </c>
      <c r="D224" s="124" t="s">
        <v>1075</v>
      </c>
      <c r="E224" s="438" t="s">
        <v>1087</v>
      </c>
      <c r="F224" s="126">
        <v>35127</v>
      </c>
      <c r="G224" s="229" t="s">
        <v>25</v>
      </c>
      <c r="H224" s="230">
        <v>95</v>
      </c>
      <c r="I224" s="230">
        <v>84</v>
      </c>
      <c r="J224" s="32">
        <f t="shared" si="17"/>
        <v>89.5</v>
      </c>
      <c r="K224" s="33" t="str">
        <f t="shared" si="18"/>
        <v>TỐT</v>
      </c>
      <c r="L224" s="401"/>
      <c r="M224" s="357"/>
      <c r="N224" s="356"/>
      <c r="O224" s="150" t="s">
        <v>1438</v>
      </c>
    </row>
    <row r="225" spans="1:15" s="35" customFormat="1" ht="21.75" customHeight="1">
      <c r="A225" s="31">
        <f t="shared" si="19"/>
        <v>85</v>
      </c>
      <c r="B225" s="342">
        <v>2020256372</v>
      </c>
      <c r="C225" s="123" t="s">
        <v>1032</v>
      </c>
      <c r="D225" s="124" t="s">
        <v>1011</v>
      </c>
      <c r="E225" s="438" t="s">
        <v>1258</v>
      </c>
      <c r="F225" s="126">
        <v>34955</v>
      </c>
      <c r="G225" s="229" t="s">
        <v>13</v>
      </c>
      <c r="H225" s="230">
        <v>96</v>
      </c>
      <c r="I225" s="230">
        <v>93</v>
      </c>
      <c r="J225" s="32">
        <f t="shared" si="17"/>
        <v>94.5</v>
      </c>
      <c r="K225" s="33" t="str">
        <f t="shared" si="18"/>
        <v>X SẮC</v>
      </c>
      <c r="L225" s="401"/>
      <c r="M225" s="357"/>
      <c r="N225" s="356"/>
      <c r="O225" s="150" t="s">
        <v>1290</v>
      </c>
    </row>
    <row r="226" spans="1:15" s="35" customFormat="1" ht="21.75" customHeight="1">
      <c r="A226" s="31">
        <f t="shared" si="19"/>
        <v>86</v>
      </c>
      <c r="B226" s="342">
        <v>2020256383</v>
      </c>
      <c r="C226" s="123" t="s">
        <v>987</v>
      </c>
      <c r="D226" s="124" t="s">
        <v>1027</v>
      </c>
      <c r="E226" s="438" t="s">
        <v>1099</v>
      </c>
      <c r="F226" s="126">
        <v>35364</v>
      </c>
      <c r="G226" s="229" t="s">
        <v>25</v>
      </c>
      <c r="H226" s="230">
        <v>83</v>
      </c>
      <c r="I226" s="230">
        <v>82</v>
      </c>
      <c r="J226" s="32">
        <f t="shared" si="17"/>
        <v>82.5</v>
      </c>
      <c r="K226" s="33" t="str">
        <f t="shared" si="18"/>
        <v>TỐT</v>
      </c>
      <c r="L226" s="401"/>
      <c r="M226" s="357"/>
      <c r="N226" s="356"/>
      <c r="O226" s="150" t="s">
        <v>1438</v>
      </c>
    </row>
    <row r="227" spans="1:15" s="35" customFormat="1" ht="21.75" customHeight="1">
      <c r="A227" s="31">
        <f t="shared" si="19"/>
        <v>87</v>
      </c>
      <c r="B227" s="342">
        <v>2020256463</v>
      </c>
      <c r="C227" s="123" t="s">
        <v>990</v>
      </c>
      <c r="D227" s="124" t="s">
        <v>991</v>
      </c>
      <c r="E227" s="438" t="s">
        <v>1091</v>
      </c>
      <c r="F227" s="126">
        <v>35377</v>
      </c>
      <c r="G227" s="229" t="s">
        <v>13</v>
      </c>
      <c r="H227" s="230">
        <v>85</v>
      </c>
      <c r="I227" s="230">
        <v>85</v>
      </c>
      <c r="J227" s="32">
        <f t="shared" si="17"/>
        <v>85</v>
      </c>
      <c r="K227" s="33" t="str">
        <f t="shared" si="18"/>
        <v>TỐT</v>
      </c>
      <c r="L227" s="401"/>
      <c r="M227" s="357"/>
      <c r="N227" s="356"/>
      <c r="O227" s="150" t="s">
        <v>1290</v>
      </c>
    </row>
    <row r="228" spans="1:15" s="35" customFormat="1" ht="21.75" customHeight="1">
      <c r="A228" s="31">
        <f t="shared" si="19"/>
        <v>88</v>
      </c>
      <c r="B228" s="342">
        <v>2020256568</v>
      </c>
      <c r="C228" s="123" t="s">
        <v>990</v>
      </c>
      <c r="D228" s="124" t="s">
        <v>1022</v>
      </c>
      <c r="E228" s="438" t="s">
        <v>1050</v>
      </c>
      <c r="F228" s="126">
        <v>35236</v>
      </c>
      <c r="G228" s="229" t="s">
        <v>25</v>
      </c>
      <c r="H228" s="230">
        <v>85</v>
      </c>
      <c r="I228" s="230">
        <v>84</v>
      </c>
      <c r="J228" s="32">
        <f t="shared" si="17"/>
        <v>84.5</v>
      </c>
      <c r="K228" s="33" t="str">
        <f t="shared" si="18"/>
        <v>TỐT</v>
      </c>
      <c r="L228" s="401"/>
      <c r="M228" s="357"/>
      <c r="N228" s="356"/>
      <c r="O228" s="150" t="s">
        <v>1438</v>
      </c>
    </row>
    <row r="229" spans="1:15" s="35" customFormat="1" ht="21.75" customHeight="1">
      <c r="A229" s="31">
        <f t="shared" si="19"/>
        <v>89</v>
      </c>
      <c r="B229" s="342">
        <v>2020256772</v>
      </c>
      <c r="C229" s="123" t="s">
        <v>1088</v>
      </c>
      <c r="D229" s="124" t="s">
        <v>1006</v>
      </c>
      <c r="E229" s="438" t="s">
        <v>1216</v>
      </c>
      <c r="F229" s="126">
        <v>35204</v>
      </c>
      <c r="G229" s="229" t="s">
        <v>23</v>
      </c>
      <c r="H229" s="230">
        <v>82</v>
      </c>
      <c r="I229" s="230">
        <v>88</v>
      </c>
      <c r="J229" s="32">
        <f t="shared" si="17"/>
        <v>85</v>
      </c>
      <c r="K229" s="33" t="str">
        <f t="shared" si="18"/>
        <v>TỐT</v>
      </c>
      <c r="L229" s="401"/>
      <c r="M229" s="357"/>
      <c r="N229" s="356"/>
      <c r="O229" s="150" t="s">
        <v>1290</v>
      </c>
    </row>
    <row r="230" spans="1:15" s="35" customFormat="1" ht="21.75" customHeight="1">
      <c r="A230" s="31">
        <f t="shared" si="19"/>
        <v>90</v>
      </c>
      <c r="B230" s="342">
        <v>2020256790</v>
      </c>
      <c r="C230" s="123" t="s">
        <v>1032</v>
      </c>
      <c r="D230" s="124" t="s">
        <v>1006</v>
      </c>
      <c r="E230" s="438" t="s">
        <v>1100</v>
      </c>
      <c r="F230" s="126">
        <v>35235</v>
      </c>
      <c r="G230" s="229" t="s">
        <v>25</v>
      </c>
      <c r="H230" s="230">
        <v>92</v>
      </c>
      <c r="I230" s="230">
        <v>84</v>
      </c>
      <c r="J230" s="32">
        <f t="shared" ref="J230:J261" si="20">(H230+I230)/2</f>
        <v>88</v>
      </c>
      <c r="K230" s="33" t="str">
        <f t="shared" si="18"/>
        <v>TỐT</v>
      </c>
      <c r="L230" s="401"/>
      <c r="M230" s="357"/>
      <c r="N230" s="356"/>
      <c r="O230" s="150" t="s">
        <v>1438</v>
      </c>
    </row>
    <row r="231" spans="1:15" s="35" customFormat="1" ht="21.75" customHeight="1">
      <c r="A231" s="31">
        <f t="shared" si="19"/>
        <v>91</v>
      </c>
      <c r="B231" s="342">
        <v>2020256833</v>
      </c>
      <c r="C231" s="123" t="s">
        <v>987</v>
      </c>
      <c r="D231" s="124" t="s">
        <v>1011</v>
      </c>
      <c r="E231" s="438" t="s">
        <v>1050</v>
      </c>
      <c r="F231" s="126">
        <v>35302</v>
      </c>
      <c r="G231" s="229" t="s">
        <v>25</v>
      </c>
      <c r="H231" s="230">
        <v>85</v>
      </c>
      <c r="I231" s="230">
        <v>85</v>
      </c>
      <c r="J231" s="32">
        <f t="shared" si="20"/>
        <v>85</v>
      </c>
      <c r="K231" s="33" t="str">
        <f t="shared" si="18"/>
        <v>TỐT</v>
      </c>
      <c r="L231" s="401"/>
      <c r="M231" s="357"/>
      <c r="N231" s="356"/>
      <c r="O231" s="150" t="s">
        <v>1438</v>
      </c>
    </row>
    <row r="232" spans="1:15" s="35" customFormat="1" ht="21.75" customHeight="1">
      <c r="A232" s="31">
        <f t="shared" si="19"/>
        <v>92</v>
      </c>
      <c r="B232" s="342">
        <v>2020256875</v>
      </c>
      <c r="C232" s="123" t="s">
        <v>1440</v>
      </c>
      <c r="D232" s="124" t="s">
        <v>1006</v>
      </c>
      <c r="E232" s="438" t="s">
        <v>1045</v>
      </c>
      <c r="F232" s="126">
        <v>35371</v>
      </c>
      <c r="G232" s="229" t="s">
        <v>24</v>
      </c>
      <c r="H232" s="230">
        <v>85</v>
      </c>
      <c r="I232" s="230">
        <v>83</v>
      </c>
      <c r="J232" s="32">
        <f t="shared" si="20"/>
        <v>84</v>
      </c>
      <c r="K232" s="33" t="str">
        <f t="shared" si="18"/>
        <v>TỐT</v>
      </c>
      <c r="L232" s="401"/>
      <c r="M232" s="357"/>
      <c r="N232" s="356"/>
      <c r="O232" s="150" t="s">
        <v>1457</v>
      </c>
    </row>
    <row r="233" spans="1:15" s="35" customFormat="1" ht="21.75" customHeight="1">
      <c r="A233" s="31">
        <f t="shared" si="19"/>
        <v>93</v>
      </c>
      <c r="B233" s="342">
        <v>2020257104</v>
      </c>
      <c r="C233" s="123" t="s">
        <v>1019</v>
      </c>
      <c r="D233" s="124" t="s">
        <v>1011</v>
      </c>
      <c r="E233" s="438" t="s">
        <v>1241</v>
      </c>
      <c r="F233" s="126">
        <v>35339</v>
      </c>
      <c r="G233" s="229" t="s">
        <v>23</v>
      </c>
      <c r="H233" s="230">
        <v>94</v>
      </c>
      <c r="I233" s="230">
        <v>92</v>
      </c>
      <c r="J233" s="32">
        <f t="shared" si="20"/>
        <v>93</v>
      </c>
      <c r="K233" s="33" t="str">
        <f t="shared" si="18"/>
        <v>X SẮC</v>
      </c>
      <c r="L233" s="401"/>
      <c r="M233" s="357"/>
      <c r="N233" s="356"/>
      <c r="O233" s="150" t="s">
        <v>1290</v>
      </c>
    </row>
    <row r="234" spans="1:15" s="35" customFormat="1" ht="21.75" customHeight="1">
      <c r="A234" s="31">
        <f t="shared" si="19"/>
        <v>94</v>
      </c>
      <c r="B234" s="342">
        <v>2020257140</v>
      </c>
      <c r="C234" s="123" t="s">
        <v>987</v>
      </c>
      <c r="D234" s="124" t="s">
        <v>1194</v>
      </c>
      <c r="E234" s="438" t="s">
        <v>1083</v>
      </c>
      <c r="F234" s="126">
        <v>35226</v>
      </c>
      <c r="G234" s="229" t="s">
        <v>25</v>
      </c>
      <c r="H234" s="230">
        <v>98</v>
      </c>
      <c r="I234" s="230">
        <v>90</v>
      </c>
      <c r="J234" s="32">
        <f t="shared" si="20"/>
        <v>94</v>
      </c>
      <c r="K234" s="33" t="str">
        <f t="shared" si="18"/>
        <v>X SẮC</v>
      </c>
      <c r="L234" s="401"/>
      <c r="M234" s="357"/>
      <c r="N234" s="356"/>
      <c r="O234" s="150" t="s">
        <v>1438</v>
      </c>
    </row>
    <row r="235" spans="1:15" s="35" customFormat="1" ht="21.75" customHeight="1">
      <c r="A235" s="31">
        <f t="shared" si="19"/>
        <v>95</v>
      </c>
      <c r="B235" s="342">
        <v>2020257179</v>
      </c>
      <c r="C235" s="123" t="s">
        <v>999</v>
      </c>
      <c r="D235" s="124" t="s">
        <v>984</v>
      </c>
      <c r="E235" s="438" t="s">
        <v>1133</v>
      </c>
      <c r="F235" s="126">
        <v>35328</v>
      </c>
      <c r="G235" s="229" t="s">
        <v>23</v>
      </c>
      <c r="H235" s="230">
        <v>92</v>
      </c>
      <c r="I235" s="230">
        <v>89</v>
      </c>
      <c r="J235" s="32">
        <f t="shared" si="20"/>
        <v>90.5</v>
      </c>
      <c r="K235" s="33" t="str">
        <f t="shared" si="18"/>
        <v>X SẮC</v>
      </c>
      <c r="L235" s="401"/>
      <c r="M235" s="357"/>
      <c r="N235" s="356"/>
      <c r="O235" s="150" t="s">
        <v>1290</v>
      </c>
    </row>
    <row r="236" spans="1:15" s="35" customFormat="1" ht="21.75" customHeight="1">
      <c r="A236" s="31">
        <f t="shared" si="19"/>
        <v>96</v>
      </c>
      <c r="B236" s="342">
        <v>2020257198</v>
      </c>
      <c r="C236" s="123" t="s">
        <v>999</v>
      </c>
      <c r="D236" s="124" t="s">
        <v>979</v>
      </c>
      <c r="E236" s="438" t="s">
        <v>1123</v>
      </c>
      <c r="F236" s="126">
        <v>34329</v>
      </c>
      <c r="G236" s="229" t="s">
        <v>26</v>
      </c>
      <c r="H236" s="230">
        <v>80</v>
      </c>
      <c r="I236" s="230">
        <v>80</v>
      </c>
      <c r="J236" s="32">
        <f t="shared" si="20"/>
        <v>80</v>
      </c>
      <c r="K236" s="33" t="str">
        <f t="shared" si="18"/>
        <v>TỐT</v>
      </c>
      <c r="L236" s="401"/>
      <c r="M236" s="357"/>
      <c r="N236" s="356"/>
      <c r="O236" s="150" t="s">
        <v>1407</v>
      </c>
    </row>
    <row r="237" spans="1:15" s="35" customFormat="1" ht="21.75" customHeight="1">
      <c r="A237" s="31">
        <f t="shared" si="19"/>
        <v>97</v>
      </c>
      <c r="B237" s="342">
        <v>2020257209</v>
      </c>
      <c r="C237" s="123" t="s">
        <v>990</v>
      </c>
      <c r="D237" s="124" t="s">
        <v>1014</v>
      </c>
      <c r="E237" s="438" t="s">
        <v>1260</v>
      </c>
      <c r="F237" s="126">
        <v>35148</v>
      </c>
      <c r="G237" s="229" t="s">
        <v>13</v>
      </c>
      <c r="H237" s="230">
        <v>90</v>
      </c>
      <c r="I237" s="230">
        <v>89</v>
      </c>
      <c r="J237" s="32">
        <f t="shared" si="20"/>
        <v>89.5</v>
      </c>
      <c r="K237" s="33" t="str">
        <f t="shared" ref="K237:K268" si="21">IF(J237&gt;=90,"X SẮC",IF(J237&gt;=80,"TỐT",IF(J237&gt;=65,"KHÁ",IF(J237&gt;=50,"T. BÌNH",IF(J237&gt;=35,"YẾU","KÉM")))))</f>
        <v>TỐT</v>
      </c>
      <c r="L237" s="401"/>
      <c r="M237" s="357"/>
      <c r="N237" s="356"/>
      <c r="O237" s="150" t="s">
        <v>1290</v>
      </c>
    </row>
    <row r="238" spans="1:15" s="35" customFormat="1" ht="21.75" customHeight="1">
      <c r="A238" s="31">
        <f t="shared" si="19"/>
        <v>98</v>
      </c>
      <c r="B238" s="342">
        <v>2020257210</v>
      </c>
      <c r="C238" s="123" t="s">
        <v>990</v>
      </c>
      <c r="D238" s="124" t="s">
        <v>1401</v>
      </c>
      <c r="E238" s="438" t="s">
        <v>1102</v>
      </c>
      <c r="F238" s="126">
        <v>34489</v>
      </c>
      <c r="G238" s="229" t="s">
        <v>26</v>
      </c>
      <c r="H238" s="230">
        <v>83</v>
      </c>
      <c r="I238" s="230">
        <v>85</v>
      </c>
      <c r="J238" s="32">
        <f t="shared" si="20"/>
        <v>84</v>
      </c>
      <c r="K238" s="33" t="str">
        <f t="shared" si="21"/>
        <v>TỐT</v>
      </c>
      <c r="L238" s="401"/>
      <c r="M238" s="357"/>
      <c r="N238" s="356"/>
      <c r="O238" s="150" t="s">
        <v>1407</v>
      </c>
    </row>
    <row r="239" spans="1:15" s="35" customFormat="1" ht="21.75" customHeight="1">
      <c r="A239" s="31">
        <f t="shared" si="19"/>
        <v>99</v>
      </c>
      <c r="B239" s="342">
        <v>2020257341</v>
      </c>
      <c r="C239" s="123" t="s">
        <v>1052</v>
      </c>
      <c r="D239" s="124" t="s">
        <v>1006</v>
      </c>
      <c r="E239" s="438" t="s">
        <v>1216</v>
      </c>
      <c r="F239" s="126">
        <v>34736</v>
      </c>
      <c r="G239" s="229" t="s">
        <v>23</v>
      </c>
      <c r="H239" s="230">
        <v>93</v>
      </c>
      <c r="I239" s="230">
        <v>92</v>
      </c>
      <c r="J239" s="32">
        <f t="shared" si="20"/>
        <v>92.5</v>
      </c>
      <c r="K239" s="33" t="str">
        <f t="shared" si="21"/>
        <v>X SẮC</v>
      </c>
      <c r="L239" s="401"/>
      <c r="M239" s="357"/>
      <c r="N239" s="356"/>
      <c r="O239" s="150" t="s">
        <v>1290</v>
      </c>
    </row>
    <row r="240" spans="1:15" s="35" customFormat="1" ht="21.75" customHeight="1">
      <c r="A240" s="31">
        <f t="shared" si="19"/>
        <v>100</v>
      </c>
      <c r="B240" s="342">
        <v>2020257378</v>
      </c>
      <c r="C240" s="123" t="s">
        <v>997</v>
      </c>
      <c r="D240" s="124" t="s">
        <v>1022</v>
      </c>
      <c r="E240" s="438" t="s">
        <v>1089</v>
      </c>
      <c r="F240" s="126">
        <v>35006</v>
      </c>
      <c r="G240" s="229" t="s">
        <v>25</v>
      </c>
      <c r="H240" s="230">
        <v>85</v>
      </c>
      <c r="I240" s="230">
        <v>84</v>
      </c>
      <c r="J240" s="32">
        <f t="shared" si="20"/>
        <v>84.5</v>
      </c>
      <c r="K240" s="33" t="str">
        <f t="shared" si="21"/>
        <v>TỐT</v>
      </c>
      <c r="L240" s="401"/>
      <c r="M240" s="357"/>
      <c r="N240" s="356"/>
      <c r="O240" s="150" t="s">
        <v>1438</v>
      </c>
    </row>
    <row r="241" spans="1:15" s="35" customFormat="1" ht="21.75" customHeight="1">
      <c r="A241" s="31">
        <f t="shared" si="19"/>
        <v>101</v>
      </c>
      <c r="B241" s="342">
        <v>2020257450</v>
      </c>
      <c r="C241" s="123" t="s">
        <v>997</v>
      </c>
      <c r="D241" s="124" t="s">
        <v>1035</v>
      </c>
      <c r="E241" s="438" t="s">
        <v>1104</v>
      </c>
      <c r="F241" s="126">
        <v>35101</v>
      </c>
      <c r="G241" s="229" t="s">
        <v>26</v>
      </c>
      <c r="H241" s="230">
        <v>87</v>
      </c>
      <c r="I241" s="230">
        <v>89</v>
      </c>
      <c r="J241" s="32">
        <f t="shared" si="20"/>
        <v>88</v>
      </c>
      <c r="K241" s="33" t="str">
        <f t="shared" si="21"/>
        <v>TỐT</v>
      </c>
      <c r="L241" s="401"/>
      <c r="M241" s="357"/>
      <c r="N241" s="356"/>
      <c r="O241" s="150" t="s">
        <v>1407</v>
      </c>
    </row>
    <row r="242" spans="1:15" s="35" customFormat="1" ht="21.75" customHeight="1">
      <c r="A242" s="31">
        <f t="shared" si="19"/>
        <v>102</v>
      </c>
      <c r="B242" s="342">
        <v>2020257520</v>
      </c>
      <c r="C242" s="123" t="s">
        <v>990</v>
      </c>
      <c r="D242" s="124" t="s">
        <v>986</v>
      </c>
      <c r="E242" s="438" t="s">
        <v>1239</v>
      </c>
      <c r="F242" s="126">
        <v>34966</v>
      </c>
      <c r="G242" s="229" t="s">
        <v>23</v>
      </c>
      <c r="H242" s="230">
        <v>93</v>
      </c>
      <c r="I242" s="230">
        <v>87</v>
      </c>
      <c r="J242" s="32">
        <f t="shared" si="20"/>
        <v>90</v>
      </c>
      <c r="K242" s="33" t="str">
        <f t="shared" si="21"/>
        <v>X SẮC</v>
      </c>
      <c r="L242" s="401"/>
      <c r="M242" s="357"/>
      <c r="N242" s="356"/>
      <c r="O242" s="150" t="s">
        <v>1290</v>
      </c>
    </row>
    <row r="243" spans="1:15" s="35" customFormat="1" ht="21.75" customHeight="1">
      <c r="A243" s="31">
        <f t="shared" si="19"/>
        <v>103</v>
      </c>
      <c r="B243" s="342">
        <v>2020257586</v>
      </c>
      <c r="C243" s="123" t="s">
        <v>1175</v>
      </c>
      <c r="D243" s="124" t="s">
        <v>1105</v>
      </c>
      <c r="E243" s="438" t="s">
        <v>1050</v>
      </c>
      <c r="F243" s="126">
        <v>35143</v>
      </c>
      <c r="G243" s="229" t="s">
        <v>25</v>
      </c>
      <c r="H243" s="230">
        <v>92</v>
      </c>
      <c r="I243" s="230">
        <v>87</v>
      </c>
      <c r="J243" s="32">
        <f t="shared" si="20"/>
        <v>89.5</v>
      </c>
      <c r="K243" s="33" t="str">
        <f t="shared" si="21"/>
        <v>TỐT</v>
      </c>
      <c r="L243" s="401"/>
      <c r="M243" s="357"/>
      <c r="N243" s="356"/>
      <c r="O243" s="150" t="s">
        <v>1438</v>
      </c>
    </row>
    <row r="244" spans="1:15" s="35" customFormat="1" ht="21.75" customHeight="1">
      <c r="A244" s="31">
        <f t="shared" si="19"/>
        <v>104</v>
      </c>
      <c r="B244" s="342">
        <v>2020257968</v>
      </c>
      <c r="C244" s="123" t="s">
        <v>987</v>
      </c>
      <c r="D244" s="124" t="s">
        <v>1058</v>
      </c>
      <c r="E244" s="438" t="s">
        <v>1177</v>
      </c>
      <c r="F244" s="126">
        <v>34960</v>
      </c>
      <c r="G244" s="229" t="s">
        <v>24</v>
      </c>
      <c r="H244" s="230">
        <v>86</v>
      </c>
      <c r="I244" s="230">
        <v>83</v>
      </c>
      <c r="J244" s="32">
        <f t="shared" si="20"/>
        <v>84.5</v>
      </c>
      <c r="K244" s="33" t="str">
        <f t="shared" si="21"/>
        <v>TỐT</v>
      </c>
      <c r="L244" s="401"/>
      <c r="M244" s="357"/>
      <c r="N244" s="356"/>
      <c r="O244" s="150" t="s">
        <v>1457</v>
      </c>
    </row>
    <row r="245" spans="1:15" s="35" customFormat="1" ht="21.75" customHeight="1">
      <c r="A245" s="31">
        <f t="shared" si="19"/>
        <v>105</v>
      </c>
      <c r="B245" s="342">
        <v>2020257972</v>
      </c>
      <c r="C245" s="123" t="s">
        <v>987</v>
      </c>
      <c r="D245" s="124" t="s">
        <v>1069</v>
      </c>
      <c r="E245" s="438" t="s">
        <v>1037</v>
      </c>
      <c r="F245" s="126">
        <v>35223</v>
      </c>
      <c r="G245" s="229" t="s">
        <v>24</v>
      </c>
      <c r="H245" s="230">
        <v>76</v>
      </c>
      <c r="I245" s="230">
        <v>77</v>
      </c>
      <c r="J245" s="32">
        <f t="shared" si="20"/>
        <v>76.5</v>
      </c>
      <c r="K245" s="33" t="str">
        <f t="shared" si="21"/>
        <v>KHÁ</v>
      </c>
      <c r="L245" s="401"/>
      <c r="M245" s="357"/>
      <c r="N245" s="356"/>
      <c r="O245" s="150" t="s">
        <v>1457</v>
      </c>
    </row>
    <row r="246" spans="1:15" s="35" customFormat="1" ht="21.75" customHeight="1">
      <c r="A246" s="31">
        <f t="shared" si="19"/>
        <v>106</v>
      </c>
      <c r="B246" s="342">
        <v>2020258001</v>
      </c>
      <c r="C246" s="123" t="s">
        <v>1092</v>
      </c>
      <c r="D246" s="124" t="s">
        <v>1216</v>
      </c>
      <c r="E246" s="438" t="s">
        <v>1068</v>
      </c>
      <c r="F246" s="126">
        <v>35301</v>
      </c>
      <c r="G246" s="229" t="s">
        <v>13</v>
      </c>
      <c r="H246" s="230">
        <v>97</v>
      </c>
      <c r="I246" s="230">
        <v>97</v>
      </c>
      <c r="J246" s="32">
        <f t="shared" si="20"/>
        <v>97</v>
      </c>
      <c r="K246" s="33" t="str">
        <f t="shared" si="21"/>
        <v>X SẮC</v>
      </c>
      <c r="L246" s="401"/>
      <c r="M246" s="357"/>
      <c r="N246" s="356"/>
      <c r="O246" s="150" t="s">
        <v>1290</v>
      </c>
    </row>
    <row r="247" spans="1:15" s="35" customFormat="1" ht="21.75" customHeight="1">
      <c r="A247" s="31">
        <f t="shared" si="19"/>
        <v>107</v>
      </c>
      <c r="B247" s="342">
        <v>2020258080</v>
      </c>
      <c r="C247" s="123" t="s">
        <v>987</v>
      </c>
      <c r="D247" s="124" t="s">
        <v>1011</v>
      </c>
      <c r="E247" s="438" t="s">
        <v>996</v>
      </c>
      <c r="F247" s="126">
        <v>35319</v>
      </c>
      <c r="G247" s="229" t="s">
        <v>13</v>
      </c>
      <c r="H247" s="230">
        <v>96</v>
      </c>
      <c r="I247" s="230">
        <v>93</v>
      </c>
      <c r="J247" s="32">
        <f t="shared" si="20"/>
        <v>94.5</v>
      </c>
      <c r="K247" s="33" t="str">
        <f t="shared" si="21"/>
        <v>X SẮC</v>
      </c>
      <c r="L247" s="401"/>
      <c r="M247" s="357"/>
      <c r="N247" s="356"/>
      <c r="O247" s="150" t="s">
        <v>1290</v>
      </c>
    </row>
    <row r="248" spans="1:15" s="35" customFormat="1" ht="21.75" customHeight="1">
      <c r="A248" s="31">
        <f t="shared" si="19"/>
        <v>108</v>
      </c>
      <c r="B248" s="342">
        <v>2020258107</v>
      </c>
      <c r="C248" s="123" t="s">
        <v>990</v>
      </c>
      <c r="D248" s="124" t="s">
        <v>1410</v>
      </c>
      <c r="E248" s="438" t="s">
        <v>1098</v>
      </c>
      <c r="F248" s="126">
        <v>34996</v>
      </c>
      <c r="G248" s="229" t="s">
        <v>25</v>
      </c>
      <c r="H248" s="230">
        <v>87</v>
      </c>
      <c r="I248" s="230">
        <v>84</v>
      </c>
      <c r="J248" s="32">
        <f t="shared" si="20"/>
        <v>85.5</v>
      </c>
      <c r="K248" s="33" t="str">
        <f t="shared" si="21"/>
        <v>TỐT</v>
      </c>
      <c r="L248" s="401"/>
      <c r="M248" s="357"/>
      <c r="N248" s="356"/>
      <c r="O248" s="150" t="s">
        <v>1438</v>
      </c>
    </row>
    <row r="249" spans="1:15" s="35" customFormat="1" ht="21.75" customHeight="1">
      <c r="A249" s="31">
        <f t="shared" si="19"/>
        <v>109</v>
      </c>
      <c r="B249" s="342">
        <v>2020258111</v>
      </c>
      <c r="C249" s="123" t="s">
        <v>990</v>
      </c>
      <c r="D249" s="124" t="s">
        <v>1011</v>
      </c>
      <c r="E249" s="438" t="s">
        <v>1155</v>
      </c>
      <c r="F249" s="126">
        <v>34799</v>
      </c>
      <c r="G249" s="229" t="s">
        <v>24</v>
      </c>
      <c r="H249" s="230">
        <v>88</v>
      </c>
      <c r="I249" s="230">
        <v>80</v>
      </c>
      <c r="J249" s="32">
        <f t="shared" si="20"/>
        <v>84</v>
      </c>
      <c r="K249" s="33" t="str">
        <f t="shared" si="21"/>
        <v>TỐT</v>
      </c>
      <c r="L249" s="401"/>
      <c r="M249" s="357"/>
      <c r="N249" s="356"/>
      <c r="O249" s="150" t="s">
        <v>1457</v>
      </c>
    </row>
    <row r="250" spans="1:15" s="35" customFormat="1" ht="21.75" customHeight="1">
      <c r="A250" s="31">
        <f t="shared" si="19"/>
        <v>110</v>
      </c>
      <c r="B250" s="342">
        <v>2020258128</v>
      </c>
      <c r="C250" s="123" t="s">
        <v>990</v>
      </c>
      <c r="D250" s="124" t="s">
        <v>1022</v>
      </c>
      <c r="E250" s="438" t="s">
        <v>1040</v>
      </c>
      <c r="F250" s="126">
        <v>35117</v>
      </c>
      <c r="G250" s="229" t="s">
        <v>24</v>
      </c>
      <c r="H250" s="230">
        <v>87</v>
      </c>
      <c r="I250" s="230">
        <v>85</v>
      </c>
      <c r="J250" s="32">
        <f t="shared" si="20"/>
        <v>86</v>
      </c>
      <c r="K250" s="33" t="str">
        <f t="shared" si="21"/>
        <v>TỐT</v>
      </c>
      <c r="L250" s="401"/>
      <c r="M250" s="357"/>
      <c r="N250" s="356"/>
      <c r="O250" s="150" t="s">
        <v>1457</v>
      </c>
    </row>
    <row r="251" spans="1:15" s="35" customFormat="1" ht="21.75" customHeight="1">
      <c r="A251" s="31">
        <f t="shared" si="19"/>
        <v>111</v>
      </c>
      <c r="B251" s="342">
        <v>2020258161</v>
      </c>
      <c r="C251" s="123" t="s">
        <v>1264</v>
      </c>
      <c r="D251" s="124" t="s">
        <v>1265</v>
      </c>
      <c r="E251" s="438" t="s">
        <v>1056</v>
      </c>
      <c r="F251" s="126">
        <v>35348</v>
      </c>
      <c r="G251" s="229" t="s">
        <v>13</v>
      </c>
      <c r="H251" s="230">
        <v>77</v>
      </c>
      <c r="I251" s="230">
        <v>86</v>
      </c>
      <c r="J251" s="32">
        <f t="shared" si="20"/>
        <v>81.5</v>
      </c>
      <c r="K251" s="33" t="str">
        <f t="shared" si="21"/>
        <v>TỐT</v>
      </c>
      <c r="L251" s="401"/>
      <c r="M251" s="357"/>
      <c r="N251" s="356"/>
      <c r="O251" s="150" t="s">
        <v>1290</v>
      </c>
    </row>
    <row r="252" spans="1:15" s="35" customFormat="1" ht="21.75" customHeight="1">
      <c r="A252" s="31">
        <f t="shared" si="19"/>
        <v>112</v>
      </c>
      <c r="B252" s="342">
        <v>2020258213</v>
      </c>
      <c r="C252" s="123" t="s">
        <v>1079</v>
      </c>
      <c r="D252" s="124" t="s">
        <v>1396</v>
      </c>
      <c r="E252" s="438" t="s">
        <v>1120</v>
      </c>
      <c r="F252" s="126">
        <v>35180</v>
      </c>
      <c r="G252" s="229" t="s">
        <v>26</v>
      </c>
      <c r="H252" s="230">
        <v>87</v>
      </c>
      <c r="I252" s="230">
        <v>87</v>
      </c>
      <c r="J252" s="32">
        <f t="shared" si="20"/>
        <v>87</v>
      </c>
      <c r="K252" s="33" t="str">
        <f t="shared" si="21"/>
        <v>TỐT</v>
      </c>
      <c r="L252" s="401"/>
      <c r="M252" s="357"/>
      <c r="N252" s="356"/>
      <c r="O252" s="150" t="s">
        <v>1407</v>
      </c>
    </row>
    <row r="253" spans="1:15" s="35" customFormat="1" ht="21.75" customHeight="1">
      <c r="A253" s="31">
        <f t="shared" si="19"/>
        <v>113</v>
      </c>
      <c r="B253" s="342">
        <v>2020258288</v>
      </c>
      <c r="C253" s="123" t="s">
        <v>987</v>
      </c>
      <c r="D253" s="124" t="s">
        <v>1011</v>
      </c>
      <c r="E253" s="438" t="s">
        <v>1124</v>
      </c>
      <c r="F253" s="126">
        <v>35170</v>
      </c>
      <c r="G253" s="229" t="s">
        <v>26</v>
      </c>
      <c r="H253" s="230">
        <v>77</v>
      </c>
      <c r="I253" s="230">
        <v>85</v>
      </c>
      <c r="J253" s="32">
        <f t="shared" si="20"/>
        <v>81</v>
      </c>
      <c r="K253" s="33" t="str">
        <f t="shared" si="21"/>
        <v>TỐT</v>
      </c>
      <c r="L253" s="401"/>
      <c r="M253" s="357"/>
      <c r="N253" s="356"/>
      <c r="O253" s="150" t="s">
        <v>1407</v>
      </c>
    </row>
    <row r="254" spans="1:15" s="35" customFormat="1" ht="21.75" customHeight="1">
      <c r="A254" s="31">
        <f t="shared" si="19"/>
        <v>114</v>
      </c>
      <c r="B254" s="342">
        <v>2020260913</v>
      </c>
      <c r="C254" s="123" t="s">
        <v>990</v>
      </c>
      <c r="D254" s="124" t="s">
        <v>1394</v>
      </c>
      <c r="E254" s="438" t="s">
        <v>1133</v>
      </c>
      <c r="F254" s="126">
        <v>35340</v>
      </c>
      <c r="G254" s="229" t="s">
        <v>26</v>
      </c>
      <c r="H254" s="230">
        <v>75</v>
      </c>
      <c r="I254" s="230">
        <v>86</v>
      </c>
      <c r="J254" s="32">
        <f t="shared" si="20"/>
        <v>80.5</v>
      </c>
      <c r="K254" s="33" t="str">
        <f t="shared" si="21"/>
        <v>TỐT</v>
      </c>
      <c r="L254" s="401"/>
      <c r="M254" s="357"/>
      <c r="N254" s="356"/>
      <c r="O254" s="150" t="s">
        <v>1407</v>
      </c>
    </row>
    <row r="255" spans="1:15" s="35" customFormat="1" ht="21.75" customHeight="1">
      <c r="A255" s="31">
        <f t="shared" si="19"/>
        <v>115</v>
      </c>
      <c r="B255" s="342">
        <v>2020263578</v>
      </c>
      <c r="C255" s="123" t="s">
        <v>999</v>
      </c>
      <c r="D255" s="124" t="s">
        <v>1408</v>
      </c>
      <c r="E255" s="438" t="s">
        <v>1098</v>
      </c>
      <c r="F255" s="126">
        <v>33648</v>
      </c>
      <c r="G255" s="229" t="s">
        <v>25</v>
      </c>
      <c r="H255" s="230">
        <v>98</v>
      </c>
      <c r="I255" s="230">
        <v>97</v>
      </c>
      <c r="J255" s="32">
        <f t="shared" si="20"/>
        <v>97.5</v>
      </c>
      <c r="K255" s="33" t="str">
        <f t="shared" si="21"/>
        <v>X SẮC</v>
      </c>
      <c r="L255" s="401"/>
      <c r="M255" s="357"/>
      <c r="N255" s="356"/>
      <c r="O255" s="150" t="s">
        <v>1438</v>
      </c>
    </row>
    <row r="256" spans="1:15" s="35" customFormat="1" ht="21.75" customHeight="1">
      <c r="A256" s="31">
        <f t="shared" si="19"/>
        <v>116</v>
      </c>
      <c r="B256" s="342">
        <v>2020264208</v>
      </c>
      <c r="C256" s="123" t="s">
        <v>1393</v>
      </c>
      <c r="D256" s="124" t="s">
        <v>1068</v>
      </c>
      <c r="E256" s="438" t="s">
        <v>1120</v>
      </c>
      <c r="F256" s="126">
        <v>35400</v>
      </c>
      <c r="G256" s="229" t="s">
        <v>26</v>
      </c>
      <c r="H256" s="230">
        <v>84</v>
      </c>
      <c r="I256" s="230">
        <v>87</v>
      </c>
      <c r="J256" s="32">
        <f t="shared" si="20"/>
        <v>85.5</v>
      </c>
      <c r="K256" s="33" t="str">
        <f t="shared" si="21"/>
        <v>TỐT</v>
      </c>
      <c r="L256" s="401"/>
      <c r="M256" s="357"/>
      <c r="N256" s="356"/>
      <c r="O256" s="150" t="s">
        <v>1407</v>
      </c>
    </row>
    <row r="257" spans="1:15" s="35" customFormat="1" ht="21.75" customHeight="1">
      <c r="A257" s="31">
        <f t="shared" si="19"/>
        <v>117</v>
      </c>
      <c r="B257" s="342">
        <v>2020264602</v>
      </c>
      <c r="C257" s="123" t="s">
        <v>979</v>
      </c>
      <c r="D257" s="124" t="s">
        <v>1238</v>
      </c>
      <c r="E257" s="438" t="s">
        <v>1020</v>
      </c>
      <c r="F257" s="126">
        <v>35014</v>
      </c>
      <c r="G257" s="229" t="s">
        <v>23</v>
      </c>
      <c r="H257" s="230">
        <v>91</v>
      </c>
      <c r="I257" s="230">
        <v>85</v>
      </c>
      <c r="J257" s="32">
        <f t="shared" si="20"/>
        <v>88</v>
      </c>
      <c r="K257" s="33" t="str">
        <f t="shared" si="21"/>
        <v>TỐT</v>
      </c>
      <c r="L257" s="401"/>
      <c r="M257" s="357"/>
      <c r="N257" s="356"/>
      <c r="O257" s="150" t="s">
        <v>1290</v>
      </c>
    </row>
    <row r="258" spans="1:15" s="35" customFormat="1" ht="21.75" customHeight="1">
      <c r="A258" s="31">
        <f t="shared" si="19"/>
        <v>118</v>
      </c>
      <c r="B258" s="342">
        <v>2020264700</v>
      </c>
      <c r="C258" s="123" t="s">
        <v>1030</v>
      </c>
      <c r="D258" s="124" t="s">
        <v>986</v>
      </c>
      <c r="E258" s="438" t="s">
        <v>1045</v>
      </c>
      <c r="F258" s="126">
        <v>35122</v>
      </c>
      <c r="G258" s="229" t="s">
        <v>24</v>
      </c>
      <c r="H258" s="230">
        <v>85</v>
      </c>
      <c r="I258" s="230">
        <v>84</v>
      </c>
      <c r="J258" s="32">
        <f t="shared" si="20"/>
        <v>84.5</v>
      </c>
      <c r="K258" s="33" t="str">
        <f t="shared" si="21"/>
        <v>TỐT</v>
      </c>
      <c r="L258" s="401"/>
      <c r="M258" s="357"/>
      <c r="N258" s="356"/>
      <c r="O258" s="150" t="s">
        <v>1457</v>
      </c>
    </row>
    <row r="259" spans="1:15" s="35" customFormat="1" ht="21.75" customHeight="1">
      <c r="A259" s="31">
        <f t="shared" si="19"/>
        <v>119</v>
      </c>
      <c r="B259" s="342">
        <v>2020265922</v>
      </c>
      <c r="C259" s="123" t="s">
        <v>999</v>
      </c>
      <c r="D259" s="124" t="s">
        <v>1194</v>
      </c>
      <c r="E259" s="438" t="s">
        <v>1104</v>
      </c>
      <c r="F259" s="126">
        <v>35376</v>
      </c>
      <c r="G259" s="229" t="s">
        <v>26</v>
      </c>
      <c r="H259" s="230">
        <v>83</v>
      </c>
      <c r="I259" s="230">
        <v>80</v>
      </c>
      <c r="J259" s="32">
        <f t="shared" si="20"/>
        <v>81.5</v>
      </c>
      <c r="K259" s="33" t="str">
        <f t="shared" si="21"/>
        <v>TỐT</v>
      </c>
      <c r="L259" s="401"/>
      <c r="M259" s="357"/>
      <c r="N259" s="356"/>
      <c r="O259" s="150" t="s">
        <v>1407</v>
      </c>
    </row>
    <row r="260" spans="1:15" s="35" customFormat="1" ht="21.75" customHeight="1">
      <c r="A260" s="31">
        <f t="shared" si="19"/>
        <v>120</v>
      </c>
      <c r="B260" s="342">
        <v>2020267123</v>
      </c>
      <c r="C260" s="123" t="s">
        <v>990</v>
      </c>
      <c r="D260" s="124" t="s">
        <v>1022</v>
      </c>
      <c r="E260" s="438" t="s">
        <v>1091</v>
      </c>
      <c r="F260" s="126">
        <v>35133</v>
      </c>
      <c r="G260" s="229" t="s">
        <v>25</v>
      </c>
      <c r="H260" s="230">
        <v>98</v>
      </c>
      <c r="I260" s="230">
        <v>94</v>
      </c>
      <c r="J260" s="32">
        <f t="shared" si="20"/>
        <v>96</v>
      </c>
      <c r="K260" s="33" t="str">
        <f t="shared" si="21"/>
        <v>X SẮC</v>
      </c>
      <c r="L260" s="401"/>
      <c r="M260" s="357"/>
      <c r="N260" s="356"/>
      <c r="O260" s="150" t="s">
        <v>1438</v>
      </c>
    </row>
    <row r="261" spans="1:15" s="35" customFormat="1" ht="21.75" customHeight="1">
      <c r="A261" s="31">
        <f t="shared" si="19"/>
        <v>121</v>
      </c>
      <c r="B261" s="342">
        <v>2020267182</v>
      </c>
      <c r="C261" s="123" t="s">
        <v>1088</v>
      </c>
      <c r="D261" s="124" t="s">
        <v>1014</v>
      </c>
      <c r="E261" s="438" t="s">
        <v>1117</v>
      </c>
      <c r="F261" s="126">
        <v>35076</v>
      </c>
      <c r="G261" s="229" t="s">
        <v>26</v>
      </c>
      <c r="H261" s="230">
        <v>84</v>
      </c>
      <c r="I261" s="230">
        <v>83</v>
      </c>
      <c r="J261" s="32">
        <f t="shared" si="20"/>
        <v>83.5</v>
      </c>
      <c r="K261" s="33" t="str">
        <f t="shared" si="21"/>
        <v>TỐT</v>
      </c>
      <c r="L261" s="401"/>
      <c r="M261" s="357"/>
      <c r="N261" s="356"/>
      <c r="O261" s="150" t="s">
        <v>1407</v>
      </c>
    </row>
    <row r="262" spans="1:15" s="35" customFormat="1" ht="21.75" customHeight="1">
      <c r="A262" s="31">
        <f t="shared" si="19"/>
        <v>122</v>
      </c>
      <c r="B262" s="342">
        <v>2020267434</v>
      </c>
      <c r="C262" s="123" t="s">
        <v>1309</v>
      </c>
      <c r="D262" s="124" t="s">
        <v>1011</v>
      </c>
      <c r="E262" s="438" t="s">
        <v>1443</v>
      </c>
      <c r="F262" s="126">
        <v>35093</v>
      </c>
      <c r="G262" s="229" t="s">
        <v>24</v>
      </c>
      <c r="H262" s="230">
        <v>86</v>
      </c>
      <c r="I262" s="230">
        <v>80</v>
      </c>
      <c r="J262" s="32">
        <f t="shared" ref="J262:J292" si="22">(H262+I262)/2</f>
        <v>83</v>
      </c>
      <c r="K262" s="33" t="str">
        <f t="shared" si="21"/>
        <v>TỐT</v>
      </c>
      <c r="L262" s="401"/>
      <c r="M262" s="357"/>
      <c r="N262" s="356"/>
      <c r="O262" s="150" t="s">
        <v>1457</v>
      </c>
    </row>
    <row r="263" spans="1:15" s="35" customFormat="1" ht="21.75" customHeight="1">
      <c r="A263" s="31">
        <f t="shared" si="19"/>
        <v>123</v>
      </c>
      <c r="B263" s="342">
        <v>2020267627</v>
      </c>
      <c r="C263" s="123" t="s">
        <v>1198</v>
      </c>
      <c r="D263" s="124" t="s">
        <v>984</v>
      </c>
      <c r="E263" s="438" t="s">
        <v>1049</v>
      </c>
      <c r="F263" s="126">
        <v>35365</v>
      </c>
      <c r="G263" s="229" t="s">
        <v>24</v>
      </c>
      <c r="H263" s="230">
        <v>83</v>
      </c>
      <c r="I263" s="230">
        <v>90</v>
      </c>
      <c r="J263" s="32">
        <f t="shared" si="22"/>
        <v>86.5</v>
      </c>
      <c r="K263" s="33" t="str">
        <f t="shared" si="21"/>
        <v>TỐT</v>
      </c>
      <c r="L263" s="401"/>
      <c r="M263" s="357"/>
      <c r="N263" s="356"/>
      <c r="O263" s="150" t="s">
        <v>1457</v>
      </c>
    </row>
    <row r="264" spans="1:15" s="35" customFormat="1" ht="21.75" customHeight="1">
      <c r="A264" s="31">
        <f t="shared" si="19"/>
        <v>124</v>
      </c>
      <c r="B264" s="342">
        <v>2020267655</v>
      </c>
      <c r="C264" s="123" t="s">
        <v>979</v>
      </c>
      <c r="D264" s="124" t="s">
        <v>991</v>
      </c>
      <c r="E264" s="438" t="s">
        <v>1104</v>
      </c>
      <c r="F264" s="126">
        <v>35134</v>
      </c>
      <c r="G264" s="229" t="s">
        <v>26</v>
      </c>
      <c r="H264" s="230">
        <v>85</v>
      </c>
      <c r="I264" s="230">
        <v>80</v>
      </c>
      <c r="J264" s="32">
        <f t="shared" si="22"/>
        <v>82.5</v>
      </c>
      <c r="K264" s="33" t="str">
        <f t="shared" si="21"/>
        <v>TỐT</v>
      </c>
      <c r="L264" s="401"/>
      <c r="M264" s="357"/>
      <c r="N264" s="356"/>
      <c r="O264" s="150" t="s">
        <v>1407</v>
      </c>
    </row>
    <row r="265" spans="1:15" s="35" customFormat="1" ht="21.75" customHeight="1">
      <c r="A265" s="31">
        <f t="shared" si="19"/>
        <v>125</v>
      </c>
      <c r="B265" s="342">
        <v>2020314064</v>
      </c>
      <c r="C265" s="123" t="s">
        <v>990</v>
      </c>
      <c r="D265" s="124" t="s">
        <v>1378</v>
      </c>
      <c r="E265" s="438" t="s">
        <v>1098</v>
      </c>
      <c r="F265" s="126">
        <v>35328</v>
      </c>
      <c r="G265" s="229" t="s">
        <v>25</v>
      </c>
      <c r="H265" s="230">
        <v>0</v>
      </c>
      <c r="I265" s="230">
        <v>0</v>
      </c>
      <c r="J265" s="32">
        <f t="shared" si="22"/>
        <v>0</v>
      </c>
      <c r="K265" s="33" t="str">
        <f t="shared" si="21"/>
        <v>KÉM</v>
      </c>
      <c r="L265" s="401" t="s">
        <v>1652</v>
      </c>
      <c r="M265" s="357" t="s">
        <v>1421</v>
      </c>
      <c r="N265" s="356" t="s">
        <v>1548</v>
      </c>
      <c r="O265" s="150" t="s">
        <v>1438</v>
      </c>
    </row>
    <row r="266" spans="1:15" s="35" customFormat="1" ht="21.75" customHeight="1">
      <c r="A266" s="31">
        <f t="shared" si="19"/>
        <v>126</v>
      </c>
      <c r="B266" s="342">
        <v>2020337760</v>
      </c>
      <c r="C266" s="123" t="s">
        <v>1015</v>
      </c>
      <c r="D266" s="124" t="s">
        <v>1020</v>
      </c>
      <c r="E266" s="438" t="s">
        <v>1056</v>
      </c>
      <c r="F266" s="126">
        <v>35229</v>
      </c>
      <c r="G266" s="229" t="s">
        <v>26</v>
      </c>
      <c r="H266" s="230">
        <v>83</v>
      </c>
      <c r="I266" s="230">
        <v>80</v>
      </c>
      <c r="J266" s="32">
        <f t="shared" si="22"/>
        <v>81.5</v>
      </c>
      <c r="K266" s="33" t="str">
        <f t="shared" si="21"/>
        <v>TỐT</v>
      </c>
      <c r="L266" s="401"/>
      <c r="M266" s="357"/>
      <c r="N266" s="356"/>
      <c r="O266" s="150" t="s">
        <v>1407</v>
      </c>
    </row>
    <row r="267" spans="1:15" s="35" customFormat="1" ht="21.75" customHeight="1">
      <c r="A267" s="31">
        <f t="shared" si="19"/>
        <v>127</v>
      </c>
      <c r="B267" s="342">
        <v>2020513149</v>
      </c>
      <c r="C267" s="123" t="s">
        <v>1032</v>
      </c>
      <c r="D267" s="124" t="s">
        <v>1246</v>
      </c>
      <c r="E267" s="438" t="s">
        <v>1247</v>
      </c>
      <c r="F267" s="126">
        <v>35337</v>
      </c>
      <c r="G267" s="229" t="s">
        <v>23</v>
      </c>
      <c r="H267" s="230">
        <v>86</v>
      </c>
      <c r="I267" s="230">
        <v>88</v>
      </c>
      <c r="J267" s="32">
        <f t="shared" si="22"/>
        <v>87</v>
      </c>
      <c r="K267" s="33" t="str">
        <f t="shared" si="21"/>
        <v>TỐT</v>
      </c>
      <c r="L267" s="401"/>
      <c r="M267" s="357"/>
      <c r="N267" s="356"/>
      <c r="O267" s="150" t="s">
        <v>1290</v>
      </c>
    </row>
    <row r="268" spans="1:15" s="35" customFormat="1" ht="21.75" customHeight="1">
      <c r="A268" s="31">
        <f t="shared" si="19"/>
        <v>128</v>
      </c>
      <c r="B268" s="342">
        <v>2020516425</v>
      </c>
      <c r="C268" s="123" t="s">
        <v>990</v>
      </c>
      <c r="D268" s="124" t="s">
        <v>1038</v>
      </c>
      <c r="E268" s="438" t="s">
        <v>1310</v>
      </c>
      <c r="F268" s="126">
        <v>35078</v>
      </c>
      <c r="G268" s="229" t="s">
        <v>25</v>
      </c>
      <c r="H268" s="230">
        <v>83</v>
      </c>
      <c r="I268" s="230">
        <v>84</v>
      </c>
      <c r="J268" s="32">
        <f t="shared" si="22"/>
        <v>83.5</v>
      </c>
      <c r="K268" s="33" t="str">
        <f t="shared" si="21"/>
        <v>TỐT</v>
      </c>
      <c r="L268" s="401"/>
      <c r="M268" s="357"/>
      <c r="N268" s="356"/>
      <c r="O268" s="150" t="s">
        <v>1438</v>
      </c>
    </row>
    <row r="269" spans="1:15" s="35" customFormat="1" ht="21.75" customHeight="1">
      <c r="A269" s="31">
        <f t="shared" si="19"/>
        <v>129</v>
      </c>
      <c r="B269" s="342">
        <v>2020527367</v>
      </c>
      <c r="C269" s="123" t="s">
        <v>987</v>
      </c>
      <c r="D269" s="124" t="s">
        <v>1048</v>
      </c>
      <c r="E269" s="438" t="s">
        <v>1109</v>
      </c>
      <c r="F269" s="126">
        <v>35413</v>
      </c>
      <c r="G269" s="229" t="s">
        <v>26</v>
      </c>
      <c r="H269" s="230">
        <v>85</v>
      </c>
      <c r="I269" s="230">
        <v>88</v>
      </c>
      <c r="J269" s="32">
        <f t="shared" si="22"/>
        <v>86.5</v>
      </c>
      <c r="K269" s="33" t="str">
        <f t="shared" ref="K269:K292" si="23">IF(J269&gt;=90,"X SẮC",IF(J269&gt;=80,"TỐT",IF(J269&gt;=65,"KHÁ",IF(J269&gt;=50,"T. BÌNH",IF(J269&gt;=35,"YẾU","KÉM")))))</f>
        <v>TỐT</v>
      </c>
      <c r="L269" s="401"/>
      <c r="M269" s="357"/>
      <c r="N269" s="356"/>
      <c r="O269" s="150" t="s">
        <v>1407</v>
      </c>
    </row>
    <row r="270" spans="1:15" s="35" customFormat="1" ht="21.75" customHeight="1">
      <c r="A270" s="31">
        <f t="shared" si="19"/>
        <v>130</v>
      </c>
      <c r="B270" s="342">
        <v>2020637794</v>
      </c>
      <c r="C270" s="123" t="s">
        <v>997</v>
      </c>
      <c r="D270" s="124" t="s">
        <v>1011</v>
      </c>
      <c r="E270" s="438" t="s">
        <v>1021</v>
      </c>
      <c r="F270" s="126">
        <v>35157</v>
      </c>
      <c r="G270" s="229" t="s">
        <v>23</v>
      </c>
      <c r="H270" s="230">
        <v>85</v>
      </c>
      <c r="I270" s="230">
        <v>81</v>
      </c>
      <c r="J270" s="32">
        <f t="shared" si="22"/>
        <v>83</v>
      </c>
      <c r="K270" s="33" t="str">
        <f t="shared" si="23"/>
        <v>TỐT</v>
      </c>
      <c r="L270" s="401"/>
      <c r="M270" s="357"/>
      <c r="N270" s="356"/>
      <c r="O270" s="150" t="s">
        <v>1290</v>
      </c>
    </row>
    <row r="271" spans="1:15" s="35" customFormat="1" ht="21.75" customHeight="1">
      <c r="A271" s="31">
        <f t="shared" ref="A271:A292" si="24">A270+1</f>
        <v>131</v>
      </c>
      <c r="B271" s="342">
        <v>2020714555</v>
      </c>
      <c r="C271" s="123" t="s">
        <v>990</v>
      </c>
      <c r="D271" s="124" t="s">
        <v>1194</v>
      </c>
      <c r="E271" s="438" t="s">
        <v>1266</v>
      </c>
      <c r="F271" s="126">
        <v>35262</v>
      </c>
      <c r="G271" s="229" t="s">
        <v>13</v>
      </c>
      <c r="H271" s="230">
        <v>85</v>
      </c>
      <c r="I271" s="230">
        <v>87</v>
      </c>
      <c r="J271" s="32">
        <f t="shared" si="22"/>
        <v>86</v>
      </c>
      <c r="K271" s="33" t="str">
        <f t="shared" si="23"/>
        <v>TỐT</v>
      </c>
      <c r="L271" s="401"/>
      <c r="M271" s="357"/>
      <c r="N271" s="356"/>
      <c r="O271" s="150" t="s">
        <v>1290</v>
      </c>
    </row>
    <row r="272" spans="1:15" s="35" customFormat="1" ht="21.75" customHeight="1">
      <c r="A272" s="31">
        <f t="shared" si="24"/>
        <v>132</v>
      </c>
      <c r="B272" s="342">
        <v>2020724373</v>
      </c>
      <c r="C272" s="123" t="s">
        <v>990</v>
      </c>
      <c r="D272" s="124" t="s">
        <v>1011</v>
      </c>
      <c r="E272" s="438" t="s">
        <v>1091</v>
      </c>
      <c r="F272" s="126">
        <v>35202</v>
      </c>
      <c r="G272" s="229" t="s">
        <v>25</v>
      </c>
      <c r="H272" s="230">
        <v>95</v>
      </c>
      <c r="I272" s="230">
        <v>87</v>
      </c>
      <c r="J272" s="32">
        <f t="shared" si="22"/>
        <v>91</v>
      </c>
      <c r="K272" s="33" t="str">
        <f t="shared" si="23"/>
        <v>X SẮC</v>
      </c>
      <c r="L272" s="401"/>
      <c r="M272" s="357"/>
      <c r="N272" s="356"/>
      <c r="O272" s="150" t="s">
        <v>1438</v>
      </c>
    </row>
    <row r="273" spans="1:15" s="35" customFormat="1" ht="21.75" customHeight="1">
      <c r="A273" s="31">
        <f t="shared" si="24"/>
        <v>133</v>
      </c>
      <c r="B273" s="342">
        <v>2021213680</v>
      </c>
      <c r="C273" s="123" t="s">
        <v>987</v>
      </c>
      <c r="D273" s="124" t="s">
        <v>1197</v>
      </c>
      <c r="E273" s="438" t="s">
        <v>1415</v>
      </c>
      <c r="F273" s="126">
        <v>35296</v>
      </c>
      <c r="G273" s="229" t="s">
        <v>25</v>
      </c>
      <c r="H273" s="230">
        <v>83</v>
      </c>
      <c r="I273" s="230">
        <v>82</v>
      </c>
      <c r="J273" s="32">
        <f t="shared" si="22"/>
        <v>82.5</v>
      </c>
      <c r="K273" s="33" t="str">
        <f t="shared" si="23"/>
        <v>TỐT</v>
      </c>
      <c r="L273" s="401"/>
      <c r="M273" s="357"/>
      <c r="N273" s="356"/>
      <c r="O273" s="150" t="s">
        <v>1438</v>
      </c>
    </row>
    <row r="274" spans="1:15" s="35" customFormat="1" ht="21.75" customHeight="1">
      <c r="A274" s="31">
        <f t="shared" si="24"/>
        <v>134</v>
      </c>
      <c r="B274" s="342">
        <v>2021250826</v>
      </c>
      <c r="C274" s="123" t="s">
        <v>990</v>
      </c>
      <c r="D274" s="124" t="s">
        <v>1261</v>
      </c>
      <c r="E274" s="438" t="s">
        <v>1414</v>
      </c>
      <c r="F274" s="126">
        <v>35429</v>
      </c>
      <c r="G274" s="229" t="s">
        <v>25</v>
      </c>
      <c r="H274" s="230">
        <v>83</v>
      </c>
      <c r="I274" s="230">
        <v>84</v>
      </c>
      <c r="J274" s="32">
        <f t="shared" si="22"/>
        <v>83.5</v>
      </c>
      <c r="K274" s="33" t="str">
        <f t="shared" si="23"/>
        <v>TỐT</v>
      </c>
      <c r="L274" s="401"/>
      <c r="M274" s="357"/>
      <c r="N274" s="356"/>
      <c r="O274" s="150" t="s">
        <v>1438</v>
      </c>
    </row>
    <row r="275" spans="1:15" s="35" customFormat="1" ht="21.75" customHeight="1">
      <c r="A275" s="31">
        <f t="shared" si="24"/>
        <v>135</v>
      </c>
      <c r="B275" s="342">
        <v>2021250924</v>
      </c>
      <c r="C275" s="123" t="s">
        <v>1032</v>
      </c>
      <c r="D275" s="124" t="s">
        <v>1313</v>
      </c>
      <c r="E275" s="438" t="s">
        <v>1223</v>
      </c>
      <c r="F275" s="126">
        <v>35204</v>
      </c>
      <c r="G275" s="229" t="s">
        <v>25</v>
      </c>
      <c r="H275" s="230">
        <v>0</v>
      </c>
      <c r="I275" s="230">
        <v>75</v>
      </c>
      <c r="J275" s="32">
        <f t="shared" si="22"/>
        <v>37.5</v>
      </c>
      <c r="K275" s="33" t="str">
        <f t="shared" si="23"/>
        <v>YẾU</v>
      </c>
      <c r="L275" s="401"/>
      <c r="M275" s="357"/>
      <c r="N275" s="359" t="s">
        <v>1527</v>
      </c>
      <c r="O275" s="150" t="s">
        <v>1438</v>
      </c>
    </row>
    <row r="276" spans="1:15" s="35" customFormat="1" ht="21.75" customHeight="1">
      <c r="A276" s="31">
        <f t="shared" si="24"/>
        <v>136</v>
      </c>
      <c r="B276" s="342">
        <v>2021250938</v>
      </c>
      <c r="C276" s="123" t="s">
        <v>1309</v>
      </c>
      <c r="D276" s="124" t="s">
        <v>1232</v>
      </c>
      <c r="E276" s="438" t="s">
        <v>1402</v>
      </c>
      <c r="F276" s="126">
        <v>35205</v>
      </c>
      <c r="G276" s="229" t="s">
        <v>26</v>
      </c>
      <c r="H276" s="230">
        <v>84</v>
      </c>
      <c r="I276" s="230">
        <v>82</v>
      </c>
      <c r="J276" s="32">
        <f t="shared" si="22"/>
        <v>83</v>
      </c>
      <c r="K276" s="33" t="str">
        <f t="shared" si="23"/>
        <v>TỐT</v>
      </c>
      <c r="L276" s="401"/>
      <c r="M276" s="357"/>
      <c r="N276" s="356"/>
      <c r="O276" s="150" t="s">
        <v>1407</v>
      </c>
    </row>
    <row r="277" spans="1:15" s="35" customFormat="1" ht="21.75" customHeight="1">
      <c r="A277" s="31">
        <f t="shared" si="24"/>
        <v>137</v>
      </c>
      <c r="B277" s="342">
        <v>2021254034</v>
      </c>
      <c r="C277" s="123" t="s">
        <v>1046</v>
      </c>
      <c r="D277" s="124" t="s">
        <v>1050</v>
      </c>
      <c r="E277" s="438" t="s">
        <v>996</v>
      </c>
      <c r="F277" s="126">
        <v>35127</v>
      </c>
      <c r="G277" s="229" t="s">
        <v>13</v>
      </c>
      <c r="H277" s="230">
        <v>75</v>
      </c>
      <c r="I277" s="230">
        <v>87</v>
      </c>
      <c r="J277" s="32">
        <f t="shared" si="22"/>
        <v>81</v>
      </c>
      <c r="K277" s="33" t="str">
        <f t="shared" si="23"/>
        <v>TỐT</v>
      </c>
      <c r="L277" s="401"/>
      <c r="M277" s="357"/>
      <c r="N277" s="356"/>
      <c r="O277" s="150" t="s">
        <v>1290</v>
      </c>
    </row>
    <row r="278" spans="1:15" s="35" customFormat="1" ht="21.75" customHeight="1">
      <c r="A278" s="31">
        <f t="shared" si="24"/>
        <v>138</v>
      </c>
      <c r="B278" s="342">
        <v>2021254129</v>
      </c>
      <c r="C278" s="123" t="s">
        <v>990</v>
      </c>
      <c r="D278" s="124" t="s">
        <v>1232</v>
      </c>
      <c r="E278" s="438" t="s">
        <v>1399</v>
      </c>
      <c r="F278" s="126">
        <v>35220</v>
      </c>
      <c r="G278" s="229" t="s">
        <v>26</v>
      </c>
      <c r="H278" s="230">
        <v>75</v>
      </c>
      <c r="I278" s="230">
        <v>86</v>
      </c>
      <c r="J278" s="32">
        <f t="shared" si="22"/>
        <v>80.5</v>
      </c>
      <c r="K278" s="33" t="str">
        <f t="shared" si="23"/>
        <v>TỐT</v>
      </c>
      <c r="L278" s="401"/>
      <c r="M278" s="357"/>
      <c r="N278" s="356"/>
      <c r="O278" s="150" t="s">
        <v>1407</v>
      </c>
    </row>
    <row r="279" spans="1:15" s="35" customFormat="1" ht="21.75" customHeight="1">
      <c r="A279" s="31">
        <f t="shared" si="24"/>
        <v>139</v>
      </c>
      <c r="B279" s="342">
        <v>2021254135</v>
      </c>
      <c r="C279" s="123" t="s">
        <v>1015</v>
      </c>
      <c r="D279" s="124" t="s">
        <v>1137</v>
      </c>
      <c r="E279" s="438" t="s">
        <v>998</v>
      </c>
      <c r="F279" s="126">
        <v>35244</v>
      </c>
      <c r="G279" s="229" t="s">
        <v>23</v>
      </c>
      <c r="H279" s="230">
        <v>84</v>
      </c>
      <c r="I279" s="230">
        <v>86</v>
      </c>
      <c r="J279" s="32">
        <f t="shared" si="22"/>
        <v>85</v>
      </c>
      <c r="K279" s="33" t="str">
        <f t="shared" si="23"/>
        <v>TỐT</v>
      </c>
      <c r="L279" s="401"/>
      <c r="M279" s="357"/>
      <c r="N279" s="356"/>
      <c r="O279" s="150" t="s">
        <v>1290</v>
      </c>
    </row>
    <row r="280" spans="1:15" s="35" customFormat="1" ht="21.75" customHeight="1">
      <c r="A280" s="31">
        <f t="shared" si="24"/>
        <v>140</v>
      </c>
      <c r="B280" s="342">
        <v>2021254323</v>
      </c>
      <c r="C280" s="123" t="s">
        <v>997</v>
      </c>
      <c r="D280" s="124" t="s">
        <v>1311</v>
      </c>
      <c r="E280" s="438" t="s">
        <v>1397</v>
      </c>
      <c r="F280" s="126">
        <v>35148</v>
      </c>
      <c r="G280" s="229" t="s">
        <v>26</v>
      </c>
      <c r="H280" s="230">
        <v>76</v>
      </c>
      <c r="I280" s="230">
        <v>87</v>
      </c>
      <c r="J280" s="32">
        <f t="shared" si="22"/>
        <v>81.5</v>
      </c>
      <c r="K280" s="33" t="str">
        <f t="shared" si="23"/>
        <v>TỐT</v>
      </c>
      <c r="L280" s="401"/>
      <c r="M280" s="357"/>
      <c r="N280" s="356"/>
      <c r="O280" s="150" t="s">
        <v>1407</v>
      </c>
    </row>
    <row r="281" spans="1:15" s="35" customFormat="1" ht="21.75" customHeight="1">
      <c r="A281" s="31">
        <f t="shared" si="24"/>
        <v>141</v>
      </c>
      <c r="B281" s="342">
        <v>2021254537</v>
      </c>
      <c r="C281" s="123" t="s">
        <v>987</v>
      </c>
      <c r="D281" s="124" t="s">
        <v>1232</v>
      </c>
      <c r="E281" s="438" t="s">
        <v>1174</v>
      </c>
      <c r="F281" s="126">
        <v>35218</v>
      </c>
      <c r="G281" s="229" t="s">
        <v>24</v>
      </c>
      <c r="H281" s="230">
        <v>84</v>
      </c>
      <c r="I281" s="230">
        <v>83</v>
      </c>
      <c r="J281" s="32">
        <f t="shared" si="22"/>
        <v>83.5</v>
      </c>
      <c r="K281" s="33" t="str">
        <f t="shared" si="23"/>
        <v>TỐT</v>
      </c>
      <c r="L281" s="401"/>
      <c r="M281" s="357"/>
      <c r="N281" s="356"/>
      <c r="O281" s="150" t="s">
        <v>1457</v>
      </c>
    </row>
    <row r="282" spans="1:15" s="35" customFormat="1" ht="21.75" customHeight="1">
      <c r="A282" s="31">
        <f t="shared" si="24"/>
        <v>142</v>
      </c>
      <c r="B282" s="342">
        <v>2021254909</v>
      </c>
      <c r="C282" s="123" t="s">
        <v>979</v>
      </c>
      <c r="D282" s="124" t="s">
        <v>997</v>
      </c>
      <c r="E282" s="438" t="s">
        <v>1411</v>
      </c>
      <c r="F282" s="126">
        <v>35340</v>
      </c>
      <c r="G282" s="229" t="s">
        <v>25</v>
      </c>
      <c r="H282" s="230">
        <v>85</v>
      </c>
      <c r="I282" s="230">
        <v>82</v>
      </c>
      <c r="J282" s="32">
        <f t="shared" si="22"/>
        <v>83.5</v>
      </c>
      <c r="K282" s="33" t="str">
        <f t="shared" si="23"/>
        <v>TỐT</v>
      </c>
      <c r="L282" s="401"/>
      <c r="M282" s="357"/>
      <c r="N282" s="356"/>
      <c r="O282" s="150" t="s">
        <v>1438</v>
      </c>
    </row>
    <row r="283" spans="1:15" s="35" customFormat="1" ht="21.75" customHeight="1">
      <c r="A283" s="31">
        <f t="shared" si="24"/>
        <v>143</v>
      </c>
      <c r="B283" s="342">
        <v>2021255972</v>
      </c>
      <c r="C283" s="123" t="s">
        <v>1110</v>
      </c>
      <c r="D283" s="124" t="s">
        <v>1242</v>
      </c>
      <c r="E283" s="438" t="s">
        <v>1243</v>
      </c>
      <c r="F283" s="126">
        <v>35400</v>
      </c>
      <c r="G283" s="229" t="s">
        <v>23</v>
      </c>
      <c r="H283" s="230">
        <v>79</v>
      </c>
      <c r="I283" s="230">
        <v>87</v>
      </c>
      <c r="J283" s="32">
        <f t="shared" si="22"/>
        <v>83</v>
      </c>
      <c r="K283" s="33" t="str">
        <f t="shared" si="23"/>
        <v>TỐT</v>
      </c>
      <c r="L283" s="401"/>
      <c r="M283" s="357"/>
      <c r="N283" s="356"/>
      <c r="O283" s="150" t="s">
        <v>1290</v>
      </c>
    </row>
    <row r="284" spans="1:15" s="35" customFormat="1" ht="21.75" customHeight="1">
      <c r="A284" s="31">
        <f t="shared" si="24"/>
        <v>144</v>
      </c>
      <c r="B284" s="342">
        <v>2021256322</v>
      </c>
      <c r="C284" s="123" t="s">
        <v>1019</v>
      </c>
      <c r="D284" s="124" t="s">
        <v>1038</v>
      </c>
      <c r="E284" s="438" t="s">
        <v>1091</v>
      </c>
      <c r="F284" s="126">
        <v>35160</v>
      </c>
      <c r="G284" s="229" t="s">
        <v>25</v>
      </c>
      <c r="H284" s="230">
        <v>83</v>
      </c>
      <c r="I284" s="230">
        <v>84</v>
      </c>
      <c r="J284" s="32">
        <f t="shared" si="22"/>
        <v>83.5</v>
      </c>
      <c r="K284" s="33" t="str">
        <f t="shared" si="23"/>
        <v>TỐT</v>
      </c>
      <c r="L284" s="401"/>
      <c r="M284" s="357"/>
      <c r="N284" s="356"/>
      <c r="O284" s="150" t="s">
        <v>1438</v>
      </c>
    </row>
    <row r="285" spans="1:15" s="35" customFormat="1" ht="21.75" customHeight="1">
      <c r="A285" s="31">
        <f t="shared" si="24"/>
        <v>145</v>
      </c>
      <c r="B285" s="342">
        <v>2021256327</v>
      </c>
      <c r="C285" s="123" t="s">
        <v>1015</v>
      </c>
      <c r="D285" s="124" t="s">
        <v>1011</v>
      </c>
      <c r="E285" s="438" t="s">
        <v>1228</v>
      </c>
      <c r="F285" s="126">
        <v>35409</v>
      </c>
      <c r="G285" s="229" t="s">
        <v>13</v>
      </c>
      <c r="H285" s="230">
        <v>87</v>
      </c>
      <c r="I285" s="230">
        <v>86</v>
      </c>
      <c r="J285" s="32">
        <f t="shared" si="22"/>
        <v>86.5</v>
      </c>
      <c r="K285" s="33" t="str">
        <f t="shared" si="23"/>
        <v>TỐT</v>
      </c>
      <c r="L285" s="401"/>
      <c r="M285" s="357"/>
      <c r="N285" s="356"/>
      <c r="O285" s="150" t="s">
        <v>1290</v>
      </c>
    </row>
    <row r="286" spans="1:15" s="35" customFormat="1" ht="21.75" customHeight="1">
      <c r="A286" s="31">
        <f t="shared" si="24"/>
        <v>146</v>
      </c>
      <c r="B286" s="342">
        <v>2021256786</v>
      </c>
      <c r="C286" s="123" t="s">
        <v>987</v>
      </c>
      <c r="D286" s="124" t="s">
        <v>1115</v>
      </c>
      <c r="E286" s="438" t="s">
        <v>1400</v>
      </c>
      <c r="F286" s="126">
        <v>35233</v>
      </c>
      <c r="G286" s="229" t="s">
        <v>26</v>
      </c>
      <c r="H286" s="230">
        <v>97</v>
      </c>
      <c r="I286" s="230">
        <v>97</v>
      </c>
      <c r="J286" s="32">
        <f t="shared" si="22"/>
        <v>97</v>
      </c>
      <c r="K286" s="33" t="str">
        <f t="shared" si="23"/>
        <v>X SẮC</v>
      </c>
      <c r="L286" s="401"/>
      <c r="M286" s="357"/>
      <c r="N286" s="356"/>
      <c r="O286" s="150" t="s">
        <v>1407</v>
      </c>
    </row>
    <row r="287" spans="1:15" s="35" customFormat="1" ht="21.75" customHeight="1">
      <c r="A287" s="31">
        <f t="shared" si="24"/>
        <v>147</v>
      </c>
      <c r="B287" s="342">
        <v>2021256787</v>
      </c>
      <c r="C287" s="123" t="s">
        <v>985</v>
      </c>
      <c r="D287" s="124" t="s">
        <v>1033</v>
      </c>
      <c r="E287" s="438" t="s">
        <v>1186</v>
      </c>
      <c r="F287" s="126">
        <v>35218</v>
      </c>
      <c r="G287" s="229" t="s">
        <v>25</v>
      </c>
      <c r="H287" s="230">
        <v>83</v>
      </c>
      <c r="I287" s="230">
        <v>83</v>
      </c>
      <c r="J287" s="32">
        <f t="shared" si="22"/>
        <v>83</v>
      </c>
      <c r="K287" s="33" t="str">
        <f t="shared" si="23"/>
        <v>TỐT</v>
      </c>
      <c r="L287" s="401"/>
      <c r="M287" s="357"/>
      <c r="N287" s="356"/>
      <c r="O287" s="150" t="s">
        <v>1438</v>
      </c>
    </row>
    <row r="288" spans="1:15" s="35" customFormat="1" ht="21.75" customHeight="1">
      <c r="A288" s="31">
        <f t="shared" si="24"/>
        <v>148</v>
      </c>
      <c r="B288" s="342">
        <v>2021257059</v>
      </c>
      <c r="C288" s="123" t="s">
        <v>990</v>
      </c>
      <c r="D288" s="124" t="s">
        <v>1395</v>
      </c>
      <c r="E288" s="438" t="s">
        <v>1312</v>
      </c>
      <c r="F288" s="126">
        <v>35430</v>
      </c>
      <c r="G288" s="229" t="s">
        <v>26</v>
      </c>
      <c r="H288" s="230">
        <v>75</v>
      </c>
      <c r="I288" s="230">
        <v>87</v>
      </c>
      <c r="J288" s="32">
        <f t="shared" si="22"/>
        <v>81</v>
      </c>
      <c r="K288" s="33" t="str">
        <f t="shared" si="23"/>
        <v>TỐT</v>
      </c>
      <c r="L288" s="401"/>
      <c r="M288" s="357"/>
      <c r="N288" s="356"/>
      <c r="O288" s="150" t="s">
        <v>1407</v>
      </c>
    </row>
    <row r="289" spans="1:19" s="35" customFormat="1" ht="21.75" customHeight="1">
      <c r="A289" s="31">
        <f t="shared" si="24"/>
        <v>149</v>
      </c>
      <c r="B289" s="342">
        <v>2021257260</v>
      </c>
      <c r="C289" s="123" t="s">
        <v>1221</v>
      </c>
      <c r="D289" s="124" t="s">
        <v>1088</v>
      </c>
      <c r="E289" s="438" t="s">
        <v>1413</v>
      </c>
      <c r="F289" s="126">
        <v>34763</v>
      </c>
      <c r="G289" s="229" t="s">
        <v>25</v>
      </c>
      <c r="H289" s="230">
        <v>93</v>
      </c>
      <c r="I289" s="230">
        <v>90</v>
      </c>
      <c r="J289" s="32">
        <f t="shared" si="22"/>
        <v>91.5</v>
      </c>
      <c r="K289" s="33" t="str">
        <f t="shared" si="23"/>
        <v>X SẮC</v>
      </c>
      <c r="L289" s="401"/>
      <c r="M289" s="357"/>
      <c r="N289" s="356"/>
      <c r="O289" s="150" t="s">
        <v>1438</v>
      </c>
    </row>
    <row r="290" spans="1:19" s="35" customFormat="1" ht="21.75" customHeight="1">
      <c r="A290" s="31">
        <f t="shared" si="24"/>
        <v>150</v>
      </c>
      <c r="B290" s="342">
        <v>2021257582</v>
      </c>
      <c r="C290" s="123" t="s">
        <v>990</v>
      </c>
      <c r="D290" s="124" t="s">
        <v>1442</v>
      </c>
      <c r="E290" s="438" t="s">
        <v>1172</v>
      </c>
      <c r="F290" s="126">
        <v>35310</v>
      </c>
      <c r="G290" s="229" t="s">
        <v>24</v>
      </c>
      <c r="H290" s="230">
        <v>81</v>
      </c>
      <c r="I290" s="230">
        <v>80</v>
      </c>
      <c r="J290" s="32">
        <f t="shared" si="22"/>
        <v>80.5</v>
      </c>
      <c r="K290" s="33" t="str">
        <f t="shared" si="23"/>
        <v>TỐT</v>
      </c>
      <c r="L290" s="401"/>
      <c r="M290" s="357"/>
      <c r="N290" s="356"/>
      <c r="O290" s="150" t="s">
        <v>1457</v>
      </c>
    </row>
    <row r="291" spans="1:19" s="35" customFormat="1" ht="21.75" customHeight="1">
      <c r="A291" s="31">
        <f t="shared" si="24"/>
        <v>151</v>
      </c>
      <c r="B291" s="342">
        <v>2021257698</v>
      </c>
      <c r="C291" s="123" t="s">
        <v>990</v>
      </c>
      <c r="D291" s="124" t="s">
        <v>1186</v>
      </c>
      <c r="E291" s="438" t="s">
        <v>1030</v>
      </c>
      <c r="F291" s="126">
        <v>35016</v>
      </c>
      <c r="G291" s="229" t="s">
        <v>24</v>
      </c>
      <c r="H291" s="230">
        <v>95</v>
      </c>
      <c r="I291" s="230">
        <v>97</v>
      </c>
      <c r="J291" s="32">
        <f t="shared" si="22"/>
        <v>96</v>
      </c>
      <c r="K291" s="33" t="str">
        <f t="shared" si="23"/>
        <v>X SẮC</v>
      </c>
      <c r="L291" s="401"/>
      <c r="M291" s="357"/>
      <c r="N291" s="356"/>
      <c r="O291" s="150" t="s">
        <v>1457</v>
      </c>
    </row>
    <row r="292" spans="1:19" s="35" customFormat="1" ht="21.75" customHeight="1">
      <c r="A292" s="31">
        <f t="shared" si="24"/>
        <v>152</v>
      </c>
      <c r="B292" s="342">
        <v>2021514709</v>
      </c>
      <c r="C292" s="123" t="s">
        <v>1046</v>
      </c>
      <c r="D292" s="124" t="s">
        <v>1250</v>
      </c>
      <c r="E292" s="438" t="s">
        <v>1249</v>
      </c>
      <c r="F292" s="126">
        <v>35226</v>
      </c>
      <c r="G292" s="229" t="s">
        <v>23</v>
      </c>
      <c r="H292" s="230">
        <v>83</v>
      </c>
      <c r="I292" s="230">
        <v>84</v>
      </c>
      <c r="J292" s="32">
        <f t="shared" si="22"/>
        <v>83.5</v>
      </c>
      <c r="K292" s="33" t="str">
        <f t="shared" si="23"/>
        <v>TỐT</v>
      </c>
      <c r="L292" s="401"/>
      <c r="M292" s="357"/>
      <c r="N292" s="356"/>
      <c r="O292" s="150" t="s">
        <v>1290</v>
      </c>
    </row>
    <row r="293" spans="1:19" ht="6.75" customHeight="1">
      <c r="A293" s="39"/>
      <c r="B293" s="41"/>
      <c r="C293" s="41"/>
      <c r="D293" s="41"/>
      <c r="E293" s="424"/>
      <c r="F293" s="39"/>
      <c r="G293" s="41"/>
      <c r="H293" s="39"/>
      <c r="I293" s="39"/>
      <c r="J293" s="39"/>
      <c r="K293" s="39"/>
      <c r="L293" s="403"/>
    </row>
    <row r="294" spans="1:19" ht="6.75" customHeight="1">
      <c r="A294" s="41"/>
      <c r="E294" s="30"/>
      <c r="F294" s="42"/>
      <c r="H294" s="43"/>
      <c r="I294" s="43"/>
      <c r="J294" s="43"/>
      <c r="K294" s="43"/>
      <c r="L294" s="45"/>
      <c r="M294" s="352"/>
      <c r="N294" s="353"/>
      <c r="O294" s="26"/>
      <c r="P294" s="26"/>
      <c r="Q294" s="26"/>
      <c r="R294" s="26"/>
    </row>
    <row r="295" spans="1:19">
      <c r="A295" s="44"/>
      <c r="B295" s="41"/>
      <c r="C295" s="43"/>
      <c r="D295" s="43"/>
      <c r="E295" s="440"/>
      <c r="F295" s="46"/>
      <c r="J295" s="540" t="s">
        <v>117</v>
      </c>
      <c r="K295" s="541"/>
      <c r="L295" s="542"/>
      <c r="M295" s="352"/>
      <c r="N295" s="360"/>
      <c r="O295" s="47"/>
      <c r="P295" s="47"/>
      <c r="Q295" s="47"/>
      <c r="R295" s="47"/>
      <c r="S295" s="47"/>
    </row>
    <row r="296" spans="1:19">
      <c r="A296" s="44"/>
      <c r="B296" s="41"/>
      <c r="C296" s="43"/>
      <c r="D296" s="43"/>
      <c r="E296" s="421"/>
      <c r="F296" s="41"/>
      <c r="J296" s="151" t="s">
        <v>118</v>
      </c>
      <c r="K296" s="48" t="s">
        <v>99</v>
      </c>
      <c r="L296" s="48" t="s">
        <v>119</v>
      </c>
      <c r="M296" s="352"/>
      <c r="N296" s="360"/>
      <c r="O296" s="47"/>
      <c r="P296" s="47"/>
      <c r="Q296" s="47"/>
      <c r="R296" s="47"/>
      <c r="S296" s="47"/>
    </row>
    <row r="297" spans="1:19" ht="21" customHeight="1">
      <c r="A297" s="516" t="s">
        <v>120</v>
      </c>
      <c r="B297" s="536"/>
      <c r="C297" s="516"/>
      <c r="D297" s="421"/>
      <c r="E297" s="49"/>
      <c r="F297" s="41"/>
      <c r="J297" s="152" t="s">
        <v>83</v>
      </c>
      <c r="K297" s="31">
        <f>COUNTIF($K$141:$K$292,J297)</f>
        <v>28</v>
      </c>
      <c r="L297" s="404">
        <f t="shared" ref="L297:L303" si="25">K297/$K$303</f>
        <v>0.18421052631578946</v>
      </c>
      <c r="M297" s="352"/>
      <c r="N297" s="353"/>
      <c r="O297" s="26"/>
      <c r="P297" s="26"/>
      <c r="Q297" s="26"/>
      <c r="R297" s="26"/>
      <c r="S297" s="26"/>
    </row>
    <row r="298" spans="1:19" ht="15.75" customHeight="1">
      <c r="A298" s="44"/>
      <c r="B298" s="41"/>
      <c r="C298" s="43"/>
      <c r="D298" s="43"/>
      <c r="E298" s="421"/>
      <c r="F298" s="41"/>
      <c r="J298" s="152" t="s">
        <v>84</v>
      </c>
      <c r="K298" s="31">
        <f t="shared" ref="K298:K302" si="26">COUNTIF($K$141:$K$292,J298)</f>
        <v>105</v>
      </c>
      <c r="L298" s="404">
        <f t="shared" si="25"/>
        <v>0.69078947368421051</v>
      </c>
      <c r="M298" s="352"/>
      <c r="N298" s="353"/>
      <c r="O298" s="26"/>
      <c r="P298" s="26"/>
      <c r="Q298" s="26"/>
      <c r="R298" s="26"/>
      <c r="S298" s="26"/>
    </row>
    <row r="299" spans="1:19" ht="15.75" customHeight="1">
      <c r="A299" s="44"/>
      <c r="B299" s="41"/>
      <c r="C299" s="43"/>
      <c r="D299" s="43"/>
      <c r="E299" s="421"/>
      <c r="F299" s="41"/>
      <c r="J299" s="152" t="s">
        <v>85</v>
      </c>
      <c r="K299" s="31">
        <f t="shared" si="26"/>
        <v>11</v>
      </c>
      <c r="L299" s="404">
        <f t="shared" si="25"/>
        <v>7.2368421052631582E-2</v>
      </c>
      <c r="M299" s="352"/>
      <c r="N299" s="353"/>
      <c r="O299" s="26"/>
      <c r="P299" s="26"/>
      <c r="Q299" s="26"/>
      <c r="R299" s="26"/>
      <c r="S299" s="26"/>
    </row>
    <row r="300" spans="1:19" ht="15.75" customHeight="1">
      <c r="A300" s="44"/>
      <c r="B300" s="41"/>
      <c r="C300" s="43"/>
      <c r="D300" s="43"/>
      <c r="E300" s="421"/>
      <c r="F300" s="41"/>
      <c r="J300" s="152" t="s">
        <v>86</v>
      </c>
      <c r="K300" s="31">
        <f t="shared" si="26"/>
        <v>0</v>
      </c>
      <c r="L300" s="404">
        <f t="shared" si="25"/>
        <v>0</v>
      </c>
      <c r="M300" s="352"/>
      <c r="N300" s="353"/>
      <c r="O300" s="26"/>
      <c r="P300" s="26"/>
      <c r="Q300" s="26"/>
      <c r="R300" s="26"/>
      <c r="S300" s="26"/>
    </row>
    <row r="301" spans="1:19" ht="15.75" customHeight="1">
      <c r="A301" s="44"/>
      <c r="B301" s="41"/>
      <c r="C301" s="43"/>
      <c r="D301" s="43"/>
      <c r="E301" s="421"/>
      <c r="F301" s="41"/>
      <c r="J301" s="152" t="s">
        <v>87</v>
      </c>
      <c r="K301" s="31">
        <f t="shared" si="26"/>
        <v>4</v>
      </c>
      <c r="L301" s="404">
        <f t="shared" si="25"/>
        <v>2.6315789473684209E-2</v>
      </c>
      <c r="M301" s="352"/>
      <c r="N301" s="353"/>
      <c r="O301" s="26"/>
      <c r="P301" s="26"/>
      <c r="Q301" s="26"/>
      <c r="R301" s="26"/>
      <c r="S301" s="26"/>
    </row>
    <row r="302" spans="1:19" ht="21" customHeight="1">
      <c r="A302" s="531" t="s">
        <v>127</v>
      </c>
      <c r="B302" s="531"/>
      <c r="C302" s="531"/>
      <c r="D302" s="420"/>
      <c r="E302" s="51"/>
      <c r="F302" s="51"/>
      <c r="J302" s="152" t="s">
        <v>88</v>
      </c>
      <c r="K302" s="31">
        <f t="shared" si="26"/>
        <v>4</v>
      </c>
      <c r="L302" s="404">
        <f t="shared" si="25"/>
        <v>2.6315789473684209E-2</v>
      </c>
      <c r="M302" s="352"/>
      <c r="N302" s="353"/>
      <c r="O302" s="26"/>
      <c r="P302" s="26"/>
      <c r="Q302" s="26"/>
      <c r="R302" s="26"/>
      <c r="S302" s="26"/>
    </row>
    <row r="303" spans="1:19" ht="15.75" customHeight="1">
      <c r="A303" s="44"/>
      <c r="B303" s="41"/>
      <c r="C303" s="43"/>
      <c r="D303" s="43"/>
      <c r="E303" s="421"/>
      <c r="F303" s="41"/>
      <c r="J303" s="485" t="s">
        <v>121</v>
      </c>
      <c r="K303" s="486">
        <f>SUM(K297:K302)</f>
        <v>152</v>
      </c>
      <c r="L303" s="487">
        <f t="shared" si="25"/>
        <v>1</v>
      </c>
      <c r="M303" s="352"/>
      <c r="N303" s="353"/>
      <c r="O303" s="26"/>
      <c r="P303" s="26"/>
      <c r="Q303" s="26"/>
      <c r="R303" s="26"/>
      <c r="S303" s="26"/>
    </row>
    <row r="304" spans="1:19" s="52" customFormat="1" ht="5.25" customHeight="1">
      <c r="A304" s="62"/>
      <c r="B304" s="42"/>
      <c r="C304" s="30"/>
      <c r="D304" s="30"/>
      <c r="G304" s="440"/>
      <c r="H304" s="53"/>
      <c r="I304" s="53"/>
      <c r="J304" s="53"/>
      <c r="L304" s="405"/>
      <c r="M304" s="361"/>
      <c r="N304" s="53"/>
      <c r="O304" s="54"/>
      <c r="P304" s="54"/>
      <c r="Q304" s="54"/>
      <c r="R304" s="54"/>
      <c r="S304" s="54"/>
    </row>
    <row r="305" spans="1:23" s="56" customFormat="1" ht="6.75" customHeight="1">
      <c r="A305" s="55"/>
      <c r="B305" s="344"/>
      <c r="C305" s="344"/>
      <c r="D305" s="344"/>
      <c r="G305" s="532"/>
      <c r="H305" s="532"/>
      <c r="I305" s="532"/>
      <c r="J305" s="532"/>
      <c r="K305" s="532"/>
      <c r="L305" s="532"/>
      <c r="M305" s="362"/>
      <c r="N305" s="363"/>
    </row>
    <row r="306" spans="1:23" s="8" customFormat="1" ht="15.75">
      <c r="A306" s="513" t="s">
        <v>73</v>
      </c>
      <c r="B306" s="533"/>
      <c r="C306" s="513"/>
      <c r="D306" s="418"/>
      <c r="E306" s="513" t="s">
        <v>122</v>
      </c>
      <c r="F306" s="513"/>
      <c r="G306" s="513"/>
      <c r="H306" s="513"/>
      <c r="I306" s="515" t="s">
        <v>123</v>
      </c>
      <c r="J306" s="515"/>
      <c r="K306" s="515"/>
      <c r="L306" s="515"/>
      <c r="M306" s="364"/>
      <c r="N306" s="365"/>
    </row>
    <row r="307" spans="1:23" s="8" customFormat="1" ht="15.75">
      <c r="A307" s="57"/>
      <c r="B307" s="345"/>
      <c r="C307" s="433"/>
      <c r="D307" s="433"/>
      <c r="E307" s="58"/>
      <c r="F307" s="58"/>
      <c r="G307" s="433"/>
      <c r="H307" s="58"/>
      <c r="I307" s="58"/>
      <c r="J307" s="58"/>
      <c r="K307" s="59"/>
      <c r="L307" s="399"/>
      <c r="M307" s="364"/>
      <c r="N307" s="365"/>
    </row>
    <row r="308" spans="1:23" s="8" customFormat="1" ht="15.75">
      <c r="A308" s="57"/>
      <c r="B308" s="345"/>
      <c r="C308" s="433"/>
      <c r="D308" s="433"/>
      <c r="E308" s="58"/>
      <c r="F308" s="58"/>
      <c r="G308" s="433"/>
      <c r="H308" s="58"/>
      <c r="I308" s="58"/>
      <c r="J308" s="58"/>
      <c r="K308" s="59"/>
      <c r="L308" s="399"/>
      <c r="M308" s="364"/>
      <c r="N308" s="365"/>
    </row>
    <row r="309" spans="1:23" s="8" customFormat="1" ht="15.75">
      <c r="A309" s="61"/>
      <c r="B309" s="30"/>
      <c r="C309" s="30"/>
      <c r="D309" s="30"/>
      <c r="E309" s="153"/>
      <c r="F309" s="153"/>
      <c r="G309" s="30"/>
      <c r="H309" s="153"/>
      <c r="I309" s="153"/>
      <c r="J309" s="153"/>
      <c r="L309" s="399"/>
      <c r="M309" s="364"/>
      <c r="N309" s="365"/>
    </row>
    <row r="310" spans="1:23" s="8" customFormat="1" ht="15.75">
      <c r="A310" s="61"/>
      <c r="B310" s="30"/>
      <c r="C310" s="30"/>
      <c r="D310" s="30"/>
      <c r="E310" s="153"/>
      <c r="F310" s="153"/>
      <c r="G310" s="30"/>
      <c r="H310" s="153"/>
      <c r="I310" s="153"/>
      <c r="J310" s="153"/>
      <c r="L310" s="399"/>
      <c r="M310" s="364"/>
      <c r="N310" s="365"/>
    </row>
    <row r="311" spans="1:23" s="8" customFormat="1" ht="15.75">
      <c r="A311" s="515"/>
      <c r="B311" s="531"/>
      <c r="C311" s="515"/>
      <c r="D311" s="420"/>
      <c r="E311" s="515" t="s">
        <v>107</v>
      </c>
      <c r="F311" s="515"/>
      <c r="G311" s="515"/>
      <c r="H311" s="515"/>
      <c r="I311" s="153"/>
      <c r="J311" s="153"/>
      <c r="L311" s="399"/>
      <c r="M311" s="364"/>
      <c r="N311" s="365"/>
    </row>
    <row r="314" spans="1:23" s="35" customFormat="1" ht="21.75" customHeight="1">
      <c r="A314" s="31">
        <f t="shared" ref="A314:A377" si="27">A313+1</f>
        <v>1</v>
      </c>
      <c r="B314" s="342">
        <v>1811416503</v>
      </c>
      <c r="C314" s="123" t="s">
        <v>990</v>
      </c>
      <c r="D314" s="124" t="s">
        <v>1088</v>
      </c>
      <c r="E314" s="438" t="s">
        <v>1397</v>
      </c>
      <c r="F314" s="126">
        <v>34608</v>
      </c>
      <c r="G314" s="229" t="s">
        <v>27</v>
      </c>
      <c r="H314" s="230">
        <v>72</v>
      </c>
      <c r="I314" s="230">
        <v>75</v>
      </c>
      <c r="J314" s="32">
        <f t="shared" ref="J314:J345" si="28">(H314+I314)/2</f>
        <v>73.5</v>
      </c>
      <c r="K314" s="33" t="str">
        <f t="shared" ref="K314:K345" si="29">IF(J314&gt;=90,"X SẮC",IF(J314&gt;=80,"TỐT",IF(J314&gt;=65,"KHÁ",IF(J314&gt;=50,"T. BÌNH",IF(J314&gt;=35,"YẾU","KÉM")))))</f>
        <v>KHÁ</v>
      </c>
      <c r="L314" s="401"/>
      <c r="M314" s="357"/>
      <c r="N314" s="356"/>
      <c r="O314" s="150" t="s">
        <v>1457</v>
      </c>
    </row>
    <row r="315" spans="1:23" s="35" customFormat="1" ht="21.75" customHeight="1">
      <c r="A315" s="31">
        <f t="shared" si="27"/>
        <v>2</v>
      </c>
      <c r="B315" s="342">
        <v>1910217011</v>
      </c>
      <c r="C315" s="123" t="s">
        <v>993</v>
      </c>
      <c r="D315" s="124" t="s">
        <v>1435</v>
      </c>
      <c r="E315" s="438" t="s">
        <v>1258</v>
      </c>
      <c r="F315" s="126">
        <v>34958</v>
      </c>
      <c r="G315" s="229" t="s">
        <v>29</v>
      </c>
      <c r="H315" s="230">
        <v>85</v>
      </c>
      <c r="I315" s="230">
        <v>84</v>
      </c>
      <c r="J315" s="32">
        <f t="shared" si="28"/>
        <v>84.5</v>
      </c>
      <c r="K315" s="33" t="str">
        <f t="shared" si="29"/>
        <v>TỐT</v>
      </c>
      <c r="L315" s="401"/>
      <c r="M315" s="357"/>
      <c r="N315" s="356"/>
      <c r="O315" s="150" t="s">
        <v>1438</v>
      </c>
    </row>
    <row r="316" spans="1:23" s="35" customFormat="1" ht="21.75" customHeight="1">
      <c r="A316" s="31">
        <f t="shared" si="27"/>
        <v>3</v>
      </c>
      <c r="B316" s="342">
        <v>1910218748</v>
      </c>
      <c r="C316" s="123" t="s">
        <v>1046</v>
      </c>
      <c r="D316" s="124" t="s">
        <v>1154</v>
      </c>
      <c r="E316" s="438" t="s">
        <v>1068</v>
      </c>
      <c r="F316" s="126">
        <v>35051</v>
      </c>
      <c r="G316" s="229" t="s">
        <v>27</v>
      </c>
      <c r="H316" s="230">
        <v>80</v>
      </c>
      <c r="I316" s="230">
        <v>83</v>
      </c>
      <c r="J316" s="32">
        <f t="shared" si="28"/>
        <v>81.5</v>
      </c>
      <c r="K316" s="33" t="str">
        <f t="shared" si="29"/>
        <v>TỐT</v>
      </c>
      <c r="L316" s="386" t="s">
        <v>1616</v>
      </c>
      <c r="M316" s="357"/>
      <c r="N316" s="356"/>
      <c r="O316" s="150" t="s">
        <v>1457</v>
      </c>
    </row>
    <row r="317" spans="1:23" s="35" customFormat="1" ht="21.75" customHeight="1">
      <c r="A317" s="31">
        <f t="shared" si="27"/>
        <v>4</v>
      </c>
      <c r="B317" s="342">
        <v>1910237766</v>
      </c>
      <c r="C317" s="123" t="s">
        <v>990</v>
      </c>
      <c r="D317" s="124" t="s">
        <v>1212</v>
      </c>
      <c r="E317" s="438" t="s">
        <v>1104</v>
      </c>
      <c r="F317" s="126">
        <v>34987</v>
      </c>
      <c r="G317" s="229" t="s">
        <v>29</v>
      </c>
      <c r="H317" s="230">
        <v>80</v>
      </c>
      <c r="I317" s="230">
        <v>84</v>
      </c>
      <c r="J317" s="32">
        <f t="shared" si="28"/>
        <v>82</v>
      </c>
      <c r="K317" s="33" t="str">
        <f t="shared" si="29"/>
        <v>TỐT</v>
      </c>
      <c r="L317" s="401"/>
      <c r="M317" s="357"/>
      <c r="N317" s="356"/>
      <c r="O317" s="150" t="s">
        <v>1438</v>
      </c>
    </row>
    <row r="318" spans="1:23" s="35" customFormat="1" ht="21.75" customHeight="1">
      <c r="A318" s="31">
        <f t="shared" si="27"/>
        <v>5</v>
      </c>
      <c r="B318" s="342">
        <v>1910237793</v>
      </c>
      <c r="C318" s="123" t="s">
        <v>990</v>
      </c>
      <c r="D318" s="124" t="s">
        <v>1125</v>
      </c>
      <c r="E318" s="438" t="s">
        <v>1104</v>
      </c>
      <c r="F318" s="126">
        <v>34958</v>
      </c>
      <c r="G318" s="229" t="s">
        <v>28</v>
      </c>
      <c r="H318" s="230">
        <v>81</v>
      </c>
      <c r="I318" s="230">
        <v>87</v>
      </c>
      <c r="J318" s="32">
        <f t="shared" si="28"/>
        <v>84</v>
      </c>
      <c r="K318" s="33" t="str">
        <f t="shared" si="29"/>
        <v>TỐT</v>
      </c>
      <c r="L318" s="401"/>
      <c r="M318" s="357"/>
      <c r="N318" s="356"/>
      <c r="O318" s="150" t="s">
        <v>1512</v>
      </c>
    </row>
    <row r="319" spans="1:23" s="35" customFormat="1" ht="21.75" customHeight="1">
      <c r="A319" s="31">
        <f t="shared" si="27"/>
        <v>6</v>
      </c>
      <c r="B319" s="342">
        <v>1910237803</v>
      </c>
      <c r="C319" s="123" t="s">
        <v>997</v>
      </c>
      <c r="D319" s="124" t="s">
        <v>1376</v>
      </c>
      <c r="E319" s="438" t="s">
        <v>1215</v>
      </c>
      <c r="F319" s="126">
        <v>34926</v>
      </c>
      <c r="G319" s="229" t="s">
        <v>27</v>
      </c>
      <c r="H319" s="230">
        <v>80</v>
      </c>
      <c r="I319" s="230">
        <v>80</v>
      </c>
      <c r="J319" s="32">
        <f t="shared" si="28"/>
        <v>80</v>
      </c>
      <c r="K319" s="33" t="str">
        <f t="shared" si="29"/>
        <v>TỐT</v>
      </c>
      <c r="L319" s="401"/>
      <c r="M319" s="357"/>
      <c r="N319" s="356"/>
      <c r="O319" s="150" t="s">
        <v>1457</v>
      </c>
    </row>
    <row r="320" spans="1:23" s="35" customFormat="1" ht="21.75" customHeight="1">
      <c r="A320" s="31">
        <f t="shared" si="27"/>
        <v>7</v>
      </c>
      <c r="B320" s="343">
        <v>1910611816</v>
      </c>
      <c r="C320" s="123" t="s">
        <v>1019</v>
      </c>
      <c r="D320" s="124" t="s">
        <v>1451</v>
      </c>
      <c r="E320" s="439" t="s">
        <v>1230</v>
      </c>
      <c r="F320" s="134">
        <v>34741</v>
      </c>
      <c r="G320" s="470" t="s">
        <v>27</v>
      </c>
      <c r="H320" s="141">
        <v>0</v>
      </c>
      <c r="I320" s="141">
        <v>0</v>
      </c>
      <c r="J320" s="36">
        <f t="shared" si="28"/>
        <v>0</v>
      </c>
      <c r="K320" s="37" t="str">
        <f t="shared" si="29"/>
        <v>KÉM</v>
      </c>
      <c r="L320" s="406" t="s">
        <v>1653</v>
      </c>
      <c r="M320" s="366" t="s">
        <v>1144</v>
      </c>
      <c r="N320" s="358" t="s">
        <v>1540</v>
      </c>
      <c r="O320" s="155" t="s">
        <v>1457</v>
      </c>
      <c r="P320" s="38"/>
      <c r="Q320" s="38"/>
      <c r="R320" s="38"/>
      <c r="S320" s="38"/>
      <c r="T320" s="38"/>
      <c r="U320" s="38"/>
      <c r="V320" s="38"/>
      <c r="W320" s="38"/>
    </row>
    <row r="321" spans="1:23" s="35" customFormat="1" ht="21.75" customHeight="1">
      <c r="A321" s="31">
        <f t="shared" si="27"/>
        <v>8</v>
      </c>
      <c r="B321" s="342">
        <v>1911221839</v>
      </c>
      <c r="C321" s="123" t="s">
        <v>990</v>
      </c>
      <c r="D321" s="124" t="s">
        <v>1378</v>
      </c>
      <c r="E321" s="438" t="s">
        <v>1021</v>
      </c>
      <c r="F321" s="126">
        <v>34745</v>
      </c>
      <c r="G321" s="229" t="s">
        <v>27</v>
      </c>
      <c r="H321" s="230">
        <v>83</v>
      </c>
      <c r="I321" s="230">
        <v>82</v>
      </c>
      <c r="J321" s="32">
        <f t="shared" si="28"/>
        <v>82.5</v>
      </c>
      <c r="K321" s="33" t="str">
        <f t="shared" si="29"/>
        <v>TỐT</v>
      </c>
      <c r="L321" s="401"/>
      <c r="M321" s="357"/>
      <c r="N321" s="356"/>
      <c r="O321" s="150" t="s">
        <v>1457</v>
      </c>
    </row>
    <row r="322" spans="1:23" s="35" customFormat="1" ht="21.75" customHeight="1">
      <c r="A322" s="31">
        <f t="shared" si="27"/>
        <v>9</v>
      </c>
      <c r="B322" s="342">
        <v>1920268840</v>
      </c>
      <c r="C322" s="123" t="s">
        <v>1088</v>
      </c>
      <c r="D322" s="124" t="s">
        <v>1011</v>
      </c>
      <c r="E322" s="438" t="s">
        <v>989</v>
      </c>
      <c r="F322" s="126">
        <v>34731</v>
      </c>
      <c r="G322" s="229" t="s">
        <v>27</v>
      </c>
      <c r="H322" s="230">
        <v>87</v>
      </c>
      <c r="I322" s="230">
        <v>85</v>
      </c>
      <c r="J322" s="32">
        <f t="shared" si="28"/>
        <v>86</v>
      </c>
      <c r="K322" s="33" t="str">
        <f t="shared" si="29"/>
        <v>TỐT</v>
      </c>
      <c r="L322" s="401"/>
      <c r="M322" s="357"/>
      <c r="N322" s="356"/>
      <c r="O322" s="150" t="s">
        <v>1457</v>
      </c>
    </row>
    <row r="323" spans="1:23" s="35" customFormat="1" ht="21.75" customHeight="1">
      <c r="A323" s="31">
        <f t="shared" si="27"/>
        <v>10</v>
      </c>
      <c r="B323" s="342">
        <v>1920640983</v>
      </c>
      <c r="C323" s="123" t="s">
        <v>1092</v>
      </c>
      <c r="D323" s="124" t="s">
        <v>1055</v>
      </c>
      <c r="E323" s="438" t="s">
        <v>1099</v>
      </c>
      <c r="F323" s="126">
        <v>34718</v>
      </c>
      <c r="G323" s="229" t="s">
        <v>27</v>
      </c>
      <c r="H323" s="230">
        <v>70</v>
      </c>
      <c r="I323" s="230">
        <v>0</v>
      </c>
      <c r="J323" s="32">
        <f t="shared" si="28"/>
        <v>35</v>
      </c>
      <c r="K323" s="33" t="str">
        <f t="shared" si="29"/>
        <v>YẾU</v>
      </c>
      <c r="L323" s="401"/>
      <c r="M323" s="357"/>
      <c r="N323" s="356" t="s">
        <v>1528</v>
      </c>
      <c r="O323" s="150" t="s">
        <v>1457</v>
      </c>
    </row>
    <row r="324" spans="1:23" s="38" customFormat="1" ht="21.75" customHeight="1">
      <c r="A324" s="31">
        <f t="shared" si="27"/>
        <v>11</v>
      </c>
      <c r="B324" s="342">
        <v>2011214874</v>
      </c>
      <c r="C324" s="123" t="s">
        <v>1175</v>
      </c>
      <c r="D324" s="124" t="s">
        <v>1429</v>
      </c>
      <c r="E324" s="438" t="s">
        <v>1413</v>
      </c>
      <c r="F324" s="126">
        <v>35138</v>
      </c>
      <c r="G324" s="229" t="s">
        <v>29</v>
      </c>
      <c r="H324" s="230">
        <v>90</v>
      </c>
      <c r="I324" s="230">
        <v>85</v>
      </c>
      <c r="J324" s="32">
        <f t="shared" si="28"/>
        <v>87.5</v>
      </c>
      <c r="K324" s="33" t="str">
        <f t="shared" si="29"/>
        <v>TỐT</v>
      </c>
      <c r="L324" s="401"/>
      <c r="M324" s="357"/>
      <c r="N324" s="356"/>
      <c r="O324" s="150" t="s">
        <v>1438</v>
      </c>
      <c r="P324" s="35"/>
      <c r="Q324" s="35"/>
      <c r="R324" s="35"/>
      <c r="S324" s="35"/>
      <c r="T324" s="35"/>
      <c r="U324" s="35"/>
      <c r="V324" s="35"/>
      <c r="W324" s="35"/>
    </row>
    <row r="325" spans="1:23" s="35" customFormat="1" ht="21.75" customHeight="1">
      <c r="A325" s="31">
        <f t="shared" si="27"/>
        <v>12</v>
      </c>
      <c r="B325" s="342">
        <v>2011215942</v>
      </c>
      <c r="C325" s="123" t="s">
        <v>1118</v>
      </c>
      <c r="D325" s="124" t="s">
        <v>1190</v>
      </c>
      <c r="E325" s="438" t="s">
        <v>1115</v>
      </c>
      <c r="F325" s="126">
        <v>34230</v>
      </c>
      <c r="G325" s="229" t="s">
        <v>27</v>
      </c>
      <c r="H325" s="230">
        <v>70</v>
      </c>
      <c r="I325" s="230">
        <v>70</v>
      </c>
      <c r="J325" s="32">
        <f t="shared" si="28"/>
        <v>70</v>
      </c>
      <c r="K325" s="33" t="str">
        <f t="shared" si="29"/>
        <v>KHÁ</v>
      </c>
      <c r="L325" s="401"/>
      <c r="M325" s="357"/>
      <c r="N325" s="356"/>
      <c r="O325" s="150" t="s">
        <v>1457</v>
      </c>
    </row>
    <row r="326" spans="1:23" s="35" customFormat="1" ht="21.75" customHeight="1">
      <c r="A326" s="31">
        <f t="shared" si="27"/>
        <v>13</v>
      </c>
      <c r="B326" s="343">
        <v>2020348471</v>
      </c>
      <c r="C326" s="123" t="s">
        <v>990</v>
      </c>
      <c r="D326" s="124" t="s">
        <v>1456</v>
      </c>
      <c r="E326" s="439" t="s">
        <v>1123</v>
      </c>
      <c r="F326" s="134">
        <v>35400</v>
      </c>
      <c r="G326" s="470" t="s">
        <v>27</v>
      </c>
      <c r="H326" s="141">
        <v>0</v>
      </c>
      <c r="I326" s="141">
        <v>0</v>
      </c>
      <c r="J326" s="36">
        <f t="shared" si="28"/>
        <v>0</v>
      </c>
      <c r="K326" s="37" t="str">
        <f t="shared" si="29"/>
        <v>KÉM</v>
      </c>
      <c r="L326" s="402" t="s">
        <v>1675</v>
      </c>
      <c r="M326" s="366" t="s">
        <v>1144</v>
      </c>
      <c r="N326" s="358" t="s">
        <v>1543</v>
      </c>
      <c r="O326" s="155" t="s">
        <v>1457</v>
      </c>
      <c r="P326" s="38"/>
      <c r="Q326" s="38"/>
      <c r="R326" s="38"/>
      <c r="S326" s="38"/>
      <c r="T326" s="38"/>
      <c r="U326" s="38"/>
      <c r="V326" s="38"/>
      <c r="W326" s="38"/>
    </row>
    <row r="327" spans="1:23" s="35" customFormat="1" ht="21.75" customHeight="1">
      <c r="A327" s="31">
        <f t="shared" si="27"/>
        <v>14</v>
      </c>
      <c r="B327" s="342">
        <v>2021216323</v>
      </c>
      <c r="C327" s="123" t="s">
        <v>1118</v>
      </c>
      <c r="D327" s="124" t="s">
        <v>1008</v>
      </c>
      <c r="E327" s="438" t="s">
        <v>1098</v>
      </c>
      <c r="F327" s="126">
        <v>35236</v>
      </c>
      <c r="G327" s="229" t="s">
        <v>27</v>
      </c>
      <c r="H327" s="230">
        <v>83</v>
      </c>
      <c r="I327" s="230">
        <v>73</v>
      </c>
      <c r="J327" s="32">
        <f t="shared" si="28"/>
        <v>78</v>
      </c>
      <c r="K327" s="33" t="str">
        <f t="shared" si="29"/>
        <v>KHÁ</v>
      </c>
      <c r="L327" s="401"/>
      <c r="M327" s="357"/>
      <c r="N327" s="356"/>
      <c r="O327" s="150" t="s">
        <v>1457</v>
      </c>
    </row>
    <row r="328" spans="1:23" s="35" customFormat="1" ht="21.75" customHeight="1">
      <c r="A328" s="31">
        <f t="shared" si="27"/>
        <v>15</v>
      </c>
      <c r="B328" s="342">
        <v>2021262601</v>
      </c>
      <c r="C328" s="123" t="s">
        <v>979</v>
      </c>
      <c r="D328" s="124" t="s">
        <v>1065</v>
      </c>
      <c r="E328" s="438" t="s">
        <v>1387</v>
      </c>
      <c r="F328" s="126">
        <v>33851</v>
      </c>
      <c r="G328" s="229" t="s">
        <v>29</v>
      </c>
      <c r="H328" s="230">
        <v>0</v>
      </c>
      <c r="I328" s="230">
        <v>0</v>
      </c>
      <c r="J328" s="32">
        <f t="shared" si="28"/>
        <v>0</v>
      </c>
      <c r="K328" s="33" t="str">
        <f t="shared" si="29"/>
        <v>KÉM</v>
      </c>
      <c r="L328" s="401"/>
      <c r="M328" s="357" t="s">
        <v>1530</v>
      </c>
      <c r="N328" s="356" t="s">
        <v>1529</v>
      </c>
      <c r="O328" s="150" t="s">
        <v>1438</v>
      </c>
    </row>
    <row r="329" spans="1:23" s="35" customFormat="1" ht="21.75" customHeight="1">
      <c r="A329" s="31">
        <f t="shared" si="27"/>
        <v>16</v>
      </c>
      <c r="B329" s="342">
        <v>2110213066</v>
      </c>
      <c r="C329" s="123" t="s">
        <v>987</v>
      </c>
      <c r="D329" s="124" t="s">
        <v>1006</v>
      </c>
      <c r="E329" s="438" t="s">
        <v>1216</v>
      </c>
      <c r="F329" s="126">
        <v>35432</v>
      </c>
      <c r="G329" s="229" t="s">
        <v>28</v>
      </c>
      <c r="H329" s="230">
        <v>70</v>
      </c>
      <c r="I329" s="230">
        <v>80</v>
      </c>
      <c r="J329" s="32">
        <f t="shared" si="28"/>
        <v>75</v>
      </c>
      <c r="K329" s="33" t="str">
        <f t="shared" si="29"/>
        <v>KHÁ</v>
      </c>
      <c r="L329" s="401"/>
      <c r="M329" s="357"/>
      <c r="N329" s="356"/>
      <c r="O329" s="150" t="s">
        <v>1512</v>
      </c>
    </row>
    <row r="330" spans="1:23" s="35" customFormat="1" ht="21.75" customHeight="1">
      <c r="A330" s="31">
        <f t="shared" si="27"/>
        <v>17</v>
      </c>
      <c r="B330" s="342">
        <v>2110213067</v>
      </c>
      <c r="C330" s="123" t="s">
        <v>1019</v>
      </c>
      <c r="D330" s="124" t="s">
        <v>1038</v>
      </c>
      <c r="E330" s="438" t="s">
        <v>1102</v>
      </c>
      <c r="F330" s="126">
        <v>35614</v>
      </c>
      <c r="G330" s="229" t="s">
        <v>27</v>
      </c>
      <c r="H330" s="230">
        <v>80</v>
      </c>
      <c r="I330" s="230">
        <v>80</v>
      </c>
      <c r="J330" s="32">
        <f t="shared" si="28"/>
        <v>80</v>
      </c>
      <c r="K330" s="33" t="str">
        <f t="shared" si="29"/>
        <v>TỐT</v>
      </c>
      <c r="L330" s="401"/>
      <c r="M330" s="357"/>
      <c r="N330" s="356"/>
      <c r="O330" s="150" t="s">
        <v>1457</v>
      </c>
    </row>
    <row r="331" spans="1:23" s="35" customFormat="1" ht="21.75" customHeight="1">
      <c r="A331" s="31">
        <f t="shared" si="27"/>
        <v>18</v>
      </c>
      <c r="B331" s="342">
        <v>2110217151</v>
      </c>
      <c r="C331" s="123" t="s">
        <v>987</v>
      </c>
      <c r="D331" s="124" t="s">
        <v>1125</v>
      </c>
      <c r="E331" s="438" t="s">
        <v>981</v>
      </c>
      <c r="F331" s="126">
        <v>35102</v>
      </c>
      <c r="G331" s="229" t="s">
        <v>28</v>
      </c>
      <c r="H331" s="230">
        <v>75</v>
      </c>
      <c r="I331" s="230">
        <v>77</v>
      </c>
      <c r="J331" s="32">
        <f t="shared" si="28"/>
        <v>76</v>
      </c>
      <c r="K331" s="33" t="str">
        <f t="shared" si="29"/>
        <v>KHÁ</v>
      </c>
      <c r="L331" s="401"/>
      <c r="M331" s="357"/>
      <c r="N331" s="356"/>
      <c r="O331" s="150" t="s">
        <v>1512</v>
      </c>
    </row>
    <row r="332" spans="1:23" s="35" customFormat="1" ht="21.75" customHeight="1">
      <c r="A332" s="31">
        <f t="shared" si="27"/>
        <v>19</v>
      </c>
      <c r="B332" s="342">
        <v>2110218265</v>
      </c>
      <c r="C332" s="123" t="s">
        <v>993</v>
      </c>
      <c r="D332" s="124" t="s">
        <v>1238</v>
      </c>
      <c r="E332" s="438" t="s">
        <v>1083</v>
      </c>
      <c r="F332" s="126">
        <v>35629</v>
      </c>
      <c r="G332" s="229" t="s">
        <v>28</v>
      </c>
      <c r="H332" s="230">
        <v>81</v>
      </c>
      <c r="I332" s="230">
        <v>87</v>
      </c>
      <c r="J332" s="32">
        <f t="shared" si="28"/>
        <v>84</v>
      </c>
      <c r="K332" s="33" t="str">
        <f t="shared" si="29"/>
        <v>TỐT</v>
      </c>
      <c r="L332" s="401"/>
      <c r="M332" s="357"/>
      <c r="N332" s="356"/>
      <c r="O332" s="150" t="s">
        <v>1512</v>
      </c>
    </row>
    <row r="333" spans="1:23" s="35" customFormat="1" ht="21.75" customHeight="1">
      <c r="A333" s="31">
        <f t="shared" si="27"/>
        <v>20</v>
      </c>
      <c r="B333" s="342">
        <v>2120213444</v>
      </c>
      <c r="C333" s="123" t="s">
        <v>1070</v>
      </c>
      <c r="D333" s="124" t="s">
        <v>1011</v>
      </c>
      <c r="E333" s="438" t="s">
        <v>1025</v>
      </c>
      <c r="F333" s="126">
        <v>35518</v>
      </c>
      <c r="G333" s="229" t="s">
        <v>27</v>
      </c>
      <c r="H333" s="230">
        <v>71</v>
      </c>
      <c r="I333" s="230">
        <v>84</v>
      </c>
      <c r="J333" s="32">
        <f t="shared" si="28"/>
        <v>77.5</v>
      </c>
      <c r="K333" s="33" t="str">
        <f t="shared" si="29"/>
        <v>KHÁ</v>
      </c>
      <c r="L333" s="401"/>
      <c r="M333" s="357"/>
      <c r="N333" s="356"/>
      <c r="O333" s="150" t="s">
        <v>1457</v>
      </c>
    </row>
    <row r="334" spans="1:23" s="35" customFormat="1" ht="21.75" customHeight="1">
      <c r="A334" s="31">
        <f t="shared" si="27"/>
        <v>21</v>
      </c>
      <c r="B334" s="342">
        <v>2120216966</v>
      </c>
      <c r="C334" s="123" t="s">
        <v>999</v>
      </c>
      <c r="D334" s="124" t="s">
        <v>1048</v>
      </c>
      <c r="E334" s="438" t="s">
        <v>988</v>
      </c>
      <c r="F334" s="126">
        <v>35667</v>
      </c>
      <c r="G334" s="229" t="s">
        <v>28</v>
      </c>
      <c r="H334" s="230">
        <v>87</v>
      </c>
      <c r="I334" s="230">
        <v>90</v>
      </c>
      <c r="J334" s="32">
        <f t="shared" si="28"/>
        <v>88.5</v>
      </c>
      <c r="K334" s="33" t="str">
        <f t="shared" si="29"/>
        <v>TỐT</v>
      </c>
      <c r="L334" s="401"/>
      <c r="M334" s="357"/>
      <c r="N334" s="356"/>
      <c r="O334" s="150" t="s">
        <v>1512</v>
      </c>
    </row>
    <row r="335" spans="1:23" s="35" customFormat="1" ht="21.75" customHeight="1">
      <c r="A335" s="31">
        <f t="shared" si="27"/>
        <v>22</v>
      </c>
      <c r="B335" s="342">
        <v>2120217483</v>
      </c>
      <c r="C335" s="123" t="s">
        <v>1482</v>
      </c>
      <c r="D335" s="124" t="s">
        <v>1047</v>
      </c>
      <c r="E335" s="438" t="s">
        <v>1045</v>
      </c>
      <c r="F335" s="126">
        <v>35792</v>
      </c>
      <c r="G335" s="229" t="s">
        <v>28</v>
      </c>
      <c r="H335" s="230">
        <v>82</v>
      </c>
      <c r="I335" s="230">
        <v>88</v>
      </c>
      <c r="J335" s="32">
        <f t="shared" si="28"/>
        <v>85</v>
      </c>
      <c r="K335" s="33" t="str">
        <f t="shared" si="29"/>
        <v>TỐT</v>
      </c>
      <c r="L335" s="401"/>
      <c r="M335" s="357"/>
      <c r="N335" s="356"/>
      <c r="O335" s="150" t="s">
        <v>1512</v>
      </c>
    </row>
    <row r="336" spans="1:23" s="35" customFormat="1" ht="21.75" customHeight="1">
      <c r="A336" s="31">
        <f t="shared" si="27"/>
        <v>23</v>
      </c>
      <c r="B336" s="342">
        <v>2120217930</v>
      </c>
      <c r="C336" s="123" t="s">
        <v>1450</v>
      </c>
      <c r="D336" s="124" t="s">
        <v>1022</v>
      </c>
      <c r="E336" s="438" t="s">
        <v>1020</v>
      </c>
      <c r="F336" s="126">
        <v>35504</v>
      </c>
      <c r="G336" s="229" t="s">
        <v>27</v>
      </c>
      <c r="H336" s="230">
        <v>90</v>
      </c>
      <c r="I336" s="230">
        <v>86</v>
      </c>
      <c r="J336" s="32">
        <f t="shared" si="28"/>
        <v>88</v>
      </c>
      <c r="K336" s="33" t="str">
        <f t="shared" si="29"/>
        <v>TỐT</v>
      </c>
      <c r="L336" s="401"/>
      <c r="M336" s="357"/>
      <c r="N336" s="356"/>
      <c r="O336" s="150" t="s">
        <v>1457</v>
      </c>
    </row>
    <row r="337" spans="1:15" s="35" customFormat="1" ht="21.75" customHeight="1">
      <c r="A337" s="31">
        <f t="shared" si="27"/>
        <v>24</v>
      </c>
      <c r="B337" s="342">
        <v>2120217995</v>
      </c>
      <c r="C337" s="123" t="s">
        <v>999</v>
      </c>
      <c r="D337" s="124" t="s">
        <v>1479</v>
      </c>
      <c r="E337" s="438" t="s">
        <v>1163</v>
      </c>
      <c r="F337" s="126">
        <v>35638</v>
      </c>
      <c r="G337" s="229" t="s">
        <v>28</v>
      </c>
      <c r="H337" s="230">
        <v>74</v>
      </c>
      <c r="I337" s="230">
        <v>85</v>
      </c>
      <c r="J337" s="32">
        <f t="shared" si="28"/>
        <v>79.5</v>
      </c>
      <c r="K337" s="33" t="str">
        <f t="shared" si="29"/>
        <v>KHÁ</v>
      </c>
      <c r="L337" s="401"/>
      <c r="M337" s="357"/>
      <c r="N337" s="356"/>
      <c r="O337" s="150" t="s">
        <v>1512</v>
      </c>
    </row>
    <row r="338" spans="1:15" s="35" customFormat="1" ht="21.75" customHeight="1">
      <c r="A338" s="31">
        <f t="shared" si="27"/>
        <v>25</v>
      </c>
      <c r="B338" s="342">
        <v>2120218479</v>
      </c>
      <c r="C338" s="123" t="s">
        <v>990</v>
      </c>
      <c r="D338" s="124" t="s">
        <v>1238</v>
      </c>
      <c r="E338" s="438" t="s">
        <v>1045</v>
      </c>
      <c r="F338" s="126">
        <v>35649</v>
      </c>
      <c r="G338" s="229" t="s">
        <v>27</v>
      </c>
      <c r="H338" s="230">
        <v>84</v>
      </c>
      <c r="I338" s="230">
        <v>70</v>
      </c>
      <c r="J338" s="32">
        <f t="shared" si="28"/>
        <v>77</v>
      </c>
      <c r="K338" s="33" t="str">
        <f t="shared" si="29"/>
        <v>KHÁ</v>
      </c>
      <c r="L338" s="401"/>
      <c r="M338" s="357"/>
      <c r="N338" s="356" t="s">
        <v>1531</v>
      </c>
      <c r="O338" s="150" t="s">
        <v>1457</v>
      </c>
    </row>
    <row r="339" spans="1:15" s="35" customFormat="1" ht="21.75" customHeight="1">
      <c r="A339" s="31">
        <f t="shared" si="27"/>
        <v>26</v>
      </c>
      <c r="B339" s="342">
        <v>2120245956</v>
      </c>
      <c r="C339" s="123" t="s">
        <v>990</v>
      </c>
      <c r="D339" s="124" t="s">
        <v>1006</v>
      </c>
      <c r="E339" s="438" t="s">
        <v>1024</v>
      </c>
      <c r="F339" s="126">
        <v>34742</v>
      </c>
      <c r="G339" s="229" t="s">
        <v>28</v>
      </c>
      <c r="H339" s="230">
        <v>70</v>
      </c>
      <c r="I339" s="230">
        <v>72</v>
      </c>
      <c r="J339" s="32">
        <f t="shared" si="28"/>
        <v>71</v>
      </c>
      <c r="K339" s="33" t="str">
        <f t="shared" si="29"/>
        <v>KHÁ</v>
      </c>
      <c r="L339" s="401"/>
      <c r="M339" s="357"/>
      <c r="N339" s="356"/>
      <c r="O339" s="150" t="s">
        <v>1512</v>
      </c>
    </row>
    <row r="340" spans="1:15" s="35" customFormat="1" ht="21.75" customHeight="1">
      <c r="A340" s="31">
        <f t="shared" si="27"/>
        <v>27</v>
      </c>
      <c r="B340" s="342">
        <v>2120253797</v>
      </c>
      <c r="C340" s="123" t="s">
        <v>990</v>
      </c>
      <c r="D340" s="124" t="s">
        <v>1427</v>
      </c>
      <c r="E340" s="438" t="s">
        <v>1120</v>
      </c>
      <c r="F340" s="126">
        <v>35683</v>
      </c>
      <c r="G340" s="229" t="s">
        <v>29</v>
      </c>
      <c r="H340" s="230">
        <v>93</v>
      </c>
      <c r="I340" s="230">
        <v>94</v>
      </c>
      <c r="J340" s="32">
        <f t="shared" si="28"/>
        <v>93.5</v>
      </c>
      <c r="K340" s="33" t="str">
        <f t="shared" si="29"/>
        <v>X SẮC</v>
      </c>
      <c r="L340" s="401"/>
      <c r="M340" s="357"/>
      <c r="N340" s="356"/>
      <c r="O340" s="150" t="s">
        <v>1438</v>
      </c>
    </row>
    <row r="341" spans="1:15" s="35" customFormat="1" ht="21.75" customHeight="1">
      <c r="A341" s="31">
        <f t="shared" si="27"/>
        <v>28</v>
      </c>
      <c r="B341" s="342">
        <v>2120253799</v>
      </c>
      <c r="C341" s="123" t="s">
        <v>987</v>
      </c>
      <c r="D341" s="124" t="s">
        <v>1038</v>
      </c>
      <c r="E341" s="438" t="s">
        <v>1037</v>
      </c>
      <c r="F341" s="126">
        <v>35563</v>
      </c>
      <c r="G341" s="229" t="s">
        <v>27</v>
      </c>
      <c r="H341" s="230">
        <v>90</v>
      </c>
      <c r="I341" s="230">
        <v>83</v>
      </c>
      <c r="J341" s="32">
        <f t="shared" si="28"/>
        <v>86.5</v>
      </c>
      <c r="K341" s="33" t="str">
        <f t="shared" si="29"/>
        <v>TỐT</v>
      </c>
      <c r="L341" s="401"/>
      <c r="M341" s="357"/>
      <c r="N341" s="356"/>
      <c r="O341" s="150" t="s">
        <v>1457</v>
      </c>
    </row>
    <row r="342" spans="1:15" s="35" customFormat="1" ht="21.75" customHeight="1">
      <c r="A342" s="31">
        <f t="shared" si="27"/>
        <v>29</v>
      </c>
      <c r="B342" s="342">
        <v>2120253800</v>
      </c>
      <c r="C342" s="123" t="s">
        <v>999</v>
      </c>
      <c r="D342" s="124" t="s">
        <v>1213</v>
      </c>
      <c r="E342" s="438" t="s">
        <v>1050</v>
      </c>
      <c r="F342" s="126">
        <v>35689</v>
      </c>
      <c r="G342" s="229" t="s">
        <v>27</v>
      </c>
      <c r="H342" s="230">
        <v>87</v>
      </c>
      <c r="I342" s="230">
        <v>86</v>
      </c>
      <c r="J342" s="32">
        <f t="shared" si="28"/>
        <v>86.5</v>
      </c>
      <c r="K342" s="33" t="str">
        <f t="shared" si="29"/>
        <v>TỐT</v>
      </c>
      <c r="L342" s="401"/>
      <c r="M342" s="357"/>
      <c r="N342" s="356"/>
      <c r="O342" s="150" t="s">
        <v>1457</v>
      </c>
    </row>
    <row r="343" spans="1:15" s="35" customFormat="1" ht="21.75" customHeight="1">
      <c r="A343" s="31">
        <f t="shared" si="27"/>
        <v>30</v>
      </c>
      <c r="B343" s="342">
        <v>2120253811</v>
      </c>
      <c r="C343" s="123" t="s">
        <v>985</v>
      </c>
      <c r="D343" s="124" t="s">
        <v>1373</v>
      </c>
      <c r="E343" s="438" t="s">
        <v>1109</v>
      </c>
      <c r="F343" s="126">
        <v>35400</v>
      </c>
      <c r="G343" s="229" t="s">
        <v>29</v>
      </c>
      <c r="H343" s="230">
        <v>85</v>
      </c>
      <c r="I343" s="230">
        <v>84</v>
      </c>
      <c r="J343" s="32">
        <f t="shared" si="28"/>
        <v>84.5</v>
      </c>
      <c r="K343" s="33" t="str">
        <f t="shared" si="29"/>
        <v>TỐT</v>
      </c>
      <c r="L343" s="401"/>
      <c r="M343" s="357"/>
      <c r="N343" s="356"/>
      <c r="O343" s="150" t="s">
        <v>1438</v>
      </c>
    </row>
    <row r="344" spans="1:15" s="35" customFormat="1" ht="21.75" customHeight="1">
      <c r="A344" s="31">
        <f t="shared" si="27"/>
        <v>31</v>
      </c>
      <c r="B344" s="342">
        <v>2120253822</v>
      </c>
      <c r="C344" s="123" t="s">
        <v>990</v>
      </c>
      <c r="D344" s="124" t="s">
        <v>1099</v>
      </c>
      <c r="E344" s="438" t="s">
        <v>1021</v>
      </c>
      <c r="F344" s="126">
        <v>35602</v>
      </c>
      <c r="G344" s="229" t="s">
        <v>29</v>
      </c>
      <c r="H344" s="230">
        <v>83</v>
      </c>
      <c r="I344" s="230">
        <v>77</v>
      </c>
      <c r="J344" s="32">
        <f t="shared" si="28"/>
        <v>80</v>
      </c>
      <c r="K344" s="33" t="str">
        <f t="shared" si="29"/>
        <v>TỐT</v>
      </c>
      <c r="L344" s="401"/>
      <c r="M344" s="357"/>
      <c r="N344" s="356"/>
      <c r="O344" s="150" t="s">
        <v>1438</v>
      </c>
    </row>
    <row r="345" spans="1:15" s="35" customFormat="1" ht="21.75" customHeight="1">
      <c r="A345" s="31">
        <f t="shared" si="27"/>
        <v>32</v>
      </c>
      <c r="B345" s="342">
        <v>2120253832</v>
      </c>
      <c r="C345" s="123" t="s">
        <v>1019</v>
      </c>
      <c r="D345" s="124" t="s">
        <v>1222</v>
      </c>
      <c r="E345" s="438" t="s">
        <v>1073</v>
      </c>
      <c r="F345" s="126">
        <v>35686</v>
      </c>
      <c r="G345" s="229" t="s">
        <v>28</v>
      </c>
      <c r="H345" s="230">
        <v>80</v>
      </c>
      <c r="I345" s="230">
        <v>80</v>
      </c>
      <c r="J345" s="32">
        <f t="shared" si="28"/>
        <v>80</v>
      </c>
      <c r="K345" s="33" t="str">
        <f t="shared" si="29"/>
        <v>TỐT</v>
      </c>
      <c r="L345" s="401"/>
      <c r="M345" s="357"/>
      <c r="N345" s="356"/>
      <c r="O345" s="150" t="s">
        <v>1512</v>
      </c>
    </row>
    <row r="346" spans="1:15" s="35" customFormat="1" ht="21.75" customHeight="1">
      <c r="A346" s="31">
        <f t="shared" si="27"/>
        <v>33</v>
      </c>
      <c r="B346" s="342">
        <v>2120253833</v>
      </c>
      <c r="C346" s="123" t="s">
        <v>1019</v>
      </c>
      <c r="D346" s="124" t="s">
        <v>1043</v>
      </c>
      <c r="E346" s="438" t="s">
        <v>1049</v>
      </c>
      <c r="F346" s="126">
        <v>35738</v>
      </c>
      <c r="G346" s="229" t="s">
        <v>29</v>
      </c>
      <c r="H346" s="230">
        <v>85</v>
      </c>
      <c r="I346" s="230">
        <v>82</v>
      </c>
      <c r="J346" s="32">
        <f t="shared" ref="J346:J377" si="30">(H346+I346)/2</f>
        <v>83.5</v>
      </c>
      <c r="K346" s="33" t="str">
        <f t="shared" ref="K346:K377" si="31">IF(J346&gt;=90,"X SẮC",IF(J346&gt;=80,"TỐT",IF(J346&gt;=65,"KHÁ",IF(J346&gt;=50,"T. BÌNH",IF(J346&gt;=35,"YẾU","KÉM")))))</f>
        <v>TỐT</v>
      </c>
      <c r="L346" s="401"/>
      <c r="M346" s="357"/>
      <c r="N346" s="356"/>
      <c r="O346" s="150" t="s">
        <v>1438</v>
      </c>
    </row>
    <row r="347" spans="1:15" s="35" customFormat="1" ht="21.75" customHeight="1">
      <c r="A347" s="31">
        <f t="shared" si="27"/>
        <v>34</v>
      </c>
      <c r="B347" s="342">
        <v>2120253834</v>
      </c>
      <c r="C347" s="123" t="s">
        <v>979</v>
      </c>
      <c r="D347" s="124" t="s">
        <v>991</v>
      </c>
      <c r="E347" s="438" t="s">
        <v>1091</v>
      </c>
      <c r="F347" s="126">
        <v>35657</v>
      </c>
      <c r="G347" s="229" t="s">
        <v>29</v>
      </c>
      <c r="H347" s="230">
        <v>90</v>
      </c>
      <c r="I347" s="230">
        <v>87</v>
      </c>
      <c r="J347" s="32">
        <f t="shared" si="30"/>
        <v>88.5</v>
      </c>
      <c r="K347" s="33" t="str">
        <f t="shared" si="31"/>
        <v>TỐT</v>
      </c>
      <c r="L347" s="401"/>
      <c r="M347" s="357"/>
      <c r="N347" s="356"/>
      <c r="O347" s="150" t="s">
        <v>1438</v>
      </c>
    </row>
    <row r="348" spans="1:15" s="35" customFormat="1" ht="21.75" customHeight="1">
      <c r="A348" s="31">
        <f t="shared" si="27"/>
        <v>35</v>
      </c>
      <c r="B348" s="342">
        <v>2120253840</v>
      </c>
      <c r="C348" s="123" t="s">
        <v>979</v>
      </c>
      <c r="D348" s="124" t="s">
        <v>1014</v>
      </c>
      <c r="E348" s="438" t="s">
        <v>1260</v>
      </c>
      <c r="F348" s="126">
        <v>35705</v>
      </c>
      <c r="G348" s="229" t="s">
        <v>29</v>
      </c>
      <c r="H348" s="230">
        <v>85</v>
      </c>
      <c r="I348" s="230">
        <v>84</v>
      </c>
      <c r="J348" s="32">
        <f t="shared" si="30"/>
        <v>84.5</v>
      </c>
      <c r="K348" s="33" t="str">
        <f t="shared" si="31"/>
        <v>TỐT</v>
      </c>
      <c r="L348" s="401"/>
      <c r="M348" s="357"/>
      <c r="N348" s="356"/>
      <c r="O348" s="150" t="s">
        <v>1438</v>
      </c>
    </row>
    <row r="349" spans="1:15" s="35" customFormat="1" ht="21.75" customHeight="1">
      <c r="A349" s="31">
        <f t="shared" si="27"/>
        <v>36</v>
      </c>
      <c r="B349" s="342">
        <v>2120253844</v>
      </c>
      <c r="C349" s="123" t="s">
        <v>1480</v>
      </c>
      <c r="D349" s="124" t="s">
        <v>1078</v>
      </c>
      <c r="E349" s="438" t="s">
        <v>1076</v>
      </c>
      <c r="F349" s="126">
        <v>35579</v>
      </c>
      <c r="G349" s="229" t="s">
        <v>28</v>
      </c>
      <c r="H349" s="230">
        <v>87</v>
      </c>
      <c r="I349" s="230">
        <v>90</v>
      </c>
      <c r="J349" s="32">
        <f t="shared" si="30"/>
        <v>88.5</v>
      </c>
      <c r="K349" s="33" t="str">
        <f t="shared" si="31"/>
        <v>TỐT</v>
      </c>
      <c r="L349" s="401"/>
      <c r="M349" s="357"/>
      <c r="N349" s="356"/>
      <c r="O349" s="150" t="s">
        <v>1512</v>
      </c>
    </row>
    <row r="350" spans="1:15" s="35" customFormat="1" ht="21.75" customHeight="1">
      <c r="A350" s="31">
        <f t="shared" si="27"/>
        <v>37</v>
      </c>
      <c r="B350" s="342">
        <v>2120253845</v>
      </c>
      <c r="C350" s="123" t="s">
        <v>987</v>
      </c>
      <c r="D350" s="124" t="s">
        <v>1484</v>
      </c>
      <c r="E350" s="438" t="s">
        <v>1183</v>
      </c>
      <c r="F350" s="126">
        <v>35640</v>
      </c>
      <c r="G350" s="229" t="s">
        <v>28</v>
      </c>
      <c r="H350" s="230">
        <v>87</v>
      </c>
      <c r="I350" s="230">
        <v>87</v>
      </c>
      <c r="J350" s="32">
        <f t="shared" si="30"/>
        <v>87</v>
      </c>
      <c r="K350" s="33" t="str">
        <f t="shared" si="31"/>
        <v>TỐT</v>
      </c>
      <c r="L350" s="401"/>
      <c r="M350" s="357"/>
      <c r="N350" s="356"/>
      <c r="O350" s="150" t="s">
        <v>1512</v>
      </c>
    </row>
    <row r="351" spans="1:15" s="35" customFormat="1" ht="21.75" customHeight="1">
      <c r="A351" s="31">
        <f t="shared" si="27"/>
        <v>38</v>
      </c>
      <c r="B351" s="342">
        <v>2120253848</v>
      </c>
      <c r="C351" s="123" t="s">
        <v>1019</v>
      </c>
      <c r="D351" s="124" t="s">
        <v>1212</v>
      </c>
      <c r="E351" s="438" t="s">
        <v>1104</v>
      </c>
      <c r="F351" s="126">
        <v>35677</v>
      </c>
      <c r="G351" s="229" t="s">
        <v>27</v>
      </c>
      <c r="H351" s="230">
        <v>91</v>
      </c>
      <c r="I351" s="230">
        <v>95</v>
      </c>
      <c r="J351" s="32">
        <f t="shared" si="30"/>
        <v>93</v>
      </c>
      <c r="K351" s="33" t="str">
        <f t="shared" si="31"/>
        <v>X SẮC</v>
      </c>
      <c r="L351" s="401"/>
      <c r="M351" s="357"/>
      <c r="N351" s="356"/>
      <c r="O351" s="150" t="s">
        <v>1457</v>
      </c>
    </row>
    <row r="352" spans="1:15" s="35" customFormat="1" ht="21.75" customHeight="1">
      <c r="A352" s="31">
        <f t="shared" si="27"/>
        <v>39</v>
      </c>
      <c r="B352" s="342">
        <v>2120253853</v>
      </c>
      <c r="C352" s="123" t="s">
        <v>1019</v>
      </c>
      <c r="D352" s="124" t="s">
        <v>986</v>
      </c>
      <c r="E352" s="438" t="s">
        <v>1040</v>
      </c>
      <c r="F352" s="126">
        <v>35682</v>
      </c>
      <c r="G352" s="229" t="s">
        <v>27</v>
      </c>
      <c r="H352" s="230">
        <v>81</v>
      </c>
      <c r="I352" s="230">
        <v>88</v>
      </c>
      <c r="J352" s="32">
        <f t="shared" si="30"/>
        <v>84.5</v>
      </c>
      <c r="K352" s="33" t="str">
        <f t="shared" si="31"/>
        <v>TỐT</v>
      </c>
      <c r="L352" s="401"/>
      <c r="M352" s="357"/>
      <c r="N352" s="356"/>
      <c r="O352" s="150" t="s">
        <v>1457</v>
      </c>
    </row>
    <row r="353" spans="1:23" s="35" customFormat="1" ht="21.75" customHeight="1">
      <c r="A353" s="31">
        <f t="shared" si="27"/>
        <v>40</v>
      </c>
      <c r="B353" s="342">
        <v>2120253854</v>
      </c>
      <c r="C353" s="123" t="s">
        <v>1426</v>
      </c>
      <c r="D353" s="124" t="s">
        <v>1047</v>
      </c>
      <c r="E353" s="438" t="s">
        <v>1045</v>
      </c>
      <c r="F353" s="126">
        <v>35630</v>
      </c>
      <c r="G353" s="229" t="s">
        <v>29</v>
      </c>
      <c r="H353" s="230">
        <v>90</v>
      </c>
      <c r="I353" s="230">
        <v>90</v>
      </c>
      <c r="J353" s="32">
        <f t="shared" si="30"/>
        <v>90</v>
      </c>
      <c r="K353" s="33" t="str">
        <f t="shared" si="31"/>
        <v>X SẮC</v>
      </c>
      <c r="L353" s="401"/>
      <c r="M353" s="357"/>
      <c r="N353" s="356"/>
      <c r="O353" s="150" t="s">
        <v>1438</v>
      </c>
    </row>
    <row r="354" spans="1:23" s="35" customFormat="1" ht="21.75" customHeight="1">
      <c r="A354" s="31">
        <f t="shared" si="27"/>
        <v>41</v>
      </c>
      <c r="B354" s="342">
        <v>2120253856</v>
      </c>
      <c r="C354" s="123" t="s">
        <v>987</v>
      </c>
      <c r="D354" s="124" t="s">
        <v>1431</v>
      </c>
      <c r="E354" s="438" t="s">
        <v>1018</v>
      </c>
      <c r="F354" s="126">
        <v>35663</v>
      </c>
      <c r="G354" s="229" t="s">
        <v>29</v>
      </c>
      <c r="H354" s="230">
        <v>85</v>
      </c>
      <c r="I354" s="230">
        <v>82</v>
      </c>
      <c r="J354" s="32">
        <f t="shared" si="30"/>
        <v>83.5</v>
      </c>
      <c r="K354" s="33" t="str">
        <f t="shared" si="31"/>
        <v>TỐT</v>
      </c>
      <c r="L354" s="401"/>
      <c r="M354" s="357"/>
      <c r="N354" s="356"/>
      <c r="O354" s="150" t="s">
        <v>1438</v>
      </c>
    </row>
    <row r="355" spans="1:23" s="35" customFormat="1" ht="21.75" customHeight="1">
      <c r="A355" s="31">
        <f t="shared" si="27"/>
        <v>42</v>
      </c>
      <c r="B355" s="342">
        <v>2120253857</v>
      </c>
      <c r="C355" s="123" t="s">
        <v>987</v>
      </c>
      <c r="D355" s="124" t="s">
        <v>1011</v>
      </c>
      <c r="E355" s="438" t="s">
        <v>1103</v>
      </c>
      <c r="F355" s="126">
        <v>35578</v>
      </c>
      <c r="G355" s="229" t="s">
        <v>27</v>
      </c>
      <c r="H355" s="230">
        <v>90</v>
      </c>
      <c r="I355" s="230">
        <v>97</v>
      </c>
      <c r="J355" s="32">
        <f t="shared" si="30"/>
        <v>93.5</v>
      </c>
      <c r="K355" s="33" t="str">
        <f t="shared" si="31"/>
        <v>X SẮC</v>
      </c>
      <c r="L355" s="401"/>
      <c r="M355" s="357"/>
      <c r="N355" s="356"/>
      <c r="O355" s="150" t="s">
        <v>1457</v>
      </c>
    </row>
    <row r="356" spans="1:23" s="38" customFormat="1" ht="21.75" customHeight="1">
      <c r="A356" s="31">
        <f t="shared" si="27"/>
        <v>43</v>
      </c>
      <c r="B356" s="342">
        <v>2120253862</v>
      </c>
      <c r="C356" s="123" t="s">
        <v>1032</v>
      </c>
      <c r="D356" s="124" t="s">
        <v>1430</v>
      </c>
      <c r="E356" s="438" t="s">
        <v>1037</v>
      </c>
      <c r="F356" s="126">
        <v>35649</v>
      </c>
      <c r="G356" s="229" t="s">
        <v>28</v>
      </c>
      <c r="H356" s="230">
        <v>86</v>
      </c>
      <c r="I356" s="230">
        <v>88</v>
      </c>
      <c r="J356" s="32">
        <f t="shared" si="30"/>
        <v>87</v>
      </c>
      <c r="K356" s="33" t="str">
        <f t="shared" si="31"/>
        <v>TỐT</v>
      </c>
      <c r="L356" s="401"/>
      <c r="M356" s="357"/>
      <c r="N356" s="356"/>
      <c r="O356" s="150" t="s">
        <v>1512</v>
      </c>
      <c r="P356" s="35"/>
      <c r="Q356" s="35"/>
      <c r="R356" s="35"/>
      <c r="S356" s="35"/>
      <c r="T356" s="35"/>
      <c r="U356" s="35"/>
      <c r="V356" s="35"/>
      <c r="W356" s="35"/>
    </row>
    <row r="357" spans="1:23" s="35" customFormat="1" ht="21.75" customHeight="1">
      <c r="A357" s="31">
        <f t="shared" si="27"/>
        <v>44</v>
      </c>
      <c r="B357" s="342">
        <v>2120253863</v>
      </c>
      <c r="C357" s="123" t="s">
        <v>1440</v>
      </c>
      <c r="D357" s="124" t="s">
        <v>1128</v>
      </c>
      <c r="E357" s="438" t="s">
        <v>1228</v>
      </c>
      <c r="F357" s="126">
        <v>35742</v>
      </c>
      <c r="G357" s="229" t="s">
        <v>27</v>
      </c>
      <c r="H357" s="230">
        <v>90</v>
      </c>
      <c r="I357" s="230">
        <v>87</v>
      </c>
      <c r="J357" s="32">
        <f t="shared" si="30"/>
        <v>88.5</v>
      </c>
      <c r="K357" s="33" t="str">
        <f t="shared" si="31"/>
        <v>TỐT</v>
      </c>
      <c r="L357" s="401"/>
      <c r="M357" s="357"/>
      <c r="N357" s="356"/>
      <c r="O357" s="150" t="s">
        <v>1457</v>
      </c>
    </row>
    <row r="358" spans="1:23" s="35" customFormat="1" ht="21.75" customHeight="1">
      <c r="A358" s="31">
        <f t="shared" si="27"/>
        <v>45</v>
      </c>
      <c r="B358" s="342">
        <v>2120253865</v>
      </c>
      <c r="C358" s="123" t="s">
        <v>1019</v>
      </c>
      <c r="D358" s="124" t="s">
        <v>1008</v>
      </c>
      <c r="E358" s="438" t="s">
        <v>1216</v>
      </c>
      <c r="F358" s="126">
        <v>35484</v>
      </c>
      <c r="G358" s="229" t="s">
        <v>29</v>
      </c>
      <c r="H358" s="230">
        <v>85</v>
      </c>
      <c r="I358" s="230">
        <v>84</v>
      </c>
      <c r="J358" s="32">
        <f t="shared" si="30"/>
        <v>84.5</v>
      </c>
      <c r="K358" s="33" t="str">
        <f t="shared" si="31"/>
        <v>TỐT</v>
      </c>
      <c r="L358" s="401"/>
      <c r="M358" s="357"/>
      <c r="N358" s="356"/>
      <c r="O358" s="150" t="s">
        <v>1438</v>
      </c>
    </row>
    <row r="359" spans="1:23" s="35" customFormat="1" ht="21.75" customHeight="1">
      <c r="A359" s="31">
        <f t="shared" si="27"/>
        <v>46</v>
      </c>
      <c r="B359" s="342">
        <v>2120253866</v>
      </c>
      <c r="C359" s="123" t="s">
        <v>993</v>
      </c>
      <c r="D359" s="124" t="s">
        <v>1108</v>
      </c>
      <c r="E359" s="438" t="s">
        <v>1163</v>
      </c>
      <c r="F359" s="126">
        <v>35627</v>
      </c>
      <c r="G359" s="229" t="s">
        <v>28</v>
      </c>
      <c r="H359" s="230">
        <v>84</v>
      </c>
      <c r="I359" s="230">
        <v>87</v>
      </c>
      <c r="J359" s="32">
        <f t="shared" si="30"/>
        <v>85.5</v>
      </c>
      <c r="K359" s="33" t="str">
        <f t="shared" si="31"/>
        <v>TỐT</v>
      </c>
      <c r="L359" s="401"/>
      <c r="M359" s="357"/>
      <c r="N359" s="356"/>
      <c r="O359" s="150" t="s">
        <v>1512</v>
      </c>
    </row>
    <row r="360" spans="1:23" s="35" customFormat="1" ht="21.75" customHeight="1">
      <c r="A360" s="31">
        <f t="shared" si="27"/>
        <v>47</v>
      </c>
      <c r="B360" s="343">
        <v>2120253867</v>
      </c>
      <c r="C360" s="123" t="s">
        <v>1032</v>
      </c>
      <c r="D360" s="124" t="s">
        <v>1048</v>
      </c>
      <c r="E360" s="439" t="s">
        <v>1158</v>
      </c>
      <c r="F360" s="134">
        <v>35625</v>
      </c>
      <c r="G360" s="470" t="s">
        <v>27</v>
      </c>
      <c r="H360" s="141">
        <v>0</v>
      </c>
      <c r="I360" s="141">
        <v>0</v>
      </c>
      <c r="J360" s="36">
        <f t="shared" si="30"/>
        <v>0</v>
      </c>
      <c r="K360" s="37" t="str">
        <f t="shared" si="31"/>
        <v>KÉM</v>
      </c>
      <c r="L360" s="406" t="s">
        <v>1653</v>
      </c>
      <c r="M360" s="366" t="s">
        <v>1144</v>
      </c>
      <c r="N360" s="358" t="s">
        <v>1538</v>
      </c>
      <c r="O360" s="155" t="s">
        <v>1457</v>
      </c>
      <c r="P360" s="38"/>
      <c r="Q360" s="38"/>
      <c r="R360" s="38"/>
      <c r="S360" s="38"/>
      <c r="T360" s="38"/>
      <c r="U360" s="38"/>
      <c r="V360" s="38"/>
      <c r="W360" s="38"/>
    </row>
    <row r="361" spans="1:23" s="35" customFormat="1" ht="21.75" customHeight="1">
      <c r="A361" s="31">
        <f t="shared" si="27"/>
        <v>48</v>
      </c>
      <c r="B361" s="342">
        <v>2120253870</v>
      </c>
      <c r="C361" s="123" t="s">
        <v>1092</v>
      </c>
      <c r="D361" s="124" t="s">
        <v>1485</v>
      </c>
      <c r="E361" s="438" t="s">
        <v>1098</v>
      </c>
      <c r="F361" s="126">
        <v>35725</v>
      </c>
      <c r="G361" s="229" t="s">
        <v>28</v>
      </c>
      <c r="H361" s="230">
        <v>86</v>
      </c>
      <c r="I361" s="230">
        <v>86</v>
      </c>
      <c r="J361" s="32">
        <f t="shared" si="30"/>
        <v>86</v>
      </c>
      <c r="K361" s="33" t="str">
        <f t="shared" si="31"/>
        <v>TỐT</v>
      </c>
      <c r="L361" s="401"/>
      <c r="M361" s="357"/>
      <c r="N361" s="356"/>
      <c r="O361" s="150" t="s">
        <v>1512</v>
      </c>
    </row>
    <row r="362" spans="1:23" s="35" customFormat="1" ht="21.75" customHeight="1">
      <c r="A362" s="31">
        <f t="shared" si="27"/>
        <v>49</v>
      </c>
      <c r="B362" s="342">
        <v>2120253890</v>
      </c>
      <c r="C362" s="123" t="s">
        <v>1032</v>
      </c>
      <c r="D362" s="124" t="s">
        <v>1238</v>
      </c>
      <c r="E362" s="438" t="s">
        <v>1045</v>
      </c>
      <c r="F362" s="126">
        <v>35458</v>
      </c>
      <c r="G362" s="229" t="s">
        <v>28</v>
      </c>
      <c r="H362" s="230">
        <v>82</v>
      </c>
      <c r="I362" s="230">
        <v>85</v>
      </c>
      <c r="J362" s="32">
        <f t="shared" si="30"/>
        <v>83.5</v>
      </c>
      <c r="K362" s="33" t="str">
        <f t="shared" si="31"/>
        <v>TỐT</v>
      </c>
      <c r="L362" s="401"/>
      <c r="M362" s="357"/>
      <c r="N362" s="356"/>
      <c r="O362" s="150" t="s">
        <v>1512</v>
      </c>
    </row>
    <row r="363" spans="1:23" s="35" customFormat="1" ht="21.75" customHeight="1">
      <c r="A363" s="31">
        <f t="shared" si="27"/>
        <v>50</v>
      </c>
      <c r="B363" s="342">
        <v>2120253892</v>
      </c>
      <c r="C363" s="123" t="s">
        <v>979</v>
      </c>
      <c r="D363" s="124" t="s">
        <v>1011</v>
      </c>
      <c r="E363" s="438" t="s">
        <v>1059</v>
      </c>
      <c r="F363" s="126">
        <v>35466</v>
      </c>
      <c r="G363" s="229" t="s">
        <v>29</v>
      </c>
      <c r="H363" s="230">
        <v>84</v>
      </c>
      <c r="I363" s="230">
        <v>80</v>
      </c>
      <c r="J363" s="32">
        <f t="shared" si="30"/>
        <v>82</v>
      </c>
      <c r="K363" s="33" t="str">
        <f t="shared" si="31"/>
        <v>TỐT</v>
      </c>
      <c r="L363" s="401"/>
      <c r="M363" s="357"/>
      <c r="N363" s="356"/>
      <c r="O363" s="150" t="s">
        <v>1438</v>
      </c>
    </row>
    <row r="364" spans="1:23" s="35" customFormat="1" ht="21.75" customHeight="1">
      <c r="A364" s="31">
        <f t="shared" si="27"/>
        <v>51</v>
      </c>
      <c r="B364" s="342">
        <v>2120253894</v>
      </c>
      <c r="C364" s="123" t="s">
        <v>990</v>
      </c>
      <c r="D364" s="124" t="s">
        <v>986</v>
      </c>
      <c r="E364" s="438" t="s">
        <v>1133</v>
      </c>
      <c r="F364" s="126">
        <v>35704</v>
      </c>
      <c r="G364" s="229" t="s">
        <v>27</v>
      </c>
      <c r="H364" s="230">
        <v>83</v>
      </c>
      <c r="I364" s="230">
        <v>80</v>
      </c>
      <c r="J364" s="32">
        <f t="shared" si="30"/>
        <v>81.5</v>
      </c>
      <c r="K364" s="33" t="str">
        <f t="shared" si="31"/>
        <v>TỐT</v>
      </c>
      <c r="L364" s="401"/>
      <c r="M364" s="357"/>
      <c r="N364" s="356"/>
      <c r="O364" s="150" t="s">
        <v>1457</v>
      </c>
    </row>
    <row r="365" spans="1:23" s="35" customFormat="1" ht="21.75" customHeight="1">
      <c r="A365" s="31">
        <f t="shared" si="27"/>
        <v>52</v>
      </c>
      <c r="B365" s="342">
        <v>2120253901</v>
      </c>
      <c r="C365" s="123" t="s">
        <v>997</v>
      </c>
      <c r="D365" s="124" t="s">
        <v>1030</v>
      </c>
      <c r="E365" s="438" t="s">
        <v>1056</v>
      </c>
      <c r="F365" s="126">
        <v>35304</v>
      </c>
      <c r="G365" s="229" t="s">
        <v>29</v>
      </c>
      <c r="H365" s="230">
        <v>90</v>
      </c>
      <c r="I365" s="230">
        <v>87</v>
      </c>
      <c r="J365" s="32">
        <f t="shared" si="30"/>
        <v>88.5</v>
      </c>
      <c r="K365" s="33" t="str">
        <f t="shared" si="31"/>
        <v>TỐT</v>
      </c>
      <c r="L365" s="401"/>
      <c r="M365" s="357"/>
      <c r="N365" s="356"/>
      <c r="O365" s="150" t="s">
        <v>1438</v>
      </c>
    </row>
    <row r="366" spans="1:23" s="35" customFormat="1" ht="21.75" customHeight="1">
      <c r="A366" s="31">
        <f t="shared" si="27"/>
        <v>53</v>
      </c>
      <c r="B366" s="342">
        <v>2120256015</v>
      </c>
      <c r="C366" s="123" t="s">
        <v>1030</v>
      </c>
      <c r="D366" s="124" t="s">
        <v>1011</v>
      </c>
      <c r="E366" s="438" t="s">
        <v>1488</v>
      </c>
      <c r="F366" s="126">
        <v>35583</v>
      </c>
      <c r="G366" s="229" t="s">
        <v>28</v>
      </c>
      <c r="H366" s="230">
        <v>81</v>
      </c>
      <c r="I366" s="230">
        <v>85</v>
      </c>
      <c r="J366" s="32">
        <f t="shared" si="30"/>
        <v>83</v>
      </c>
      <c r="K366" s="33" t="str">
        <f t="shared" si="31"/>
        <v>TỐT</v>
      </c>
      <c r="L366" s="401"/>
      <c r="M366" s="357"/>
      <c r="N366" s="356"/>
      <c r="O366" s="150" t="s">
        <v>1512</v>
      </c>
    </row>
    <row r="367" spans="1:23" s="35" customFormat="1" ht="21.75" customHeight="1">
      <c r="A367" s="31">
        <f t="shared" si="27"/>
        <v>54</v>
      </c>
      <c r="B367" s="342">
        <v>2120256034</v>
      </c>
      <c r="C367" s="123" t="s">
        <v>1019</v>
      </c>
      <c r="D367" s="124" t="s">
        <v>1074</v>
      </c>
      <c r="E367" s="438" t="s">
        <v>1073</v>
      </c>
      <c r="F367" s="126">
        <v>34990</v>
      </c>
      <c r="G367" s="229" t="s">
        <v>27</v>
      </c>
      <c r="H367" s="230">
        <v>82</v>
      </c>
      <c r="I367" s="230">
        <v>84</v>
      </c>
      <c r="J367" s="32">
        <f t="shared" si="30"/>
        <v>83</v>
      </c>
      <c r="K367" s="33" t="str">
        <f t="shared" si="31"/>
        <v>TỐT</v>
      </c>
      <c r="L367" s="401"/>
      <c r="M367" s="357"/>
      <c r="N367" s="356"/>
      <c r="O367" s="150" t="s">
        <v>1457</v>
      </c>
    </row>
    <row r="368" spans="1:23" s="35" customFormat="1" ht="21.75" customHeight="1">
      <c r="A368" s="31">
        <f t="shared" si="27"/>
        <v>55</v>
      </c>
      <c r="B368" s="342">
        <v>2120256659</v>
      </c>
      <c r="C368" s="123" t="s">
        <v>999</v>
      </c>
      <c r="D368" s="124" t="s">
        <v>1011</v>
      </c>
      <c r="E368" s="438" t="s">
        <v>1170</v>
      </c>
      <c r="F368" s="126">
        <v>35621</v>
      </c>
      <c r="G368" s="229" t="s">
        <v>29</v>
      </c>
      <c r="H368" s="230">
        <v>85</v>
      </c>
      <c r="I368" s="230">
        <v>82</v>
      </c>
      <c r="J368" s="32">
        <f t="shared" si="30"/>
        <v>83.5</v>
      </c>
      <c r="K368" s="33" t="str">
        <f t="shared" si="31"/>
        <v>TỐT</v>
      </c>
      <c r="L368" s="401"/>
      <c r="M368" s="357"/>
      <c r="N368" s="356"/>
      <c r="O368" s="150" t="s">
        <v>1438</v>
      </c>
    </row>
    <row r="369" spans="1:23" s="35" customFormat="1" ht="21.75" customHeight="1">
      <c r="A369" s="31">
        <f t="shared" si="27"/>
        <v>56</v>
      </c>
      <c r="B369" s="342">
        <v>2120256727</v>
      </c>
      <c r="C369" s="123" t="s">
        <v>979</v>
      </c>
      <c r="D369" s="124" t="s">
        <v>1038</v>
      </c>
      <c r="E369" s="438" t="s">
        <v>1091</v>
      </c>
      <c r="F369" s="126">
        <v>35683</v>
      </c>
      <c r="G369" s="229" t="s">
        <v>28</v>
      </c>
      <c r="H369" s="230">
        <v>83</v>
      </c>
      <c r="I369" s="230">
        <v>88</v>
      </c>
      <c r="J369" s="32">
        <f t="shared" si="30"/>
        <v>85.5</v>
      </c>
      <c r="K369" s="33" t="str">
        <f t="shared" si="31"/>
        <v>TỐT</v>
      </c>
      <c r="L369" s="401"/>
      <c r="M369" s="357"/>
      <c r="N369" s="356"/>
      <c r="O369" s="150" t="s">
        <v>1512</v>
      </c>
    </row>
    <row r="370" spans="1:23" s="35" customFormat="1" ht="21.75" customHeight="1">
      <c r="A370" s="31">
        <f t="shared" si="27"/>
        <v>57</v>
      </c>
      <c r="B370" s="342">
        <v>2120256849</v>
      </c>
      <c r="C370" s="123" t="s">
        <v>990</v>
      </c>
      <c r="D370" s="124" t="s">
        <v>1378</v>
      </c>
      <c r="E370" s="438" t="s">
        <v>1447</v>
      </c>
      <c r="F370" s="126">
        <v>35638</v>
      </c>
      <c r="G370" s="229" t="s">
        <v>27</v>
      </c>
      <c r="H370" s="230">
        <v>85</v>
      </c>
      <c r="I370" s="230">
        <v>83</v>
      </c>
      <c r="J370" s="32">
        <f t="shared" si="30"/>
        <v>84</v>
      </c>
      <c r="K370" s="33" t="str">
        <f t="shared" si="31"/>
        <v>TỐT</v>
      </c>
      <c r="L370" s="401"/>
      <c r="M370" s="357"/>
      <c r="N370" s="356"/>
      <c r="O370" s="150" t="s">
        <v>1457</v>
      </c>
    </row>
    <row r="371" spans="1:23" s="35" customFormat="1" ht="21.75" customHeight="1">
      <c r="A371" s="31">
        <f t="shared" si="27"/>
        <v>58</v>
      </c>
      <c r="B371" s="343">
        <v>2120257133</v>
      </c>
      <c r="C371" s="123" t="s">
        <v>1264</v>
      </c>
      <c r="D371" s="124" t="s">
        <v>1238</v>
      </c>
      <c r="E371" s="439" t="s">
        <v>1045</v>
      </c>
      <c r="F371" s="134">
        <v>35516</v>
      </c>
      <c r="G371" s="470" t="s">
        <v>27</v>
      </c>
      <c r="H371" s="141">
        <v>0</v>
      </c>
      <c r="I371" s="141">
        <v>0</v>
      </c>
      <c r="J371" s="36">
        <f t="shared" si="30"/>
        <v>0</v>
      </c>
      <c r="K371" s="37" t="str">
        <f t="shared" si="31"/>
        <v>KÉM</v>
      </c>
      <c r="L371" s="402" t="s">
        <v>1675</v>
      </c>
      <c r="M371" s="366" t="s">
        <v>1144</v>
      </c>
      <c r="N371" s="358" t="s">
        <v>1536</v>
      </c>
      <c r="O371" s="155" t="s">
        <v>1457</v>
      </c>
      <c r="P371" s="38"/>
      <c r="Q371" s="38"/>
      <c r="R371" s="38"/>
      <c r="S371" s="38"/>
      <c r="T371" s="38"/>
      <c r="U371" s="38"/>
      <c r="V371" s="38"/>
      <c r="W371" s="38"/>
    </row>
    <row r="372" spans="1:23" s="35" customFormat="1" ht="21.75" customHeight="1">
      <c r="A372" s="31">
        <f t="shared" si="27"/>
        <v>59</v>
      </c>
      <c r="B372" s="342">
        <v>2120257244</v>
      </c>
      <c r="C372" s="123" t="s">
        <v>987</v>
      </c>
      <c r="D372" s="124" t="s">
        <v>991</v>
      </c>
      <c r="E372" s="438" t="s">
        <v>1067</v>
      </c>
      <c r="F372" s="126">
        <v>35605</v>
      </c>
      <c r="G372" s="229" t="s">
        <v>27</v>
      </c>
      <c r="H372" s="230">
        <v>87</v>
      </c>
      <c r="I372" s="230">
        <v>87</v>
      </c>
      <c r="J372" s="32">
        <f t="shared" si="30"/>
        <v>87</v>
      </c>
      <c r="K372" s="33" t="str">
        <f t="shared" si="31"/>
        <v>TỐT</v>
      </c>
      <c r="L372" s="401"/>
      <c r="M372" s="357"/>
      <c r="N372" s="356"/>
      <c r="O372" s="150" t="s">
        <v>1457</v>
      </c>
    </row>
    <row r="373" spans="1:23" s="38" customFormat="1" ht="21.75" customHeight="1">
      <c r="A373" s="31">
        <f t="shared" si="27"/>
        <v>60</v>
      </c>
      <c r="B373" s="342">
        <v>2120257250</v>
      </c>
      <c r="C373" s="123" t="s">
        <v>997</v>
      </c>
      <c r="D373" s="124" t="s">
        <v>1038</v>
      </c>
      <c r="E373" s="438" t="s">
        <v>1021</v>
      </c>
      <c r="F373" s="126">
        <v>35532</v>
      </c>
      <c r="G373" s="229" t="s">
        <v>28</v>
      </c>
      <c r="H373" s="230">
        <v>97</v>
      </c>
      <c r="I373" s="230">
        <v>97</v>
      </c>
      <c r="J373" s="32">
        <f t="shared" si="30"/>
        <v>97</v>
      </c>
      <c r="K373" s="33" t="str">
        <f t="shared" si="31"/>
        <v>X SẮC</v>
      </c>
      <c r="L373" s="401"/>
      <c r="M373" s="357"/>
      <c r="N373" s="356"/>
      <c r="O373" s="150" t="s">
        <v>1512</v>
      </c>
      <c r="P373" s="35"/>
      <c r="Q373" s="35"/>
      <c r="R373" s="35"/>
      <c r="S373" s="35"/>
      <c r="T373" s="35"/>
      <c r="U373" s="35"/>
      <c r="V373" s="35"/>
      <c r="W373" s="35"/>
    </row>
    <row r="374" spans="1:23" s="35" customFormat="1" ht="21.75" customHeight="1">
      <c r="A374" s="31">
        <f t="shared" si="27"/>
        <v>61</v>
      </c>
      <c r="B374" s="342">
        <v>2120257264</v>
      </c>
      <c r="C374" s="123" t="s">
        <v>987</v>
      </c>
      <c r="D374" s="124" t="s">
        <v>991</v>
      </c>
      <c r="E374" s="438" t="s">
        <v>1109</v>
      </c>
      <c r="F374" s="126">
        <v>35369</v>
      </c>
      <c r="G374" s="229" t="s">
        <v>28</v>
      </c>
      <c r="H374" s="230">
        <v>85</v>
      </c>
      <c r="I374" s="230">
        <v>85</v>
      </c>
      <c r="J374" s="32">
        <f t="shared" si="30"/>
        <v>85</v>
      </c>
      <c r="K374" s="33" t="str">
        <f t="shared" si="31"/>
        <v>TỐT</v>
      </c>
      <c r="L374" s="401"/>
      <c r="M374" s="357"/>
      <c r="N374" s="356"/>
      <c r="O374" s="150" t="s">
        <v>1512</v>
      </c>
    </row>
    <row r="375" spans="1:23" s="38" customFormat="1" ht="21.75" customHeight="1">
      <c r="A375" s="31">
        <f t="shared" si="27"/>
        <v>62</v>
      </c>
      <c r="B375" s="342">
        <v>2120257557</v>
      </c>
      <c r="C375" s="123" t="s">
        <v>979</v>
      </c>
      <c r="D375" s="124" t="s">
        <v>1011</v>
      </c>
      <c r="E375" s="438" t="s">
        <v>1380</v>
      </c>
      <c r="F375" s="126">
        <v>35440</v>
      </c>
      <c r="G375" s="229" t="s">
        <v>27</v>
      </c>
      <c r="H375" s="230">
        <v>83</v>
      </c>
      <c r="I375" s="230">
        <v>85</v>
      </c>
      <c r="J375" s="32">
        <f t="shared" si="30"/>
        <v>84</v>
      </c>
      <c r="K375" s="33" t="str">
        <f t="shared" si="31"/>
        <v>TỐT</v>
      </c>
      <c r="L375" s="401"/>
      <c r="M375" s="357"/>
      <c r="N375" s="356"/>
      <c r="O375" s="150" t="s">
        <v>1457</v>
      </c>
      <c r="P375" s="35"/>
      <c r="Q375" s="35"/>
      <c r="R375" s="35"/>
      <c r="S375" s="35"/>
      <c r="T375" s="35"/>
      <c r="U375" s="35"/>
      <c r="V375" s="35"/>
      <c r="W375" s="35"/>
    </row>
    <row r="376" spans="1:23" s="35" customFormat="1" ht="21.75" customHeight="1">
      <c r="A376" s="31">
        <f t="shared" si="27"/>
        <v>63</v>
      </c>
      <c r="B376" s="342">
        <v>2120257558</v>
      </c>
      <c r="C376" s="123" t="s">
        <v>990</v>
      </c>
      <c r="D376" s="124" t="s">
        <v>1043</v>
      </c>
      <c r="E376" s="438" t="s">
        <v>1073</v>
      </c>
      <c r="F376" s="126">
        <v>35708</v>
      </c>
      <c r="G376" s="229" t="s">
        <v>28</v>
      </c>
      <c r="H376" s="230">
        <v>83</v>
      </c>
      <c r="I376" s="230">
        <v>87</v>
      </c>
      <c r="J376" s="32">
        <f t="shared" si="30"/>
        <v>85</v>
      </c>
      <c r="K376" s="33" t="str">
        <f t="shared" si="31"/>
        <v>TỐT</v>
      </c>
      <c r="L376" s="401"/>
      <c r="M376" s="357"/>
      <c r="N376" s="356"/>
      <c r="O376" s="150" t="s">
        <v>1512</v>
      </c>
    </row>
    <row r="377" spans="1:23" s="35" customFormat="1" ht="21.75" customHeight="1">
      <c r="A377" s="31">
        <f t="shared" si="27"/>
        <v>64</v>
      </c>
      <c r="B377" s="342">
        <v>2120257559</v>
      </c>
      <c r="C377" s="123" t="s">
        <v>990</v>
      </c>
      <c r="D377" s="124" t="s">
        <v>1069</v>
      </c>
      <c r="E377" s="438" t="s">
        <v>1037</v>
      </c>
      <c r="F377" s="126">
        <v>35620</v>
      </c>
      <c r="G377" s="229" t="s">
        <v>29</v>
      </c>
      <c r="H377" s="230">
        <v>80</v>
      </c>
      <c r="I377" s="230">
        <v>80</v>
      </c>
      <c r="J377" s="32">
        <f t="shared" si="30"/>
        <v>80</v>
      </c>
      <c r="K377" s="33" t="str">
        <f t="shared" si="31"/>
        <v>TỐT</v>
      </c>
      <c r="L377" s="401"/>
      <c r="M377" s="357"/>
      <c r="N377" s="356"/>
      <c r="O377" s="150" t="s">
        <v>1438</v>
      </c>
    </row>
    <row r="378" spans="1:23" s="35" customFormat="1" ht="21.75" customHeight="1">
      <c r="A378" s="31">
        <f t="shared" ref="A378:A441" si="32">A377+1</f>
        <v>65</v>
      </c>
      <c r="B378" s="342">
        <v>2120257564</v>
      </c>
      <c r="C378" s="123" t="s">
        <v>990</v>
      </c>
      <c r="D378" s="124" t="s">
        <v>1006</v>
      </c>
      <c r="E378" s="438" t="s">
        <v>1007</v>
      </c>
      <c r="F378" s="126">
        <v>35728</v>
      </c>
      <c r="G378" s="229" t="s">
        <v>29</v>
      </c>
      <c r="H378" s="230">
        <v>92</v>
      </c>
      <c r="I378" s="230">
        <v>92</v>
      </c>
      <c r="J378" s="32">
        <f t="shared" ref="J378:J409" si="33">(H378+I378)/2</f>
        <v>92</v>
      </c>
      <c r="K378" s="33" t="str">
        <f t="shared" ref="K378:K409" si="34">IF(J378&gt;=90,"X SẮC",IF(J378&gt;=80,"TỐT",IF(J378&gt;=65,"KHÁ",IF(J378&gt;=50,"T. BÌNH",IF(J378&gt;=35,"YẾU","KÉM")))))</f>
        <v>X SẮC</v>
      </c>
      <c r="L378" s="401"/>
      <c r="M378" s="357"/>
      <c r="N378" s="356"/>
      <c r="O378" s="150" t="s">
        <v>1438</v>
      </c>
    </row>
    <row r="379" spans="1:23" s="35" customFormat="1" ht="21.75" customHeight="1">
      <c r="A379" s="31">
        <f t="shared" si="32"/>
        <v>66</v>
      </c>
      <c r="B379" s="342">
        <v>2120257565</v>
      </c>
      <c r="C379" s="123" t="s">
        <v>990</v>
      </c>
      <c r="D379" s="124" t="s">
        <v>1078</v>
      </c>
      <c r="E379" s="438" t="s">
        <v>1060</v>
      </c>
      <c r="F379" s="126">
        <v>35497</v>
      </c>
      <c r="G379" s="229" t="s">
        <v>27</v>
      </c>
      <c r="H379" s="230">
        <v>83</v>
      </c>
      <c r="I379" s="230">
        <v>82</v>
      </c>
      <c r="J379" s="32">
        <f t="shared" si="33"/>
        <v>82.5</v>
      </c>
      <c r="K379" s="33" t="str">
        <f t="shared" si="34"/>
        <v>TỐT</v>
      </c>
      <c r="L379" s="401"/>
      <c r="M379" s="357"/>
      <c r="N379" s="356"/>
      <c r="O379" s="150" t="s">
        <v>1457</v>
      </c>
    </row>
    <row r="380" spans="1:23" s="35" customFormat="1" ht="21.75" customHeight="1">
      <c r="A380" s="31">
        <f t="shared" si="32"/>
        <v>67</v>
      </c>
      <c r="B380" s="342">
        <v>2120257567</v>
      </c>
      <c r="C380" s="123" t="s">
        <v>987</v>
      </c>
      <c r="D380" s="124" t="s">
        <v>1038</v>
      </c>
      <c r="E380" s="438" t="s">
        <v>1024</v>
      </c>
      <c r="F380" s="126">
        <v>35698</v>
      </c>
      <c r="G380" s="229" t="s">
        <v>28</v>
      </c>
      <c r="H380" s="230">
        <v>83</v>
      </c>
      <c r="I380" s="230">
        <v>85</v>
      </c>
      <c r="J380" s="32">
        <f t="shared" si="33"/>
        <v>84</v>
      </c>
      <c r="K380" s="33" t="str">
        <f t="shared" si="34"/>
        <v>TỐT</v>
      </c>
      <c r="L380" s="401"/>
      <c r="M380" s="357"/>
      <c r="N380" s="356"/>
      <c r="O380" s="150" t="s">
        <v>1512</v>
      </c>
    </row>
    <row r="381" spans="1:23" s="35" customFormat="1" ht="21.75" customHeight="1">
      <c r="A381" s="31">
        <f t="shared" si="32"/>
        <v>68</v>
      </c>
      <c r="B381" s="342">
        <v>2120257723</v>
      </c>
      <c r="C381" s="123" t="s">
        <v>990</v>
      </c>
      <c r="D381" s="124" t="s">
        <v>988</v>
      </c>
      <c r="E381" s="438" t="s">
        <v>1248</v>
      </c>
      <c r="F381" s="126">
        <v>35775</v>
      </c>
      <c r="G381" s="229" t="s">
        <v>28</v>
      </c>
      <c r="H381" s="230">
        <v>99</v>
      </c>
      <c r="I381" s="230">
        <v>98</v>
      </c>
      <c r="J381" s="32">
        <f t="shared" si="33"/>
        <v>98.5</v>
      </c>
      <c r="K381" s="33" t="str">
        <f t="shared" si="34"/>
        <v>X SẮC</v>
      </c>
      <c r="L381" s="401"/>
      <c r="M381" s="357"/>
      <c r="N381" s="356"/>
      <c r="O381" s="150" t="s">
        <v>1512</v>
      </c>
    </row>
    <row r="382" spans="1:23" s="35" customFormat="1" ht="21.75" customHeight="1">
      <c r="A382" s="31">
        <f t="shared" si="32"/>
        <v>69</v>
      </c>
      <c r="B382" s="342">
        <v>2120257724</v>
      </c>
      <c r="C382" s="123" t="s">
        <v>993</v>
      </c>
      <c r="D382" s="124" t="s">
        <v>1203</v>
      </c>
      <c r="E382" s="438" t="s">
        <v>1126</v>
      </c>
      <c r="F382" s="126">
        <v>35587</v>
      </c>
      <c r="G382" s="229" t="s">
        <v>29</v>
      </c>
      <c r="H382" s="230">
        <v>85</v>
      </c>
      <c r="I382" s="230">
        <v>84</v>
      </c>
      <c r="J382" s="32">
        <f t="shared" si="33"/>
        <v>84.5</v>
      </c>
      <c r="K382" s="33" t="str">
        <f t="shared" si="34"/>
        <v>TỐT</v>
      </c>
      <c r="L382" s="401"/>
      <c r="M382" s="357"/>
      <c r="N382" s="356"/>
      <c r="O382" s="150" t="s">
        <v>1438</v>
      </c>
    </row>
    <row r="383" spans="1:23" s="35" customFormat="1" ht="21.75" customHeight="1">
      <c r="A383" s="31">
        <f t="shared" si="32"/>
        <v>70</v>
      </c>
      <c r="B383" s="342">
        <v>2120257730</v>
      </c>
      <c r="C383" s="123" t="s">
        <v>993</v>
      </c>
      <c r="D383" s="124" t="s">
        <v>1035</v>
      </c>
      <c r="E383" s="438" t="s">
        <v>1098</v>
      </c>
      <c r="F383" s="126">
        <v>35712</v>
      </c>
      <c r="G383" s="229" t="s">
        <v>29</v>
      </c>
      <c r="H383" s="230">
        <v>87</v>
      </c>
      <c r="I383" s="230">
        <v>88</v>
      </c>
      <c r="J383" s="32">
        <f t="shared" si="33"/>
        <v>87.5</v>
      </c>
      <c r="K383" s="33" t="str">
        <f t="shared" si="34"/>
        <v>TỐT</v>
      </c>
      <c r="L383" s="401"/>
      <c r="M383" s="357"/>
      <c r="N383" s="356"/>
      <c r="O383" s="150" t="s">
        <v>1438</v>
      </c>
    </row>
    <row r="384" spans="1:23" s="35" customFormat="1" ht="21.75" customHeight="1">
      <c r="A384" s="31">
        <f t="shared" si="32"/>
        <v>71</v>
      </c>
      <c r="B384" s="342">
        <v>2120257734</v>
      </c>
      <c r="C384" s="123" t="s">
        <v>990</v>
      </c>
      <c r="D384" s="124" t="s">
        <v>1001</v>
      </c>
      <c r="E384" s="438" t="s">
        <v>1067</v>
      </c>
      <c r="F384" s="126">
        <v>35066</v>
      </c>
      <c r="G384" s="229" t="s">
        <v>27</v>
      </c>
      <c r="H384" s="230">
        <v>84</v>
      </c>
      <c r="I384" s="230">
        <v>80</v>
      </c>
      <c r="J384" s="32">
        <f t="shared" si="33"/>
        <v>82</v>
      </c>
      <c r="K384" s="33" t="str">
        <f t="shared" si="34"/>
        <v>TỐT</v>
      </c>
      <c r="L384" s="401"/>
      <c r="M384" s="357"/>
      <c r="N384" s="356"/>
      <c r="O384" s="150" t="s">
        <v>1457</v>
      </c>
    </row>
    <row r="385" spans="1:23" s="35" customFormat="1" ht="21.75" customHeight="1">
      <c r="A385" s="31">
        <f t="shared" si="32"/>
        <v>72</v>
      </c>
      <c r="B385" s="342">
        <v>2120257735</v>
      </c>
      <c r="C385" s="123" t="s">
        <v>987</v>
      </c>
      <c r="D385" s="124" t="s">
        <v>1433</v>
      </c>
      <c r="E385" s="438" t="s">
        <v>1067</v>
      </c>
      <c r="F385" s="126">
        <v>35499</v>
      </c>
      <c r="G385" s="229" t="s">
        <v>29</v>
      </c>
      <c r="H385" s="230">
        <v>83</v>
      </c>
      <c r="I385" s="230">
        <v>75</v>
      </c>
      <c r="J385" s="32">
        <f t="shared" si="33"/>
        <v>79</v>
      </c>
      <c r="K385" s="33" t="str">
        <f t="shared" si="34"/>
        <v>KHÁ</v>
      </c>
      <c r="L385" s="401"/>
      <c r="M385" s="357"/>
      <c r="N385" s="356" t="s">
        <v>1533</v>
      </c>
      <c r="O385" s="150" t="s">
        <v>1438</v>
      </c>
    </row>
    <row r="386" spans="1:23" s="35" customFormat="1" ht="21.75" customHeight="1">
      <c r="A386" s="31">
        <f t="shared" si="32"/>
        <v>73</v>
      </c>
      <c r="B386" s="342">
        <v>2120257736</v>
      </c>
      <c r="C386" s="123" t="s">
        <v>979</v>
      </c>
      <c r="D386" s="124" t="s">
        <v>1006</v>
      </c>
      <c r="E386" s="438" t="s">
        <v>1081</v>
      </c>
      <c r="F386" s="126">
        <v>35459</v>
      </c>
      <c r="G386" s="229" t="s">
        <v>27</v>
      </c>
      <c r="H386" s="230">
        <v>90</v>
      </c>
      <c r="I386" s="230">
        <v>85</v>
      </c>
      <c r="J386" s="32">
        <f t="shared" si="33"/>
        <v>87.5</v>
      </c>
      <c r="K386" s="33" t="str">
        <f t="shared" si="34"/>
        <v>TỐT</v>
      </c>
      <c r="L386" s="401"/>
      <c r="M386" s="357"/>
      <c r="N386" s="356"/>
      <c r="O386" s="150" t="s">
        <v>1457</v>
      </c>
    </row>
    <row r="387" spans="1:23" s="35" customFormat="1" ht="21.75" customHeight="1">
      <c r="A387" s="31">
        <f t="shared" si="32"/>
        <v>74</v>
      </c>
      <c r="B387" s="342">
        <v>2120257739</v>
      </c>
      <c r="C387" s="123" t="s">
        <v>990</v>
      </c>
      <c r="D387" s="124" t="s">
        <v>1043</v>
      </c>
      <c r="E387" s="438" t="s">
        <v>1139</v>
      </c>
      <c r="F387" s="126">
        <v>34288</v>
      </c>
      <c r="G387" s="229" t="s">
        <v>27</v>
      </c>
      <c r="H387" s="230">
        <v>90</v>
      </c>
      <c r="I387" s="230">
        <v>90</v>
      </c>
      <c r="J387" s="32">
        <f t="shared" si="33"/>
        <v>90</v>
      </c>
      <c r="K387" s="33" t="str">
        <f t="shared" si="34"/>
        <v>X SẮC</v>
      </c>
      <c r="L387" s="367" t="s">
        <v>1616</v>
      </c>
      <c r="M387" s="367" t="s">
        <v>1617</v>
      </c>
      <c r="N387" s="356"/>
      <c r="O387" s="150" t="s">
        <v>1457</v>
      </c>
    </row>
    <row r="388" spans="1:23" s="35" customFormat="1" ht="21.75" customHeight="1">
      <c r="A388" s="31">
        <f t="shared" si="32"/>
        <v>75</v>
      </c>
      <c r="B388" s="342">
        <v>2120258059</v>
      </c>
      <c r="C388" s="123" t="s">
        <v>979</v>
      </c>
      <c r="D388" s="124" t="s">
        <v>1423</v>
      </c>
      <c r="E388" s="438" t="s">
        <v>1009</v>
      </c>
      <c r="F388" s="126">
        <v>34893</v>
      </c>
      <c r="G388" s="229" t="s">
        <v>29</v>
      </c>
      <c r="H388" s="230">
        <v>85</v>
      </c>
      <c r="I388" s="230">
        <v>84</v>
      </c>
      <c r="J388" s="32">
        <f t="shared" si="33"/>
        <v>84.5</v>
      </c>
      <c r="K388" s="33" t="str">
        <f t="shared" si="34"/>
        <v>TỐT</v>
      </c>
      <c r="L388" s="401"/>
      <c r="M388" s="357"/>
      <c r="N388" s="356"/>
      <c r="O388" s="150" t="s">
        <v>1438</v>
      </c>
    </row>
    <row r="389" spans="1:23" s="35" customFormat="1" ht="21.75" customHeight="1">
      <c r="A389" s="31">
        <f t="shared" si="32"/>
        <v>76</v>
      </c>
      <c r="B389" s="342">
        <v>2120258131</v>
      </c>
      <c r="C389" s="123" t="s">
        <v>990</v>
      </c>
      <c r="D389" s="124" t="s">
        <v>1011</v>
      </c>
      <c r="E389" s="438" t="s">
        <v>1024</v>
      </c>
      <c r="F389" s="126">
        <v>35534</v>
      </c>
      <c r="G389" s="229" t="s">
        <v>29</v>
      </c>
      <c r="H389" s="230">
        <v>85</v>
      </c>
      <c r="I389" s="230">
        <v>82</v>
      </c>
      <c r="J389" s="32">
        <f t="shared" si="33"/>
        <v>83.5</v>
      </c>
      <c r="K389" s="33" t="str">
        <f t="shared" si="34"/>
        <v>TỐT</v>
      </c>
      <c r="L389" s="401"/>
      <c r="M389" s="357"/>
      <c r="N389" s="356"/>
      <c r="O389" s="150" t="s">
        <v>1438</v>
      </c>
    </row>
    <row r="390" spans="1:23" s="35" customFormat="1" ht="21.75" customHeight="1">
      <c r="A390" s="31">
        <f t="shared" si="32"/>
        <v>77</v>
      </c>
      <c r="B390" s="342">
        <v>2120258273</v>
      </c>
      <c r="C390" s="123" t="s">
        <v>979</v>
      </c>
      <c r="D390" s="124" t="s">
        <v>1446</v>
      </c>
      <c r="E390" s="438" t="s">
        <v>1056</v>
      </c>
      <c r="F390" s="126">
        <v>35693</v>
      </c>
      <c r="G390" s="229" t="s">
        <v>27</v>
      </c>
      <c r="H390" s="230">
        <v>86</v>
      </c>
      <c r="I390" s="230">
        <v>75</v>
      </c>
      <c r="J390" s="32">
        <f t="shared" si="33"/>
        <v>80.5</v>
      </c>
      <c r="K390" s="33" t="str">
        <f t="shared" si="34"/>
        <v>TỐT</v>
      </c>
      <c r="L390" s="401"/>
      <c r="M390" s="357"/>
      <c r="N390" s="356"/>
      <c r="O390" s="150" t="s">
        <v>1457</v>
      </c>
    </row>
    <row r="391" spans="1:23" s="35" customFormat="1" ht="21.75" customHeight="1">
      <c r="A391" s="31">
        <f t="shared" si="32"/>
        <v>78</v>
      </c>
      <c r="B391" s="342">
        <v>2120258308</v>
      </c>
      <c r="C391" s="123" t="s">
        <v>1198</v>
      </c>
      <c r="D391" s="124" t="s">
        <v>1483</v>
      </c>
      <c r="E391" s="438" t="s">
        <v>1065</v>
      </c>
      <c r="F391" s="126">
        <v>35555</v>
      </c>
      <c r="G391" s="229" t="s">
        <v>28</v>
      </c>
      <c r="H391" s="230">
        <v>86</v>
      </c>
      <c r="I391" s="230">
        <v>90</v>
      </c>
      <c r="J391" s="32">
        <f t="shared" si="33"/>
        <v>88</v>
      </c>
      <c r="K391" s="33" t="str">
        <f t="shared" si="34"/>
        <v>TỐT</v>
      </c>
      <c r="L391" s="401"/>
      <c r="M391" s="357"/>
      <c r="N391" s="356"/>
      <c r="O391" s="150" t="s">
        <v>1512</v>
      </c>
    </row>
    <row r="392" spans="1:23" s="35" customFormat="1" ht="21.75" customHeight="1">
      <c r="A392" s="31">
        <f t="shared" si="32"/>
        <v>79</v>
      </c>
      <c r="B392" s="342">
        <v>2120258396</v>
      </c>
      <c r="C392" s="123" t="s">
        <v>979</v>
      </c>
      <c r="D392" s="124" t="s">
        <v>1428</v>
      </c>
      <c r="E392" s="438" t="s">
        <v>1096</v>
      </c>
      <c r="F392" s="126">
        <v>35614</v>
      </c>
      <c r="G392" s="229" t="s">
        <v>29</v>
      </c>
      <c r="H392" s="230">
        <v>85</v>
      </c>
      <c r="I392" s="230">
        <v>82</v>
      </c>
      <c r="J392" s="32">
        <f t="shared" si="33"/>
        <v>83.5</v>
      </c>
      <c r="K392" s="33" t="str">
        <f t="shared" si="34"/>
        <v>TỐT</v>
      </c>
      <c r="L392" s="401"/>
      <c r="M392" s="357"/>
      <c r="N392" s="356"/>
      <c r="O392" s="150" t="s">
        <v>1438</v>
      </c>
    </row>
    <row r="393" spans="1:23" s="35" customFormat="1" ht="21.75" customHeight="1">
      <c r="A393" s="31">
        <f t="shared" si="32"/>
        <v>80</v>
      </c>
      <c r="B393" s="342">
        <v>2120258401</v>
      </c>
      <c r="C393" s="123" t="s">
        <v>993</v>
      </c>
      <c r="D393" s="124" t="s">
        <v>1011</v>
      </c>
      <c r="E393" s="438" t="s">
        <v>1096</v>
      </c>
      <c r="F393" s="126">
        <v>35569</v>
      </c>
      <c r="G393" s="229" t="s">
        <v>28</v>
      </c>
      <c r="H393" s="230">
        <v>88</v>
      </c>
      <c r="I393" s="230">
        <v>87</v>
      </c>
      <c r="J393" s="32">
        <f t="shared" si="33"/>
        <v>87.5</v>
      </c>
      <c r="K393" s="33" t="str">
        <f t="shared" si="34"/>
        <v>TỐT</v>
      </c>
      <c r="L393" s="401"/>
      <c r="M393" s="357"/>
      <c r="N393" s="356"/>
      <c r="O393" s="150" t="s">
        <v>1512</v>
      </c>
    </row>
    <row r="394" spans="1:23" s="35" customFormat="1" ht="21.75" customHeight="1">
      <c r="A394" s="31">
        <f t="shared" si="32"/>
        <v>81</v>
      </c>
      <c r="B394" s="342">
        <v>2120258721</v>
      </c>
      <c r="C394" s="123" t="s">
        <v>990</v>
      </c>
      <c r="D394" s="124" t="s">
        <v>1011</v>
      </c>
      <c r="E394" s="438" t="s">
        <v>1133</v>
      </c>
      <c r="F394" s="126">
        <v>35688</v>
      </c>
      <c r="G394" s="229" t="s">
        <v>27</v>
      </c>
      <c r="H394" s="230">
        <v>87</v>
      </c>
      <c r="I394" s="230">
        <v>88</v>
      </c>
      <c r="J394" s="32">
        <f t="shared" si="33"/>
        <v>87.5</v>
      </c>
      <c r="K394" s="33" t="str">
        <f t="shared" si="34"/>
        <v>TỐT</v>
      </c>
      <c r="L394" s="401"/>
      <c r="M394" s="357"/>
      <c r="N394" s="356"/>
      <c r="O394" s="150" t="s">
        <v>1457</v>
      </c>
    </row>
    <row r="395" spans="1:23" s="35" customFormat="1" ht="21.75" customHeight="1">
      <c r="A395" s="31">
        <f t="shared" si="32"/>
        <v>82</v>
      </c>
      <c r="B395" s="342">
        <v>2120259112</v>
      </c>
      <c r="C395" s="123" t="s">
        <v>1092</v>
      </c>
      <c r="D395" s="124" t="s">
        <v>1105</v>
      </c>
      <c r="E395" s="438" t="s">
        <v>1050</v>
      </c>
      <c r="F395" s="126">
        <v>35435</v>
      </c>
      <c r="G395" s="229" t="s">
        <v>29</v>
      </c>
      <c r="H395" s="230">
        <v>93</v>
      </c>
      <c r="I395" s="230">
        <v>95</v>
      </c>
      <c r="J395" s="32">
        <f t="shared" si="33"/>
        <v>94</v>
      </c>
      <c r="K395" s="33" t="str">
        <f t="shared" si="34"/>
        <v>X SẮC</v>
      </c>
      <c r="L395" s="401"/>
      <c r="M395" s="357"/>
      <c r="N395" s="356"/>
      <c r="O395" s="150" t="s">
        <v>1438</v>
      </c>
    </row>
    <row r="396" spans="1:23" s="35" customFormat="1" ht="21.75" customHeight="1">
      <c r="A396" s="31">
        <f t="shared" si="32"/>
        <v>83</v>
      </c>
      <c r="B396" s="342">
        <v>2120259263</v>
      </c>
      <c r="C396" s="123" t="s">
        <v>987</v>
      </c>
      <c r="D396" s="124" t="s">
        <v>1011</v>
      </c>
      <c r="E396" s="438" t="s">
        <v>1215</v>
      </c>
      <c r="F396" s="126">
        <v>35624</v>
      </c>
      <c r="G396" s="229" t="s">
        <v>29</v>
      </c>
      <c r="H396" s="230">
        <v>85</v>
      </c>
      <c r="I396" s="230">
        <v>87</v>
      </c>
      <c r="J396" s="32">
        <f t="shared" si="33"/>
        <v>86</v>
      </c>
      <c r="K396" s="33" t="str">
        <f t="shared" si="34"/>
        <v>TỐT</v>
      </c>
      <c r="L396" s="401"/>
      <c r="M396" s="357"/>
      <c r="N396" s="356"/>
      <c r="O396" s="150" t="s">
        <v>1438</v>
      </c>
    </row>
    <row r="397" spans="1:23" s="35" customFormat="1" ht="21.75" customHeight="1">
      <c r="A397" s="31">
        <f t="shared" si="32"/>
        <v>84</v>
      </c>
      <c r="B397" s="342">
        <v>2120259314</v>
      </c>
      <c r="C397" s="123" t="s">
        <v>1046</v>
      </c>
      <c r="D397" s="124" t="s">
        <v>1011</v>
      </c>
      <c r="E397" s="438" t="s">
        <v>1244</v>
      </c>
      <c r="F397" s="126">
        <v>35643</v>
      </c>
      <c r="G397" s="229" t="s">
        <v>29</v>
      </c>
      <c r="H397" s="230">
        <v>90</v>
      </c>
      <c r="I397" s="230">
        <v>90</v>
      </c>
      <c r="J397" s="32">
        <f t="shared" si="33"/>
        <v>90</v>
      </c>
      <c r="K397" s="33" t="str">
        <f t="shared" si="34"/>
        <v>X SẮC</v>
      </c>
      <c r="L397" s="401"/>
      <c r="M397" s="357"/>
      <c r="N397" s="356"/>
      <c r="O397" s="150" t="s">
        <v>1438</v>
      </c>
    </row>
    <row r="398" spans="1:23" s="35" customFormat="1" ht="21.75" customHeight="1">
      <c r="A398" s="31">
        <f t="shared" si="32"/>
        <v>85</v>
      </c>
      <c r="B398" s="342">
        <v>2120259451</v>
      </c>
      <c r="C398" s="123" t="s">
        <v>990</v>
      </c>
      <c r="D398" s="124" t="s">
        <v>1262</v>
      </c>
      <c r="E398" s="438" t="s">
        <v>1171</v>
      </c>
      <c r="F398" s="126">
        <v>35154</v>
      </c>
      <c r="G398" s="229" t="s">
        <v>27</v>
      </c>
      <c r="H398" s="230">
        <v>90</v>
      </c>
      <c r="I398" s="230">
        <v>88</v>
      </c>
      <c r="J398" s="32">
        <f t="shared" si="33"/>
        <v>89</v>
      </c>
      <c r="K398" s="33" t="str">
        <f t="shared" si="34"/>
        <v>TỐT</v>
      </c>
      <c r="L398" s="401"/>
      <c r="M398" s="357"/>
      <c r="N398" s="356"/>
      <c r="O398" s="150" t="s">
        <v>1457</v>
      </c>
    </row>
    <row r="399" spans="1:23" s="35" customFormat="1" ht="21.75" customHeight="1">
      <c r="A399" s="31">
        <f t="shared" si="32"/>
        <v>86</v>
      </c>
      <c r="B399" s="342">
        <v>2120259501</v>
      </c>
      <c r="C399" s="123" t="s">
        <v>990</v>
      </c>
      <c r="D399" s="124" t="s">
        <v>1080</v>
      </c>
      <c r="E399" s="438" t="s">
        <v>1103</v>
      </c>
      <c r="F399" s="126">
        <v>35727</v>
      </c>
      <c r="G399" s="229" t="s">
        <v>28</v>
      </c>
      <c r="H399" s="230">
        <v>81</v>
      </c>
      <c r="I399" s="230">
        <v>87</v>
      </c>
      <c r="J399" s="32">
        <f t="shared" si="33"/>
        <v>84</v>
      </c>
      <c r="K399" s="33" t="str">
        <f t="shared" si="34"/>
        <v>TỐT</v>
      </c>
      <c r="L399" s="401"/>
      <c r="M399" s="357"/>
      <c r="N399" s="356"/>
      <c r="O399" s="150" t="s">
        <v>1512</v>
      </c>
    </row>
    <row r="400" spans="1:23" s="35" customFormat="1" ht="21.75" customHeight="1">
      <c r="A400" s="31">
        <f t="shared" si="32"/>
        <v>87</v>
      </c>
      <c r="B400" s="343">
        <v>2120259605</v>
      </c>
      <c r="C400" s="123" t="s">
        <v>990</v>
      </c>
      <c r="D400" s="124" t="s">
        <v>991</v>
      </c>
      <c r="E400" s="439" t="s">
        <v>981</v>
      </c>
      <c r="F400" s="134">
        <v>35469</v>
      </c>
      <c r="G400" s="470" t="s">
        <v>28</v>
      </c>
      <c r="H400" s="141">
        <v>0</v>
      </c>
      <c r="I400" s="141">
        <v>0</v>
      </c>
      <c r="J400" s="36">
        <f t="shared" si="33"/>
        <v>0</v>
      </c>
      <c r="K400" s="37" t="str">
        <f t="shared" si="34"/>
        <v>KÉM</v>
      </c>
      <c r="L400" s="406" t="s">
        <v>1674</v>
      </c>
      <c r="M400" s="366" t="s">
        <v>1144</v>
      </c>
      <c r="N400" s="358" t="s">
        <v>1535</v>
      </c>
      <c r="O400" s="155" t="s">
        <v>1512</v>
      </c>
      <c r="P400" s="38"/>
      <c r="Q400" s="38"/>
      <c r="R400" s="38"/>
      <c r="S400" s="38"/>
      <c r="T400" s="38"/>
      <c r="U400" s="38"/>
      <c r="V400" s="38"/>
      <c r="W400" s="38"/>
    </row>
    <row r="401" spans="1:23" s="35" customFormat="1" ht="21.75" customHeight="1">
      <c r="A401" s="31">
        <f t="shared" si="32"/>
        <v>88</v>
      </c>
      <c r="B401" s="342">
        <v>2120259608</v>
      </c>
      <c r="C401" s="123" t="s">
        <v>987</v>
      </c>
      <c r="D401" s="124" t="s">
        <v>1331</v>
      </c>
      <c r="E401" s="438" t="s">
        <v>1109</v>
      </c>
      <c r="F401" s="126">
        <v>35662</v>
      </c>
      <c r="G401" s="229" t="s">
        <v>27</v>
      </c>
      <c r="H401" s="230">
        <v>73</v>
      </c>
      <c r="I401" s="230">
        <v>75</v>
      </c>
      <c r="J401" s="32">
        <f t="shared" si="33"/>
        <v>74</v>
      </c>
      <c r="K401" s="33" t="str">
        <f t="shared" si="34"/>
        <v>KHÁ</v>
      </c>
      <c r="L401" s="401"/>
      <c r="M401" s="357"/>
      <c r="N401" s="356"/>
      <c r="O401" s="150" t="s">
        <v>1457</v>
      </c>
    </row>
    <row r="402" spans="1:23" s="35" customFormat="1" ht="21.75" customHeight="1">
      <c r="A402" s="31">
        <f t="shared" si="32"/>
        <v>89</v>
      </c>
      <c r="B402" s="342">
        <v>2120259670</v>
      </c>
      <c r="C402" s="123" t="s">
        <v>990</v>
      </c>
      <c r="D402" s="124" t="s">
        <v>1006</v>
      </c>
      <c r="E402" s="438" t="s">
        <v>1216</v>
      </c>
      <c r="F402" s="126">
        <v>35510</v>
      </c>
      <c r="G402" s="229" t="s">
        <v>27</v>
      </c>
      <c r="H402" s="230">
        <v>73</v>
      </c>
      <c r="I402" s="230">
        <v>86</v>
      </c>
      <c r="J402" s="32">
        <f t="shared" si="33"/>
        <v>79.5</v>
      </c>
      <c r="K402" s="33" t="str">
        <f t="shared" si="34"/>
        <v>KHÁ</v>
      </c>
      <c r="L402" s="401"/>
      <c r="M402" s="357"/>
      <c r="N402" s="356"/>
      <c r="O402" s="150" t="s">
        <v>1457</v>
      </c>
    </row>
    <row r="403" spans="1:23" s="35" customFormat="1" ht="21.75" customHeight="1">
      <c r="A403" s="31">
        <f t="shared" si="32"/>
        <v>90</v>
      </c>
      <c r="B403" s="342">
        <v>2120265994</v>
      </c>
      <c r="C403" s="123" t="s">
        <v>990</v>
      </c>
      <c r="D403" s="124" t="s">
        <v>986</v>
      </c>
      <c r="E403" s="438" t="s">
        <v>1133</v>
      </c>
      <c r="F403" s="126">
        <v>35285</v>
      </c>
      <c r="G403" s="229" t="s">
        <v>29</v>
      </c>
      <c r="H403" s="230">
        <v>87</v>
      </c>
      <c r="I403" s="230">
        <v>84</v>
      </c>
      <c r="J403" s="32">
        <f t="shared" si="33"/>
        <v>85.5</v>
      </c>
      <c r="K403" s="33" t="str">
        <f t="shared" si="34"/>
        <v>TỐT</v>
      </c>
      <c r="L403" s="401"/>
      <c r="M403" s="357"/>
      <c r="N403" s="356"/>
      <c r="O403" s="150" t="s">
        <v>1438</v>
      </c>
    </row>
    <row r="404" spans="1:23" s="35" customFormat="1" ht="21.75" customHeight="1">
      <c r="A404" s="31">
        <f t="shared" si="32"/>
        <v>91</v>
      </c>
      <c r="B404" s="342">
        <v>2120266001</v>
      </c>
      <c r="C404" s="123" t="s">
        <v>987</v>
      </c>
      <c r="D404" s="124" t="s">
        <v>1038</v>
      </c>
      <c r="E404" s="438" t="s">
        <v>1024</v>
      </c>
      <c r="F404" s="126">
        <v>35471</v>
      </c>
      <c r="G404" s="229" t="s">
        <v>29</v>
      </c>
      <c r="H404" s="230">
        <v>87</v>
      </c>
      <c r="I404" s="230">
        <v>84</v>
      </c>
      <c r="J404" s="32">
        <f t="shared" si="33"/>
        <v>85.5</v>
      </c>
      <c r="K404" s="33" t="str">
        <f t="shared" si="34"/>
        <v>TỐT</v>
      </c>
      <c r="L404" s="401"/>
      <c r="M404" s="357"/>
      <c r="N404" s="356"/>
      <c r="O404" s="150" t="s">
        <v>1438</v>
      </c>
    </row>
    <row r="405" spans="1:23" s="38" customFormat="1" ht="21.75" customHeight="1">
      <c r="A405" s="31">
        <f t="shared" si="32"/>
        <v>92</v>
      </c>
      <c r="B405" s="342">
        <v>2120266007</v>
      </c>
      <c r="C405" s="123" t="s">
        <v>1019</v>
      </c>
      <c r="D405" s="124" t="s">
        <v>1027</v>
      </c>
      <c r="E405" s="438" t="s">
        <v>1040</v>
      </c>
      <c r="F405" s="126">
        <v>35487</v>
      </c>
      <c r="G405" s="229" t="s">
        <v>28</v>
      </c>
      <c r="H405" s="230">
        <v>84</v>
      </c>
      <c r="I405" s="230">
        <v>87</v>
      </c>
      <c r="J405" s="32">
        <f t="shared" si="33"/>
        <v>85.5</v>
      </c>
      <c r="K405" s="33" t="str">
        <f t="shared" si="34"/>
        <v>TỐT</v>
      </c>
      <c r="L405" s="401"/>
      <c r="M405" s="357"/>
      <c r="N405" s="356"/>
      <c r="O405" s="150" t="s">
        <v>1512</v>
      </c>
      <c r="P405" s="35"/>
      <c r="Q405" s="35"/>
      <c r="R405" s="35"/>
      <c r="S405" s="35"/>
      <c r="T405" s="35"/>
      <c r="U405" s="35"/>
      <c r="V405" s="35"/>
      <c r="W405" s="35"/>
    </row>
    <row r="406" spans="1:23" s="35" customFormat="1" ht="21.75" customHeight="1">
      <c r="A406" s="31">
        <f t="shared" si="32"/>
        <v>93</v>
      </c>
      <c r="B406" s="342">
        <v>2120266013</v>
      </c>
      <c r="C406" s="123" t="s">
        <v>990</v>
      </c>
      <c r="D406" s="124" t="s">
        <v>1376</v>
      </c>
      <c r="E406" s="438" t="s">
        <v>1045</v>
      </c>
      <c r="F406" s="126">
        <v>35686</v>
      </c>
      <c r="G406" s="229" t="s">
        <v>27</v>
      </c>
      <c r="H406" s="230">
        <v>85</v>
      </c>
      <c r="I406" s="230">
        <v>85</v>
      </c>
      <c r="J406" s="32">
        <f t="shared" si="33"/>
        <v>85</v>
      </c>
      <c r="K406" s="33" t="str">
        <f t="shared" si="34"/>
        <v>TỐT</v>
      </c>
      <c r="L406" s="401"/>
      <c r="M406" s="357"/>
      <c r="N406" s="356"/>
      <c r="O406" s="150" t="s">
        <v>1457</v>
      </c>
    </row>
    <row r="407" spans="1:23" s="38" customFormat="1" ht="21.75" customHeight="1">
      <c r="A407" s="31">
        <f t="shared" si="32"/>
        <v>94</v>
      </c>
      <c r="B407" s="343">
        <v>2120266022</v>
      </c>
      <c r="C407" s="123" t="s">
        <v>990</v>
      </c>
      <c r="D407" s="124" t="s">
        <v>1011</v>
      </c>
      <c r="E407" s="439" t="s">
        <v>1059</v>
      </c>
      <c r="F407" s="134">
        <v>35111</v>
      </c>
      <c r="G407" s="470" t="s">
        <v>29</v>
      </c>
      <c r="H407" s="141">
        <v>0</v>
      </c>
      <c r="I407" s="141">
        <v>0</v>
      </c>
      <c r="J407" s="36">
        <f t="shared" si="33"/>
        <v>0</v>
      </c>
      <c r="K407" s="37" t="str">
        <f t="shared" si="34"/>
        <v>KÉM</v>
      </c>
      <c r="L407" s="402" t="s">
        <v>1675</v>
      </c>
      <c r="M407" s="366" t="s">
        <v>1421</v>
      </c>
      <c r="N407" s="358" t="s">
        <v>1537</v>
      </c>
      <c r="O407" s="155" t="s">
        <v>1438</v>
      </c>
    </row>
    <row r="408" spans="1:23" s="35" customFormat="1" ht="21.75" customHeight="1">
      <c r="A408" s="31">
        <f t="shared" si="32"/>
        <v>95</v>
      </c>
      <c r="B408" s="342">
        <v>2120266027</v>
      </c>
      <c r="C408" s="123" t="s">
        <v>990</v>
      </c>
      <c r="D408" s="124" t="s">
        <v>1265</v>
      </c>
      <c r="E408" s="438" t="s">
        <v>1067</v>
      </c>
      <c r="F408" s="126">
        <v>35753</v>
      </c>
      <c r="G408" s="229" t="s">
        <v>28</v>
      </c>
      <c r="H408" s="230">
        <v>81</v>
      </c>
      <c r="I408" s="230">
        <v>85</v>
      </c>
      <c r="J408" s="32">
        <f t="shared" si="33"/>
        <v>83</v>
      </c>
      <c r="K408" s="33" t="str">
        <f t="shared" si="34"/>
        <v>TỐT</v>
      </c>
      <c r="L408" s="401"/>
      <c r="M408" s="357"/>
      <c r="N408" s="356"/>
      <c r="O408" s="150" t="s">
        <v>1512</v>
      </c>
    </row>
    <row r="409" spans="1:23" s="35" customFormat="1" ht="21.75" customHeight="1">
      <c r="A409" s="31">
        <f t="shared" si="32"/>
        <v>96</v>
      </c>
      <c r="B409" s="342">
        <v>2120266040</v>
      </c>
      <c r="C409" s="123" t="s">
        <v>983</v>
      </c>
      <c r="D409" s="124" t="s">
        <v>1069</v>
      </c>
      <c r="E409" s="438" t="s">
        <v>1068</v>
      </c>
      <c r="F409" s="126">
        <v>35781</v>
      </c>
      <c r="G409" s="229" t="s">
        <v>29</v>
      </c>
      <c r="H409" s="230">
        <v>85</v>
      </c>
      <c r="I409" s="230">
        <v>84</v>
      </c>
      <c r="J409" s="32">
        <f t="shared" si="33"/>
        <v>84.5</v>
      </c>
      <c r="K409" s="33" t="str">
        <f t="shared" si="34"/>
        <v>TỐT</v>
      </c>
      <c r="L409" s="401"/>
      <c r="M409" s="357"/>
      <c r="N409" s="356"/>
      <c r="O409" s="150" t="s">
        <v>1438</v>
      </c>
    </row>
    <row r="410" spans="1:23" s="35" customFormat="1" ht="21.75" customHeight="1">
      <c r="A410" s="31">
        <f t="shared" si="32"/>
        <v>97</v>
      </c>
      <c r="B410" s="342">
        <v>2120266041</v>
      </c>
      <c r="C410" s="123" t="s">
        <v>990</v>
      </c>
      <c r="D410" s="124" t="s">
        <v>1080</v>
      </c>
      <c r="E410" s="438" t="s">
        <v>1068</v>
      </c>
      <c r="F410" s="126">
        <v>35636</v>
      </c>
      <c r="G410" s="229" t="s">
        <v>27</v>
      </c>
      <c r="H410" s="230">
        <v>84</v>
      </c>
      <c r="I410" s="230">
        <v>88</v>
      </c>
      <c r="J410" s="32">
        <f t="shared" ref="J410:J441" si="35">(H410+I410)/2</f>
        <v>86</v>
      </c>
      <c r="K410" s="33" t="str">
        <f t="shared" ref="K410:K441" si="36">IF(J410&gt;=90,"X SẮC",IF(J410&gt;=80,"TỐT",IF(J410&gt;=65,"KHÁ",IF(J410&gt;=50,"T. BÌNH",IF(J410&gt;=35,"YẾU","KÉM")))))</f>
        <v>TỐT</v>
      </c>
      <c r="L410" s="401"/>
      <c r="M410" s="357"/>
      <c r="N410" s="356"/>
      <c r="O410" s="150" t="s">
        <v>1457</v>
      </c>
    </row>
    <row r="411" spans="1:23" s="35" customFormat="1" ht="21.75" customHeight="1">
      <c r="A411" s="31">
        <f t="shared" si="32"/>
        <v>98</v>
      </c>
      <c r="B411" s="342">
        <v>2120266043</v>
      </c>
      <c r="C411" s="123" t="s">
        <v>993</v>
      </c>
      <c r="D411" s="124" t="s">
        <v>1011</v>
      </c>
      <c r="E411" s="438" t="s">
        <v>1068</v>
      </c>
      <c r="F411" s="126">
        <v>35634</v>
      </c>
      <c r="G411" s="229" t="s">
        <v>28</v>
      </c>
      <c r="H411" s="230">
        <v>84</v>
      </c>
      <c r="I411" s="230">
        <v>87</v>
      </c>
      <c r="J411" s="32">
        <f t="shared" si="35"/>
        <v>85.5</v>
      </c>
      <c r="K411" s="33" t="str">
        <f t="shared" si="36"/>
        <v>TỐT</v>
      </c>
      <c r="L411" s="401"/>
      <c r="M411" s="357"/>
      <c r="N411" s="356"/>
      <c r="O411" s="150" t="s">
        <v>1512</v>
      </c>
    </row>
    <row r="412" spans="1:23" s="35" customFormat="1" ht="21.75" customHeight="1">
      <c r="A412" s="31">
        <f t="shared" si="32"/>
        <v>99</v>
      </c>
      <c r="B412" s="342">
        <v>2120266044</v>
      </c>
      <c r="C412" s="123" t="s">
        <v>990</v>
      </c>
      <c r="D412" s="124" t="s">
        <v>1048</v>
      </c>
      <c r="E412" s="438" t="s">
        <v>1215</v>
      </c>
      <c r="F412" s="126">
        <v>35543</v>
      </c>
      <c r="G412" s="229" t="s">
        <v>28</v>
      </c>
      <c r="H412" s="230">
        <v>81</v>
      </c>
      <c r="I412" s="230">
        <v>87</v>
      </c>
      <c r="J412" s="32">
        <f t="shared" si="35"/>
        <v>84</v>
      </c>
      <c r="K412" s="33" t="str">
        <f t="shared" si="36"/>
        <v>TỐT</v>
      </c>
      <c r="L412" s="401"/>
      <c r="M412" s="357"/>
      <c r="N412" s="356"/>
      <c r="O412" s="150" t="s">
        <v>1512</v>
      </c>
    </row>
    <row r="413" spans="1:23" s="35" customFormat="1" ht="21.75" customHeight="1">
      <c r="A413" s="31">
        <f t="shared" si="32"/>
        <v>100</v>
      </c>
      <c r="B413" s="342">
        <v>2120266053</v>
      </c>
      <c r="C413" s="123" t="s">
        <v>990</v>
      </c>
      <c r="D413" s="124" t="s">
        <v>1430</v>
      </c>
      <c r="E413" s="438" t="s">
        <v>1089</v>
      </c>
      <c r="F413" s="126">
        <v>35682</v>
      </c>
      <c r="G413" s="229" t="s">
        <v>29</v>
      </c>
      <c r="H413" s="230">
        <v>85</v>
      </c>
      <c r="I413" s="230">
        <v>77</v>
      </c>
      <c r="J413" s="32">
        <f t="shared" si="35"/>
        <v>81</v>
      </c>
      <c r="K413" s="33" t="str">
        <f t="shared" si="36"/>
        <v>TỐT</v>
      </c>
      <c r="L413" s="401"/>
      <c r="M413" s="357"/>
      <c r="N413" s="356"/>
      <c r="O413" s="150" t="s">
        <v>1438</v>
      </c>
    </row>
    <row r="414" spans="1:23" s="35" customFormat="1" ht="21.75" customHeight="1">
      <c r="A414" s="31">
        <f t="shared" si="32"/>
        <v>101</v>
      </c>
      <c r="B414" s="342">
        <v>2120266060</v>
      </c>
      <c r="C414" s="123" t="s">
        <v>999</v>
      </c>
      <c r="D414" s="124" t="s">
        <v>1068</v>
      </c>
      <c r="E414" s="438" t="s">
        <v>1091</v>
      </c>
      <c r="F414" s="126">
        <v>34950</v>
      </c>
      <c r="G414" s="229" t="s">
        <v>28</v>
      </c>
      <c r="H414" s="230">
        <v>84</v>
      </c>
      <c r="I414" s="230">
        <v>85</v>
      </c>
      <c r="J414" s="32">
        <f t="shared" si="35"/>
        <v>84.5</v>
      </c>
      <c r="K414" s="33" t="str">
        <f t="shared" si="36"/>
        <v>TỐT</v>
      </c>
      <c r="L414" s="401"/>
      <c r="M414" s="357"/>
      <c r="N414" s="356"/>
      <c r="O414" s="150" t="s">
        <v>1512</v>
      </c>
    </row>
    <row r="415" spans="1:23" s="35" customFormat="1" ht="21.75" customHeight="1">
      <c r="A415" s="31">
        <f t="shared" si="32"/>
        <v>102</v>
      </c>
      <c r="B415" s="342">
        <v>2120266069</v>
      </c>
      <c r="C415" s="123" t="s">
        <v>987</v>
      </c>
      <c r="D415" s="124" t="s">
        <v>991</v>
      </c>
      <c r="E415" s="438" t="s">
        <v>1104</v>
      </c>
      <c r="F415" s="126">
        <v>35765</v>
      </c>
      <c r="G415" s="229" t="s">
        <v>29</v>
      </c>
      <c r="H415" s="230">
        <v>83</v>
      </c>
      <c r="I415" s="230">
        <v>84</v>
      </c>
      <c r="J415" s="32">
        <f t="shared" si="35"/>
        <v>83.5</v>
      </c>
      <c r="K415" s="33" t="str">
        <f t="shared" si="36"/>
        <v>TỐT</v>
      </c>
      <c r="L415" s="401"/>
      <c r="M415" s="357"/>
      <c r="N415" s="356"/>
      <c r="O415" s="150" t="s">
        <v>1438</v>
      </c>
    </row>
    <row r="416" spans="1:23" s="35" customFormat="1" ht="21.75" customHeight="1">
      <c r="A416" s="31">
        <f t="shared" si="32"/>
        <v>103</v>
      </c>
      <c r="B416" s="342">
        <v>2120266071</v>
      </c>
      <c r="C416" s="123" t="s">
        <v>990</v>
      </c>
      <c r="D416" s="124" t="s">
        <v>1449</v>
      </c>
      <c r="E416" s="438" t="s">
        <v>1104</v>
      </c>
      <c r="F416" s="126">
        <v>35468</v>
      </c>
      <c r="G416" s="229" t="s">
        <v>27</v>
      </c>
      <c r="H416" s="230">
        <v>87</v>
      </c>
      <c r="I416" s="230">
        <v>80</v>
      </c>
      <c r="J416" s="32">
        <f t="shared" si="35"/>
        <v>83.5</v>
      </c>
      <c r="K416" s="33" t="str">
        <f t="shared" si="36"/>
        <v>TỐT</v>
      </c>
      <c r="L416" s="401"/>
      <c r="M416" s="357"/>
      <c r="N416" s="356"/>
      <c r="O416" s="150" t="s">
        <v>1457</v>
      </c>
    </row>
    <row r="417" spans="1:23" s="35" customFormat="1" ht="21.75" customHeight="1">
      <c r="A417" s="31">
        <f t="shared" si="32"/>
        <v>104</v>
      </c>
      <c r="B417" s="342">
        <v>2120266077</v>
      </c>
      <c r="C417" s="123" t="s">
        <v>987</v>
      </c>
      <c r="D417" s="124" t="s">
        <v>1486</v>
      </c>
      <c r="E417" s="438" t="s">
        <v>989</v>
      </c>
      <c r="F417" s="126">
        <v>35212</v>
      </c>
      <c r="G417" s="229" t="s">
        <v>28</v>
      </c>
      <c r="H417" s="230">
        <v>84</v>
      </c>
      <c r="I417" s="230">
        <v>85</v>
      </c>
      <c r="J417" s="32">
        <f t="shared" si="35"/>
        <v>84.5</v>
      </c>
      <c r="K417" s="33" t="str">
        <f t="shared" si="36"/>
        <v>TỐT</v>
      </c>
      <c r="L417" s="401"/>
      <c r="M417" s="357"/>
      <c r="N417" s="356"/>
      <c r="O417" s="150" t="s">
        <v>1512</v>
      </c>
    </row>
    <row r="418" spans="1:23" s="35" customFormat="1" ht="21.75" customHeight="1">
      <c r="A418" s="31">
        <f t="shared" si="32"/>
        <v>105</v>
      </c>
      <c r="B418" s="342">
        <v>2120266081</v>
      </c>
      <c r="C418" s="123" t="s">
        <v>1432</v>
      </c>
      <c r="D418" s="124" t="s">
        <v>1011</v>
      </c>
      <c r="E418" s="438" t="s">
        <v>1126</v>
      </c>
      <c r="F418" s="126">
        <v>35477</v>
      </c>
      <c r="G418" s="229" t="s">
        <v>29</v>
      </c>
      <c r="H418" s="230">
        <v>87</v>
      </c>
      <c r="I418" s="230">
        <v>85</v>
      </c>
      <c r="J418" s="32">
        <f t="shared" si="35"/>
        <v>86</v>
      </c>
      <c r="K418" s="33" t="str">
        <f t="shared" si="36"/>
        <v>TỐT</v>
      </c>
      <c r="L418" s="401"/>
      <c r="M418" s="357"/>
      <c r="N418" s="356"/>
      <c r="O418" s="150" t="s">
        <v>1438</v>
      </c>
    </row>
    <row r="419" spans="1:23" s="35" customFormat="1" ht="21.75" customHeight="1">
      <c r="A419" s="31">
        <f t="shared" si="32"/>
        <v>106</v>
      </c>
      <c r="B419" s="342">
        <v>2120267041</v>
      </c>
      <c r="C419" s="123" t="s">
        <v>1445</v>
      </c>
      <c r="D419" s="124" t="s">
        <v>1008</v>
      </c>
      <c r="E419" s="438" t="s">
        <v>1053</v>
      </c>
      <c r="F419" s="126">
        <v>35481</v>
      </c>
      <c r="G419" s="229" t="s">
        <v>27</v>
      </c>
      <c r="H419" s="230">
        <v>83</v>
      </c>
      <c r="I419" s="230">
        <v>88</v>
      </c>
      <c r="J419" s="32">
        <f t="shared" si="35"/>
        <v>85.5</v>
      </c>
      <c r="K419" s="33" t="str">
        <f t="shared" si="36"/>
        <v>TỐT</v>
      </c>
      <c r="L419" s="401"/>
      <c r="M419" s="357"/>
      <c r="N419" s="356"/>
      <c r="O419" s="150" t="s">
        <v>1457</v>
      </c>
    </row>
    <row r="420" spans="1:23" s="35" customFormat="1" ht="21.75" customHeight="1">
      <c r="A420" s="31">
        <f t="shared" si="32"/>
        <v>107</v>
      </c>
      <c r="B420" s="342">
        <v>2120267066</v>
      </c>
      <c r="C420" s="123" t="s">
        <v>990</v>
      </c>
      <c r="D420" s="124" t="s">
        <v>1011</v>
      </c>
      <c r="E420" s="438" t="s">
        <v>1050</v>
      </c>
      <c r="F420" s="126">
        <v>35225</v>
      </c>
      <c r="G420" s="229" t="s">
        <v>29</v>
      </c>
      <c r="H420" s="230">
        <v>85</v>
      </c>
      <c r="I420" s="230">
        <v>84</v>
      </c>
      <c r="J420" s="32">
        <f t="shared" si="35"/>
        <v>84.5</v>
      </c>
      <c r="K420" s="33" t="str">
        <f t="shared" si="36"/>
        <v>TỐT</v>
      </c>
      <c r="L420" s="401"/>
      <c r="M420" s="357"/>
      <c r="N420" s="356"/>
      <c r="O420" s="150" t="s">
        <v>1438</v>
      </c>
    </row>
    <row r="421" spans="1:23" s="35" customFormat="1" ht="21.75" customHeight="1">
      <c r="A421" s="31">
        <f t="shared" si="32"/>
        <v>108</v>
      </c>
      <c r="B421" s="342">
        <v>2120268002</v>
      </c>
      <c r="C421" s="123" t="s">
        <v>1052</v>
      </c>
      <c r="D421" s="124" t="s">
        <v>1117</v>
      </c>
      <c r="E421" s="438" t="s">
        <v>985</v>
      </c>
      <c r="F421" s="126">
        <v>35662</v>
      </c>
      <c r="G421" s="229" t="s">
        <v>28</v>
      </c>
      <c r="H421" s="230">
        <v>75</v>
      </c>
      <c r="I421" s="230">
        <v>70</v>
      </c>
      <c r="J421" s="32">
        <f t="shared" si="35"/>
        <v>72.5</v>
      </c>
      <c r="K421" s="33" t="str">
        <f t="shared" si="36"/>
        <v>KHÁ</v>
      </c>
      <c r="L421" s="401"/>
      <c r="M421" s="357"/>
      <c r="N421" s="356"/>
      <c r="O421" s="150" t="s">
        <v>1512</v>
      </c>
    </row>
    <row r="422" spans="1:23" s="35" customFormat="1" ht="21.75" customHeight="1">
      <c r="A422" s="31">
        <f t="shared" si="32"/>
        <v>109</v>
      </c>
      <c r="B422" s="342">
        <v>2120269759</v>
      </c>
      <c r="C422" s="123" t="s">
        <v>987</v>
      </c>
      <c r="D422" s="124" t="s">
        <v>1008</v>
      </c>
      <c r="E422" s="438" t="s">
        <v>1104</v>
      </c>
      <c r="F422" s="126">
        <v>35704</v>
      </c>
      <c r="G422" s="229" t="s">
        <v>28</v>
      </c>
      <c r="H422" s="230">
        <v>83</v>
      </c>
      <c r="I422" s="230">
        <v>0</v>
      </c>
      <c r="J422" s="32">
        <f t="shared" si="35"/>
        <v>41.5</v>
      </c>
      <c r="K422" s="33" t="str">
        <f t="shared" si="36"/>
        <v>YẾU</v>
      </c>
      <c r="L422" s="401" t="s">
        <v>1653</v>
      </c>
      <c r="M422" s="357" t="s">
        <v>1144</v>
      </c>
      <c r="N422" s="356" t="s">
        <v>1534</v>
      </c>
      <c r="O422" s="150" t="s">
        <v>1512</v>
      </c>
    </row>
    <row r="423" spans="1:23" s="35" customFormat="1" ht="21.75" customHeight="1">
      <c r="A423" s="31">
        <f t="shared" si="32"/>
        <v>110</v>
      </c>
      <c r="B423" s="342">
        <v>2120269829</v>
      </c>
      <c r="C423" s="123" t="s">
        <v>990</v>
      </c>
      <c r="D423" s="124" t="s">
        <v>1011</v>
      </c>
      <c r="E423" s="438" t="s">
        <v>1023</v>
      </c>
      <c r="F423" s="126">
        <v>34483</v>
      </c>
      <c r="G423" s="229" t="s">
        <v>27</v>
      </c>
      <c r="H423" s="230">
        <v>90</v>
      </c>
      <c r="I423" s="230">
        <v>90</v>
      </c>
      <c r="J423" s="32">
        <f t="shared" si="35"/>
        <v>90</v>
      </c>
      <c r="K423" s="33" t="str">
        <f t="shared" si="36"/>
        <v>X SẮC</v>
      </c>
      <c r="L423" s="401"/>
      <c r="M423" s="357"/>
      <c r="N423" s="356"/>
      <c r="O423" s="150" t="s">
        <v>1457</v>
      </c>
    </row>
    <row r="424" spans="1:23" s="35" customFormat="1" ht="21.75" customHeight="1">
      <c r="A424" s="31">
        <f t="shared" si="32"/>
        <v>111</v>
      </c>
      <c r="B424" s="342">
        <v>2120269859</v>
      </c>
      <c r="C424" s="123" t="s">
        <v>1118</v>
      </c>
      <c r="D424" s="124" t="s">
        <v>1043</v>
      </c>
      <c r="E424" s="438" t="s">
        <v>988</v>
      </c>
      <c r="F424" s="126">
        <v>35356</v>
      </c>
      <c r="G424" s="229" t="s">
        <v>29</v>
      </c>
      <c r="H424" s="230">
        <v>82</v>
      </c>
      <c r="I424" s="230">
        <v>82</v>
      </c>
      <c r="J424" s="32">
        <f t="shared" si="35"/>
        <v>82</v>
      </c>
      <c r="K424" s="33" t="str">
        <f t="shared" si="36"/>
        <v>TỐT</v>
      </c>
      <c r="L424" s="401"/>
      <c r="M424" s="357"/>
      <c r="N424" s="356"/>
      <c r="O424" s="150" t="s">
        <v>1438</v>
      </c>
    </row>
    <row r="425" spans="1:23" s="35" customFormat="1" ht="21.75" customHeight="1">
      <c r="A425" s="31">
        <f t="shared" si="32"/>
        <v>112</v>
      </c>
      <c r="B425" s="342">
        <v>2120269881</v>
      </c>
      <c r="C425" s="123" t="s">
        <v>987</v>
      </c>
      <c r="D425" s="124" t="s">
        <v>1424</v>
      </c>
      <c r="E425" s="438" t="s">
        <v>1139</v>
      </c>
      <c r="F425" s="126">
        <v>35746</v>
      </c>
      <c r="G425" s="229" t="s">
        <v>29</v>
      </c>
      <c r="H425" s="230">
        <v>85</v>
      </c>
      <c r="I425" s="230">
        <v>87</v>
      </c>
      <c r="J425" s="32">
        <f t="shared" si="35"/>
        <v>86</v>
      </c>
      <c r="K425" s="33" t="str">
        <f t="shared" si="36"/>
        <v>TỐT</v>
      </c>
      <c r="L425" s="401"/>
      <c r="M425" s="357"/>
      <c r="N425" s="356"/>
      <c r="O425" s="150" t="s">
        <v>1438</v>
      </c>
    </row>
    <row r="426" spans="1:23" s="35" customFormat="1" ht="21.75" customHeight="1">
      <c r="A426" s="31">
        <f t="shared" si="32"/>
        <v>113</v>
      </c>
      <c r="B426" s="343">
        <v>2120269906</v>
      </c>
      <c r="C426" s="123" t="s">
        <v>1490</v>
      </c>
      <c r="D426" s="124" t="s">
        <v>1491</v>
      </c>
      <c r="E426" s="439" t="s">
        <v>1492</v>
      </c>
      <c r="F426" s="134">
        <v>35295</v>
      </c>
      <c r="G426" s="470" t="s">
        <v>28</v>
      </c>
      <c r="H426" s="141">
        <v>0</v>
      </c>
      <c r="I426" s="141">
        <v>0</v>
      </c>
      <c r="J426" s="36">
        <f t="shared" si="35"/>
        <v>0</v>
      </c>
      <c r="K426" s="37" t="str">
        <f t="shared" si="36"/>
        <v>KÉM</v>
      </c>
      <c r="L426" s="406" t="s">
        <v>1653</v>
      </c>
      <c r="M426" s="366" t="s">
        <v>1144</v>
      </c>
      <c r="N426" s="358" t="s">
        <v>1541</v>
      </c>
      <c r="O426" s="155" t="s">
        <v>1512</v>
      </c>
      <c r="P426" s="38"/>
      <c r="Q426" s="38"/>
      <c r="R426" s="38"/>
      <c r="S426" s="38"/>
      <c r="T426" s="38"/>
      <c r="U426" s="38"/>
      <c r="V426" s="38"/>
      <c r="W426" s="38"/>
    </row>
    <row r="427" spans="1:23" s="35" customFormat="1" ht="21.75" customHeight="1">
      <c r="A427" s="31">
        <f t="shared" si="32"/>
        <v>114</v>
      </c>
      <c r="B427" s="342">
        <v>2120313266</v>
      </c>
      <c r="C427" s="123" t="s">
        <v>1309</v>
      </c>
      <c r="D427" s="124" t="s">
        <v>1222</v>
      </c>
      <c r="E427" s="438" t="s">
        <v>1123</v>
      </c>
      <c r="F427" s="126">
        <v>35789</v>
      </c>
      <c r="G427" s="229" t="s">
        <v>28</v>
      </c>
      <c r="H427" s="230">
        <v>85</v>
      </c>
      <c r="I427" s="230">
        <v>88</v>
      </c>
      <c r="J427" s="32">
        <f t="shared" si="35"/>
        <v>86.5</v>
      </c>
      <c r="K427" s="33" t="str">
        <f t="shared" si="36"/>
        <v>TỐT</v>
      </c>
      <c r="L427" s="401"/>
      <c r="M427" s="357"/>
      <c r="N427" s="356"/>
      <c r="O427" s="150" t="s">
        <v>1512</v>
      </c>
    </row>
    <row r="428" spans="1:23" s="35" customFormat="1" ht="21.75" customHeight="1">
      <c r="A428" s="31">
        <f t="shared" si="32"/>
        <v>115</v>
      </c>
      <c r="B428" s="342">
        <v>2120313268</v>
      </c>
      <c r="C428" s="123" t="s">
        <v>979</v>
      </c>
      <c r="D428" s="124" t="s">
        <v>991</v>
      </c>
      <c r="E428" s="438" t="s">
        <v>1050</v>
      </c>
      <c r="F428" s="126">
        <v>35501</v>
      </c>
      <c r="G428" s="229" t="s">
        <v>28</v>
      </c>
      <c r="H428" s="230">
        <v>85</v>
      </c>
      <c r="I428" s="230">
        <v>86</v>
      </c>
      <c r="J428" s="32">
        <f t="shared" si="35"/>
        <v>85.5</v>
      </c>
      <c r="K428" s="33" t="str">
        <f t="shared" si="36"/>
        <v>TỐT</v>
      </c>
      <c r="L428" s="401"/>
      <c r="M428" s="357"/>
      <c r="N428" s="356"/>
      <c r="O428" s="150" t="s">
        <v>1512</v>
      </c>
    </row>
    <row r="429" spans="1:23" s="35" customFormat="1" ht="21.75" customHeight="1">
      <c r="A429" s="31">
        <f t="shared" si="32"/>
        <v>116</v>
      </c>
      <c r="B429" s="342">
        <v>2120315194</v>
      </c>
      <c r="C429" s="123" t="s">
        <v>990</v>
      </c>
      <c r="D429" s="124" t="s">
        <v>1481</v>
      </c>
      <c r="E429" s="438" t="s">
        <v>998</v>
      </c>
      <c r="F429" s="126">
        <v>35476</v>
      </c>
      <c r="G429" s="229" t="s">
        <v>28</v>
      </c>
      <c r="H429" s="230">
        <v>81</v>
      </c>
      <c r="I429" s="230">
        <v>88</v>
      </c>
      <c r="J429" s="32">
        <f t="shared" si="35"/>
        <v>84.5</v>
      </c>
      <c r="K429" s="33" t="str">
        <f t="shared" si="36"/>
        <v>TỐT</v>
      </c>
      <c r="L429" s="401"/>
      <c r="M429" s="357"/>
      <c r="N429" s="356"/>
      <c r="O429" s="150" t="s">
        <v>1512</v>
      </c>
    </row>
    <row r="430" spans="1:23" s="35" customFormat="1" ht="21.75" customHeight="1">
      <c r="A430" s="31">
        <f t="shared" si="32"/>
        <v>117</v>
      </c>
      <c r="B430" s="342">
        <v>2120318097</v>
      </c>
      <c r="C430" s="123" t="s">
        <v>983</v>
      </c>
      <c r="D430" s="124" t="s">
        <v>1425</v>
      </c>
      <c r="E430" s="438" t="s">
        <v>1218</v>
      </c>
      <c r="F430" s="126">
        <v>35729</v>
      </c>
      <c r="G430" s="229" t="s">
        <v>29</v>
      </c>
      <c r="H430" s="230">
        <v>85</v>
      </c>
      <c r="I430" s="230">
        <v>84</v>
      </c>
      <c r="J430" s="32">
        <f t="shared" si="35"/>
        <v>84.5</v>
      </c>
      <c r="K430" s="33" t="str">
        <f t="shared" si="36"/>
        <v>TỐT</v>
      </c>
      <c r="L430" s="401"/>
      <c r="M430" s="357"/>
      <c r="N430" s="356"/>
      <c r="O430" s="150" t="s">
        <v>1438</v>
      </c>
    </row>
    <row r="431" spans="1:23" s="35" customFormat="1" ht="21.75" customHeight="1">
      <c r="A431" s="31">
        <f t="shared" si="32"/>
        <v>118</v>
      </c>
      <c r="B431" s="342">
        <v>2120517203</v>
      </c>
      <c r="C431" s="123" t="s">
        <v>990</v>
      </c>
      <c r="D431" s="124" t="s">
        <v>1011</v>
      </c>
      <c r="E431" s="438" t="s">
        <v>1100</v>
      </c>
      <c r="F431" s="126">
        <v>34939</v>
      </c>
      <c r="G431" s="229" t="s">
        <v>27</v>
      </c>
      <c r="H431" s="230">
        <v>87</v>
      </c>
      <c r="I431" s="230">
        <v>84</v>
      </c>
      <c r="J431" s="32">
        <f t="shared" si="35"/>
        <v>85.5</v>
      </c>
      <c r="K431" s="33" t="str">
        <f t="shared" si="36"/>
        <v>TỐT</v>
      </c>
      <c r="L431" s="401"/>
      <c r="M431" s="357"/>
      <c r="N431" s="356"/>
      <c r="O431" s="150" t="s">
        <v>1457</v>
      </c>
    </row>
    <row r="432" spans="1:23" s="35" customFormat="1" ht="21.75" customHeight="1">
      <c r="A432" s="31">
        <f t="shared" si="32"/>
        <v>119</v>
      </c>
      <c r="B432" s="342">
        <v>2120654951</v>
      </c>
      <c r="C432" s="123" t="s">
        <v>1153</v>
      </c>
      <c r="D432" s="124" t="s">
        <v>1011</v>
      </c>
      <c r="E432" s="438" t="s">
        <v>1263</v>
      </c>
      <c r="F432" s="126">
        <v>35450</v>
      </c>
      <c r="G432" s="229" t="s">
        <v>28</v>
      </c>
      <c r="H432" s="230">
        <v>81</v>
      </c>
      <c r="I432" s="230">
        <v>86</v>
      </c>
      <c r="J432" s="32">
        <f t="shared" si="35"/>
        <v>83.5</v>
      </c>
      <c r="K432" s="33" t="str">
        <f t="shared" si="36"/>
        <v>TỐT</v>
      </c>
      <c r="L432" s="401"/>
      <c r="M432" s="357"/>
      <c r="N432" s="356"/>
      <c r="O432" s="150" t="s">
        <v>1512</v>
      </c>
    </row>
    <row r="433" spans="1:23" s="38" customFormat="1" ht="21.75" customHeight="1">
      <c r="A433" s="31">
        <f t="shared" si="32"/>
        <v>120</v>
      </c>
      <c r="B433" s="342">
        <v>2120713698</v>
      </c>
      <c r="C433" s="123" t="s">
        <v>987</v>
      </c>
      <c r="D433" s="124" t="s">
        <v>1069</v>
      </c>
      <c r="E433" s="438" t="s">
        <v>981</v>
      </c>
      <c r="F433" s="126">
        <v>35618</v>
      </c>
      <c r="G433" s="229" t="s">
        <v>29</v>
      </c>
      <c r="H433" s="230">
        <v>85</v>
      </c>
      <c r="I433" s="230">
        <v>90</v>
      </c>
      <c r="J433" s="32">
        <f t="shared" si="35"/>
        <v>87.5</v>
      </c>
      <c r="K433" s="33" t="str">
        <f t="shared" si="36"/>
        <v>TỐT</v>
      </c>
      <c r="L433" s="401"/>
      <c r="M433" s="357"/>
      <c r="N433" s="356"/>
      <c r="O433" s="150" t="s">
        <v>1438</v>
      </c>
      <c r="P433" s="35"/>
      <c r="Q433" s="35"/>
      <c r="R433" s="35"/>
      <c r="S433" s="35"/>
      <c r="T433" s="35"/>
      <c r="U433" s="35"/>
      <c r="V433" s="35"/>
      <c r="W433" s="35"/>
    </row>
    <row r="434" spans="1:23" s="35" customFormat="1" ht="21.75" customHeight="1">
      <c r="A434" s="31">
        <f t="shared" si="32"/>
        <v>121</v>
      </c>
      <c r="B434" s="342">
        <v>2120713737</v>
      </c>
      <c r="C434" s="123" t="s">
        <v>990</v>
      </c>
      <c r="D434" s="124" t="s">
        <v>1240</v>
      </c>
      <c r="E434" s="438" t="s">
        <v>1024</v>
      </c>
      <c r="F434" s="126">
        <v>35573</v>
      </c>
      <c r="G434" s="229" t="s">
        <v>27</v>
      </c>
      <c r="H434" s="230">
        <v>83</v>
      </c>
      <c r="I434" s="230">
        <v>84</v>
      </c>
      <c r="J434" s="32">
        <f t="shared" si="35"/>
        <v>83.5</v>
      </c>
      <c r="K434" s="33" t="str">
        <f t="shared" si="36"/>
        <v>TỐT</v>
      </c>
      <c r="L434" s="401"/>
      <c r="M434" s="357"/>
      <c r="N434" s="356"/>
      <c r="O434" s="150" t="s">
        <v>1457</v>
      </c>
    </row>
    <row r="435" spans="1:23" s="35" customFormat="1" ht="21.75" customHeight="1">
      <c r="A435" s="31">
        <f t="shared" si="32"/>
        <v>122</v>
      </c>
      <c r="B435" s="342">
        <v>2120719349</v>
      </c>
      <c r="C435" s="123" t="s">
        <v>990</v>
      </c>
      <c r="D435" s="124" t="s">
        <v>991</v>
      </c>
      <c r="E435" s="438" t="s">
        <v>985</v>
      </c>
      <c r="F435" s="126">
        <v>35486</v>
      </c>
      <c r="G435" s="229" t="s">
        <v>29</v>
      </c>
      <c r="H435" s="230">
        <v>88</v>
      </c>
      <c r="I435" s="230">
        <v>84</v>
      </c>
      <c r="J435" s="32">
        <f t="shared" si="35"/>
        <v>86</v>
      </c>
      <c r="K435" s="33" t="str">
        <f t="shared" si="36"/>
        <v>TỐT</v>
      </c>
      <c r="L435" s="401"/>
      <c r="M435" s="357"/>
      <c r="N435" s="356"/>
      <c r="O435" s="150" t="s">
        <v>1438</v>
      </c>
    </row>
    <row r="436" spans="1:23" s="35" customFormat="1" ht="21.75" customHeight="1">
      <c r="A436" s="31">
        <f t="shared" si="32"/>
        <v>123</v>
      </c>
      <c r="B436" s="342">
        <v>2121253808</v>
      </c>
      <c r="C436" s="123" t="s">
        <v>990</v>
      </c>
      <c r="D436" s="124" t="s">
        <v>1088</v>
      </c>
      <c r="E436" s="438" t="s">
        <v>1448</v>
      </c>
      <c r="F436" s="126">
        <v>35693</v>
      </c>
      <c r="G436" s="229" t="s">
        <v>27</v>
      </c>
      <c r="H436" s="451">
        <v>85</v>
      </c>
      <c r="I436" s="451">
        <v>84</v>
      </c>
      <c r="J436" s="32">
        <f t="shared" si="35"/>
        <v>84.5</v>
      </c>
      <c r="K436" s="33" t="str">
        <f t="shared" si="36"/>
        <v>TỐT</v>
      </c>
      <c r="L436" s="401"/>
      <c r="M436" s="357"/>
      <c r="N436" s="356"/>
      <c r="O436" s="150" t="s">
        <v>1457</v>
      </c>
    </row>
    <row r="437" spans="1:23" s="35" customFormat="1" ht="21.75" customHeight="1">
      <c r="A437" s="31">
        <f t="shared" si="32"/>
        <v>124</v>
      </c>
      <c r="B437" s="342">
        <v>2121256046</v>
      </c>
      <c r="C437" s="123" t="s">
        <v>997</v>
      </c>
      <c r="D437" s="124" t="s">
        <v>1088</v>
      </c>
      <c r="E437" s="438" t="s">
        <v>1004</v>
      </c>
      <c r="F437" s="126">
        <v>35668</v>
      </c>
      <c r="G437" s="229" t="s">
        <v>28</v>
      </c>
      <c r="H437" s="451">
        <v>75</v>
      </c>
      <c r="I437" s="451">
        <v>0</v>
      </c>
      <c r="J437" s="32">
        <f t="shared" si="35"/>
        <v>37.5</v>
      </c>
      <c r="K437" s="33" t="str">
        <f t="shared" si="36"/>
        <v>YẾU</v>
      </c>
      <c r="L437" s="367" t="s">
        <v>1673</v>
      </c>
      <c r="M437" s="357" t="s">
        <v>1144</v>
      </c>
      <c r="N437" s="356" t="s">
        <v>1539</v>
      </c>
      <c r="O437" s="150" t="s">
        <v>1512</v>
      </c>
    </row>
    <row r="438" spans="1:23" s="38" customFormat="1" ht="21.75" customHeight="1">
      <c r="A438" s="31">
        <f t="shared" si="32"/>
        <v>125</v>
      </c>
      <c r="B438" s="343">
        <v>2121256769</v>
      </c>
      <c r="C438" s="123" t="s">
        <v>997</v>
      </c>
      <c r="D438" s="124" t="s">
        <v>1190</v>
      </c>
      <c r="E438" s="439" t="s">
        <v>1312</v>
      </c>
      <c r="F438" s="134">
        <v>35593</v>
      </c>
      <c r="G438" s="470" t="s">
        <v>29</v>
      </c>
      <c r="H438" s="397">
        <v>0</v>
      </c>
      <c r="I438" s="397">
        <v>0</v>
      </c>
      <c r="J438" s="36">
        <f t="shared" si="35"/>
        <v>0</v>
      </c>
      <c r="K438" s="37" t="str">
        <f t="shared" si="36"/>
        <v>KÉM</v>
      </c>
      <c r="L438" s="406" t="s">
        <v>1676</v>
      </c>
      <c r="M438" s="366" t="s">
        <v>1421</v>
      </c>
      <c r="N438" s="358" t="s">
        <v>1542</v>
      </c>
      <c r="O438" s="155" t="s">
        <v>1438</v>
      </c>
    </row>
    <row r="439" spans="1:23" s="35" customFormat="1" ht="21.75" customHeight="1">
      <c r="A439" s="31">
        <f t="shared" si="32"/>
        <v>126</v>
      </c>
      <c r="B439" s="342">
        <v>2121258253</v>
      </c>
      <c r="C439" s="123" t="s">
        <v>990</v>
      </c>
      <c r="D439" s="124" t="s">
        <v>1489</v>
      </c>
      <c r="E439" s="438" t="s">
        <v>1268</v>
      </c>
      <c r="F439" s="126">
        <v>35421</v>
      </c>
      <c r="G439" s="229" t="s">
        <v>28</v>
      </c>
      <c r="H439" s="451">
        <v>75</v>
      </c>
      <c r="I439" s="451">
        <v>72</v>
      </c>
      <c r="J439" s="32">
        <f t="shared" si="35"/>
        <v>73.5</v>
      </c>
      <c r="K439" s="33" t="str">
        <f t="shared" si="36"/>
        <v>KHÁ</v>
      </c>
      <c r="L439" s="401"/>
      <c r="M439" s="357"/>
      <c r="N439" s="356"/>
      <c r="O439" s="150" t="s">
        <v>1512</v>
      </c>
    </row>
    <row r="440" spans="1:23" s="35" customFormat="1" ht="21.75" customHeight="1">
      <c r="A440" s="31">
        <f t="shared" si="32"/>
        <v>127</v>
      </c>
      <c r="B440" s="342">
        <v>2121259146</v>
      </c>
      <c r="C440" s="123" t="s">
        <v>1030</v>
      </c>
      <c r="D440" s="124" t="s">
        <v>1083</v>
      </c>
      <c r="E440" s="438" t="s">
        <v>1018</v>
      </c>
      <c r="F440" s="126">
        <v>35713</v>
      </c>
      <c r="G440" s="229" t="s">
        <v>28</v>
      </c>
      <c r="H440" s="451">
        <v>82</v>
      </c>
      <c r="I440" s="451">
        <v>88</v>
      </c>
      <c r="J440" s="32">
        <f t="shared" si="35"/>
        <v>85</v>
      </c>
      <c r="K440" s="33" t="str">
        <f t="shared" si="36"/>
        <v>TỐT</v>
      </c>
      <c r="L440" s="401"/>
      <c r="M440" s="357"/>
      <c r="N440" s="356"/>
      <c r="O440" s="150" t="s">
        <v>1512</v>
      </c>
    </row>
    <row r="441" spans="1:23" s="35" customFormat="1" ht="21.75" customHeight="1">
      <c r="A441" s="31">
        <f t="shared" si="32"/>
        <v>128</v>
      </c>
      <c r="B441" s="342">
        <v>2121265986</v>
      </c>
      <c r="C441" s="123" t="s">
        <v>979</v>
      </c>
      <c r="D441" s="124" t="s">
        <v>1012</v>
      </c>
      <c r="E441" s="438" t="s">
        <v>981</v>
      </c>
      <c r="F441" s="126">
        <v>35263</v>
      </c>
      <c r="G441" s="229" t="s">
        <v>27</v>
      </c>
      <c r="H441" s="451">
        <v>70</v>
      </c>
      <c r="I441" s="451">
        <v>75</v>
      </c>
      <c r="J441" s="32">
        <f t="shared" si="35"/>
        <v>72.5</v>
      </c>
      <c r="K441" s="33" t="str">
        <f t="shared" si="36"/>
        <v>KHÁ</v>
      </c>
      <c r="L441" s="401"/>
      <c r="M441" s="357"/>
      <c r="N441" s="356"/>
      <c r="O441" s="150" t="s">
        <v>1457</v>
      </c>
    </row>
    <row r="442" spans="1:23" s="35" customFormat="1" ht="21.75" customHeight="1">
      <c r="A442" s="31">
        <f t="shared" ref="A442:A444" si="37">A441+1</f>
        <v>129</v>
      </c>
      <c r="B442" s="342">
        <v>2121266008</v>
      </c>
      <c r="C442" s="123" t="s">
        <v>999</v>
      </c>
      <c r="D442" s="124" t="s">
        <v>1004</v>
      </c>
      <c r="E442" s="438" t="s">
        <v>1172</v>
      </c>
      <c r="F442" s="126">
        <v>35704</v>
      </c>
      <c r="G442" s="229" t="s">
        <v>27</v>
      </c>
      <c r="H442" s="451">
        <v>83</v>
      </c>
      <c r="I442" s="451">
        <v>83</v>
      </c>
      <c r="J442" s="32">
        <f t="shared" ref="J442:J444" si="38">(H442+I442)/2</f>
        <v>83</v>
      </c>
      <c r="K442" s="33" t="str">
        <f t="shared" ref="K442:K444" si="39">IF(J442&gt;=90,"X SẮC",IF(J442&gt;=80,"TỐT",IF(J442&gt;=65,"KHÁ",IF(J442&gt;=50,"T. BÌNH",IF(J442&gt;=35,"YẾU","KÉM")))))</f>
        <v>TỐT</v>
      </c>
      <c r="L442" s="401"/>
      <c r="M442" s="357"/>
      <c r="N442" s="356"/>
      <c r="O442" s="150" t="s">
        <v>1457</v>
      </c>
    </row>
    <row r="443" spans="1:23" s="38" customFormat="1" ht="21.75" customHeight="1">
      <c r="A443" s="31">
        <f t="shared" si="37"/>
        <v>130</v>
      </c>
      <c r="B443" s="343">
        <v>2121266054</v>
      </c>
      <c r="C443" s="123" t="s">
        <v>990</v>
      </c>
      <c r="D443" s="124" t="s">
        <v>1088</v>
      </c>
      <c r="E443" s="439" t="s">
        <v>1089</v>
      </c>
      <c r="F443" s="134">
        <v>35252</v>
      </c>
      <c r="G443" s="470" t="s">
        <v>27</v>
      </c>
      <c r="H443" s="397">
        <v>0</v>
      </c>
      <c r="I443" s="397">
        <v>0</v>
      </c>
      <c r="J443" s="36">
        <f t="shared" si="38"/>
        <v>0</v>
      </c>
      <c r="K443" s="37" t="str">
        <f t="shared" si="39"/>
        <v>KÉM</v>
      </c>
      <c r="L443" s="406" t="s">
        <v>1653</v>
      </c>
      <c r="M443" s="366" t="s">
        <v>1144</v>
      </c>
      <c r="N443" s="358" t="s">
        <v>1540</v>
      </c>
      <c r="O443" s="155" t="s">
        <v>1457</v>
      </c>
    </row>
    <row r="444" spans="1:23" s="35" customFormat="1" ht="21.75" customHeight="1">
      <c r="A444" s="31">
        <f t="shared" si="37"/>
        <v>131</v>
      </c>
      <c r="B444" s="342">
        <v>2121527657</v>
      </c>
      <c r="C444" s="123" t="s">
        <v>990</v>
      </c>
      <c r="D444" s="124" t="s">
        <v>1014</v>
      </c>
      <c r="E444" s="438" t="s">
        <v>1117</v>
      </c>
      <c r="F444" s="126">
        <v>35699</v>
      </c>
      <c r="G444" s="229" t="s">
        <v>28</v>
      </c>
      <c r="H444" s="451">
        <v>86</v>
      </c>
      <c r="I444" s="451">
        <v>87</v>
      </c>
      <c r="J444" s="32">
        <f t="shared" si="38"/>
        <v>86.5</v>
      </c>
      <c r="K444" s="33" t="str">
        <f t="shared" si="39"/>
        <v>TỐT</v>
      </c>
      <c r="L444" s="401"/>
      <c r="M444" s="357"/>
      <c r="N444" s="356"/>
      <c r="O444" s="150" t="s">
        <v>1512</v>
      </c>
    </row>
    <row r="445" spans="1:23" s="38" customFormat="1" ht="21.75" customHeight="1">
      <c r="A445" s="375"/>
      <c r="B445" s="375"/>
      <c r="C445" s="375"/>
      <c r="D445" s="375"/>
      <c r="E445" s="375"/>
      <c r="F445" s="375"/>
      <c r="G445" s="471"/>
      <c r="H445" s="375"/>
      <c r="I445" s="375"/>
      <c r="J445" s="375"/>
      <c r="K445" s="375"/>
      <c r="L445" s="375"/>
      <c r="M445" s="375"/>
      <c r="N445" s="450"/>
      <c r="O445" s="155"/>
    </row>
    <row r="446" spans="1:23">
      <c r="A446" s="44"/>
      <c r="B446" s="41"/>
      <c r="C446" s="43"/>
      <c r="D446" s="43"/>
      <c r="E446" s="440"/>
      <c r="F446" s="46"/>
      <c r="J446" s="540" t="s">
        <v>117</v>
      </c>
      <c r="K446" s="541"/>
      <c r="L446" s="542"/>
      <c r="M446" s="352"/>
      <c r="N446" s="360"/>
      <c r="O446" s="47"/>
      <c r="P446" s="47"/>
      <c r="Q446" s="47"/>
      <c r="R446" s="47"/>
      <c r="S446" s="47"/>
    </row>
    <row r="447" spans="1:23">
      <c r="A447" s="44"/>
      <c r="B447" s="41"/>
      <c r="C447" s="43"/>
      <c r="D447" s="43"/>
      <c r="E447" s="421"/>
      <c r="F447" s="41"/>
      <c r="J447" s="151" t="s">
        <v>118</v>
      </c>
      <c r="K447" s="48" t="s">
        <v>99</v>
      </c>
      <c r="L447" s="48" t="s">
        <v>119</v>
      </c>
      <c r="M447" s="352"/>
      <c r="N447" s="360"/>
      <c r="O447" s="47"/>
      <c r="P447" s="47"/>
      <c r="Q447" s="47"/>
      <c r="R447" s="47"/>
      <c r="S447" s="47"/>
    </row>
    <row r="448" spans="1:23" ht="21" customHeight="1">
      <c r="A448" s="516" t="s">
        <v>120</v>
      </c>
      <c r="B448" s="536"/>
      <c r="C448" s="516"/>
      <c r="D448" s="421"/>
      <c r="E448" s="49"/>
      <c r="F448" s="41"/>
      <c r="J448" s="152" t="s">
        <v>83</v>
      </c>
      <c r="K448" s="31">
        <f t="shared" ref="K448:K453" si="40">COUNTIF($K$141:$K$261,J448)</f>
        <v>24</v>
      </c>
      <c r="L448" s="404">
        <f t="shared" ref="L448:L454" si="41">K448/$K$303</f>
        <v>0.15789473684210525</v>
      </c>
      <c r="M448" s="352"/>
      <c r="N448" s="353"/>
      <c r="O448" s="26"/>
      <c r="P448" s="26"/>
      <c r="Q448" s="26"/>
      <c r="R448" s="26"/>
      <c r="S448" s="26"/>
    </row>
    <row r="449" spans="1:19" ht="15.75" customHeight="1">
      <c r="A449" s="44"/>
      <c r="B449" s="41"/>
      <c r="C449" s="43"/>
      <c r="D449" s="43"/>
      <c r="E449" s="421"/>
      <c r="F449" s="41"/>
      <c r="J449" s="152" t="s">
        <v>84</v>
      </c>
      <c r="K449" s="31">
        <f t="shared" si="40"/>
        <v>80</v>
      </c>
      <c r="L449" s="404">
        <f t="shared" si="41"/>
        <v>0.52631578947368418</v>
      </c>
      <c r="M449" s="352"/>
      <c r="N449" s="353"/>
      <c r="O449" s="26"/>
      <c r="P449" s="26"/>
      <c r="Q449" s="26"/>
      <c r="R449" s="26"/>
      <c r="S449" s="26"/>
    </row>
    <row r="450" spans="1:19" ht="15.75" customHeight="1">
      <c r="A450" s="44"/>
      <c r="B450" s="41"/>
      <c r="C450" s="43"/>
      <c r="D450" s="43"/>
      <c r="E450" s="421"/>
      <c r="F450" s="41"/>
      <c r="J450" s="152" t="s">
        <v>85</v>
      </c>
      <c r="K450" s="31">
        <f t="shared" si="40"/>
        <v>11</v>
      </c>
      <c r="L450" s="404">
        <f t="shared" si="41"/>
        <v>7.2368421052631582E-2</v>
      </c>
      <c r="M450" s="352"/>
      <c r="N450" s="353"/>
      <c r="O450" s="26"/>
      <c r="P450" s="26"/>
      <c r="Q450" s="26"/>
      <c r="R450" s="26"/>
      <c r="S450" s="26"/>
    </row>
    <row r="451" spans="1:19" ht="15.75" customHeight="1">
      <c r="A451" s="44"/>
      <c r="B451" s="41"/>
      <c r="C451" s="43"/>
      <c r="D451" s="43"/>
      <c r="E451" s="421"/>
      <c r="F451" s="41"/>
      <c r="J451" s="152" t="s">
        <v>86</v>
      </c>
      <c r="K451" s="31">
        <f t="shared" si="40"/>
        <v>0</v>
      </c>
      <c r="L451" s="404">
        <f t="shared" si="41"/>
        <v>0</v>
      </c>
      <c r="M451" s="352"/>
      <c r="N451" s="353"/>
      <c r="O451" s="26"/>
      <c r="P451" s="26"/>
      <c r="Q451" s="26"/>
      <c r="R451" s="26"/>
      <c r="S451" s="26"/>
    </row>
    <row r="452" spans="1:19" ht="15.75" customHeight="1">
      <c r="A452" s="44"/>
      <c r="B452" s="41"/>
      <c r="C452" s="43"/>
      <c r="D452" s="43"/>
      <c r="E452" s="421"/>
      <c r="F452" s="41"/>
      <c r="J452" s="152" t="s">
        <v>87</v>
      </c>
      <c r="K452" s="31">
        <f t="shared" si="40"/>
        <v>3</v>
      </c>
      <c r="L452" s="404">
        <f t="shared" si="41"/>
        <v>1.9736842105263157E-2</v>
      </c>
      <c r="M452" s="352"/>
      <c r="N452" s="353"/>
      <c r="O452" s="26"/>
      <c r="P452" s="26"/>
      <c r="Q452" s="26"/>
      <c r="R452" s="26"/>
      <c r="S452" s="26"/>
    </row>
    <row r="453" spans="1:19" ht="21" customHeight="1">
      <c r="A453" s="531" t="s">
        <v>127</v>
      </c>
      <c r="B453" s="531"/>
      <c r="C453" s="531"/>
      <c r="D453" s="420"/>
      <c r="E453" s="51"/>
      <c r="F453" s="51"/>
      <c r="J453" s="152" t="s">
        <v>88</v>
      </c>
      <c r="K453" s="31">
        <f t="shared" si="40"/>
        <v>3</v>
      </c>
      <c r="L453" s="404">
        <f t="shared" si="41"/>
        <v>1.9736842105263157E-2</v>
      </c>
      <c r="M453" s="352"/>
      <c r="N453" s="353"/>
      <c r="O453" s="26"/>
      <c r="P453" s="26"/>
      <c r="Q453" s="26"/>
      <c r="R453" s="26"/>
      <c r="S453" s="26"/>
    </row>
    <row r="454" spans="1:19" ht="15.75" customHeight="1">
      <c r="A454" s="44"/>
      <c r="B454" s="41"/>
      <c r="C454" s="43"/>
      <c r="D454" s="43"/>
      <c r="E454" s="421"/>
      <c r="F454" s="41"/>
      <c r="J454" s="152" t="s">
        <v>121</v>
      </c>
      <c r="K454" s="31">
        <f>SUM(K448:K453)</f>
        <v>121</v>
      </c>
      <c r="L454" s="404">
        <f t="shared" si="41"/>
        <v>0.79605263157894735</v>
      </c>
      <c r="M454" s="352"/>
      <c r="N454" s="353"/>
      <c r="O454" s="26"/>
      <c r="P454" s="26"/>
      <c r="Q454" s="26"/>
      <c r="R454" s="26"/>
      <c r="S454" s="26"/>
    </row>
    <row r="455" spans="1:19" s="52" customFormat="1" ht="5.25" customHeight="1">
      <c r="A455" s="417"/>
      <c r="B455" s="42"/>
      <c r="C455" s="30"/>
      <c r="D455" s="30"/>
      <c r="G455" s="440"/>
      <c r="H455" s="53"/>
      <c r="I455" s="53"/>
      <c r="J455" s="53"/>
      <c r="L455" s="405"/>
      <c r="M455" s="361"/>
      <c r="N455" s="53"/>
      <c r="O455" s="54"/>
      <c r="P455" s="54"/>
      <c r="Q455" s="54"/>
      <c r="R455" s="54"/>
      <c r="S455" s="54"/>
    </row>
    <row r="456" spans="1:19" s="56" customFormat="1" ht="6.75" customHeight="1">
      <c r="A456" s="55"/>
      <c r="B456" s="344"/>
      <c r="C456" s="344"/>
      <c r="D456" s="344"/>
      <c r="G456" s="532"/>
      <c r="H456" s="532"/>
      <c r="I456" s="532"/>
      <c r="J456" s="532"/>
      <c r="K456" s="532"/>
      <c r="L456" s="532"/>
      <c r="M456" s="362"/>
      <c r="N456" s="363"/>
    </row>
    <row r="457" spans="1:19" s="8" customFormat="1" ht="15.75">
      <c r="A457" s="513" t="s">
        <v>73</v>
      </c>
      <c r="B457" s="533"/>
      <c r="C457" s="513"/>
      <c r="D457" s="418"/>
      <c r="E457" s="513" t="s">
        <v>122</v>
      </c>
      <c r="F457" s="513"/>
      <c r="G457" s="513"/>
      <c r="H457" s="513"/>
      <c r="I457" s="515" t="s">
        <v>123</v>
      </c>
      <c r="J457" s="515"/>
      <c r="K457" s="515"/>
      <c r="L457" s="515"/>
      <c r="M457" s="364"/>
      <c r="N457" s="365"/>
    </row>
    <row r="458" spans="1:19" s="8" customFormat="1" ht="15.75">
      <c r="A458" s="57"/>
      <c r="B458" s="345"/>
      <c r="C458" s="433"/>
      <c r="D458" s="433"/>
      <c r="E458" s="58"/>
      <c r="F458" s="58"/>
      <c r="G458" s="433"/>
      <c r="H458" s="58"/>
      <c r="I458" s="58"/>
      <c r="J458" s="58"/>
      <c r="K458" s="59"/>
      <c r="L458" s="399"/>
      <c r="M458" s="364"/>
      <c r="N458" s="365"/>
    </row>
    <row r="459" spans="1:19" s="8" customFormat="1" ht="15.75">
      <c r="A459" s="57"/>
      <c r="B459" s="345"/>
      <c r="C459" s="433"/>
      <c r="D459" s="433"/>
      <c r="E459" s="58"/>
      <c r="F459" s="58"/>
      <c r="G459" s="433"/>
      <c r="H459" s="58"/>
      <c r="I459" s="58"/>
      <c r="J459" s="58"/>
      <c r="K459" s="59"/>
      <c r="L459" s="399"/>
      <c r="M459" s="364"/>
      <c r="N459" s="365"/>
    </row>
    <row r="460" spans="1:19" s="8" customFormat="1" ht="15.75">
      <c r="A460" s="423"/>
      <c r="B460" s="30"/>
      <c r="C460" s="30"/>
      <c r="D460" s="30"/>
      <c r="E460" s="153"/>
      <c r="F460" s="153"/>
      <c r="G460" s="30"/>
      <c r="H460" s="153"/>
      <c r="I460" s="153"/>
      <c r="J460" s="153"/>
      <c r="L460" s="399"/>
      <c r="M460" s="364"/>
      <c r="N460" s="365"/>
    </row>
    <row r="461" spans="1:19" s="8" customFormat="1" ht="15.75">
      <c r="A461" s="423"/>
      <c r="B461" s="30"/>
      <c r="C461" s="30"/>
      <c r="D461" s="30"/>
      <c r="E461" s="153"/>
      <c r="F461" s="153"/>
      <c r="G461" s="30"/>
      <c r="H461" s="153"/>
      <c r="I461" s="153"/>
      <c r="J461" s="153"/>
      <c r="L461" s="399"/>
      <c r="M461" s="364"/>
      <c r="N461" s="365"/>
    </row>
    <row r="462" spans="1:19" s="8" customFormat="1" ht="15.75">
      <c r="A462" s="515"/>
      <c r="B462" s="531"/>
      <c r="C462" s="515"/>
      <c r="D462" s="420"/>
      <c r="E462" s="515" t="s">
        <v>107</v>
      </c>
      <c r="F462" s="515"/>
      <c r="G462" s="515"/>
      <c r="H462" s="515"/>
      <c r="I462" s="153"/>
      <c r="J462" s="153"/>
      <c r="L462" s="399"/>
      <c r="M462" s="364"/>
      <c r="N462" s="365"/>
    </row>
    <row r="466" spans="1:15" s="35" customFormat="1" ht="21.75" customHeight="1">
      <c r="A466" s="31">
        <f t="shared" ref="A466:A529" si="42">A465+1</f>
        <v>1</v>
      </c>
      <c r="B466" s="342">
        <v>161136020</v>
      </c>
      <c r="C466" s="123" t="s">
        <v>1118</v>
      </c>
      <c r="D466" s="124" t="s">
        <v>1012</v>
      </c>
      <c r="E466" s="438" t="s">
        <v>1110</v>
      </c>
      <c r="F466" s="126">
        <v>33142</v>
      </c>
      <c r="G466" s="229" t="s">
        <v>32</v>
      </c>
      <c r="H466" s="230">
        <v>70</v>
      </c>
      <c r="I466" s="230">
        <v>75</v>
      </c>
      <c r="J466" s="32">
        <f t="shared" ref="J466:J497" si="43">(H466+I466)/2</f>
        <v>72.5</v>
      </c>
      <c r="K466" s="33" t="str">
        <f t="shared" ref="K466:K497" si="44">IF(J466&gt;=90,"X SẮC",IF(J466&gt;=80,"TỐT",IF(J466&gt;=65,"KHÁ",IF(J466&gt;=50,"T. BÌNH",IF(J466&gt;=35,"YẾU","KÉM")))))</f>
        <v>KHÁ</v>
      </c>
      <c r="L466" s="401"/>
      <c r="M466" s="357"/>
      <c r="N466" s="356"/>
      <c r="O466" s="150" t="s">
        <v>1494</v>
      </c>
    </row>
    <row r="467" spans="1:15" s="35" customFormat="1" ht="21.75" customHeight="1">
      <c r="A467" s="31">
        <f t="shared" si="42"/>
        <v>2</v>
      </c>
      <c r="B467" s="342">
        <v>1921256703</v>
      </c>
      <c r="C467" s="123" t="s">
        <v>1020</v>
      </c>
      <c r="D467" s="124" t="s">
        <v>1369</v>
      </c>
      <c r="E467" s="438" t="s">
        <v>1138</v>
      </c>
      <c r="F467" s="126">
        <v>35046</v>
      </c>
      <c r="G467" s="229" t="s">
        <v>31</v>
      </c>
      <c r="H467" s="230">
        <v>0</v>
      </c>
      <c r="I467" s="230">
        <v>0</v>
      </c>
      <c r="J467" s="32">
        <f t="shared" si="43"/>
        <v>0</v>
      </c>
      <c r="K467" s="33" t="str">
        <f t="shared" si="44"/>
        <v>KÉM</v>
      </c>
      <c r="L467" s="401"/>
      <c r="M467" s="357" t="s">
        <v>1653</v>
      </c>
      <c r="N467" s="356" t="s">
        <v>1365</v>
      </c>
      <c r="O467" s="150" t="s">
        <v>1391</v>
      </c>
    </row>
    <row r="468" spans="1:15" s="35" customFormat="1" ht="21.75" customHeight="1">
      <c r="A468" s="31">
        <f t="shared" si="42"/>
        <v>3</v>
      </c>
      <c r="B468" s="342">
        <v>1921259488</v>
      </c>
      <c r="C468" s="123" t="s">
        <v>1264</v>
      </c>
      <c r="D468" s="124" t="s">
        <v>1371</v>
      </c>
      <c r="E468" s="438" t="s">
        <v>1060</v>
      </c>
      <c r="F468" s="126">
        <v>34662</v>
      </c>
      <c r="G468" s="229" t="s">
        <v>31</v>
      </c>
      <c r="H468" s="230">
        <v>0</v>
      </c>
      <c r="I468" s="230">
        <v>0</v>
      </c>
      <c r="J468" s="32">
        <f t="shared" si="43"/>
        <v>0</v>
      </c>
      <c r="K468" s="33" t="str">
        <f t="shared" si="44"/>
        <v>KÉM</v>
      </c>
      <c r="L468" s="357" t="s">
        <v>1652</v>
      </c>
      <c r="M468" s="357" t="s">
        <v>1652</v>
      </c>
      <c r="N468" s="356" t="s">
        <v>1365</v>
      </c>
      <c r="O468" s="150" t="s">
        <v>1391</v>
      </c>
    </row>
    <row r="469" spans="1:15" s="35" customFormat="1" ht="21.75" customHeight="1">
      <c r="A469" s="31">
        <f t="shared" si="42"/>
        <v>4</v>
      </c>
      <c r="B469" s="342">
        <v>2020255670</v>
      </c>
      <c r="C469" s="123" t="s">
        <v>1032</v>
      </c>
      <c r="D469" s="124" t="s">
        <v>1083</v>
      </c>
      <c r="E469" s="438" t="s">
        <v>1303</v>
      </c>
      <c r="F469" s="126">
        <v>35247</v>
      </c>
      <c r="G469" s="229" t="s">
        <v>33</v>
      </c>
      <c r="H469" s="230">
        <v>0</v>
      </c>
      <c r="I469" s="230">
        <v>0</v>
      </c>
      <c r="J469" s="32">
        <f t="shared" si="43"/>
        <v>0</v>
      </c>
      <c r="K469" s="33" t="str">
        <f t="shared" si="44"/>
        <v>KÉM</v>
      </c>
      <c r="L469" s="357" t="s">
        <v>1678</v>
      </c>
      <c r="M469" s="357" t="s">
        <v>1678</v>
      </c>
      <c r="N469" s="356" t="s">
        <v>1583</v>
      </c>
      <c r="O469" s="150" t="s">
        <v>1320</v>
      </c>
    </row>
    <row r="470" spans="1:15" s="35" customFormat="1" ht="21.75" customHeight="1">
      <c r="A470" s="31">
        <f t="shared" si="42"/>
        <v>5</v>
      </c>
      <c r="B470" s="342">
        <v>2020257895</v>
      </c>
      <c r="C470" s="123" t="s">
        <v>1046</v>
      </c>
      <c r="D470" s="124" t="s">
        <v>1560</v>
      </c>
      <c r="E470" s="438" t="s">
        <v>1561</v>
      </c>
      <c r="F470" s="126">
        <v>35309</v>
      </c>
      <c r="G470" s="229" t="s">
        <v>30</v>
      </c>
      <c r="H470" s="230">
        <v>92</v>
      </c>
      <c r="I470" s="230">
        <v>98</v>
      </c>
      <c r="J470" s="32">
        <f t="shared" si="43"/>
        <v>95</v>
      </c>
      <c r="K470" s="33" t="str">
        <f t="shared" si="44"/>
        <v>X SẮC</v>
      </c>
      <c r="L470" s="401"/>
      <c r="M470" s="357"/>
      <c r="N470" s="356"/>
      <c r="O470" s="150" t="s">
        <v>1580</v>
      </c>
    </row>
    <row r="471" spans="1:15" s="35" customFormat="1" ht="21.75" customHeight="1">
      <c r="A471" s="31">
        <f t="shared" si="42"/>
        <v>6</v>
      </c>
      <c r="B471" s="342">
        <v>2020264028</v>
      </c>
      <c r="C471" s="123" t="s">
        <v>1558</v>
      </c>
      <c r="D471" s="124" t="s">
        <v>1559</v>
      </c>
      <c r="E471" s="438" t="s">
        <v>1104</v>
      </c>
      <c r="F471" s="126">
        <v>35065</v>
      </c>
      <c r="G471" s="229" t="s">
        <v>30</v>
      </c>
      <c r="H471" s="230">
        <v>90</v>
      </c>
      <c r="I471" s="230">
        <v>81</v>
      </c>
      <c r="J471" s="32">
        <f t="shared" si="43"/>
        <v>85.5</v>
      </c>
      <c r="K471" s="33" t="str">
        <f t="shared" si="44"/>
        <v>TỐT</v>
      </c>
      <c r="L471" s="401"/>
      <c r="M471" s="357"/>
      <c r="N471" s="356" t="s">
        <v>1623</v>
      </c>
      <c r="O471" s="150" t="s">
        <v>1580</v>
      </c>
    </row>
    <row r="472" spans="1:15" s="35" customFormat="1" ht="21.75" customHeight="1">
      <c r="A472" s="31">
        <f t="shared" si="42"/>
        <v>7</v>
      </c>
      <c r="B472" s="342">
        <v>2021250941</v>
      </c>
      <c r="C472" s="123" t="s">
        <v>979</v>
      </c>
      <c r="D472" s="124" t="s">
        <v>1292</v>
      </c>
      <c r="E472" s="438" t="s">
        <v>981</v>
      </c>
      <c r="F472" s="126">
        <v>35175</v>
      </c>
      <c r="G472" s="229" t="s">
        <v>33</v>
      </c>
      <c r="H472" s="230">
        <v>85</v>
      </c>
      <c r="I472" s="230">
        <v>97</v>
      </c>
      <c r="J472" s="32">
        <f t="shared" si="43"/>
        <v>91</v>
      </c>
      <c r="K472" s="33" t="str">
        <f t="shared" si="44"/>
        <v>X SẮC</v>
      </c>
      <c r="L472" s="401"/>
      <c r="M472" s="357"/>
      <c r="N472" s="356"/>
      <c r="O472" s="150" t="s">
        <v>1320</v>
      </c>
    </row>
    <row r="473" spans="1:15" s="35" customFormat="1" ht="21.75" customHeight="1">
      <c r="A473" s="31">
        <f t="shared" si="42"/>
        <v>8</v>
      </c>
      <c r="B473" s="342">
        <v>2021257105</v>
      </c>
      <c r="C473" s="123" t="s">
        <v>990</v>
      </c>
      <c r="D473" s="124" t="s">
        <v>1012</v>
      </c>
      <c r="E473" s="438" t="s">
        <v>1138</v>
      </c>
      <c r="F473" s="126">
        <v>35175</v>
      </c>
      <c r="G473" s="229" t="s">
        <v>30</v>
      </c>
      <c r="H473" s="230">
        <v>0</v>
      </c>
      <c r="I473" s="230">
        <v>72</v>
      </c>
      <c r="J473" s="32">
        <f t="shared" si="43"/>
        <v>36</v>
      </c>
      <c r="K473" s="33" t="str">
        <f t="shared" si="44"/>
        <v>YẾU</v>
      </c>
      <c r="L473" s="401"/>
      <c r="M473" s="357" t="s">
        <v>1677</v>
      </c>
      <c r="N473" s="356" t="s">
        <v>1586</v>
      </c>
      <c r="O473" s="150" t="s">
        <v>1580</v>
      </c>
    </row>
    <row r="474" spans="1:15" s="35" customFormat="1" ht="21.75" customHeight="1">
      <c r="A474" s="31">
        <f t="shared" si="42"/>
        <v>9</v>
      </c>
      <c r="B474" s="342">
        <v>2110213065</v>
      </c>
      <c r="C474" s="123" t="s">
        <v>1046</v>
      </c>
      <c r="D474" s="124" t="s">
        <v>1011</v>
      </c>
      <c r="E474" s="438" t="s">
        <v>1133</v>
      </c>
      <c r="F474" s="126">
        <v>35670</v>
      </c>
      <c r="G474" s="229" t="s">
        <v>33</v>
      </c>
      <c r="H474" s="230">
        <v>72</v>
      </c>
      <c r="I474" s="230">
        <v>87</v>
      </c>
      <c r="J474" s="32">
        <f t="shared" si="43"/>
        <v>79.5</v>
      </c>
      <c r="K474" s="33" t="str">
        <f t="shared" si="44"/>
        <v>KHÁ</v>
      </c>
      <c r="L474" s="401"/>
      <c r="M474" s="357"/>
      <c r="N474" s="356"/>
      <c r="O474" s="150" t="s">
        <v>1320</v>
      </c>
    </row>
    <row r="475" spans="1:15" s="35" customFormat="1" ht="21.75" customHeight="1">
      <c r="A475" s="31">
        <f t="shared" si="42"/>
        <v>10</v>
      </c>
      <c r="B475" s="342">
        <v>2110233024</v>
      </c>
      <c r="C475" s="123" t="s">
        <v>1046</v>
      </c>
      <c r="D475" s="124" t="s">
        <v>1038</v>
      </c>
      <c r="E475" s="438" t="s">
        <v>1091</v>
      </c>
      <c r="F475" s="126">
        <v>35554</v>
      </c>
      <c r="G475" s="229" t="s">
        <v>31</v>
      </c>
      <c r="H475" s="230">
        <v>87</v>
      </c>
      <c r="I475" s="230">
        <v>88</v>
      </c>
      <c r="J475" s="32">
        <f t="shared" si="43"/>
        <v>87.5</v>
      </c>
      <c r="K475" s="33" t="str">
        <f t="shared" si="44"/>
        <v>TỐT</v>
      </c>
      <c r="L475" s="401"/>
      <c r="M475" s="357"/>
      <c r="N475" s="356"/>
      <c r="O475" s="150" t="s">
        <v>1391</v>
      </c>
    </row>
    <row r="476" spans="1:15" s="35" customFormat="1" ht="21.75" customHeight="1">
      <c r="A476" s="31">
        <f t="shared" si="42"/>
        <v>11</v>
      </c>
      <c r="B476" s="342">
        <v>2120213354</v>
      </c>
      <c r="C476" s="123" t="s">
        <v>1118</v>
      </c>
      <c r="D476" s="124" t="s">
        <v>1370</v>
      </c>
      <c r="E476" s="438" t="s">
        <v>985</v>
      </c>
      <c r="F476" s="126">
        <v>35735</v>
      </c>
      <c r="G476" s="229" t="s">
        <v>31</v>
      </c>
      <c r="H476" s="230">
        <v>0</v>
      </c>
      <c r="I476" s="230">
        <v>0</v>
      </c>
      <c r="J476" s="32">
        <f t="shared" si="43"/>
        <v>0</v>
      </c>
      <c r="K476" s="33" t="str">
        <f t="shared" si="44"/>
        <v>KÉM</v>
      </c>
      <c r="L476" s="357" t="s">
        <v>1678</v>
      </c>
      <c r="M476" s="357" t="s">
        <v>1678</v>
      </c>
      <c r="N476" s="356" t="s">
        <v>1581</v>
      </c>
      <c r="O476" s="150" t="s">
        <v>1391</v>
      </c>
    </row>
    <row r="477" spans="1:15" s="35" customFormat="1" ht="21.75" customHeight="1">
      <c r="A477" s="31">
        <f t="shared" si="42"/>
        <v>12</v>
      </c>
      <c r="B477" s="342">
        <v>2120216738</v>
      </c>
      <c r="C477" s="123" t="s">
        <v>990</v>
      </c>
      <c r="D477" s="124" t="s">
        <v>991</v>
      </c>
      <c r="E477" s="438" t="s">
        <v>1103</v>
      </c>
      <c r="F477" s="126">
        <v>35476</v>
      </c>
      <c r="G477" s="229" t="s">
        <v>32</v>
      </c>
      <c r="H477" s="230">
        <v>87</v>
      </c>
      <c r="I477" s="230">
        <v>88</v>
      </c>
      <c r="J477" s="32">
        <f t="shared" si="43"/>
        <v>87.5</v>
      </c>
      <c r="K477" s="33" t="str">
        <f t="shared" si="44"/>
        <v>TỐT</v>
      </c>
      <c r="L477" s="401"/>
      <c r="M477" s="357"/>
      <c r="N477" s="356"/>
      <c r="O477" s="150" t="s">
        <v>1494</v>
      </c>
    </row>
    <row r="478" spans="1:15" s="35" customFormat="1" ht="21.75" customHeight="1">
      <c r="A478" s="31">
        <f t="shared" si="42"/>
        <v>13</v>
      </c>
      <c r="B478" s="342">
        <v>2120217480</v>
      </c>
      <c r="C478" s="123" t="s">
        <v>990</v>
      </c>
      <c r="D478" s="124" t="s">
        <v>1469</v>
      </c>
      <c r="E478" s="438" t="s">
        <v>1120</v>
      </c>
      <c r="F478" s="126">
        <v>35779</v>
      </c>
      <c r="G478" s="229" t="s">
        <v>32</v>
      </c>
      <c r="H478" s="230">
        <v>87</v>
      </c>
      <c r="I478" s="230">
        <v>90</v>
      </c>
      <c r="J478" s="32">
        <f t="shared" si="43"/>
        <v>88.5</v>
      </c>
      <c r="K478" s="33" t="str">
        <f t="shared" si="44"/>
        <v>TỐT</v>
      </c>
      <c r="L478" s="401"/>
      <c r="M478" s="357"/>
      <c r="N478" s="356"/>
      <c r="O478" s="150" t="s">
        <v>1494</v>
      </c>
    </row>
    <row r="479" spans="1:15" s="35" customFormat="1" ht="21.75" customHeight="1">
      <c r="A479" s="31">
        <f t="shared" si="42"/>
        <v>14</v>
      </c>
      <c r="B479" s="342">
        <v>2120233785</v>
      </c>
      <c r="C479" s="123" t="s">
        <v>990</v>
      </c>
      <c r="D479" s="124" t="s">
        <v>1091</v>
      </c>
      <c r="E479" s="438" t="s">
        <v>1120</v>
      </c>
      <c r="F479" s="126">
        <v>35628</v>
      </c>
      <c r="G479" s="229" t="s">
        <v>30</v>
      </c>
      <c r="H479" s="230">
        <v>91</v>
      </c>
      <c r="I479" s="230">
        <v>74</v>
      </c>
      <c r="J479" s="32">
        <f t="shared" si="43"/>
        <v>82.5</v>
      </c>
      <c r="K479" s="33" t="str">
        <f t="shared" si="44"/>
        <v>TỐT</v>
      </c>
      <c r="L479" s="401"/>
      <c r="M479" s="357"/>
      <c r="N479" s="356"/>
      <c r="O479" s="150" t="s">
        <v>1580</v>
      </c>
    </row>
    <row r="480" spans="1:15" s="35" customFormat="1" ht="21.75" customHeight="1">
      <c r="A480" s="31">
        <f t="shared" si="42"/>
        <v>15</v>
      </c>
      <c r="B480" s="342">
        <v>2120253790</v>
      </c>
      <c r="C480" s="123" t="s">
        <v>990</v>
      </c>
      <c r="D480" s="124" t="s">
        <v>1247</v>
      </c>
      <c r="E480" s="438" t="s">
        <v>1172</v>
      </c>
      <c r="F480" s="126">
        <v>35779</v>
      </c>
      <c r="G480" s="229" t="s">
        <v>30</v>
      </c>
      <c r="H480" s="230">
        <v>86</v>
      </c>
      <c r="I480" s="230">
        <v>88</v>
      </c>
      <c r="J480" s="32">
        <f t="shared" si="43"/>
        <v>87</v>
      </c>
      <c r="K480" s="33" t="str">
        <f t="shared" si="44"/>
        <v>TỐT</v>
      </c>
      <c r="L480" s="401"/>
      <c r="M480" s="357"/>
      <c r="N480" s="356"/>
      <c r="O480" s="150" t="s">
        <v>1580</v>
      </c>
    </row>
    <row r="481" spans="1:15" s="35" customFormat="1" ht="21.75" customHeight="1">
      <c r="A481" s="31">
        <f t="shared" si="42"/>
        <v>16</v>
      </c>
      <c r="B481" s="342">
        <v>2120253798</v>
      </c>
      <c r="C481" s="123" t="s">
        <v>997</v>
      </c>
      <c r="D481" s="124" t="s">
        <v>1183</v>
      </c>
      <c r="E481" s="438" t="s">
        <v>1215</v>
      </c>
      <c r="F481" s="126">
        <v>35714</v>
      </c>
      <c r="G481" s="229" t="s">
        <v>31</v>
      </c>
      <c r="H481" s="230">
        <v>77</v>
      </c>
      <c r="I481" s="230">
        <v>87</v>
      </c>
      <c r="J481" s="32">
        <f t="shared" si="43"/>
        <v>82</v>
      </c>
      <c r="K481" s="33" t="str">
        <f t="shared" si="44"/>
        <v>TỐT</v>
      </c>
      <c r="L481" s="401"/>
      <c r="M481" s="357"/>
      <c r="N481" s="356"/>
      <c r="O481" s="150" t="s">
        <v>1391</v>
      </c>
    </row>
    <row r="482" spans="1:15" s="35" customFormat="1" ht="21.75" customHeight="1">
      <c r="A482" s="31">
        <f t="shared" si="42"/>
        <v>17</v>
      </c>
      <c r="B482" s="342">
        <v>2120253805</v>
      </c>
      <c r="C482" s="123" t="s">
        <v>990</v>
      </c>
      <c r="D482" s="124" t="s">
        <v>1222</v>
      </c>
      <c r="E482" s="438" t="s">
        <v>1104</v>
      </c>
      <c r="F482" s="126">
        <v>35277</v>
      </c>
      <c r="G482" s="229" t="s">
        <v>30</v>
      </c>
      <c r="H482" s="230">
        <v>84</v>
      </c>
      <c r="I482" s="230">
        <v>88</v>
      </c>
      <c r="J482" s="32">
        <f t="shared" si="43"/>
        <v>86</v>
      </c>
      <c r="K482" s="33" t="str">
        <f t="shared" si="44"/>
        <v>TỐT</v>
      </c>
      <c r="L482" s="401"/>
      <c r="M482" s="357"/>
      <c r="N482" s="356"/>
      <c r="O482" s="150" t="s">
        <v>1580</v>
      </c>
    </row>
    <row r="483" spans="1:15" s="35" customFormat="1" ht="21.75" customHeight="1">
      <c r="A483" s="31">
        <f t="shared" si="42"/>
        <v>18</v>
      </c>
      <c r="B483" s="342">
        <v>2120253806</v>
      </c>
      <c r="C483" s="123" t="s">
        <v>999</v>
      </c>
      <c r="D483" s="124" t="s">
        <v>1022</v>
      </c>
      <c r="E483" s="438" t="s">
        <v>1024</v>
      </c>
      <c r="F483" s="126">
        <v>35659</v>
      </c>
      <c r="G483" s="229" t="s">
        <v>32</v>
      </c>
      <c r="H483" s="230">
        <v>77</v>
      </c>
      <c r="I483" s="230">
        <v>77</v>
      </c>
      <c r="J483" s="32">
        <f t="shared" si="43"/>
        <v>77</v>
      </c>
      <c r="K483" s="33" t="str">
        <f t="shared" si="44"/>
        <v>KHÁ</v>
      </c>
      <c r="L483" s="401"/>
      <c r="M483" s="357"/>
      <c r="N483" s="356"/>
      <c r="O483" s="150" t="s">
        <v>1494</v>
      </c>
    </row>
    <row r="484" spans="1:15" s="35" customFormat="1" ht="21.75" customHeight="1">
      <c r="A484" s="31">
        <f t="shared" si="42"/>
        <v>19</v>
      </c>
      <c r="B484" s="342">
        <v>2120253807</v>
      </c>
      <c r="C484" s="123" t="s">
        <v>1032</v>
      </c>
      <c r="D484" s="124" t="s">
        <v>1108</v>
      </c>
      <c r="E484" s="438" t="s">
        <v>1103</v>
      </c>
      <c r="F484" s="126">
        <v>35636</v>
      </c>
      <c r="G484" s="229" t="s">
        <v>30</v>
      </c>
      <c r="H484" s="230">
        <v>94</v>
      </c>
      <c r="I484" s="230">
        <v>89</v>
      </c>
      <c r="J484" s="32">
        <f t="shared" si="43"/>
        <v>91.5</v>
      </c>
      <c r="K484" s="33" t="str">
        <f t="shared" si="44"/>
        <v>X SẮC</v>
      </c>
      <c r="L484" s="401"/>
      <c r="M484" s="357"/>
      <c r="N484" s="356"/>
      <c r="O484" s="150" t="s">
        <v>1580</v>
      </c>
    </row>
    <row r="485" spans="1:15" s="35" customFormat="1" ht="21.75" customHeight="1">
      <c r="A485" s="31">
        <f t="shared" si="42"/>
        <v>20</v>
      </c>
      <c r="B485" s="342">
        <v>2120253809</v>
      </c>
      <c r="C485" s="123" t="s">
        <v>987</v>
      </c>
      <c r="D485" s="124" t="s">
        <v>1037</v>
      </c>
      <c r="E485" s="438" t="s">
        <v>1018</v>
      </c>
      <c r="F485" s="126">
        <v>35547</v>
      </c>
      <c r="G485" s="229" t="s">
        <v>33</v>
      </c>
      <c r="H485" s="230">
        <v>83</v>
      </c>
      <c r="I485" s="230">
        <v>87</v>
      </c>
      <c r="J485" s="32">
        <f t="shared" si="43"/>
        <v>85</v>
      </c>
      <c r="K485" s="33" t="str">
        <f t="shared" si="44"/>
        <v>TỐT</v>
      </c>
      <c r="L485" s="401"/>
      <c r="M485" s="357"/>
      <c r="N485" s="356"/>
      <c r="O485" s="150" t="s">
        <v>1320</v>
      </c>
    </row>
    <row r="486" spans="1:15" s="35" customFormat="1" ht="21.75" customHeight="1">
      <c r="A486" s="31">
        <f t="shared" si="42"/>
        <v>21</v>
      </c>
      <c r="B486" s="342">
        <v>2120253810</v>
      </c>
      <c r="C486" s="123" t="s">
        <v>997</v>
      </c>
      <c r="D486" s="124" t="s">
        <v>1038</v>
      </c>
      <c r="E486" s="438" t="s">
        <v>1024</v>
      </c>
      <c r="F486" s="126">
        <v>35757</v>
      </c>
      <c r="G486" s="229" t="s">
        <v>33</v>
      </c>
      <c r="H486" s="230">
        <v>85</v>
      </c>
      <c r="I486" s="230">
        <v>87</v>
      </c>
      <c r="J486" s="32">
        <f t="shared" si="43"/>
        <v>86</v>
      </c>
      <c r="K486" s="33" t="str">
        <f t="shared" si="44"/>
        <v>TỐT</v>
      </c>
      <c r="L486" s="401"/>
      <c r="M486" s="357"/>
      <c r="N486" s="356"/>
      <c r="O486" s="150" t="s">
        <v>1320</v>
      </c>
    </row>
    <row r="487" spans="1:15" s="35" customFormat="1" ht="21.75" customHeight="1">
      <c r="A487" s="31">
        <f t="shared" si="42"/>
        <v>22</v>
      </c>
      <c r="B487" s="342">
        <v>2120253813</v>
      </c>
      <c r="C487" s="123" t="s">
        <v>990</v>
      </c>
      <c r="D487" s="124" t="s">
        <v>991</v>
      </c>
      <c r="E487" s="438" t="s">
        <v>1091</v>
      </c>
      <c r="F487" s="126">
        <v>34503</v>
      </c>
      <c r="G487" s="229" t="s">
        <v>30</v>
      </c>
      <c r="H487" s="230">
        <v>92</v>
      </c>
      <c r="I487" s="230">
        <v>94</v>
      </c>
      <c r="J487" s="32">
        <f t="shared" si="43"/>
        <v>93</v>
      </c>
      <c r="K487" s="33" t="str">
        <f t="shared" si="44"/>
        <v>X SẮC</v>
      </c>
      <c r="L487" s="401"/>
      <c r="M487" s="357"/>
      <c r="N487" s="356"/>
      <c r="O487" s="150" t="s">
        <v>1580</v>
      </c>
    </row>
    <row r="488" spans="1:15" s="35" customFormat="1" ht="21.75" customHeight="1">
      <c r="A488" s="31">
        <f t="shared" si="42"/>
        <v>23</v>
      </c>
      <c r="B488" s="342">
        <v>2120253815</v>
      </c>
      <c r="C488" s="123" t="s">
        <v>993</v>
      </c>
      <c r="D488" s="124" t="s">
        <v>991</v>
      </c>
      <c r="E488" s="438" t="s">
        <v>1091</v>
      </c>
      <c r="F488" s="126">
        <v>35520</v>
      </c>
      <c r="G488" s="229" t="s">
        <v>30</v>
      </c>
      <c r="H488" s="230">
        <v>91</v>
      </c>
      <c r="I488" s="230">
        <v>74</v>
      </c>
      <c r="J488" s="32">
        <f t="shared" si="43"/>
        <v>82.5</v>
      </c>
      <c r="K488" s="33" t="str">
        <f t="shared" si="44"/>
        <v>TỐT</v>
      </c>
      <c r="L488" s="401"/>
      <c r="M488" s="357"/>
      <c r="N488" s="356"/>
      <c r="O488" s="150" t="s">
        <v>1580</v>
      </c>
    </row>
    <row r="489" spans="1:15" s="35" customFormat="1" ht="21.75" customHeight="1">
      <c r="A489" s="31">
        <f t="shared" si="42"/>
        <v>24</v>
      </c>
      <c r="B489" s="342">
        <v>2120253816</v>
      </c>
      <c r="C489" s="123" t="s">
        <v>993</v>
      </c>
      <c r="D489" s="124" t="s">
        <v>1295</v>
      </c>
      <c r="E489" s="438" t="s">
        <v>1109</v>
      </c>
      <c r="F489" s="126">
        <v>35783</v>
      </c>
      <c r="G489" s="229" t="s">
        <v>33</v>
      </c>
      <c r="H489" s="230">
        <v>88</v>
      </c>
      <c r="I489" s="230">
        <v>85</v>
      </c>
      <c r="J489" s="32">
        <f t="shared" si="43"/>
        <v>86.5</v>
      </c>
      <c r="K489" s="33" t="str">
        <f t="shared" si="44"/>
        <v>TỐT</v>
      </c>
      <c r="L489" s="401"/>
      <c r="M489" s="357"/>
      <c r="N489" s="356"/>
      <c r="O489" s="150" t="s">
        <v>1320</v>
      </c>
    </row>
    <row r="490" spans="1:15" s="35" customFormat="1" ht="21.75" customHeight="1">
      <c r="A490" s="31">
        <f t="shared" si="42"/>
        <v>25</v>
      </c>
      <c r="B490" s="342">
        <v>2120253817</v>
      </c>
      <c r="C490" s="123" t="s">
        <v>990</v>
      </c>
      <c r="D490" s="124" t="s">
        <v>1043</v>
      </c>
      <c r="E490" s="438" t="s">
        <v>1228</v>
      </c>
      <c r="F490" s="126">
        <v>35791</v>
      </c>
      <c r="G490" s="229" t="s">
        <v>32</v>
      </c>
      <c r="H490" s="230">
        <v>86</v>
      </c>
      <c r="I490" s="230">
        <v>85</v>
      </c>
      <c r="J490" s="32">
        <f t="shared" si="43"/>
        <v>85.5</v>
      </c>
      <c r="K490" s="33" t="str">
        <f t="shared" si="44"/>
        <v>TỐT</v>
      </c>
      <c r="L490" s="401"/>
      <c r="M490" s="357"/>
      <c r="N490" s="356"/>
      <c r="O490" s="150" t="s">
        <v>1494</v>
      </c>
    </row>
    <row r="491" spans="1:15" s="35" customFormat="1" ht="21.75" customHeight="1">
      <c r="A491" s="31">
        <f t="shared" si="42"/>
        <v>26</v>
      </c>
      <c r="B491" s="342">
        <v>2120253819</v>
      </c>
      <c r="C491" s="123" t="s">
        <v>990</v>
      </c>
      <c r="D491" s="124" t="s">
        <v>1006</v>
      </c>
      <c r="E491" s="438" t="s">
        <v>1087</v>
      </c>
      <c r="F491" s="126">
        <v>35642</v>
      </c>
      <c r="G491" s="229" t="s">
        <v>32</v>
      </c>
      <c r="H491" s="230">
        <v>87</v>
      </c>
      <c r="I491" s="230">
        <v>87</v>
      </c>
      <c r="J491" s="32">
        <f t="shared" si="43"/>
        <v>87</v>
      </c>
      <c r="K491" s="33" t="str">
        <f t="shared" si="44"/>
        <v>TỐT</v>
      </c>
      <c r="L491" s="401"/>
      <c r="M491" s="357"/>
      <c r="N491" s="356"/>
      <c r="O491" s="150" t="s">
        <v>1494</v>
      </c>
    </row>
    <row r="492" spans="1:15" s="35" customFormat="1" ht="21.75" customHeight="1">
      <c r="A492" s="31">
        <f t="shared" si="42"/>
        <v>27</v>
      </c>
      <c r="B492" s="342">
        <v>2120253824</v>
      </c>
      <c r="C492" s="123" t="s">
        <v>979</v>
      </c>
      <c r="D492" s="124" t="s">
        <v>1108</v>
      </c>
      <c r="E492" s="438" t="s">
        <v>1076</v>
      </c>
      <c r="F492" s="126">
        <v>35730</v>
      </c>
      <c r="G492" s="229" t="s">
        <v>30</v>
      </c>
      <c r="H492" s="230">
        <v>80</v>
      </c>
      <c r="I492" s="230">
        <v>89</v>
      </c>
      <c r="J492" s="32">
        <f t="shared" si="43"/>
        <v>84.5</v>
      </c>
      <c r="K492" s="33" t="str">
        <f t="shared" si="44"/>
        <v>TỐT</v>
      </c>
      <c r="L492" s="401"/>
      <c r="M492" s="357"/>
      <c r="N492" s="356"/>
      <c r="O492" s="150" t="s">
        <v>1580</v>
      </c>
    </row>
    <row r="493" spans="1:15" s="35" customFormat="1" ht="21.75" customHeight="1">
      <c r="A493" s="31">
        <f t="shared" si="42"/>
        <v>28</v>
      </c>
      <c r="B493" s="342">
        <v>2120253826</v>
      </c>
      <c r="C493" s="123" t="s">
        <v>990</v>
      </c>
      <c r="D493" s="124" t="s">
        <v>1006</v>
      </c>
      <c r="E493" s="438" t="s">
        <v>1102</v>
      </c>
      <c r="F493" s="126">
        <v>35262</v>
      </c>
      <c r="G493" s="229" t="s">
        <v>31</v>
      </c>
      <c r="H493" s="230">
        <v>0</v>
      </c>
      <c r="I493" s="230">
        <v>0</v>
      </c>
      <c r="J493" s="32">
        <f t="shared" si="43"/>
        <v>0</v>
      </c>
      <c r="K493" s="33" t="str">
        <f t="shared" si="44"/>
        <v>KÉM</v>
      </c>
      <c r="L493" s="401"/>
      <c r="M493" s="357" t="s">
        <v>1678</v>
      </c>
      <c r="N493" s="356" t="s">
        <v>1585</v>
      </c>
      <c r="O493" s="150" t="s">
        <v>1391</v>
      </c>
    </row>
    <row r="494" spans="1:15" s="35" customFormat="1" ht="21.75" customHeight="1">
      <c r="A494" s="31">
        <f t="shared" si="42"/>
        <v>29</v>
      </c>
      <c r="B494" s="342">
        <v>2120253828</v>
      </c>
      <c r="C494" s="123" t="s">
        <v>1019</v>
      </c>
      <c r="D494" s="124" t="s">
        <v>1035</v>
      </c>
      <c r="E494" s="438" t="s">
        <v>1303</v>
      </c>
      <c r="F494" s="126">
        <v>35330</v>
      </c>
      <c r="G494" s="229" t="s">
        <v>30</v>
      </c>
      <c r="H494" s="230">
        <v>75</v>
      </c>
      <c r="I494" s="230">
        <v>89</v>
      </c>
      <c r="J494" s="32">
        <f t="shared" si="43"/>
        <v>82</v>
      </c>
      <c r="K494" s="33" t="str">
        <f t="shared" si="44"/>
        <v>TỐT</v>
      </c>
      <c r="L494" s="401"/>
      <c r="M494" s="357"/>
      <c r="N494" s="356"/>
      <c r="O494" s="150" t="s">
        <v>1580</v>
      </c>
    </row>
    <row r="495" spans="1:15" s="35" customFormat="1" ht="21.75" customHeight="1">
      <c r="A495" s="31">
        <f t="shared" si="42"/>
        <v>30</v>
      </c>
      <c r="B495" s="342">
        <v>2120253830</v>
      </c>
      <c r="C495" s="123" t="s">
        <v>990</v>
      </c>
      <c r="D495" s="124" t="s">
        <v>1074</v>
      </c>
      <c r="E495" s="438" t="s">
        <v>1109</v>
      </c>
      <c r="F495" s="126">
        <v>35698</v>
      </c>
      <c r="G495" s="229" t="s">
        <v>30</v>
      </c>
      <c r="H495" s="230">
        <v>88</v>
      </c>
      <c r="I495" s="230">
        <v>83</v>
      </c>
      <c r="J495" s="32">
        <f t="shared" si="43"/>
        <v>85.5</v>
      </c>
      <c r="K495" s="33" t="str">
        <f t="shared" si="44"/>
        <v>TỐT</v>
      </c>
      <c r="L495" s="401"/>
      <c r="M495" s="357"/>
      <c r="N495" s="356"/>
      <c r="O495" s="150" t="s">
        <v>1580</v>
      </c>
    </row>
    <row r="496" spans="1:15" s="35" customFormat="1" ht="21.75" customHeight="1">
      <c r="A496" s="31">
        <f t="shared" si="42"/>
        <v>31</v>
      </c>
      <c r="B496" s="342">
        <v>2120253836</v>
      </c>
      <c r="C496" s="123" t="s">
        <v>997</v>
      </c>
      <c r="D496" s="124" t="s">
        <v>988</v>
      </c>
      <c r="E496" s="438" t="s">
        <v>1102</v>
      </c>
      <c r="F496" s="126">
        <v>35651</v>
      </c>
      <c r="G496" s="229" t="s">
        <v>32</v>
      </c>
      <c r="H496" s="230">
        <v>87</v>
      </c>
      <c r="I496" s="230">
        <v>87</v>
      </c>
      <c r="J496" s="32">
        <f t="shared" si="43"/>
        <v>87</v>
      </c>
      <c r="K496" s="33" t="str">
        <f t="shared" si="44"/>
        <v>TỐT</v>
      </c>
      <c r="L496" s="401"/>
      <c r="M496" s="357"/>
      <c r="N496" s="356"/>
      <c r="O496" s="150" t="s">
        <v>1494</v>
      </c>
    </row>
    <row r="497" spans="1:15" s="35" customFormat="1" ht="21.75" customHeight="1">
      <c r="A497" s="31">
        <f t="shared" si="42"/>
        <v>32</v>
      </c>
      <c r="B497" s="342">
        <v>2120253839</v>
      </c>
      <c r="C497" s="123" t="s">
        <v>990</v>
      </c>
      <c r="D497" s="124" t="s">
        <v>1017</v>
      </c>
      <c r="E497" s="438" t="s">
        <v>1083</v>
      </c>
      <c r="F497" s="126">
        <v>35488</v>
      </c>
      <c r="G497" s="229" t="s">
        <v>31</v>
      </c>
      <c r="H497" s="230">
        <v>86</v>
      </c>
      <c r="I497" s="230">
        <v>90</v>
      </c>
      <c r="J497" s="32">
        <f t="shared" si="43"/>
        <v>88</v>
      </c>
      <c r="K497" s="33" t="str">
        <f t="shared" si="44"/>
        <v>TỐT</v>
      </c>
      <c r="L497" s="401"/>
      <c r="M497" s="357"/>
      <c r="N497" s="356"/>
      <c r="O497" s="150" t="s">
        <v>1391</v>
      </c>
    </row>
    <row r="498" spans="1:15" s="35" customFormat="1" ht="21.75" customHeight="1">
      <c r="A498" s="31">
        <f t="shared" si="42"/>
        <v>33</v>
      </c>
      <c r="B498" s="342">
        <v>2120253846</v>
      </c>
      <c r="C498" s="123" t="s">
        <v>999</v>
      </c>
      <c r="D498" s="124" t="s">
        <v>1011</v>
      </c>
      <c r="E498" s="438" t="s">
        <v>1099</v>
      </c>
      <c r="F498" s="126">
        <v>35739</v>
      </c>
      <c r="G498" s="229" t="s">
        <v>32</v>
      </c>
      <c r="H498" s="230">
        <v>87</v>
      </c>
      <c r="I498" s="230">
        <v>90</v>
      </c>
      <c r="J498" s="32">
        <f t="shared" ref="J498:J529" si="45">(H498+I498)/2</f>
        <v>88.5</v>
      </c>
      <c r="K498" s="33" t="str">
        <f t="shared" ref="K498:K529" si="46">IF(J498&gt;=90,"X SẮC",IF(J498&gt;=80,"TỐT",IF(J498&gt;=65,"KHÁ",IF(J498&gt;=50,"T. BÌNH",IF(J498&gt;=35,"YẾU","KÉM")))))</f>
        <v>TỐT</v>
      </c>
      <c r="L498" s="401"/>
      <c r="M498" s="357"/>
      <c r="N498" s="356"/>
      <c r="O498" s="150" t="s">
        <v>1494</v>
      </c>
    </row>
    <row r="499" spans="1:15" s="35" customFormat="1" ht="21.75" customHeight="1">
      <c r="A499" s="31">
        <f t="shared" si="42"/>
        <v>34</v>
      </c>
      <c r="B499" s="342">
        <v>2120253847</v>
      </c>
      <c r="C499" s="123" t="s">
        <v>990</v>
      </c>
      <c r="D499" s="124" t="s">
        <v>1553</v>
      </c>
      <c r="E499" s="438" t="s">
        <v>1356</v>
      </c>
      <c r="F499" s="126">
        <v>35608</v>
      </c>
      <c r="G499" s="229" t="s">
        <v>30</v>
      </c>
      <c r="H499" s="230">
        <v>94</v>
      </c>
      <c r="I499" s="230">
        <v>89</v>
      </c>
      <c r="J499" s="32">
        <f t="shared" si="45"/>
        <v>91.5</v>
      </c>
      <c r="K499" s="33" t="str">
        <f t="shared" si="46"/>
        <v>X SẮC</v>
      </c>
      <c r="L499" s="401"/>
      <c r="M499" s="357"/>
      <c r="N499" s="356"/>
      <c r="O499" s="150" t="s">
        <v>1580</v>
      </c>
    </row>
    <row r="500" spans="1:15" s="35" customFormat="1" ht="21.75" customHeight="1">
      <c r="A500" s="31">
        <f t="shared" si="42"/>
        <v>35</v>
      </c>
      <c r="B500" s="342">
        <v>2120253851</v>
      </c>
      <c r="C500" s="123" t="s">
        <v>1052</v>
      </c>
      <c r="D500" s="124" t="s">
        <v>979</v>
      </c>
      <c r="E500" s="438" t="s">
        <v>1073</v>
      </c>
      <c r="F500" s="126">
        <v>35494</v>
      </c>
      <c r="G500" s="229" t="s">
        <v>31</v>
      </c>
      <c r="H500" s="230">
        <v>87</v>
      </c>
      <c r="I500" s="230">
        <v>100</v>
      </c>
      <c r="J500" s="32">
        <f t="shared" si="45"/>
        <v>93.5</v>
      </c>
      <c r="K500" s="33" t="str">
        <f t="shared" si="46"/>
        <v>X SẮC</v>
      </c>
      <c r="L500" s="401"/>
      <c r="M500" s="357"/>
      <c r="N500" s="356"/>
      <c r="O500" s="150" t="s">
        <v>1391</v>
      </c>
    </row>
    <row r="501" spans="1:15" s="35" customFormat="1" ht="21.75" customHeight="1">
      <c r="A501" s="31">
        <f t="shared" si="42"/>
        <v>36</v>
      </c>
      <c r="B501" s="342">
        <v>2120253864</v>
      </c>
      <c r="C501" s="123" t="s">
        <v>1052</v>
      </c>
      <c r="D501" s="124" t="s">
        <v>991</v>
      </c>
      <c r="E501" s="438" t="s">
        <v>1120</v>
      </c>
      <c r="F501" s="126">
        <v>35481</v>
      </c>
      <c r="G501" s="229" t="s">
        <v>33</v>
      </c>
      <c r="H501" s="230">
        <v>83</v>
      </c>
      <c r="I501" s="230">
        <v>85</v>
      </c>
      <c r="J501" s="32">
        <f t="shared" si="45"/>
        <v>84</v>
      </c>
      <c r="K501" s="33" t="str">
        <f t="shared" si="46"/>
        <v>TỐT</v>
      </c>
      <c r="L501" s="401"/>
      <c r="M501" s="357"/>
      <c r="N501" s="356"/>
      <c r="O501" s="150" t="s">
        <v>1320</v>
      </c>
    </row>
    <row r="502" spans="1:15" s="35" customFormat="1" ht="21.75" customHeight="1">
      <c r="A502" s="31">
        <f t="shared" si="42"/>
        <v>37</v>
      </c>
      <c r="B502" s="342">
        <v>2120253875</v>
      </c>
      <c r="C502" s="123" t="s">
        <v>990</v>
      </c>
      <c r="D502" s="124" t="s">
        <v>1128</v>
      </c>
      <c r="E502" s="438" t="s">
        <v>1183</v>
      </c>
      <c r="F502" s="126">
        <v>35517</v>
      </c>
      <c r="G502" s="229" t="s">
        <v>30</v>
      </c>
      <c r="H502" s="230">
        <v>94</v>
      </c>
      <c r="I502" s="230">
        <v>94</v>
      </c>
      <c r="J502" s="32">
        <f t="shared" si="45"/>
        <v>94</v>
      </c>
      <c r="K502" s="33" t="str">
        <f t="shared" si="46"/>
        <v>X SẮC</v>
      </c>
      <c r="L502" s="401"/>
      <c r="M502" s="357"/>
      <c r="N502" s="356"/>
      <c r="O502" s="150" t="s">
        <v>1580</v>
      </c>
    </row>
    <row r="503" spans="1:15" s="35" customFormat="1" ht="21.75" customHeight="1">
      <c r="A503" s="31">
        <f t="shared" si="42"/>
        <v>38</v>
      </c>
      <c r="B503" s="342">
        <v>2120253876</v>
      </c>
      <c r="C503" s="123" t="s">
        <v>1032</v>
      </c>
      <c r="D503" s="124" t="s">
        <v>1128</v>
      </c>
      <c r="E503" s="438" t="s">
        <v>1183</v>
      </c>
      <c r="F503" s="126">
        <v>35567</v>
      </c>
      <c r="G503" s="229" t="s">
        <v>32</v>
      </c>
      <c r="H503" s="230">
        <v>87</v>
      </c>
      <c r="I503" s="230">
        <v>85</v>
      </c>
      <c r="J503" s="32">
        <f t="shared" si="45"/>
        <v>86</v>
      </c>
      <c r="K503" s="33" t="str">
        <f t="shared" si="46"/>
        <v>TỐT</v>
      </c>
      <c r="L503" s="401"/>
      <c r="M503" s="357"/>
      <c r="N503" s="356"/>
      <c r="O503" s="150" t="s">
        <v>1494</v>
      </c>
    </row>
    <row r="504" spans="1:15" s="35" customFormat="1" ht="21.75" customHeight="1">
      <c r="A504" s="31">
        <f t="shared" si="42"/>
        <v>39</v>
      </c>
      <c r="B504" s="342">
        <v>2120253878</v>
      </c>
      <c r="C504" s="123" t="s">
        <v>990</v>
      </c>
      <c r="D504" s="124" t="s">
        <v>1286</v>
      </c>
      <c r="E504" s="438" t="s">
        <v>1215</v>
      </c>
      <c r="F504" s="126">
        <v>35465</v>
      </c>
      <c r="G504" s="229" t="s">
        <v>32</v>
      </c>
      <c r="H504" s="230">
        <v>90</v>
      </c>
      <c r="I504" s="230">
        <v>90</v>
      </c>
      <c r="J504" s="32">
        <f t="shared" si="45"/>
        <v>90</v>
      </c>
      <c r="K504" s="33" t="str">
        <f t="shared" si="46"/>
        <v>X SẮC</v>
      </c>
      <c r="L504" s="401"/>
      <c r="M504" s="357"/>
      <c r="N504" s="356"/>
      <c r="O504" s="150" t="s">
        <v>1494</v>
      </c>
    </row>
    <row r="505" spans="1:15" s="35" customFormat="1" ht="21.75" customHeight="1">
      <c r="A505" s="31">
        <f t="shared" si="42"/>
        <v>40</v>
      </c>
      <c r="B505" s="342">
        <v>2120253879</v>
      </c>
      <c r="C505" s="123" t="s">
        <v>1070</v>
      </c>
      <c r="D505" s="124" t="s">
        <v>1022</v>
      </c>
      <c r="E505" s="438" t="s">
        <v>1228</v>
      </c>
      <c r="F505" s="126">
        <v>35273</v>
      </c>
      <c r="G505" s="229" t="s">
        <v>31</v>
      </c>
      <c r="H505" s="230">
        <v>88</v>
      </c>
      <c r="I505" s="230">
        <v>98</v>
      </c>
      <c r="J505" s="32">
        <f t="shared" si="45"/>
        <v>93</v>
      </c>
      <c r="K505" s="33" t="str">
        <f t="shared" si="46"/>
        <v>X SẮC</v>
      </c>
      <c r="L505" s="401"/>
      <c r="M505" s="357"/>
      <c r="N505" s="356"/>
      <c r="O505" s="150" t="s">
        <v>1391</v>
      </c>
    </row>
    <row r="506" spans="1:15" s="35" customFormat="1" ht="21.75" customHeight="1">
      <c r="A506" s="31">
        <f t="shared" si="42"/>
        <v>41</v>
      </c>
      <c r="B506" s="342">
        <v>2120253885</v>
      </c>
      <c r="C506" s="123" t="s">
        <v>993</v>
      </c>
      <c r="D506" s="124" t="s">
        <v>1050</v>
      </c>
      <c r="E506" s="438" t="s">
        <v>1098</v>
      </c>
      <c r="F506" s="126">
        <v>35721</v>
      </c>
      <c r="G506" s="229" t="s">
        <v>31</v>
      </c>
      <c r="H506" s="230">
        <v>94</v>
      </c>
      <c r="I506" s="230">
        <v>100</v>
      </c>
      <c r="J506" s="32">
        <f t="shared" si="45"/>
        <v>97</v>
      </c>
      <c r="K506" s="33" t="str">
        <f t="shared" si="46"/>
        <v>X SẮC</v>
      </c>
      <c r="L506" s="401"/>
      <c r="M506" s="357"/>
      <c r="N506" s="356"/>
      <c r="O506" s="150" t="s">
        <v>1391</v>
      </c>
    </row>
    <row r="507" spans="1:15" s="35" customFormat="1" ht="21.75" customHeight="1">
      <c r="A507" s="31">
        <f t="shared" si="42"/>
        <v>42</v>
      </c>
      <c r="B507" s="342">
        <v>2120253886</v>
      </c>
      <c r="C507" s="123" t="s">
        <v>987</v>
      </c>
      <c r="D507" s="124" t="s">
        <v>1556</v>
      </c>
      <c r="E507" s="438" t="s">
        <v>1260</v>
      </c>
      <c r="F507" s="126">
        <v>35756</v>
      </c>
      <c r="G507" s="229" t="s">
        <v>30</v>
      </c>
      <c r="H507" s="230">
        <v>94</v>
      </c>
      <c r="I507" s="230">
        <v>96</v>
      </c>
      <c r="J507" s="32">
        <f t="shared" si="45"/>
        <v>95</v>
      </c>
      <c r="K507" s="33" t="str">
        <f t="shared" si="46"/>
        <v>X SẮC</v>
      </c>
      <c r="L507" s="401"/>
      <c r="M507" s="357"/>
      <c r="N507" s="356"/>
      <c r="O507" s="150" t="s">
        <v>1580</v>
      </c>
    </row>
    <row r="508" spans="1:15" s="35" customFormat="1" ht="21.75" customHeight="1">
      <c r="A508" s="31">
        <f t="shared" si="42"/>
        <v>43</v>
      </c>
      <c r="B508" s="342">
        <v>2120253888</v>
      </c>
      <c r="C508" s="123" t="s">
        <v>1070</v>
      </c>
      <c r="D508" s="124" t="s">
        <v>991</v>
      </c>
      <c r="E508" s="438" t="s">
        <v>1091</v>
      </c>
      <c r="F508" s="126">
        <v>35058</v>
      </c>
      <c r="G508" s="229" t="s">
        <v>32</v>
      </c>
      <c r="H508" s="230">
        <v>87</v>
      </c>
      <c r="I508" s="230">
        <v>90</v>
      </c>
      <c r="J508" s="32">
        <f t="shared" si="45"/>
        <v>88.5</v>
      </c>
      <c r="K508" s="33" t="str">
        <f t="shared" si="46"/>
        <v>TỐT</v>
      </c>
      <c r="L508" s="401"/>
      <c r="M508" s="357"/>
      <c r="N508" s="356"/>
      <c r="O508" s="150" t="s">
        <v>1494</v>
      </c>
    </row>
    <row r="509" spans="1:15" s="35" customFormat="1" ht="21.75" customHeight="1">
      <c r="A509" s="31">
        <f t="shared" si="42"/>
        <v>44</v>
      </c>
      <c r="B509" s="342">
        <v>2120253889</v>
      </c>
      <c r="C509" s="123" t="s">
        <v>1150</v>
      </c>
      <c r="D509" s="124" t="s">
        <v>1296</v>
      </c>
      <c r="E509" s="438" t="s">
        <v>1109</v>
      </c>
      <c r="F509" s="126">
        <v>35434</v>
      </c>
      <c r="G509" s="229" t="s">
        <v>33</v>
      </c>
      <c r="H509" s="230">
        <v>78</v>
      </c>
      <c r="I509" s="230">
        <v>80</v>
      </c>
      <c r="J509" s="32">
        <f t="shared" si="45"/>
        <v>79</v>
      </c>
      <c r="K509" s="33" t="str">
        <f t="shared" si="46"/>
        <v>KHÁ</v>
      </c>
      <c r="L509" s="401"/>
      <c r="M509" s="357"/>
      <c r="N509" s="356"/>
      <c r="O509" s="150" t="s">
        <v>1320</v>
      </c>
    </row>
    <row r="510" spans="1:15" s="35" customFormat="1" ht="21.75" customHeight="1">
      <c r="A510" s="31">
        <f t="shared" si="42"/>
        <v>45</v>
      </c>
      <c r="B510" s="342">
        <v>2120253893</v>
      </c>
      <c r="C510" s="123" t="s">
        <v>979</v>
      </c>
      <c r="D510" s="124" t="s">
        <v>1048</v>
      </c>
      <c r="E510" s="438" t="s">
        <v>1034</v>
      </c>
      <c r="F510" s="126">
        <v>35728</v>
      </c>
      <c r="G510" s="229" t="s">
        <v>33</v>
      </c>
      <c r="H510" s="230">
        <v>83</v>
      </c>
      <c r="I510" s="230">
        <v>87</v>
      </c>
      <c r="J510" s="32">
        <f t="shared" si="45"/>
        <v>85</v>
      </c>
      <c r="K510" s="33" t="str">
        <f t="shared" si="46"/>
        <v>TỐT</v>
      </c>
      <c r="L510" s="401"/>
      <c r="M510" s="357"/>
      <c r="N510" s="356"/>
      <c r="O510" s="150" t="s">
        <v>1320</v>
      </c>
    </row>
    <row r="511" spans="1:15" s="35" customFormat="1" ht="21.75" customHeight="1">
      <c r="A511" s="31">
        <f t="shared" si="42"/>
        <v>46</v>
      </c>
      <c r="B511" s="342">
        <v>2120253896</v>
      </c>
      <c r="C511" s="123" t="s">
        <v>993</v>
      </c>
      <c r="D511" s="124" t="s">
        <v>988</v>
      </c>
      <c r="E511" s="438" t="s">
        <v>1470</v>
      </c>
      <c r="F511" s="126">
        <v>35492</v>
      </c>
      <c r="G511" s="229" t="s">
        <v>32</v>
      </c>
      <c r="H511" s="230">
        <v>97</v>
      </c>
      <c r="I511" s="230">
        <v>95</v>
      </c>
      <c r="J511" s="32">
        <f t="shared" si="45"/>
        <v>96</v>
      </c>
      <c r="K511" s="33" t="str">
        <f t="shared" si="46"/>
        <v>X SẮC</v>
      </c>
      <c r="L511" s="401"/>
      <c r="M511" s="357"/>
      <c r="N511" s="356"/>
      <c r="O511" s="150" t="s">
        <v>1494</v>
      </c>
    </row>
    <row r="512" spans="1:15" s="35" customFormat="1" ht="21.75" customHeight="1">
      <c r="A512" s="31">
        <f t="shared" si="42"/>
        <v>47</v>
      </c>
      <c r="B512" s="342">
        <v>2120253900</v>
      </c>
      <c r="C512" s="123" t="s">
        <v>990</v>
      </c>
      <c r="D512" s="124" t="s">
        <v>1552</v>
      </c>
      <c r="E512" s="438" t="s">
        <v>1020</v>
      </c>
      <c r="F512" s="126">
        <v>35703</v>
      </c>
      <c r="G512" s="229" t="s">
        <v>30</v>
      </c>
      <c r="H512" s="230">
        <v>72</v>
      </c>
      <c r="I512" s="230">
        <v>71</v>
      </c>
      <c r="J512" s="32">
        <f t="shared" si="45"/>
        <v>71.5</v>
      </c>
      <c r="K512" s="33" t="str">
        <f t="shared" si="46"/>
        <v>KHÁ</v>
      </c>
      <c r="L512" s="401"/>
      <c r="M512" s="357"/>
      <c r="N512" s="356"/>
      <c r="O512" s="150" t="s">
        <v>1580</v>
      </c>
    </row>
    <row r="513" spans="1:15" s="35" customFormat="1" ht="21.75" customHeight="1">
      <c r="A513" s="31">
        <f t="shared" si="42"/>
        <v>48</v>
      </c>
      <c r="B513" s="342">
        <v>2120253905</v>
      </c>
      <c r="C513" s="123" t="s">
        <v>1019</v>
      </c>
      <c r="D513" s="124" t="s">
        <v>1022</v>
      </c>
      <c r="E513" s="438" t="s">
        <v>1091</v>
      </c>
      <c r="F513" s="126">
        <v>35761</v>
      </c>
      <c r="G513" s="229" t="s">
        <v>32</v>
      </c>
      <c r="H513" s="230">
        <v>87</v>
      </c>
      <c r="I513" s="230">
        <v>85</v>
      </c>
      <c r="J513" s="32">
        <f t="shared" si="45"/>
        <v>86</v>
      </c>
      <c r="K513" s="33" t="str">
        <f t="shared" si="46"/>
        <v>TỐT</v>
      </c>
      <c r="L513" s="401"/>
      <c r="M513" s="357"/>
      <c r="N513" s="356"/>
      <c r="O513" s="150" t="s">
        <v>1494</v>
      </c>
    </row>
    <row r="514" spans="1:15" s="35" customFormat="1" ht="21.75" customHeight="1">
      <c r="A514" s="31">
        <f t="shared" si="42"/>
        <v>49</v>
      </c>
      <c r="B514" s="342">
        <v>2120255991</v>
      </c>
      <c r="C514" s="123" t="s">
        <v>1175</v>
      </c>
      <c r="D514" s="124" t="s">
        <v>1551</v>
      </c>
      <c r="E514" s="438" t="s">
        <v>1133</v>
      </c>
      <c r="F514" s="126">
        <v>35431</v>
      </c>
      <c r="G514" s="229" t="s">
        <v>30</v>
      </c>
      <c r="H514" s="230">
        <v>80</v>
      </c>
      <c r="I514" s="230">
        <v>88</v>
      </c>
      <c r="J514" s="32">
        <f t="shared" si="45"/>
        <v>84</v>
      </c>
      <c r="K514" s="33" t="str">
        <f t="shared" si="46"/>
        <v>TỐT</v>
      </c>
      <c r="L514" s="401"/>
      <c r="M514" s="357"/>
      <c r="N514" s="356"/>
      <c r="O514" s="150" t="s">
        <v>1580</v>
      </c>
    </row>
    <row r="515" spans="1:15" s="35" customFormat="1" ht="21.75" customHeight="1">
      <c r="A515" s="31">
        <f t="shared" si="42"/>
        <v>50</v>
      </c>
      <c r="B515" s="342">
        <v>2120255992</v>
      </c>
      <c r="C515" s="123" t="s">
        <v>979</v>
      </c>
      <c r="D515" s="124" t="s">
        <v>1047</v>
      </c>
      <c r="E515" s="438" t="s">
        <v>1133</v>
      </c>
      <c r="F515" s="126">
        <v>35184</v>
      </c>
      <c r="G515" s="229" t="s">
        <v>33</v>
      </c>
      <c r="H515" s="230">
        <v>88</v>
      </c>
      <c r="I515" s="230">
        <v>87</v>
      </c>
      <c r="J515" s="32">
        <f t="shared" si="45"/>
        <v>87.5</v>
      </c>
      <c r="K515" s="33" t="str">
        <f t="shared" si="46"/>
        <v>TỐT</v>
      </c>
      <c r="L515" s="401"/>
      <c r="M515" s="357"/>
      <c r="N515" s="356"/>
      <c r="O515" s="150" t="s">
        <v>1320</v>
      </c>
    </row>
    <row r="516" spans="1:15" s="35" customFormat="1" ht="21.75" customHeight="1">
      <c r="A516" s="31">
        <f t="shared" si="42"/>
        <v>51</v>
      </c>
      <c r="B516" s="342">
        <v>2120256011</v>
      </c>
      <c r="C516" s="123" t="s">
        <v>990</v>
      </c>
      <c r="D516" s="124" t="s">
        <v>1286</v>
      </c>
      <c r="E516" s="438" t="s">
        <v>1045</v>
      </c>
      <c r="F516" s="126">
        <v>35590</v>
      </c>
      <c r="G516" s="229" t="s">
        <v>32</v>
      </c>
      <c r="H516" s="230">
        <v>86</v>
      </c>
      <c r="I516" s="230">
        <v>85</v>
      </c>
      <c r="J516" s="32">
        <f t="shared" si="45"/>
        <v>85.5</v>
      </c>
      <c r="K516" s="33" t="str">
        <f t="shared" si="46"/>
        <v>TỐT</v>
      </c>
      <c r="L516" s="401"/>
      <c r="M516" s="357"/>
      <c r="N516" s="356"/>
      <c r="O516" s="150" t="s">
        <v>1494</v>
      </c>
    </row>
    <row r="517" spans="1:15" s="35" customFormat="1" ht="21.75" customHeight="1">
      <c r="A517" s="31">
        <f t="shared" si="42"/>
        <v>52</v>
      </c>
      <c r="B517" s="342">
        <v>2120256016</v>
      </c>
      <c r="C517" s="123" t="s">
        <v>990</v>
      </c>
      <c r="D517" s="124" t="s">
        <v>1203</v>
      </c>
      <c r="E517" s="438" t="s">
        <v>1053</v>
      </c>
      <c r="F517" s="126">
        <v>35515</v>
      </c>
      <c r="G517" s="229" t="s">
        <v>30</v>
      </c>
      <c r="H517" s="230">
        <v>93</v>
      </c>
      <c r="I517" s="230">
        <v>86</v>
      </c>
      <c r="J517" s="32">
        <f t="shared" si="45"/>
        <v>89.5</v>
      </c>
      <c r="K517" s="33" t="str">
        <f t="shared" si="46"/>
        <v>TỐT</v>
      </c>
      <c r="L517" s="401"/>
      <c r="M517" s="357"/>
      <c r="N517" s="356"/>
      <c r="O517" s="150" t="s">
        <v>1580</v>
      </c>
    </row>
    <row r="518" spans="1:15" s="35" customFormat="1" ht="21.75" customHeight="1">
      <c r="A518" s="31">
        <f t="shared" si="42"/>
        <v>53</v>
      </c>
      <c r="B518" s="342">
        <v>2120256018</v>
      </c>
      <c r="C518" s="123" t="s">
        <v>987</v>
      </c>
      <c r="D518" s="124" t="s">
        <v>1080</v>
      </c>
      <c r="E518" s="438" t="s">
        <v>1056</v>
      </c>
      <c r="F518" s="126">
        <v>35710</v>
      </c>
      <c r="G518" s="229" t="s">
        <v>31</v>
      </c>
      <c r="H518" s="230">
        <v>77</v>
      </c>
      <c r="I518" s="230">
        <v>88</v>
      </c>
      <c r="J518" s="32">
        <f t="shared" si="45"/>
        <v>82.5</v>
      </c>
      <c r="K518" s="33" t="str">
        <f t="shared" si="46"/>
        <v>TỐT</v>
      </c>
      <c r="L518" s="401"/>
      <c r="M518" s="357"/>
      <c r="N518" s="356"/>
      <c r="O518" s="150" t="s">
        <v>1391</v>
      </c>
    </row>
    <row r="519" spans="1:15" s="35" customFormat="1" ht="21.75" customHeight="1">
      <c r="A519" s="31">
        <f t="shared" si="42"/>
        <v>54</v>
      </c>
      <c r="B519" s="342">
        <v>2120256030</v>
      </c>
      <c r="C519" s="123" t="s">
        <v>990</v>
      </c>
      <c r="D519" s="124" t="s">
        <v>1128</v>
      </c>
      <c r="E519" s="438" t="s">
        <v>1183</v>
      </c>
      <c r="F519" s="126">
        <v>35394</v>
      </c>
      <c r="G519" s="229" t="s">
        <v>31</v>
      </c>
      <c r="H519" s="230">
        <v>0</v>
      </c>
      <c r="I519" s="230">
        <v>0</v>
      </c>
      <c r="J519" s="32">
        <f t="shared" si="45"/>
        <v>0</v>
      </c>
      <c r="K519" s="33" t="str">
        <f t="shared" si="46"/>
        <v>KÉM</v>
      </c>
      <c r="L519" s="357" t="s">
        <v>1678</v>
      </c>
      <c r="M519" s="357" t="s">
        <v>1678</v>
      </c>
      <c r="N519" s="356" t="s">
        <v>1584</v>
      </c>
      <c r="O519" s="150" t="s">
        <v>1391</v>
      </c>
    </row>
    <row r="520" spans="1:15" s="35" customFormat="1" ht="21.75" customHeight="1">
      <c r="A520" s="31">
        <f t="shared" si="42"/>
        <v>55</v>
      </c>
      <c r="B520" s="342">
        <v>2120256032</v>
      </c>
      <c r="C520" s="123" t="s">
        <v>1030</v>
      </c>
      <c r="D520" s="124" t="s">
        <v>1249</v>
      </c>
      <c r="E520" s="438" t="s">
        <v>1073</v>
      </c>
      <c r="F520" s="126">
        <v>34363</v>
      </c>
      <c r="G520" s="229" t="s">
        <v>30</v>
      </c>
      <c r="H520" s="230">
        <v>82</v>
      </c>
      <c r="I520" s="230">
        <v>88</v>
      </c>
      <c r="J520" s="32">
        <f t="shared" si="45"/>
        <v>85</v>
      </c>
      <c r="K520" s="33" t="str">
        <f t="shared" si="46"/>
        <v>TỐT</v>
      </c>
      <c r="L520" s="401"/>
      <c r="M520" s="357"/>
      <c r="N520" s="356"/>
      <c r="O520" s="150" t="s">
        <v>1580</v>
      </c>
    </row>
    <row r="521" spans="1:15" s="35" customFormat="1" ht="21.75" customHeight="1">
      <c r="A521" s="31">
        <f t="shared" si="42"/>
        <v>56</v>
      </c>
      <c r="B521" s="342">
        <v>2120256033</v>
      </c>
      <c r="C521" s="123" t="s">
        <v>990</v>
      </c>
      <c r="D521" s="124" t="s">
        <v>1105</v>
      </c>
      <c r="E521" s="438" t="s">
        <v>1073</v>
      </c>
      <c r="F521" s="126">
        <v>35792</v>
      </c>
      <c r="G521" s="229" t="s">
        <v>32</v>
      </c>
      <c r="H521" s="230">
        <v>87</v>
      </c>
      <c r="I521" s="230">
        <v>87</v>
      </c>
      <c r="J521" s="32">
        <f t="shared" si="45"/>
        <v>87</v>
      </c>
      <c r="K521" s="33" t="str">
        <f t="shared" si="46"/>
        <v>TỐT</v>
      </c>
      <c r="L521" s="401"/>
      <c r="M521" s="357"/>
      <c r="N521" s="356"/>
      <c r="O521" s="150" t="s">
        <v>1494</v>
      </c>
    </row>
    <row r="522" spans="1:15" s="35" customFormat="1" ht="21.75" customHeight="1">
      <c r="A522" s="31">
        <f t="shared" si="42"/>
        <v>57</v>
      </c>
      <c r="B522" s="342">
        <v>2120256051</v>
      </c>
      <c r="C522" s="123" t="s">
        <v>990</v>
      </c>
      <c r="D522" s="124" t="s">
        <v>1467</v>
      </c>
      <c r="E522" s="438" t="s">
        <v>1468</v>
      </c>
      <c r="F522" s="126">
        <v>35587</v>
      </c>
      <c r="G522" s="229" t="s">
        <v>32</v>
      </c>
      <c r="H522" s="230">
        <v>87</v>
      </c>
      <c r="I522" s="230">
        <v>87</v>
      </c>
      <c r="J522" s="32">
        <f t="shared" si="45"/>
        <v>87</v>
      </c>
      <c r="K522" s="33" t="str">
        <f t="shared" si="46"/>
        <v>TỐT</v>
      </c>
      <c r="L522" s="401"/>
      <c r="M522" s="357"/>
      <c r="N522" s="356"/>
      <c r="O522" s="150" t="s">
        <v>1494</v>
      </c>
    </row>
    <row r="523" spans="1:15" s="35" customFormat="1" ht="21.75" customHeight="1">
      <c r="A523" s="31">
        <f t="shared" si="42"/>
        <v>58</v>
      </c>
      <c r="B523" s="342">
        <v>2120256058</v>
      </c>
      <c r="C523" s="123" t="s">
        <v>997</v>
      </c>
      <c r="D523" s="124" t="s">
        <v>1022</v>
      </c>
      <c r="E523" s="438" t="s">
        <v>1091</v>
      </c>
      <c r="F523" s="126">
        <v>35772</v>
      </c>
      <c r="G523" s="229" t="s">
        <v>30</v>
      </c>
      <c r="H523" s="230">
        <v>94</v>
      </c>
      <c r="I523" s="230">
        <v>89</v>
      </c>
      <c r="J523" s="32">
        <f t="shared" si="45"/>
        <v>91.5</v>
      </c>
      <c r="K523" s="33" t="str">
        <f t="shared" si="46"/>
        <v>X SẮC</v>
      </c>
      <c r="L523" s="401"/>
      <c r="M523" s="357"/>
      <c r="N523" s="356"/>
      <c r="O523" s="150" t="s">
        <v>1580</v>
      </c>
    </row>
    <row r="524" spans="1:15" s="35" customFormat="1" ht="21.75" customHeight="1">
      <c r="A524" s="31">
        <f t="shared" si="42"/>
        <v>59</v>
      </c>
      <c r="B524" s="342">
        <v>2120256066</v>
      </c>
      <c r="C524" s="123" t="s">
        <v>990</v>
      </c>
      <c r="D524" s="124" t="s">
        <v>1557</v>
      </c>
      <c r="E524" s="438" t="s">
        <v>1102</v>
      </c>
      <c r="F524" s="126">
        <v>35434</v>
      </c>
      <c r="G524" s="229" t="s">
        <v>30</v>
      </c>
      <c r="H524" s="230">
        <v>95</v>
      </c>
      <c r="I524" s="230">
        <v>89</v>
      </c>
      <c r="J524" s="32">
        <f t="shared" si="45"/>
        <v>92</v>
      </c>
      <c r="K524" s="33" t="str">
        <f t="shared" si="46"/>
        <v>X SẮC</v>
      </c>
      <c r="L524" s="401"/>
      <c r="M524" s="357"/>
      <c r="N524" s="356"/>
      <c r="O524" s="150" t="s">
        <v>1580</v>
      </c>
    </row>
    <row r="525" spans="1:15" s="35" customFormat="1" ht="21.75" customHeight="1">
      <c r="A525" s="31">
        <f t="shared" si="42"/>
        <v>60</v>
      </c>
      <c r="B525" s="342">
        <v>2120256067</v>
      </c>
      <c r="C525" s="123" t="s">
        <v>987</v>
      </c>
      <c r="D525" s="124" t="s">
        <v>1401</v>
      </c>
      <c r="E525" s="438" t="s">
        <v>1316</v>
      </c>
      <c r="F525" s="126">
        <v>35392</v>
      </c>
      <c r="G525" s="229" t="s">
        <v>30</v>
      </c>
      <c r="H525" s="230">
        <v>0</v>
      </c>
      <c r="I525" s="230">
        <v>0</v>
      </c>
      <c r="J525" s="32">
        <f t="shared" si="45"/>
        <v>0</v>
      </c>
      <c r="K525" s="33" t="str">
        <f t="shared" si="46"/>
        <v>KÉM</v>
      </c>
      <c r="L525" s="357" t="s">
        <v>1678</v>
      </c>
      <c r="M525" s="357" t="s">
        <v>1678</v>
      </c>
      <c r="N525" s="356" t="s">
        <v>1683</v>
      </c>
      <c r="O525" s="150" t="s">
        <v>1580</v>
      </c>
    </row>
    <row r="526" spans="1:15" s="35" customFormat="1" ht="21.75" customHeight="1">
      <c r="A526" s="31">
        <f t="shared" si="42"/>
        <v>61</v>
      </c>
      <c r="B526" s="342">
        <v>2120256075</v>
      </c>
      <c r="C526" s="123" t="s">
        <v>979</v>
      </c>
      <c r="D526" s="124" t="s">
        <v>1128</v>
      </c>
      <c r="E526" s="438" t="s">
        <v>1120</v>
      </c>
      <c r="F526" s="126">
        <v>35460</v>
      </c>
      <c r="G526" s="229" t="s">
        <v>30</v>
      </c>
      <c r="H526" s="230">
        <v>71</v>
      </c>
      <c r="I526" s="230">
        <v>92</v>
      </c>
      <c r="J526" s="32">
        <f t="shared" si="45"/>
        <v>81.5</v>
      </c>
      <c r="K526" s="33" t="str">
        <f t="shared" si="46"/>
        <v>TỐT</v>
      </c>
      <c r="L526" s="401"/>
      <c r="M526" s="357"/>
      <c r="N526" s="356"/>
      <c r="O526" s="150" t="s">
        <v>1580</v>
      </c>
    </row>
    <row r="527" spans="1:15" s="35" customFormat="1" ht="21.75" customHeight="1">
      <c r="A527" s="31">
        <f t="shared" si="42"/>
        <v>62</v>
      </c>
      <c r="B527" s="342">
        <v>2120256830</v>
      </c>
      <c r="C527" s="123" t="s">
        <v>990</v>
      </c>
      <c r="D527" s="124" t="s">
        <v>1011</v>
      </c>
      <c r="E527" s="438" t="s">
        <v>1100</v>
      </c>
      <c r="F527" s="126">
        <v>35702</v>
      </c>
      <c r="G527" s="229" t="s">
        <v>33</v>
      </c>
      <c r="H527" s="230">
        <v>85</v>
      </c>
      <c r="I527" s="230">
        <v>87</v>
      </c>
      <c r="J527" s="32">
        <f t="shared" si="45"/>
        <v>86</v>
      </c>
      <c r="K527" s="33" t="str">
        <f t="shared" si="46"/>
        <v>TỐT</v>
      </c>
      <c r="L527" s="401"/>
      <c r="M527" s="357"/>
      <c r="N527" s="356"/>
      <c r="O527" s="150" t="s">
        <v>1320</v>
      </c>
    </row>
    <row r="528" spans="1:15" s="35" customFormat="1" ht="21.75" customHeight="1">
      <c r="A528" s="31">
        <f t="shared" si="42"/>
        <v>63</v>
      </c>
      <c r="B528" s="342">
        <v>2120256831</v>
      </c>
      <c r="C528" s="123" t="s">
        <v>990</v>
      </c>
      <c r="D528" s="124" t="s">
        <v>1006</v>
      </c>
      <c r="E528" s="438" t="s">
        <v>1091</v>
      </c>
      <c r="F528" s="126">
        <v>35621</v>
      </c>
      <c r="G528" s="229" t="s">
        <v>31</v>
      </c>
      <c r="H528" s="230">
        <v>77</v>
      </c>
      <c r="I528" s="230">
        <v>93</v>
      </c>
      <c r="J528" s="32">
        <f t="shared" si="45"/>
        <v>85</v>
      </c>
      <c r="K528" s="33" t="str">
        <f t="shared" si="46"/>
        <v>TỐT</v>
      </c>
      <c r="L528" s="401"/>
      <c r="M528" s="357"/>
      <c r="N528" s="356"/>
      <c r="O528" s="150" t="s">
        <v>1391</v>
      </c>
    </row>
    <row r="529" spans="1:15" s="35" customFormat="1" ht="21.75" customHeight="1">
      <c r="A529" s="31">
        <f t="shared" si="42"/>
        <v>64</v>
      </c>
      <c r="B529" s="342">
        <v>2120256840</v>
      </c>
      <c r="C529" s="123" t="s">
        <v>990</v>
      </c>
      <c r="D529" s="124" t="s">
        <v>1022</v>
      </c>
      <c r="E529" s="438" t="s">
        <v>1024</v>
      </c>
      <c r="F529" s="126">
        <v>35629</v>
      </c>
      <c r="G529" s="229" t="s">
        <v>31</v>
      </c>
      <c r="H529" s="230">
        <v>78</v>
      </c>
      <c r="I529" s="230">
        <v>93</v>
      </c>
      <c r="J529" s="32">
        <f t="shared" si="45"/>
        <v>85.5</v>
      </c>
      <c r="K529" s="33" t="str">
        <f t="shared" si="46"/>
        <v>TỐT</v>
      </c>
      <c r="L529" s="401"/>
      <c r="M529" s="357"/>
      <c r="N529" s="356"/>
      <c r="O529" s="150" t="s">
        <v>1391</v>
      </c>
    </row>
    <row r="530" spans="1:15" s="35" customFormat="1" ht="21.75" customHeight="1">
      <c r="A530" s="31">
        <f t="shared" ref="A530:A593" si="47">A529+1</f>
        <v>65</v>
      </c>
      <c r="B530" s="342">
        <v>2120256888</v>
      </c>
      <c r="C530" s="123" t="s">
        <v>1070</v>
      </c>
      <c r="D530" s="124" t="s">
        <v>1362</v>
      </c>
      <c r="E530" s="438" t="s">
        <v>1050</v>
      </c>
      <c r="F530" s="126">
        <v>35485</v>
      </c>
      <c r="G530" s="229" t="s">
        <v>31</v>
      </c>
      <c r="H530" s="230">
        <v>78</v>
      </c>
      <c r="I530" s="230">
        <v>88</v>
      </c>
      <c r="J530" s="32">
        <f t="shared" ref="J530:J561" si="48">(H530+I530)/2</f>
        <v>83</v>
      </c>
      <c r="K530" s="33" t="str">
        <f t="shared" ref="K530:K561" si="49">IF(J530&gt;=90,"X SẮC",IF(J530&gt;=80,"TỐT",IF(J530&gt;=65,"KHÁ",IF(J530&gt;=50,"T. BÌNH",IF(J530&gt;=35,"YẾU","KÉM")))))</f>
        <v>TỐT</v>
      </c>
      <c r="L530" s="401"/>
      <c r="M530" s="357"/>
      <c r="N530" s="356"/>
      <c r="O530" s="150" t="s">
        <v>1391</v>
      </c>
    </row>
    <row r="531" spans="1:15" s="35" customFormat="1" ht="21.75" customHeight="1">
      <c r="A531" s="31">
        <f t="shared" si="47"/>
        <v>66</v>
      </c>
      <c r="B531" s="342">
        <v>2120256939</v>
      </c>
      <c r="C531" s="123" t="s">
        <v>1052</v>
      </c>
      <c r="D531" s="124" t="s">
        <v>1473</v>
      </c>
      <c r="E531" s="438" t="s">
        <v>1126</v>
      </c>
      <c r="F531" s="126">
        <v>35547</v>
      </c>
      <c r="G531" s="229" t="s">
        <v>32</v>
      </c>
      <c r="H531" s="230">
        <v>87</v>
      </c>
      <c r="I531" s="230">
        <v>87</v>
      </c>
      <c r="J531" s="32">
        <f t="shared" si="48"/>
        <v>87</v>
      </c>
      <c r="K531" s="33" t="str">
        <f t="shared" si="49"/>
        <v>TỐT</v>
      </c>
      <c r="L531" s="401"/>
      <c r="M531" s="357"/>
      <c r="N531" s="356"/>
      <c r="O531" s="150" t="s">
        <v>1494</v>
      </c>
    </row>
    <row r="532" spans="1:15" s="35" customFormat="1" ht="21.75" customHeight="1">
      <c r="A532" s="31">
        <f t="shared" si="47"/>
        <v>67</v>
      </c>
      <c r="B532" s="342">
        <v>2120256964</v>
      </c>
      <c r="C532" s="123" t="s">
        <v>990</v>
      </c>
      <c r="D532" s="124" t="s">
        <v>1194</v>
      </c>
      <c r="E532" s="438" t="s">
        <v>1099</v>
      </c>
      <c r="F532" s="126">
        <v>35497</v>
      </c>
      <c r="G532" s="229" t="s">
        <v>30</v>
      </c>
      <c r="H532" s="230">
        <v>96</v>
      </c>
      <c r="I532" s="230">
        <v>91</v>
      </c>
      <c r="J532" s="32">
        <f t="shared" si="48"/>
        <v>93.5</v>
      </c>
      <c r="K532" s="33" t="str">
        <f t="shared" si="49"/>
        <v>X SẮC</v>
      </c>
      <c r="L532" s="401"/>
      <c r="M532" s="357"/>
      <c r="N532" s="356"/>
      <c r="O532" s="150" t="s">
        <v>1580</v>
      </c>
    </row>
    <row r="533" spans="1:15" s="35" customFormat="1" ht="21.75" customHeight="1">
      <c r="A533" s="31">
        <f t="shared" si="47"/>
        <v>68</v>
      </c>
      <c r="B533" s="342">
        <v>2120257246</v>
      </c>
      <c r="C533" s="123" t="s">
        <v>1019</v>
      </c>
      <c r="D533" s="124" t="s">
        <v>1221</v>
      </c>
      <c r="E533" s="438" t="s">
        <v>1102</v>
      </c>
      <c r="F533" s="126">
        <v>35769</v>
      </c>
      <c r="G533" s="229" t="s">
        <v>32</v>
      </c>
      <c r="H533" s="230">
        <v>87</v>
      </c>
      <c r="I533" s="230">
        <v>87</v>
      </c>
      <c r="J533" s="32">
        <f t="shared" si="48"/>
        <v>87</v>
      </c>
      <c r="K533" s="33" t="str">
        <f t="shared" si="49"/>
        <v>TỐT</v>
      </c>
      <c r="L533" s="401"/>
      <c r="M533" s="357"/>
      <c r="N533" s="356"/>
      <c r="O533" s="150" t="s">
        <v>1494</v>
      </c>
    </row>
    <row r="534" spans="1:15" s="35" customFormat="1" ht="21.75" customHeight="1">
      <c r="A534" s="31">
        <f t="shared" si="47"/>
        <v>69</v>
      </c>
      <c r="B534" s="342">
        <v>2120257248</v>
      </c>
      <c r="C534" s="123" t="s">
        <v>990</v>
      </c>
      <c r="D534" s="124" t="s">
        <v>1359</v>
      </c>
      <c r="E534" s="438" t="s">
        <v>1068</v>
      </c>
      <c r="F534" s="126">
        <v>35446</v>
      </c>
      <c r="G534" s="229" t="s">
        <v>31</v>
      </c>
      <c r="H534" s="230">
        <v>78</v>
      </c>
      <c r="I534" s="230">
        <v>88</v>
      </c>
      <c r="J534" s="32">
        <f t="shared" si="48"/>
        <v>83</v>
      </c>
      <c r="K534" s="33" t="str">
        <f t="shared" si="49"/>
        <v>TỐT</v>
      </c>
      <c r="L534" s="401"/>
      <c r="M534" s="357"/>
      <c r="N534" s="356"/>
      <c r="O534" s="150" t="s">
        <v>1391</v>
      </c>
    </row>
    <row r="535" spans="1:15" s="35" customFormat="1" ht="21.75" customHeight="1">
      <c r="A535" s="31">
        <f t="shared" si="47"/>
        <v>70</v>
      </c>
      <c r="B535" s="342">
        <v>2120257251</v>
      </c>
      <c r="C535" s="123" t="s">
        <v>993</v>
      </c>
      <c r="D535" s="124" t="s">
        <v>1038</v>
      </c>
      <c r="E535" s="438" t="s">
        <v>1020</v>
      </c>
      <c r="F535" s="126">
        <v>35739</v>
      </c>
      <c r="G535" s="229" t="s">
        <v>31</v>
      </c>
      <c r="H535" s="230">
        <v>87</v>
      </c>
      <c r="I535" s="230">
        <v>87</v>
      </c>
      <c r="J535" s="32">
        <f t="shared" si="48"/>
        <v>87</v>
      </c>
      <c r="K535" s="33" t="str">
        <f t="shared" si="49"/>
        <v>TỐT</v>
      </c>
      <c r="L535" s="401"/>
      <c r="M535" s="357"/>
      <c r="N535" s="356"/>
      <c r="O535" s="150" t="s">
        <v>1391</v>
      </c>
    </row>
    <row r="536" spans="1:15" s="35" customFormat="1" ht="21.75" customHeight="1">
      <c r="A536" s="31">
        <f t="shared" si="47"/>
        <v>71</v>
      </c>
      <c r="B536" s="342">
        <v>2120257257</v>
      </c>
      <c r="C536" s="123" t="s">
        <v>979</v>
      </c>
      <c r="D536" s="124" t="s">
        <v>1035</v>
      </c>
      <c r="E536" s="438" t="s">
        <v>1299</v>
      </c>
      <c r="F536" s="126">
        <v>35607</v>
      </c>
      <c r="G536" s="229" t="s">
        <v>33</v>
      </c>
      <c r="H536" s="230">
        <v>85</v>
      </c>
      <c r="I536" s="230">
        <v>0</v>
      </c>
      <c r="J536" s="32">
        <f t="shared" si="48"/>
        <v>42.5</v>
      </c>
      <c r="K536" s="33" t="str">
        <f t="shared" si="49"/>
        <v>YẾU</v>
      </c>
      <c r="L536" s="401" t="s">
        <v>1653</v>
      </c>
      <c r="M536" s="357" t="s">
        <v>1679</v>
      </c>
      <c r="N536" s="233" t="s">
        <v>1680</v>
      </c>
      <c r="O536" s="150" t="s">
        <v>1320</v>
      </c>
    </row>
    <row r="537" spans="1:15" s="35" customFormat="1" ht="21.75" customHeight="1">
      <c r="A537" s="31">
        <f t="shared" si="47"/>
        <v>72</v>
      </c>
      <c r="B537" s="342">
        <v>2120257260</v>
      </c>
      <c r="C537" s="123" t="s">
        <v>990</v>
      </c>
      <c r="D537" s="124" t="s">
        <v>1125</v>
      </c>
      <c r="E537" s="438" t="s">
        <v>1076</v>
      </c>
      <c r="F537" s="126">
        <v>35469</v>
      </c>
      <c r="G537" s="229" t="s">
        <v>31</v>
      </c>
      <c r="H537" s="230">
        <v>87</v>
      </c>
      <c r="I537" s="230">
        <v>88</v>
      </c>
      <c r="J537" s="32">
        <f t="shared" si="48"/>
        <v>87.5</v>
      </c>
      <c r="K537" s="33" t="str">
        <f t="shared" si="49"/>
        <v>TỐT</v>
      </c>
      <c r="L537" s="401"/>
      <c r="M537" s="357"/>
      <c r="N537" s="356"/>
      <c r="O537" s="150" t="s">
        <v>1391</v>
      </c>
    </row>
    <row r="538" spans="1:15" s="35" customFormat="1" ht="21.75" customHeight="1">
      <c r="A538" s="31">
        <f t="shared" si="47"/>
        <v>73</v>
      </c>
      <c r="B538" s="342">
        <v>2120257261</v>
      </c>
      <c r="C538" s="123" t="s">
        <v>997</v>
      </c>
      <c r="D538" s="124" t="s">
        <v>986</v>
      </c>
      <c r="E538" s="438" t="s">
        <v>1023</v>
      </c>
      <c r="F538" s="126">
        <v>35739</v>
      </c>
      <c r="G538" s="229" t="s">
        <v>31</v>
      </c>
      <c r="H538" s="230">
        <v>78</v>
      </c>
      <c r="I538" s="230">
        <v>87</v>
      </c>
      <c r="J538" s="32">
        <f t="shared" si="48"/>
        <v>82.5</v>
      </c>
      <c r="K538" s="33" t="str">
        <f t="shared" si="49"/>
        <v>TỐT</v>
      </c>
      <c r="L538" s="401"/>
      <c r="M538" s="357"/>
      <c r="N538" s="356"/>
      <c r="O538" s="150" t="s">
        <v>1391</v>
      </c>
    </row>
    <row r="539" spans="1:15" s="35" customFormat="1" ht="21.75" customHeight="1">
      <c r="A539" s="31">
        <f t="shared" si="47"/>
        <v>74</v>
      </c>
      <c r="B539" s="342">
        <v>2120257262</v>
      </c>
      <c r="C539" s="123" t="s">
        <v>990</v>
      </c>
      <c r="D539" s="124" t="s">
        <v>1035</v>
      </c>
      <c r="E539" s="438" t="s">
        <v>1068</v>
      </c>
      <c r="F539" s="126">
        <v>35781</v>
      </c>
      <c r="G539" s="229" t="s">
        <v>30</v>
      </c>
      <c r="H539" s="230">
        <v>94</v>
      </c>
      <c r="I539" s="230">
        <v>96</v>
      </c>
      <c r="J539" s="32">
        <f t="shared" si="48"/>
        <v>95</v>
      </c>
      <c r="K539" s="33" t="str">
        <f t="shared" si="49"/>
        <v>X SẮC</v>
      </c>
      <c r="L539" s="401"/>
      <c r="M539" s="357"/>
      <c r="N539" s="356"/>
      <c r="O539" s="150" t="s">
        <v>1580</v>
      </c>
    </row>
    <row r="540" spans="1:15" s="35" customFormat="1" ht="21.75" customHeight="1">
      <c r="A540" s="31">
        <f t="shared" si="47"/>
        <v>75</v>
      </c>
      <c r="B540" s="342">
        <v>2120257263</v>
      </c>
      <c r="C540" s="123" t="s">
        <v>983</v>
      </c>
      <c r="D540" s="124" t="s">
        <v>1554</v>
      </c>
      <c r="E540" s="438" t="s">
        <v>1271</v>
      </c>
      <c r="F540" s="126">
        <v>35721</v>
      </c>
      <c r="G540" s="229" t="s">
        <v>30</v>
      </c>
      <c r="H540" s="230">
        <v>83</v>
      </c>
      <c r="I540" s="230">
        <v>86</v>
      </c>
      <c r="J540" s="32">
        <f t="shared" si="48"/>
        <v>84.5</v>
      </c>
      <c r="K540" s="33" t="str">
        <f t="shared" si="49"/>
        <v>TỐT</v>
      </c>
      <c r="L540" s="401"/>
      <c r="M540" s="357"/>
      <c r="N540" s="356"/>
      <c r="O540" s="150" t="s">
        <v>1580</v>
      </c>
    </row>
    <row r="541" spans="1:15" s="35" customFormat="1" ht="21.75" customHeight="1">
      <c r="A541" s="31">
        <f t="shared" si="47"/>
        <v>76</v>
      </c>
      <c r="B541" s="342">
        <v>2120257265</v>
      </c>
      <c r="C541" s="123" t="s">
        <v>990</v>
      </c>
      <c r="D541" s="124" t="s">
        <v>1458</v>
      </c>
      <c r="E541" s="438" t="s">
        <v>981</v>
      </c>
      <c r="F541" s="126">
        <v>35145</v>
      </c>
      <c r="G541" s="229" t="s">
        <v>32</v>
      </c>
      <c r="H541" s="230">
        <v>90</v>
      </c>
      <c r="I541" s="230">
        <v>90</v>
      </c>
      <c r="J541" s="32">
        <f t="shared" si="48"/>
        <v>90</v>
      </c>
      <c r="K541" s="33" t="str">
        <f t="shared" si="49"/>
        <v>X SẮC</v>
      </c>
      <c r="L541" s="401"/>
      <c r="M541" s="357"/>
      <c r="N541" s="356"/>
      <c r="O541" s="150" t="s">
        <v>1494</v>
      </c>
    </row>
    <row r="542" spans="1:15" s="35" customFormat="1" ht="21.75" customHeight="1">
      <c r="A542" s="31">
        <f t="shared" si="47"/>
        <v>77</v>
      </c>
      <c r="B542" s="342">
        <v>2120257268</v>
      </c>
      <c r="C542" s="123" t="s">
        <v>1070</v>
      </c>
      <c r="D542" s="124" t="s">
        <v>1358</v>
      </c>
      <c r="E542" s="438" t="s">
        <v>1061</v>
      </c>
      <c r="F542" s="126">
        <v>35466</v>
      </c>
      <c r="G542" s="229" t="s">
        <v>31</v>
      </c>
      <c r="H542" s="230">
        <v>88</v>
      </c>
      <c r="I542" s="230">
        <v>100</v>
      </c>
      <c r="J542" s="32">
        <f t="shared" si="48"/>
        <v>94</v>
      </c>
      <c r="K542" s="33" t="str">
        <f t="shared" si="49"/>
        <v>X SẮC</v>
      </c>
      <c r="L542" s="401"/>
      <c r="M542" s="357"/>
      <c r="N542" s="356"/>
      <c r="O542" s="150" t="s">
        <v>1391</v>
      </c>
    </row>
    <row r="543" spans="1:15" s="35" customFormat="1" ht="21.75" customHeight="1">
      <c r="A543" s="31">
        <f t="shared" si="47"/>
        <v>78</v>
      </c>
      <c r="B543" s="342">
        <v>2120257519</v>
      </c>
      <c r="C543" s="123" t="s">
        <v>1092</v>
      </c>
      <c r="D543" s="124" t="s">
        <v>1022</v>
      </c>
      <c r="E543" s="438" t="s">
        <v>985</v>
      </c>
      <c r="F543" s="126">
        <v>35515</v>
      </c>
      <c r="G543" s="229" t="s">
        <v>32</v>
      </c>
      <c r="H543" s="230">
        <v>100</v>
      </c>
      <c r="I543" s="230">
        <v>93</v>
      </c>
      <c r="J543" s="32">
        <f t="shared" si="48"/>
        <v>96.5</v>
      </c>
      <c r="K543" s="33" t="str">
        <f t="shared" si="49"/>
        <v>X SẮC</v>
      </c>
      <c r="L543" s="401"/>
      <c r="M543" s="357"/>
      <c r="N543" s="356"/>
      <c r="O543" s="150" t="s">
        <v>1494</v>
      </c>
    </row>
    <row r="544" spans="1:15" s="35" customFormat="1" ht="21.75" customHeight="1">
      <c r="A544" s="31">
        <f t="shared" si="47"/>
        <v>79</v>
      </c>
      <c r="B544" s="342">
        <v>2120257560</v>
      </c>
      <c r="C544" s="123" t="s">
        <v>987</v>
      </c>
      <c r="D544" s="124" t="s">
        <v>1565</v>
      </c>
      <c r="E544" s="438" t="s">
        <v>1228</v>
      </c>
      <c r="F544" s="126">
        <v>35568</v>
      </c>
      <c r="G544" s="229" t="s">
        <v>30</v>
      </c>
      <c r="H544" s="230">
        <v>0</v>
      </c>
      <c r="I544" s="230">
        <v>0</v>
      </c>
      <c r="J544" s="32">
        <f t="shared" si="48"/>
        <v>0</v>
      </c>
      <c r="K544" s="33" t="str">
        <f t="shared" si="49"/>
        <v>KÉM</v>
      </c>
      <c r="L544" s="357" t="s">
        <v>1678</v>
      </c>
      <c r="M544" s="357" t="s">
        <v>1678</v>
      </c>
      <c r="N544" s="356" t="s">
        <v>1682</v>
      </c>
      <c r="O544" s="150" t="s">
        <v>1580</v>
      </c>
    </row>
    <row r="545" spans="1:15" s="35" customFormat="1" ht="21.75" customHeight="1">
      <c r="A545" s="31">
        <f t="shared" si="47"/>
        <v>80</v>
      </c>
      <c r="B545" s="342">
        <v>2120257563</v>
      </c>
      <c r="C545" s="123" t="s">
        <v>1463</v>
      </c>
      <c r="D545" s="124" t="s">
        <v>1108</v>
      </c>
      <c r="E545" s="438" t="s">
        <v>1053</v>
      </c>
      <c r="F545" s="126">
        <v>35497</v>
      </c>
      <c r="G545" s="229" t="s">
        <v>32</v>
      </c>
      <c r="H545" s="230">
        <v>87</v>
      </c>
      <c r="I545" s="230">
        <v>87</v>
      </c>
      <c r="J545" s="32">
        <f t="shared" si="48"/>
        <v>87</v>
      </c>
      <c r="K545" s="33" t="str">
        <f t="shared" si="49"/>
        <v>TỐT</v>
      </c>
      <c r="L545" s="401"/>
      <c r="M545" s="357"/>
      <c r="N545" s="356"/>
      <c r="O545" s="150" t="s">
        <v>1494</v>
      </c>
    </row>
    <row r="546" spans="1:15" s="35" customFormat="1" ht="21.75" customHeight="1">
      <c r="A546" s="31">
        <f t="shared" si="47"/>
        <v>81</v>
      </c>
      <c r="B546" s="342">
        <v>2120257722</v>
      </c>
      <c r="C546" s="123" t="s">
        <v>997</v>
      </c>
      <c r="D546" s="124" t="s">
        <v>1011</v>
      </c>
      <c r="E546" s="438" t="s">
        <v>1037</v>
      </c>
      <c r="F546" s="126">
        <v>35535</v>
      </c>
      <c r="G546" s="229" t="s">
        <v>32</v>
      </c>
      <c r="H546" s="230">
        <v>87</v>
      </c>
      <c r="I546" s="230">
        <v>85</v>
      </c>
      <c r="J546" s="32">
        <f t="shared" si="48"/>
        <v>86</v>
      </c>
      <c r="K546" s="33" t="str">
        <f t="shared" si="49"/>
        <v>TỐT</v>
      </c>
      <c r="L546" s="401"/>
      <c r="M546" s="357"/>
      <c r="N546" s="356"/>
      <c r="O546" s="150" t="s">
        <v>1494</v>
      </c>
    </row>
    <row r="547" spans="1:15" s="35" customFormat="1" ht="21.75" customHeight="1">
      <c r="A547" s="31">
        <f t="shared" si="47"/>
        <v>82</v>
      </c>
      <c r="B547" s="342">
        <v>2120257725</v>
      </c>
      <c r="C547" s="123" t="s">
        <v>979</v>
      </c>
      <c r="D547" s="124" t="s">
        <v>1048</v>
      </c>
      <c r="E547" s="438" t="s">
        <v>1042</v>
      </c>
      <c r="F547" s="126">
        <v>35526</v>
      </c>
      <c r="G547" s="229" t="s">
        <v>30</v>
      </c>
      <c r="H547" s="230">
        <v>78</v>
      </c>
      <c r="I547" s="230">
        <v>88</v>
      </c>
      <c r="J547" s="32">
        <f t="shared" si="48"/>
        <v>83</v>
      </c>
      <c r="K547" s="33" t="str">
        <f t="shared" si="49"/>
        <v>TỐT</v>
      </c>
      <c r="L547" s="401"/>
      <c r="M547" s="357"/>
      <c r="N547" s="356"/>
      <c r="O547" s="150" t="s">
        <v>1580</v>
      </c>
    </row>
    <row r="548" spans="1:15" s="35" customFormat="1" ht="21.75" customHeight="1">
      <c r="A548" s="31">
        <f t="shared" si="47"/>
        <v>83</v>
      </c>
      <c r="B548" s="342">
        <v>2120258070</v>
      </c>
      <c r="C548" s="123" t="s">
        <v>1198</v>
      </c>
      <c r="D548" s="124" t="s">
        <v>1001</v>
      </c>
      <c r="E548" s="438" t="s">
        <v>1067</v>
      </c>
      <c r="F548" s="126">
        <v>35635</v>
      </c>
      <c r="G548" s="229" t="s">
        <v>31</v>
      </c>
      <c r="H548" s="230">
        <v>88</v>
      </c>
      <c r="I548" s="230">
        <v>88</v>
      </c>
      <c r="J548" s="32">
        <f t="shared" si="48"/>
        <v>88</v>
      </c>
      <c r="K548" s="33" t="str">
        <f t="shared" si="49"/>
        <v>TỐT</v>
      </c>
      <c r="L548" s="401"/>
      <c r="M548" s="357"/>
      <c r="N548" s="356"/>
      <c r="O548" s="150" t="s">
        <v>1391</v>
      </c>
    </row>
    <row r="549" spans="1:15" s="35" customFormat="1" ht="21.75" customHeight="1">
      <c r="A549" s="31">
        <f t="shared" si="47"/>
        <v>84</v>
      </c>
      <c r="B549" s="342">
        <v>2120258110</v>
      </c>
      <c r="C549" s="123" t="s">
        <v>990</v>
      </c>
      <c r="D549" s="124" t="s">
        <v>1222</v>
      </c>
      <c r="E549" s="438" t="s">
        <v>1065</v>
      </c>
      <c r="F549" s="126">
        <v>35638</v>
      </c>
      <c r="G549" s="229" t="s">
        <v>32</v>
      </c>
      <c r="H549" s="230">
        <v>77</v>
      </c>
      <c r="I549" s="230">
        <v>90</v>
      </c>
      <c r="J549" s="32">
        <f t="shared" si="48"/>
        <v>83.5</v>
      </c>
      <c r="K549" s="33" t="str">
        <f t="shared" si="49"/>
        <v>TỐT</v>
      </c>
      <c r="L549" s="401"/>
      <c r="M549" s="357"/>
      <c r="N549" s="356"/>
      <c r="O549" s="150" t="s">
        <v>1494</v>
      </c>
    </row>
    <row r="550" spans="1:15" s="35" customFormat="1" ht="21.75" customHeight="1">
      <c r="A550" s="31">
        <f t="shared" si="47"/>
        <v>85</v>
      </c>
      <c r="B550" s="342">
        <v>2120258162</v>
      </c>
      <c r="C550" s="123" t="s">
        <v>990</v>
      </c>
      <c r="D550" s="124" t="s">
        <v>1177</v>
      </c>
      <c r="E550" s="438" t="s">
        <v>1268</v>
      </c>
      <c r="F550" s="126">
        <v>35712</v>
      </c>
      <c r="G550" s="229" t="s">
        <v>31</v>
      </c>
      <c r="H550" s="230">
        <v>78</v>
      </c>
      <c r="I550" s="230">
        <v>77</v>
      </c>
      <c r="J550" s="32">
        <f t="shared" si="48"/>
        <v>77.5</v>
      </c>
      <c r="K550" s="33" t="str">
        <f t="shared" si="49"/>
        <v>KHÁ</v>
      </c>
      <c r="L550" s="401"/>
      <c r="M550" s="357"/>
      <c r="N550" s="356"/>
      <c r="O550" s="150" t="s">
        <v>1391</v>
      </c>
    </row>
    <row r="551" spans="1:15" s="35" customFormat="1" ht="21.75" customHeight="1">
      <c r="A551" s="31">
        <f t="shared" si="47"/>
        <v>86</v>
      </c>
      <c r="B551" s="342">
        <v>2120258207</v>
      </c>
      <c r="C551" s="123" t="s">
        <v>990</v>
      </c>
      <c r="D551" s="124" t="s">
        <v>1006</v>
      </c>
      <c r="E551" s="438" t="s">
        <v>1268</v>
      </c>
      <c r="F551" s="126">
        <v>35706</v>
      </c>
      <c r="G551" s="229" t="s">
        <v>32</v>
      </c>
      <c r="H551" s="230">
        <v>90</v>
      </c>
      <c r="I551" s="230">
        <v>90</v>
      </c>
      <c r="J551" s="32">
        <f t="shared" si="48"/>
        <v>90</v>
      </c>
      <c r="K551" s="33" t="str">
        <f t="shared" si="49"/>
        <v>X SẮC</v>
      </c>
      <c r="L551" s="401"/>
      <c r="M551" s="357"/>
      <c r="N551" s="356"/>
      <c r="O551" s="150" t="s">
        <v>1494</v>
      </c>
    </row>
    <row r="552" spans="1:15" s="35" customFormat="1" ht="21.75" customHeight="1">
      <c r="A552" s="31">
        <f t="shared" si="47"/>
        <v>87</v>
      </c>
      <c r="B552" s="342">
        <v>2120258274</v>
      </c>
      <c r="C552" s="123" t="s">
        <v>979</v>
      </c>
      <c r="D552" s="124" t="s">
        <v>1011</v>
      </c>
      <c r="E552" s="438" t="s">
        <v>1090</v>
      </c>
      <c r="F552" s="126">
        <v>35451</v>
      </c>
      <c r="G552" s="229" t="s">
        <v>30</v>
      </c>
      <c r="H552" s="230">
        <v>82</v>
      </c>
      <c r="I552" s="230">
        <v>94</v>
      </c>
      <c r="J552" s="32">
        <f t="shared" si="48"/>
        <v>88</v>
      </c>
      <c r="K552" s="33" t="str">
        <f t="shared" si="49"/>
        <v>TỐT</v>
      </c>
      <c r="L552" s="401"/>
      <c r="M552" s="357"/>
      <c r="N552" s="356"/>
      <c r="O552" s="150" t="s">
        <v>1580</v>
      </c>
    </row>
    <row r="553" spans="1:15" s="35" customFormat="1" ht="21.75" customHeight="1">
      <c r="A553" s="31">
        <f t="shared" si="47"/>
        <v>88</v>
      </c>
      <c r="B553" s="342">
        <v>2120258393</v>
      </c>
      <c r="C553" s="123" t="s">
        <v>1032</v>
      </c>
      <c r="D553" s="124" t="s">
        <v>1464</v>
      </c>
      <c r="E553" s="438" t="s">
        <v>1056</v>
      </c>
      <c r="F553" s="126">
        <v>35643</v>
      </c>
      <c r="G553" s="229" t="s">
        <v>32</v>
      </c>
      <c r="H553" s="230">
        <v>87</v>
      </c>
      <c r="I553" s="230">
        <v>87</v>
      </c>
      <c r="J553" s="32">
        <f t="shared" si="48"/>
        <v>87</v>
      </c>
      <c r="K553" s="33" t="str">
        <f t="shared" si="49"/>
        <v>TỐT</v>
      </c>
      <c r="L553" s="401"/>
      <c r="M553" s="357"/>
      <c r="N553" s="356"/>
      <c r="O553" s="150" t="s">
        <v>1494</v>
      </c>
    </row>
    <row r="554" spans="1:15" s="35" customFormat="1" ht="21.75" customHeight="1">
      <c r="A554" s="31">
        <f t="shared" si="47"/>
        <v>89</v>
      </c>
      <c r="B554" s="342">
        <v>2120258397</v>
      </c>
      <c r="C554" s="123" t="s">
        <v>990</v>
      </c>
      <c r="D554" s="124" t="s">
        <v>1128</v>
      </c>
      <c r="E554" s="438" t="s">
        <v>1293</v>
      </c>
      <c r="F554" s="126">
        <v>35655</v>
      </c>
      <c r="G554" s="229" t="s">
        <v>33</v>
      </c>
      <c r="H554" s="230">
        <v>88</v>
      </c>
      <c r="I554" s="230">
        <v>87</v>
      </c>
      <c r="J554" s="32">
        <f t="shared" si="48"/>
        <v>87.5</v>
      </c>
      <c r="K554" s="33" t="str">
        <f t="shared" si="49"/>
        <v>TỐT</v>
      </c>
      <c r="L554" s="401"/>
      <c r="M554" s="357"/>
      <c r="N554" s="356"/>
      <c r="O554" s="150" t="s">
        <v>1320</v>
      </c>
    </row>
    <row r="555" spans="1:15" s="35" customFormat="1" ht="21.75" customHeight="1">
      <c r="A555" s="31">
        <f t="shared" si="47"/>
        <v>90</v>
      </c>
      <c r="B555" s="342">
        <v>2120258398</v>
      </c>
      <c r="C555" s="123" t="s">
        <v>987</v>
      </c>
      <c r="D555" s="124" t="s">
        <v>1047</v>
      </c>
      <c r="E555" s="438" t="s">
        <v>1139</v>
      </c>
      <c r="F555" s="126">
        <v>35586</v>
      </c>
      <c r="G555" s="229" t="s">
        <v>33</v>
      </c>
      <c r="H555" s="230">
        <v>73</v>
      </c>
      <c r="I555" s="230">
        <v>87</v>
      </c>
      <c r="J555" s="32">
        <f t="shared" si="48"/>
        <v>80</v>
      </c>
      <c r="K555" s="33" t="str">
        <f t="shared" si="49"/>
        <v>TỐT</v>
      </c>
      <c r="L555" s="401"/>
      <c r="M555" s="357"/>
      <c r="N555" s="356"/>
      <c r="O555" s="150" t="s">
        <v>1320</v>
      </c>
    </row>
    <row r="556" spans="1:15" s="35" customFormat="1" ht="21.75" customHeight="1">
      <c r="A556" s="31">
        <f t="shared" si="47"/>
        <v>91</v>
      </c>
      <c r="B556" s="342">
        <v>2120258399</v>
      </c>
      <c r="C556" s="123" t="s">
        <v>979</v>
      </c>
      <c r="D556" s="124" t="s">
        <v>1078</v>
      </c>
      <c r="E556" s="438" t="s">
        <v>1466</v>
      </c>
      <c r="F556" s="126">
        <v>35537</v>
      </c>
      <c r="G556" s="229" t="s">
        <v>32</v>
      </c>
      <c r="H556" s="230">
        <v>100</v>
      </c>
      <c r="I556" s="230">
        <v>98</v>
      </c>
      <c r="J556" s="32">
        <f t="shared" si="48"/>
        <v>99</v>
      </c>
      <c r="K556" s="33" t="str">
        <f t="shared" si="49"/>
        <v>X SẮC</v>
      </c>
      <c r="L556" s="401"/>
      <c r="M556" s="357"/>
      <c r="N556" s="356"/>
      <c r="O556" s="150" t="s">
        <v>1494</v>
      </c>
    </row>
    <row r="557" spans="1:15" s="35" customFormat="1" ht="21.75" customHeight="1">
      <c r="A557" s="31">
        <f t="shared" si="47"/>
        <v>92</v>
      </c>
      <c r="B557" s="342">
        <v>2120258402</v>
      </c>
      <c r="C557" s="123" t="s">
        <v>990</v>
      </c>
      <c r="D557" s="124" t="s">
        <v>1011</v>
      </c>
      <c r="E557" s="438" t="s">
        <v>1163</v>
      </c>
      <c r="F557" s="126">
        <v>35767</v>
      </c>
      <c r="G557" s="229" t="s">
        <v>33</v>
      </c>
      <c r="H557" s="230">
        <v>88</v>
      </c>
      <c r="I557" s="230">
        <v>87</v>
      </c>
      <c r="J557" s="32">
        <f t="shared" si="48"/>
        <v>87.5</v>
      </c>
      <c r="K557" s="33" t="str">
        <f t="shared" si="49"/>
        <v>TỐT</v>
      </c>
      <c r="L557" s="401"/>
      <c r="M557" s="357"/>
      <c r="N557" s="356"/>
      <c r="O557" s="150" t="s">
        <v>1320</v>
      </c>
    </row>
    <row r="558" spans="1:15" s="35" customFormat="1" ht="21.75" customHeight="1">
      <c r="A558" s="31">
        <f t="shared" si="47"/>
        <v>93</v>
      </c>
      <c r="B558" s="342">
        <v>2120258631</v>
      </c>
      <c r="C558" s="123" t="s">
        <v>993</v>
      </c>
      <c r="D558" s="124" t="s">
        <v>1011</v>
      </c>
      <c r="E558" s="438" t="s">
        <v>1364</v>
      </c>
      <c r="F558" s="126">
        <v>35476</v>
      </c>
      <c r="G558" s="229" t="s">
        <v>31</v>
      </c>
      <c r="H558" s="230">
        <v>78</v>
      </c>
      <c r="I558" s="230">
        <v>88</v>
      </c>
      <c r="J558" s="32">
        <f t="shared" si="48"/>
        <v>83</v>
      </c>
      <c r="K558" s="33" t="str">
        <f t="shared" si="49"/>
        <v>TỐT</v>
      </c>
      <c r="L558" s="401"/>
      <c r="M558" s="357"/>
      <c r="N558" s="356"/>
      <c r="O558" s="150" t="s">
        <v>1391</v>
      </c>
    </row>
    <row r="559" spans="1:15" s="35" customFormat="1" ht="21.75" customHeight="1">
      <c r="A559" s="31">
        <f t="shared" si="47"/>
        <v>94</v>
      </c>
      <c r="B559" s="342">
        <v>2120258633</v>
      </c>
      <c r="C559" s="123" t="s">
        <v>1046</v>
      </c>
      <c r="D559" s="124" t="s">
        <v>1022</v>
      </c>
      <c r="E559" s="438" t="s">
        <v>989</v>
      </c>
      <c r="F559" s="126">
        <v>35736</v>
      </c>
      <c r="G559" s="229" t="s">
        <v>33</v>
      </c>
      <c r="H559" s="230">
        <v>90</v>
      </c>
      <c r="I559" s="230">
        <v>87</v>
      </c>
      <c r="J559" s="32">
        <f t="shared" si="48"/>
        <v>88.5</v>
      </c>
      <c r="K559" s="33" t="str">
        <f t="shared" si="49"/>
        <v>TỐT</v>
      </c>
      <c r="L559" s="401"/>
      <c r="M559" s="357"/>
      <c r="N559" s="356"/>
      <c r="O559" s="150" t="s">
        <v>1320</v>
      </c>
    </row>
    <row r="560" spans="1:15" s="35" customFormat="1" ht="21.75" customHeight="1">
      <c r="A560" s="31">
        <f t="shared" si="47"/>
        <v>95</v>
      </c>
      <c r="B560" s="342">
        <v>2120258958</v>
      </c>
      <c r="C560" s="123" t="s">
        <v>1052</v>
      </c>
      <c r="D560" s="124" t="s">
        <v>1022</v>
      </c>
      <c r="E560" s="438" t="s">
        <v>1218</v>
      </c>
      <c r="F560" s="126">
        <v>35474</v>
      </c>
      <c r="G560" s="229" t="s">
        <v>33</v>
      </c>
      <c r="H560" s="230">
        <v>88</v>
      </c>
      <c r="I560" s="230">
        <v>87</v>
      </c>
      <c r="J560" s="32">
        <f t="shared" si="48"/>
        <v>87.5</v>
      </c>
      <c r="K560" s="33" t="str">
        <f t="shared" si="49"/>
        <v>TỐT</v>
      </c>
      <c r="L560" s="401"/>
      <c r="M560" s="357"/>
      <c r="N560" s="356"/>
      <c r="O560" s="150" t="s">
        <v>1320</v>
      </c>
    </row>
    <row r="561" spans="1:15" s="35" customFormat="1" ht="21.75" customHeight="1">
      <c r="A561" s="31">
        <f t="shared" si="47"/>
        <v>96</v>
      </c>
      <c r="B561" s="342">
        <v>2120258960</v>
      </c>
      <c r="C561" s="123" t="s">
        <v>990</v>
      </c>
      <c r="D561" s="124" t="s">
        <v>1177</v>
      </c>
      <c r="E561" s="438" t="s">
        <v>1263</v>
      </c>
      <c r="F561" s="126">
        <v>35648</v>
      </c>
      <c r="G561" s="229" t="s">
        <v>30</v>
      </c>
      <c r="H561" s="230">
        <v>74</v>
      </c>
      <c r="I561" s="230">
        <v>86</v>
      </c>
      <c r="J561" s="32">
        <f t="shared" si="48"/>
        <v>80</v>
      </c>
      <c r="K561" s="33" t="str">
        <f t="shared" si="49"/>
        <v>TỐT</v>
      </c>
      <c r="L561" s="401"/>
      <c r="M561" s="357"/>
      <c r="N561" s="356"/>
      <c r="O561" s="150" t="s">
        <v>1580</v>
      </c>
    </row>
    <row r="562" spans="1:15" s="35" customFormat="1" ht="21.75" customHeight="1">
      <c r="A562" s="31">
        <f t="shared" si="47"/>
        <v>97</v>
      </c>
      <c r="B562" s="342">
        <v>2120259151</v>
      </c>
      <c r="C562" s="123" t="s">
        <v>999</v>
      </c>
      <c r="D562" s="124" t="s">
        <v>1014</v>
      </c>
      <c r="E562" s="438" t="s">
        <v>988</v>
      </c>
      <c r="F562" s="126">
        <v>35483</v>
      </c>
      <c r="G562" s="229" t="s">
        <v>32</v>
      </c>
      <c r="H562" s="230">
        <v>90</v>
      </c>
      <c r="I562" s="230">
        <v>90</v>
      </c>
      <c r="J562" s="32">
        <f t="shared" ref="J562:J593" si="50">(H562+I562)/2</f>
        <v>90</v>
      </c>
      <c r="K562" s="33" t="str">
        <f t="shared" ref="K562:K593" si="51">IF(J562&gt;=90,"X SẮC",IF(J562&gt;=80,"TỐT",IF(J562&gt;=65,"KHÁ",IF(J562&gt;=50,"T. BÌNH",IF(J562&gt;=35,"YẾU","KÉM")))))</f>
        <v>X SẮC</v>
      </c>
      <c r="L562" s="401"/>
      <c r="M562" s="357"/>
      <c r="N562" s="356"/>
      <c r="O562" s="150" t="s">
        <v>1494</v>
      </c>
    </row>
    <row r="563" spans="1:15" s="35" customFormat="1" ht="21.75" customHeight="1">
      <c r="A563" s="31">
        <f t="shared" si="47"/>
        <v>98</v>
      </c>
      <c r="B563" s="342">
        <v>2120259167</v>
      </c>
      <c r="C563" s="123" t="s">
        <v>987</v>
      </c>
      <c r="D563" s="124" t="s">
        <v>1022</v>
      </c>
      <c r="E563" s="438" t="s">
        <v>1021</v>
      </c>
      <c r="F563" s="126">
        <v>35417</v>
      </c>
      <c r="G563" s="229" t="s">
        <v>31</v>
      </c>
      <c r="H563" s="230">
        <v>78</v>
      </c>
      <c r="I563" s="230">
        <v>87</v>
      </c>
      <c r="J563" s="32">
        <f t="shared" si="50"/>
        <v>82.5</v>
      </c>
      <c r="K563" s="33" t="str">
        <f t="shared" si="51"/>
        <v>TỐT</v>
      </c>
      <c r="L563" s="401"/>
      <c r="M563" s="357"/>
      <c r="N563" s="356"/>
      <c r="O563" s="150" t="s">
        <v>1391</v>
      </c>
    </row>
    <row r="564" spans="1:15" s="35" customFormat="1" ht="21.75" customHeight="1">
      <c r="A564" s="31">
        <f t="shared" si="47"/>
        <v>99</v>
      </c>
      <c r="B564" s="342">
        <v>2120259220</v>
      </c>
      <c r="C564" s="123" t="s">
        <v>1015</v>
      </c>
      <c r="D564" s="124" t="s">
        <v>1121</v>
      </c>
      <c r="E564" s="438" t="s">
        <v>989</v>
      </c>
      <c r="F564" s="126">
        <v>35456</v>
      </c>
      <c r="G564" s="229" t="s">
        <v>30</v>
      </c>
      <c r="H564" s="230">
        <v>94</v>
      </c>
      <c r="I564" s="230">
        <v>89</v>
      </c>
      <c r="J564" s="32">
        <f t="shared" si="50"/>
        <v>91.5</v>
      </c>
      <c r="K564" s="33" t="str">
        <f t="shared" si="51"/>
        <v>X SẮC</v>
      </c>
      <c r="L564" s="401"/>
      <c r="M564" s="357"/>
      <c r="N564" s="356"/>
      <c r="O564" s="150" t="s">
        <v>1580</v>
      </c>
    </row>
    <row r="565" spans="1:15" s="35" customFormat="1" ht="21.75" customHeight="1">
      <c r="A565" s="31">
        <f t="shared" si="47"/>
        <v>100</v>
      </c>
      <c r="B565" s="342">
        <v>2120259226</v>
      </c>
      <c r="C565" s="123" t="s">
        <v>1070</v>
      </c>
      <c r="D565" s="124" t="s">
        <v>1038</v>
      </c>
      <c r="E565" s="438" t="s">
        <v>1091</v>
      </c>
      <c r="F565" s="126">
        <v>35695</v>
      </c>
      <c r="G565" s="229" t="s">
        <v>31</v>
      </c>
      <c r="H565" s="230">
        <v>86</v>
      </c>
      <c r="I565" s="230">
        <v>98</v>
      </c>
      <c r="J565" s="32">
        <f t="shared" si="50"/>
        <v>92</v>
      </c>
      <c r="K565" s="33" t="str">
        <f t="shared" si="51"/>
        <v>X SẮC</v>
      </c>
      <c r="L565" s="401"/>
      <c r="M565" s="357"/>
      <c r="N565" s="356"/>
      <c r="O565" s="150" t="s">
        <v>1391</v>
      </c>
    </row>
    <row r="566" spans="1:15" s="35" customFormat="1" ht="21.75" customHeight="1">
      <c r="A566" s="31">
        <f t="shared" si="47"/>
        <v>101</v>
      </c>
      <c r="B566" s="342">
        <v>2120259242</v>
      </c>
      <c r="C566" s="123" t="s">
        <v>990</v>
      </c>
      <c r="D566" s="124" t="s">
        <v>1148</v>
      </c>
      <c r="E566" s="438" t="s">
        <v>1067</v>
      </c>
      <c r="F566" s="126">
        <v>35753</v>
      </c>
      <c r="G566" s="229" t="s">
        <v>32</v>
      </c>
      <c r="H566" s="230">
        <v>87</v>
      </c>
      <c r="I566" s="230">
        <v>90</v>
      </c>
      <c r="J566" s="32">
        <f t="shared" si="50"/>
        <v>88.5</v>
      </c>
      <c r="K566" s="33" t="str">
        <f t="shared" si="51"/>
        <v>TỐT</v>
      </c>
      <c r="L566" s="401"/>
      <c r="M566" s="357"/>
      <c r="N566" s="356"/>
      <c r="O566" s="150" t="s">
        <v>1494</v>
      </c>
    </row>
    <row r="567" spans="1:15" s="35" customFormat="1" ht="21.75" customHeight="1">
      <c r="A567" s="31">
        <f t="shared" si="47"/>
        <v>102</v>
      </c>
      <c r="B567" s="342">
        <v>2120259285</v>
      </c>
      <c r="C567" s="123" t="s">
        <v>993</v>
      </c>
      <c r="D567" s="124" t="s">
        <v>1022</v>
      </c>
      <c r="E567" s="438" t="s">
        <v>1356</v>
      </c>
      <c r="F567" s="126">
        <v>35576</v>
      </c>
      <c r="G567" s="229" t="s">
        <v>31</v>
      </c>
      <c r="H567" s="230">
        <v>87</v>
      </c>
      <c r="I567" s="230">
        <v>98</v>
      </c>
      <c r="J567" s="32">
        <f t="shared" si="50"/>
        <v>92.5</v>
      </c>
      <c r="K567" s="33" t="str">
        <f t="shared" si="51"/>
        <v>X SẮC</v>
      </c>
      <c r="L567" s="401"/>
      <c r="M567" s="357"/>
      <c r="N567" s="356"/>
      <c r="O567" s="150" t="s">
        <v>1391</v>
      </c>
    </row>
    <row r="568" spans="1:15" s="35" customFormat="1" ht="21.75" customHeight="1">
      <c r="A568" s="31">
        <f t="shared" si="47"/>
        <v>103</v>
      </c>
      <c r="B568" s="342">
        <v>2120259407</v>
      </c>
      <c r="C568" s="123" t="s">
        <v>1046</v>
      </c>
      <c r="D568" s="124" t="s">
        <v>1011</v>
      </c>
      <c r="E568" s="438" t="s">
        <v>1021</v>
      </c>
      <c r="F568" s="126">
        <v>35551</v>
      </c>
      <c r="G568" s="229" t="s">
        <v>30</v>
      </c>
      <c r="H568" s="230">
        <v>100</v>
      </c>
      <c r="I568" s="230">
        <v>100</v>
      </c>
      <c r="J568" s="32">
        <f t="shared" si="50"/>
        <v>100</v>
      </c>
      <c r="K568" s="33" t="str">
        <f t="shared" si="51"/>
        <v>X SẮC</v>
      </c>
      <c r="L568" s="401"/>
      <c r="M568" s="357"/>
      <c r="N568" s="356"/>
      <c r="O568" s="150" t="s">
        <v>1580</v>
      </c>
    </row>
    <row r="569" spans="1:15" s="35" customFormat="1" ht="21.75" customHeight="1">
      <c r="A569" s="31">
        <f t="shared" si="47"/>
        <v>104</v>
      </c>
      <c r="B569" s="342">
        <v>2120259411</v>
      </c>
      <c r="C569" s="123" t="s">
        <v>979</v>
      </c>
      <c r="D569" s="124" t="s">
        <v>1038</v>
      </c>
      <c r="E569" s="438" t="s">
        <v>1021</v>
      </c>
      <c r="F569" s="126">
        <v>34927</v>
      </c>
      <c r="G569" s="229" t="s">
        <v>33</v>
      </c>
      <c r="H569" s="230">
        <v>87</v>
      </c>
      <c r="I569" s="230">
        <v>87</v>
      </c>
      <c r="J569" s="32">
        <f t="shared" si="50"/>
        <v>87</v>
      </c>
      <c r="K569" s="33" t="str">
        <f t="shared" si="51"/>
        <v>TỐT</v>
      </c>
      <c r="L569" s="401"/>
      <c r="M569" s="357"/>
      <c r="N569" s="356"/>
      <c r="O569" s="150" t="s">
        <v>1320</v>
      </c>
    </row>
    <row r="570" spans="1:15" s="35" customFormat="1" ht="21.75" customHeight="1">
      <c r="A570" s="31">
        <f t="shared" si="47"/>
        <v>105</v>
      </c>
      <c r="B570" s="342">
        <v>2120259424</v>
      </c>
      <c r="C570" s="123" t="s">
        <v>985</v>
      </c>
      <c r="D570" s="124" t="s">
        <v>1038</v>
      </c>
      <c r="E570" s="438" t="s">
        <v>1104</v>
      </c>
      <c r="F570" s="126">
        <v>35571</v>
      </c>
      <c r="G570" s="229" t="s">
        <v>33</v>
      </c>
      <c r="H570" s="230">
        <v>72</v>
      </c>
      <c r="I570" s="230">
        <v>80</v>
      </c>
      <c r="J570" s="32">
        <f t="shared" si="50"/>
        <v>76</v>
      </c>
      <c r="K570" s="33" t="str">
        <f t="shared" si="51"/>
        <v>KHÁ</v>
      </c>
      <c r="L570" s="401"/>
      <c r="M570" s="357"/>
      <c r="N570" s="356"/>
      <c r="O570" s="150" t="s">
        <v>1320</v>
      </c>
    </row>
    <row r="571" spans="1:15" s="35" customFormat="1" ht="21.75" customHeight="1">
      <c r="A571" s="31">
        <f t="shared" si="47"/>
        <v>106</v>
      </c>
      <c r="B571" s="342">
        <v>2120259470</v>
      </c>
      <c r="C571" s="123" t="s">
        <v>990</v>
      </c>
      <c r="D571" s="124" t="s">
        <v>1011</v>
      </c>
      <c r="E571" s="438" t="s">
        <v>1023</v>
      </c>
      <c r="F571" s="126">
        <v>35387</v>
      </c>
      <c r="G571" s="229" t="s">
        <v>30</v>
      </c>
      <c r="H571" s="230">
        <v>70</v>
      </c>
      <c r="I571" s="230">
        <v>86</v>
      </c>
      <c r="J571" s="32">
        <f t="shared" si="50"/>
        <v>78</v>
      </c>
      <c r="K571" s="33" t="str">
        <f t="shared" si="51"/>
        <v>KHÁ</v>
      </c>
      <c r="L571" s="401"/>
      <c r="M571" s="357"/>
      <c r="N571" s="356"/>
      <c r="O571" s="150" t="s">
        <v>1580</v>
      </c>
    </row>
    <row r="572" spans="1:15" s="35" customFormat="1" ht="21.75" customHeight="1">
      <c r="A572" s="31">
        <f t="shared" si="47"/>
        <v>107</v>
      </c>
      <c r="B572" s="342">
        <v>2120259526</v>
      </c>
      <c r="C572" s="123" t="s">
        <v>1010</v>
      </c>
      <c r="D572" s="124" t="s">
        <v>1048</v>
      </c>
      <c r="E572" s="438" t="s">
        <v>1023</v>
      </c>
      <c r="F572" s="126">
        <v>33848</v>
      </c>
      <c r="G572" s="229" t="s">
        <v>33</v>
      </c>
      <c r="H572" s="230">
        <v>80</v>
      </c>
      <c r="I572" s="230">
        <v>87</v>
      </c>
      <c r="J572" s="32">
        <f t="shared" si="50"/>
        <v>83.5</v>
      </c>
      <c r="K572" s="33" t="str">
        <f t="shared" si="51"/>
        <v>TỐT</v>
      </c>
      <c r="L572" s="401"/>
      <c r="M572" s="357"/>
      <c r="N572" s="356"/>
      <c r="O572" s="150" t="s">
        <v>1320</v>
      </c>
    </row>
    <row r="573" spans="1:15" s="35" customFormat="1" ht="21.75" customHeight="1">
      <c r="A573" s="31">
        <f t="shared" si="47"/>
        <v>108</v>
      </c>
      <c r="B573" s="342">
        <v>2120259541</v>
      </c>
      <c r="C573" s="123" t="s">
        <v>990</v>
      </c>
      <c r="D573" s="124" t="s">
        <v>1383</v>
      </c>
      <c r="E573" s="438" t="s">
        <v>1310</v>
      </c>
      <c r="F573" s="126">
        <v>35571</v>
      </c>
      <c r="G573" s="229" t="s">
        <v>32</v>
      </c>
      <c r="H573" s="230">
        <v>86</v>
      </c>
      <c r="I573" s="230">
        <v>87</v>
      </c>
      <c r="J573" s="32">
        <f t="shared" si="50"/>
        <v>86.5</v>
      </c>
      <c r="K573" s="33" t="str">
        <f t="shared" si="51"/>
        <v>TỐT</v>
      </c>
      <c r="L573" s="401"/>
      <c r="M573" s="357"/>
      <c r="N573" s="356"/>
      <c r="O573" s="150" t="s">
        <v>1494</v>
      </c>
    </row>
    <row r="574" spans="1:15" s="35" customFormat="1" ht="21.75" customHeight="1">
      <c r="A574" s="31">
        <f t="shared" si="47"/>
        <v>109</v>
      </c>
      <c r="B574" s="342">
        <v>2120259557</v>
      </c>
      <c r="C574" s="123" t="s">
        <v>990</v>
      </c>
      <c r="D574" s="124" t="s">
        <v>1249</v>
      </c>
      <c r="E574" s="438" t="s">
        <v>1045</v>
      </c>
      <c r="F574" s="126">
        <v>35712</v>
      </c>
      <c r="G574" s="229" t="s">
        <v>30</v>
      </c>
      <c r="H574" s="230">
        <v>74</v>
      </c>
      <c r="I574" s="230">
        <v>83</v>
      </c>
      <c r="J574" s="32">
        <f t="shared" si="50"/>
        <v>78.5</v>
      </c>
      <c r="K574" s="33" t="str">
        <f t="shared" si="51"/>
        <v>KHÁ</v>
      </c>
      <c r="L574" s="401"/>
      <c r="M574" s="357"/>
      <c r="N574" s="356"/>
      <c r="O574" s="150" t="s">
        <v>1580</v>
      </c>
    </row>
    <row r="575" spans="1:15" s="35" customFormat="1" ht="21.75" customHeight="1">
      <c r="A575" s="31">
        <f t="shared" si="47"/>
        <v>110</v>
      </c>
      <c r="B575" s="342">
        <v>2120259577</v>
      </c>
      <c r="C575" s="123" t="s">
        <v>990</v>
      </c>
      <c r="D575" s="124" t="s">
        <v>1555</v>
      </c>
      <c r="E575" s="438" t="s">
        <v>988</v>
      </c>
      <c r="F575" s="126">
        <v>35702</v>
      </c>
      <c r="G575" s="229" t="s">
        <v>30</v>
      </c>
      <c r="H575" s="230">
        <v>94</v>
      </c>
      <c r="I575" s="230">
        <v>89</v>
      </c>
      <c r="J575" s="32">
        <f t="shared" si="50"/>
        <v>91.5</v>
      </c>
      <c r="K575" s="33" t="str">
        <f t="shared" si="51"/>
        <v>X SẮC</v>
      </c>
      <c r="L575" s="401"/>
      <c r="M575" s="357"/>
      <c r="N575" s="356"/>
      <c r="O575" s="150" t="s">
        <v>1580</v>
      </c>
    </row>
    <row r="576" spans="1:15" s="35" customFormat="1" ht="21.75" customHeight="1">
      <c r="A576" s="31">
        <f t="shared" si="47"/>
        <v>111</v>
      </c>
      <c r="B576" s="342">
        <v>2120259601</v>
      </c>
      <c r="C576" s="123" t="s">
        <v>990</v>
      </c>
      <c r="D576" s="124" t="s">
        <v>1038</v>
      </c>
      <c r="E576" s="438" t="s">
        <v>1024</v>
      </c>
      <c r="F576" s="126">
        <v>35547</v>
      </c>
      <c r="G576" s="229" t="s">
        <v>32</v>
      </c>
      <c r="H576" s="230">
        <v>87</v>
      </c>
      <c r="I576" s="230">
        <v>82</v>
      </c>
      <c r="J576" s="32">
        <f t="shared" si="50"/>
        <v>84.5</v>
      </c>
      <c r="K576" s="33" t="str">
        <f t="shared" si="51"/>
        <v>TỐT</v>
      </c>
      <c r="L576" s="401"/>
      <c r="M576" s="357"/>
      <c r="N576" s="356"/>
      <c r="O576" s="150" t="s">
        <v>1494</v>
      </c>
    </row>
    <row r="577" spans="1:15" s="35" customFormat="1" ht="21.75" customHeight="1">
      <c r="A577" s="31">
        <f t="shared" si="47"/>
        <v>112</v>
      </c>
      <c r="B577" s="342">
        <v>2120259686</v>
      </c>
      <c r="C577" s="123" t="s">
        <v>1198</v>
      </c>
      <c r="D577" s="124" t="s">
        <v>1038</v>
      </c>
      <c r="E577" s="438" t="s">
        <v>1091</v>
      </c>
      <c r="F577" s="126">
        <v>35784</v>
      </c>
      <c r="G577" s="229" t="s">
        <v>30</v>
      </c>
      <c r="H577" s="230">
        <v>84</v>
      </c>
      <c r="I577" s="230">
        <v>94</v>
      </c>
      <c r="J577" s="32">
        <f t="shared" si="50"/>
        <v>89</v>
      </c>
      <c r="K577" s="33" t="str">
        <f t="shared" si="51"/>
        <v>TỐT</v>
      </c>
      <c r="L577" s="401"/>
      <c r="M577" s="357"/>
      <c r="N577" s="356"/>
      <c r="O577" s="150" t="s">
        <v>1580</v>
      </c>
    </row>
    <row r="578" spans="1:15" s="35" customFormat="1" ht="21.75" customHeight="1">
      <c r="A578" s="31">
        <f t="shared" si="47"/>
        <v>113</v>
      </c>
      <c r="B578" s="342">
        <v>2120259696</v>
      </c>
      <c r="C578" s="123" t="s">
        <v>987</v>
      </c>
      <c r="D578" s="124" t="s">
        <v>1057</v>
      </c>
      <c r="E578" s="438" t="s">
        <v>1018</v>
      </c>
      <c r="F578" s="126">
        <v>35698</v>
      </c>
      <c r="G578" s="229" t="s">
        <v>32</v>
      </c>
      <c r="H578" s="230">
        <v>87</v>
      </c>
      <c r="I578" s="230">
        <v>87</v>
      </c>
      <c r="J578" s="32">
        <f t="shared" si="50"/>
        <v>87</v>
      </c>
      <c r="K578" s="33" t="str">
        <f t="shared" si="51"/>
        <v>TỐT</v>
      </c>
      <c r="L578" s="401"/>
      <c r="M578" s="357"/>
      <c r="N578" s="356"/>
      <c r="O578" s="150" t="s">
        <v>1494</v>
      </c>
    </row>
    <row r="579" spans="1:15" s="35" customFormat="1" ht="21.75" customHeight="1">
      <c r="A579" s="31">
        <f t="shared" si="47"/>
        <v>114</v>
      </c>
      <c r="B579" s="342">
        <v>2120259711</v>
      </c>
      <c r="C579" s="123" t="s">
        <v>990</v>
      </c>
      <c r="D579" s="124" t="s">
        <v>1011</v>
      </c>
      <c r="E579" s="438" t="s">
        <v>1368</v>
      </c>
      <c r="F579" s="126">
        <v>35212</v>
      </c>
      <c r="G579" s="229" t="s">
        <v>31</v>
      </c>
      <c r="H579" s="230">
        <v>90</v>
      </c>
      <c r="I579" s="230">
        <v>100</v>
      </c>
      <c r="J579" s="32">
        <f t="shared" si="50"/>
        <v>95</v>
      </c>
      <c r="K579" s="33" t="str">
        <f t="shared" si="51"/>
        <v>X SẮC</v>
      </c>
      <c r="L579" s="401"/>
      <c r="M579" s="357"/>
      <c r="N579" s="356"/>
      <c r="O579" s="150" t="s">
        <v>1391</v>
      </c>
    </row>
    <row r="580" spans="1:15" s="35" customFormat="1" ht="21.75" customHeight="1">
      <c r="A580" s="31">
        <f t="shared" si="47"/>
        <v>115</v>
      </c>
      <c r="B580" s="342">
        <v>2120259750</v>
      </c>
      <c r="C580" s="123" t="s">
        <v>1015</v>
      </c>
      <c r="D580" s="124" t="s">
        <v>1014</v>
      </c>
      <c r="E580" s="438" t="s">
        <v>988</v>
      </c>
      <c r="F580" s="126">
        <v>35499</v>
      </c>
      <c r="G580" s="229" t="s">
        <v>31</v>
      </c>
      <c r="H580" s="230">
        <v>87</v>
      </c>
      <c r="I580" s="230">
        <v>88</v>
      </c>
      <c r="J580" s="32">
        <f t="shared" si="50"/>
        <v>87.5</v>
      </c>
      <c r="K580" s="33" t="str">
        <f t="shared" si="51"/>
        <v>TỐT</v>
      </c>
      <c r="L580" s="401"/>
      <c r="M580" s="357"/>
      <c r="N580" s="356"/>
      <c r="O580" s="150" t="s">
        <v>1391</v>
      </c>
    </row>
    <row r="581" spans="1:15" s="35" customFormat="1" ht="21.75" customHeight="1">
      <c r="A581" s="31">
        <f t="shared" si="47"/>
        <v>116</v>
      </c>
      <c r="B581" s="342">
        <v>2120259813</v>
      </c>
      <c r="C581" s="123" t="s">
        <v>979</v>
      </c>
      <c r="D581" s="124" t="s">
        <v>1471</v>
      </c>
      <c r="E581" s="438" t="s">
        <v>1472</v>
      </c>
      <c r="F581" s="126">
        <v>35342</v>
      </c>
      <c r="G581" s="229" t="s">
        <v>32</v>
      </c>
      <c r="H581" s="230">
        <v>87</v>
      </c>
      <c r="I581" s="230">
        <v>90</v>
      </c>
      <c r="J581" s="32">
        <f t="shared" si="50"/>
        <v>88.5</v>
      </c>
      <c r="K581" s="33" t="str">
        <f t="shared" si="51"/>
        <v>TỐT</v>
      </c>
      <c r="L581" s="401"/>
      <c r="M581" s="357"/>
      <c r="N581" s="356"/>
      <c r="O581" s="150" t="s">
        <v>1494</v>
      </c>
    </row>
    <row r="582" spans="1:15" s="35" customFormat="1" ht="21.75" customHeight="1">
      <c r="A582" s="31">
        <f t="shared" si="47"/>
        <v>117</v>
      </c>
      <c r="B582" s="342">
        <v>2120259893</v>
      </c>
      <c r="C582" s="123" t="s">
        <v>1418</v>
      </c>
      <c r="D582" s="124" t="s">
        <v>1042</v>
      </c>
      <c r="E582" s="438" t="s">
        <v>1037</v>
      </c>
      <c r="F582" s="126">
        <v>35418</v>
      </c>
      <c r="G582" s="229" t="s">
        <v>32</v>
      </c>
      <c r="H582" s="230">
        <v>87</v>
      </c>
      <c r="I582" s="230">
        <v>86</v>
      </c>
      <c r="J582" s="32">
        <f t="shared" si="50"/>
        <v>86.5</v>
      </c>
      <c r="K582" s="33" t="str">
        <f t="shared" si="51"/>
        <v>TỐT</v>
      </c>
      <c r="L582" s="401"/>
      <c r="M582" s="357"/>
      <c r="N582" s="356"/>
      <c r="O582" s="150" t="s">
        <v>1494</v>
      </c>
    </row>
    <row r="583" spans="1:15" s="35" customFormat="1" ht="21.75" customHeight="1">
      <c r="A583" s="31">
        <f t="shared" si="47"/>
        <v>118</v>
      </c>
      <c r="B583" s="342">
        <v>2120259894</v>
      </c>
      <c r="C583" s="123" t="s">
        <v>997</v>
      </c>
      <c r="D583" s="124" t="s">
        <v>1011</v>
      </c>
      <c r="E583" s="438" t="s">
        <v>1230</v>
      </c>
      <c r="F583" s="126">
        <v>35375</v>
      </c>
      <c r="G583" s="229" t="s">
        <v>31</v>
      </c>
      <c r="H583" s="230">
        <v>88</v>
      </c>
      <c r="I583" s="230">
        <v>88</v>
      </c>
      <c r="J583" s="32">
        <f t="shared" si="50"/>
        <v>88</v>
      </c>
      <c r="K583" s="33" t="str">
        <f t="shared" si="51"/>
        <v>TỐT</v>
      </c>
      <c r="L583" s="401"/>
      <c r="M583" s="357"/>
      <c r="N583" s="356"/>
      <c r="O583" s="150" t="s">
        <v>1391</v>
      </c>
    </row>
    <row r="584" spans="1:15" s="35" customFormat="1" ht="21.75" customHeight="1">
      <c r="A584" s="31">
        <f t="shared" si="47"/>
        <v>119</v>
      </c>
      <c r="B584" s="342">
        <v>2120259897</v>
      </c>
      <c r="C584" s="123" t="s">
        <v>1110</v>
      </c>
      <c r="D584" s="124" t="s">
        <v>1562</v>
      </c>
      <c r="E584" s="438" t="s">
        <v>1126</v>
      </c>
      <c r="F584" s="126">
        <v>35651</v>
      </c>
      <c r="G584" s="229" t="s">
        <v>30</v>
      </c>
      <c r="H584" s="230">
        <v>94</v>
      </c>
      <c r="I584" s="230">
        <v>94</v>
      </c>
      <c r="J584" s="32">
        <f t="shared" si="50"/>
        <v>94</v>
      </c>
      <c r="K584" s="33" t="str">
        <f t="shared" si="51"/>
        <v>X SẮC</v>
      </c>
      <c r="L584" s="401"/>
      <c r="M584" s="357"/>
      <c r="N584" s="356"/>
      <c r="O584" s="150" t="s">
        <v>1580</v>
      </c>
    </row>
    <row r="585" spans="1:15" s="35" customFormat="1" ht="21.75" customHeight="1">
      <c r="A585" s="31">
        <f t="shared" si="47"/>
        <v>120</v>
      </c>
      <c r="B585" s="342">
        <v>2120266080</v>
      </c>
      <c r="C585" s="123" t="s">
        <v>1046</v>
      </c>
      <c r="D585" s="124" t="s">
        <v>1194</v>
      </c>
      <c r="E585" s="438" t="s">
        <v>1071</v>
      </c>
      <c r="F585" s="126">
        <v>35601</v>
      </c>
      <c r="G585" s="229" t="s">
        <v>31</v>
      </c>
      <c r="H585" s="230">
        <v>76</v>
      </c>
      <c r="I585" s="230">
        <v>87</v>
      </c>
      <c r="J585" s="32">
        <f t="shared" si="50"/>
        <v>81.5</v>
      </c>
      <c r="K585" s="33" t="str">
        <f t="shared" si="51"/>
        <v>TỐT</v>
      </c>
      <c r="L585" s="401"/>
      <c r="M585" s="357"/>
      <c r="N585" s="356"/>
      <c r="O585" s="150" t="s">
        <v>1391</v>
      </c>
    </row>
    <row r="586" spans="1:15" s="35" customFormat="1" ht="21.75" customHeight="1">
      <c r="A586" s="31">
        <f t="shared" si="47"/>
        <v>121</v>
      </c>
      <c r="B586" s="342">
        <v>2120654947</v>
      </c>
      <c r="C586" s="123" t="s">
        <v>990</v>
      </c>
      <c r="D586" s="124" t="s">
        <v>1038</v>
      </c>
      <c r="E586" s="438" t="s">
        <v>1104</v>
      </c>
      <c r="F586" s="126">
        <v>35594</v>
      </c>
      <c r="G586" s="229" t="s">
        <v>33</v>
      </c>
      <c r="H586" s="230">
        <v>83</v>
      </c>
      <c r="I586" s="230">
        <v>87</v>
      </c>
      <c r="J586" s="32">
        <f t="shared" si="50"/>
        <v>85</v>
      </c>
      <c r="K586" s="33" t="str">
        <f t="shared" si="51"/>
        <v>TỐT</v>
      </c>
      <c r="L586" s="401"/>
      <c r="M586" s="357"/>
      <c r="N586" s="356"/>
      <c r="O586" s="150" t="s">
        <v>1320</v>
      </c>
    </row>
    <row r="587" spans="1:15" s="35" customFormat="1" ht="21.75" customHeight="1">
      <c r="A587" s="31">
        <f t="shared" si="47"/>
        <v>122</v>
      </c>
      <c r="B587" s="342">
        <v>2120713516</v>
      </c>
      <c r="C587" s="123" t="s">
        <v>990</v>
      </c>
      <c r="D587" s="124" t="s">
        <v>1295</v>
      </c>
      <c r="E587" s="438" t="s">
        <v>1109</v>
      </c>
      <c r="F587" s="126">
        <v>35702</v>
      </c>
      <c r="G587" s="229" t="s">
        <v>32</v>
      </c>
      <c r="H587" s="230">
        <v>85</v>
      </c>
      <c r="I587" s="230">
        <v>87</v>
      </c>
      <c r="J587" s="32">
        <f t="shared" si="50"/>
        <v>86</v>
      </c>
      <c r="K587" s="33" t="str">
        <f t="shared" si="51"/>
        <v>TỐT</v>
      </c>
      <c r="L587" s="401"/>
      <c r="M587" s="357"/>
      <c r="N587" s="356"/>
      <c r="O587" s="150" t="s">
        <v>1494</v>
      </c>
    </row>
    <row r="588" spans="1:15" s="35" customFormat="1" ht="21.75" customHeight="1">
      <c r="A588" s="31">
        <f t="shared" si="47"/>
        <v>123</v>
      </c>
      <c r="B588" s="342">
        <v>2120715817</v>
      </c>
      <c r="C588" s="123" t="s">
        <v>1046</v>
      </c>
      <c r="D588" s="124" t="s">
        <v>1022</v>
      </c>
      <c r="E588" s="438" t="s">
        <v>1089</v>
      </c>
      <c r="F588" s="126">
        <v>35654</v>
      </c>
      <c r="G588" s="229" t="s">
        <v>32</v>
      </c>
      <c r="H588" s="230">
        <v>87</v>
      </c>
      <c r="I588" s="230">
        <v>90</v>
      </c>
      <c r="J588" s="32">
        <f t="shared" si="50"/>
        <v>88.5</v>
      </c>
      <c r="K588" s="33" t="str">
        <f t="shared" si="51"/>
        <v>TỐT</v>
      </c>
      <c r="L588" s="401"/>
      <c r="M588" s="357"/>
      <c r="N588" s="356"/>
      <c r="O588" s="150" t="s">
        <v>1494</v>
      </c>
    </row>
    <row r="589" spans="1:15" s="35" customFormat="1" ht="21.75" customHeight="1">
      <c r="A589" s="31">
        <f t="shared" si="47"/>
        <v>124</v>
      </c>
      <c r="B589" s="342">
        <v>2120716905</v>
      </c>
      <c r="C589" s="123" t="s">
        <v>990</v>
      </c>
      <c r="D589" s="124" t="s">
        <v>1058</v>
      </c>
      <c r="E589" s="438" t="s">
        <v>1024</v>
      </c>
      <c r="F589" s="126">
        <v>35751</v>
      </c>
      <c r="G589" s="229" t="s">
        <v>31</v>
      </c>
      <c r="H589" s="230">
        <v>87</v>
      </c>
      <c r="I589" s="230">
        <v>98</v>
      </c>
      <c r="J589" s="32">
        <f t="shared" si="50"/>
        <v>92.5</v>
      </c>
      <c r="K589" s="33" t="str">
        <f t="shared" si="51"/>
        <v>X SẮC</v>
      </c>
      <c r="L589" s="401"/>
      <c r="M589" s="357"/>
      <c r="N589" s="356"/>
      <c r="O589" s="150" t="s">
        <v>1391</v>
      </c>
    </row>
    <row r="590" spans="1:15" s="35" customFormat="1" ht="21.75" customHeight="1">
      <c r="A590" s="31">
        <f t="shared" si="47"/>
        <v>125</v>
      </c>
      <c r="B590" s="342">
        <v>2120863981</v>
      </c>
      <c r="C590" s="123" t="s">
        <v>987</v>
      </c>
      <c r="D590" s="124" t="s">
        <v>1203</v>
      </c>
      <c r="E590" s="438" t="s">
        <v>989</v>
      </c>
      <c r="F590" s="126">
        <v>35539</v>
      </c>
      <c r="G590" s="229" t="s">
        <v>32</v>
      </c>
      <c r="H590" s="230">
        <v>90</v>
      </c>
      <c r="I590" s="230">
        <v>87</v>
      </c>
      <c r="J590" s="32">
        <f t="shared" si="50"/>
        <v>88.5</v>
      </c>
      <c r="K590" s="33" t="str">
        <f t="shared" si="51"/>
        <v>TỐT</v>
      </c>
      <c r="L590" s="401"/>
      <c r="M590" s="357"/>
      <c r="N590" s="356"/>
      <c r="O590" s="150" t="s">
        <v>1494</v>
      </c>
    </row>
    <row r="591" spans="1:15" s="35" customFormat="1" ht="21.75" customHeight="1">
      <c r="A591" s="31">
        <f t="shared" si="47"/>
        <v>126</v>
      </c>
      <c r="B591" s="342">
        <v>2121219660</v>
      </c>
      <c r="C591" s="123" t="s">
        <v>990</v>
      </c>
      <c r="D591" s="124" t="s">
        <v>988</v>
      </c>
      <c r="E591" s="438" t="s">
        <v>1186</v>
      </c>
      <c r="F591" s="126">
        <v>34528</v>
      </c>
      <c r="G591" s="229" t="s">
        <v>30</v>
      </c>
      <c r="H591" s="230">
        <v>60</v>
      </c>
      <c r="I591" s="230">
        <v>78</v>
      </c>
      <c r="J591" s="32">
        <f t="shared" si="50"/>
        <v>69</v>
      </c>
      <c r="K591" s="33" t="str">
        <f t="shared" si="51"/>
        <v>KHÁ</v>
      </c>
      <c r="L591" s="401"/>
      <c r="M591" s="357"/>
      <c r="N591" s="356"/>
      <c r="O591" s="150" t="s">
        <v>1580</v>
      </c>
    </row>
    <row r="592" spans="1:15" s="35" customFormat="1" ht="21.75" customHeight="1">
      <c r="A592" s="31">
        <f t="shared" si="47"/>
        <v>127</v>
      </c>
      <c r="B592" s="342">
        <v>2121219690</v>
      </c>
      <c r="C592" s="123" t="s">
        <v>987</v>
      </c>
      <c r="D592" s="124" t="s">
        <v>1194</v>
      </c>
      <c r="E592" s="438" t="s">
        <v>1071</v>
      </c>
      <c r="F592" s="126">
        <v>35074</v>
      </c>
      <c r="G592" s="229" t="s">
        <v>30</v>
      </c>
      <c r="H592" s="230">
        <v>94</v>
      </c>
      <c r="I592" s="230">
        <v>89</v>
      </c>
      <c r="J592" s="32">
        <f t="shared" si="50"/>
        <v>91.5</v>
      </c>
      <c r="K592" s="33" t="str">
        <f t="shared" si="51"/>
        <v>X SẮC</v>
      </c>
      <c r="L592" s="401"/>
      <c r="M592" s="357"/>
      <c r="N592" s="356"/>
      <c r="O592" s="150" t="s">
        <v>1580</v>
      </c>
    </row>
    <row r="593" spans="1:15" s="35" customFormat="1" ht="21.75" customHeight="1">
      <c r="A593" s="31">
        <f t="shared" si="47"/>
        <v>128</v>
      </c>
      <c r="B593" s="342">
        <v>2121233779</v>
      </c>
      <c r="C593" s="123" t="s">
        <v>990</v>
      </c>
      <c r="D593" s="124" t="s">
        <v>1246</v>
      </c>
      <c r="E593" s="438" t="s">
        <v>1152</v>
      </c>
      <c r="F593" s="126">
        <v>35666</v>
      </c>
      <c r="G593" s="229" t="s">
        <v>31</v>
      </c>
      <c r="H593" s="230">
        <v>88</v>
      </c>
      <c r="I593" s="230">
        <v>88</v>
      </c>
      <c r="J593" s="32">
        <f t="shared" si="50"/>
        <v>88</v>
      </c>
      <c r="K593" s="33" t="str">
        <f t="shared" si="51"/>
        <v>TỐT</v>
      </c>
      <c r="L593" s="401"/>
      <c r="M593" s="357"/>
      <c r="N593" s="356"/>
      <c r="O593" s="150" t="s">
        <v>1391</v>
      </c>
    </row>
    <row r="594" spans="1:15" s="35" customFormat="1" ht="21.75" customHeight="1">
      <c r="A594" s="31">
        <f t="shared" ref="A594:A614" si="52">A593+1</f>
        <v>129</v>
      </c>
      <c r="B594" s="342">
        <v>2121238204</v>
      </c>
      <c r="C594" s="123" t="s">
        <v>990</v>
      </c>
      <c r="D594" s="124" t="s">
        <v>1313</v>
      </c>
      <c r="E594" s="438" t="s">
        <v>1015</v>
      </c>
      <c r="F594" s="126">
        <v>35435</v>
      </c>
      <c r="G594" s="229" t="s">
        <v>31</v>
      </c>
      <c r="H594" s="230">
        <v>90</v>
      </c>
      <c r="I594" s="230">
        <v>98</v>
      </c>
      <c r="J594" s="32">
        <f t="shared" ref="J594:J614" si="53">(H594+I594)/2</f>
        <v>94</v>
      </c>
      <c r="K594" s="33" t="str">
        <f t="shared" ref="K594:K614" si="54">IF(J594&gt;=90,"X SẮC",IF(J594&gt;=80,"TỐT",IF(J594&gt;=65,"KHÁ",IF(J594&gt;=50,"T. BÌNH",IF(J594&gt;=35,"YẾU","KÉM")))))</f>
        <v>X SẮC</v>
      </c>
      <c r="L594" s="401"/>
      <c r="M594" s="357"/>
      <c r="N594" s="356"/>
      <c r="O594" s="150" t="s">
        <v>1391</v>
      </c>
    </row>
    <row r="595" spans="1:15" s="35" customFormat="1" ht="21.75" customHeight="1">
      <c r="A595" s="31">
        <f t="shared" si="52"/>
        <v>130</v>
      </c>
      <c r="B595" s="342">
        <v>2121253814</v>
      </c>
      <c r="C595" s="123" t="s">
        <v>993</v>
      </c>
      <c r="D595" s="124" t="s">
        <v>1004</v>
      </c>
      <c r="E595" s="438" t="s">
        <v>1200</v>
      </c>
      <c r="F595" s="126">
        <v>35644</v>
      </c>
      <c r="G595" s="229" t="s">
        <v>33</v>
      </c>
      <c r="H595" s="230">
        <v>70</v>
      </c>
      <c r="I595" s="230">
        <v>75</v>
      </c>
      <c r="J595" s="32">
        <f t="shared" si="53"/>
        <v>72.5</v>
      </c>
      <c r="K595" s="33" t="str">
        <f t="shared" si="54"/>
        <v>KHÁ</v>
      </c>
      <c r="L595" s="401"/>
      <c r="M595" s="357"/>
      <c r="N595" s="356"/>
      <c r="O595" s="150" t="s">
        <v>1320</v>
      </c>
    </row>
    <row r="596" spans="1:15" s="35" customFormat="1" ht="21.75" customHeight="1">
      <c r="A596" s="31">
        <f t="shared" si="52"/>
        <v>131</v>
      </c>
      <c r="B596" s="342">
        <v>2121253827</v>
      </c>
      <c r="C596" s="123" t="s">
        <v>1032</v>
      </c>
      <c r="D596" s="124" t="s">
        <v>1033</v>
      </c>
      <c r="E596" s="438" t="s">
        <v>1068</v>
      </c>
      <c r="F596" s="126">
        <v>35403</v>
      </c>
      <c r="G596" s="229" t="s">
        <v>30</v>
      </c>
      <c r="H596" s="230">
        <v>87</v>
      </c>
      <c r="I596" s="230">
        <v>83</v>
      </c>
      <c r="J596" s="32">
        <f t="shared" si="53"/>
        <v>85</v>
      </c>
      <c r="K596" s="33" t="str">
        <f t="shared" si="54"/>
        <v>TỐT</v>
      </c>
      <c r="L596" s="401"/>
      <c r="M596" s="357"/>
      <c r="N596" s="356"/>
      <c r="O596" s="150" t="s">
        <v>1580</v>
      </c>
    </row>
    <row r="597" spans="1:15" s="35" customFormat="1" ht="21.75" customHeight="1">
      <c r="A597" s="31">
        <f t="shared" si="52"/>
        <v>132</v>
      </c>
      <c r="B597" s="342">
        <v>2121253831</v>
      </c>
      <c r="C597" s="123" t="s">
        <v>990</v>
      </c>
      <c r="D597" s="124" t="s">
        <v>1360</v>
      </c>
      <c r="E597" s="438" t="s">
        <v>1068</v>
      </c>
      <c r="F597" s="126">
        <v>35536</v>
      </c>
      <c r="G597" s="229" t="s">
        <v>31</v>
      </c>
      <c r="H597" s="230">
        <v>88</v>
      </c>
      <c r="I597" s="230">
        <v>87</v>
      </c>
      <c r="J597" s="32">
        <f t="shared" si="53"/>
        <v>87.5</v>
      </c>
      <c r="K597" s="33" t="str">
        <f t="shared" si="54"/>
        <v>TỐT</v>
      </c>
      <c r="L597" s="401"/>
      <c r="M597" s="357"/>
      <c r="N597" s="356"/>
      <c r="O597" s="150" t="s">
        <v>1391</v>
      </c>
    </row>
    <row r="598" spans="1:15" s="35" customFormat="1" ht="21.75" customHeight="1">
      <c r="A598" s="31">
        <f t="shared" si="52"/>
        <v>133</v>
      </c>
      <c r="B598" s="342">
        <v>2121253849</v>
      </c>
      <c r="C598" s="123" t="s">
        <v>998</v>
      </c>
      <c r="D598" s="124" t="s">
        <v>1196</v>
      </c>
      <c r="E598" s="438" t="s">
        <v>1465</v>
      </c>
      <c r="F598" s="126">
        <v>33113</v>
      </c>
      <c r="G598" s="229" t="s">
        <v>32</v>
      </c>
      <c r="H598" s="230">
        <v>90</v>
      </c>
      <c r="I598" s="230">
        <v>90</v>
      </c>
      <c r="J598" s="32">
        <f t="shared" si="53"/>
        <v>90</v>
      </c>
      <c r="K598" s="33" t="str">
        <f t="shared" si="54"/>
        <v>X SẮC</v>
      </c>
      <c r="L598" s="401"/>
      <c r="M598" s="357"/>
      <c r="N598" s="356"/>
      <c r="O598" s="150" t="s">
        <v>1494</v>
      </c>
    </row>
    <row r="599" spans="1:15" s="35" customFormat="1" ht="21.75" customHeight="1">
      <c r="A599" s="31">
        <f t="shared" si="52"/>
        <v>134</v>
      </c>
      <c r="B599" s="342">
        <v>2121253852</v>
      </c>
      <c r="C599" s="123" t="s">
        <v>979</v>
      </c>
      <c r="D599" s="124" t="s">
        <v>994</v>
      </c>
      <c r="E599" s="438" t="s">
        <v>1035</v>
      </c>
      <c r="F599" s="126">
        <v>35706</v>
      </c>
      <c r="G599" s="229" t="s">
        <v>30</v>
      </c>
      <c r="H599" s="230">
        <v>70</v>
      </c>
      <c r="I599" s="230">
        <v>84</v>
      </c>
      <c r="J599" s="32">
        <f t="shared" si="53"/>
        <v>77</v>
      </c>
      <c r="K599" s="33" t="str">
        <f t="shared" si="54"/>
        <v>KHÁ</v>
      </c>
      <c r="L599" s="401"/>
      <c r="M599" s="357"/>
      <c r="N599" s="356"/>
      <c r="O599" s="150" t="s">
        <v>1580</v>
      </c>
    </row>
    <row r="600" spans="1:15" s="35" customFormat="1" ht="21.75" customHeight="1">
      <c r="A600" s="31">
        <f t="shared" si="52"/>
        <v>135</v>
      </c>
      <c r="B600" s="342">
        <v>2121253891</v>
      </c>
      <c r="C600" s="123" t="s">
        <v>990</v>
      </c>
      <c r="D600" s="124" t="s">
        <v>1459</v>
      </c>
      <c r="E600" s="438" t="s">
        <v>1115</v>
      </c>
      <c r="F600" s="126">
        <v>35707</v>
      </c>
      <c r="G600" s="229" t="s">
        <v>32</v>
      </c>
      <c r="H600" s="230">
        <v>91</v>
      </c>
      <c r="I600" s="230">
        <v>89</v>
      </c>
      <c r="J600" s="32">
        <f t="shared" si="53"/>
        <v>90</v>
      </c>
      <c r="K600" s="33" t="str">
        <f t="shared" si="54"/>
        <v>X SẮC</v>
      </c>
      <c r="L600" s="401"/>
      <c r="M600" s="357"/>
      <c r="N600" s="356"/>
      <c r="O600" s="150" t="s">
        <v>1494</v>
      </c>
    </row>
    <row r="601" spans="1:15" s="35" customFormat="1" ht="21.75" customHeight="1">
      <c r="A601" s="31">
        <f t="shared" si="52"/>
        <v>136</v>
      </c>
      <c r="B601" s="342">
        <v>2121253903</v>
      </c>
      <c r="C601" s="123" t="s">
        <v>1046</v>
      </c>
      <c r="D601" s="124" t="s">
        <v>1196</v>
      </c>
      <c r="E601" s="438" t="s">
        <v>1297</v>
      </c>
      <c r="F601" s="126">
        <v>35417</v>
      </c>
      <c r="G601" s="229" t="s">
        <v>33</v>
      </c>
      <c r="H601" s="230">
        <v>70</v>
      </c>
      <c r="I601" s="230">
        <v>75</v>
      </c>
      <c r="J601" s="32">
        <f t="shared" si="53"/>
        <v>72.5</v>
      </c>
      <c r="K601" s="33" t="str">
        <f t="shared" si="54"/>
        <v>KHÁ</v>
      </c>
      <c r="L601" s="401"/>
      <c r="M601" s="357"/>
      <c r="N601" s="356"/>
      <c r="O601" s="150" t="s">
        <v>1320</v>
      </c>
    </row>
    <row r="602" spans="1:15" s="35" customFormat="1" ht="21.75" customHeight="1">
      <c r="A602" s="31">
        <f t="shared" si="52"/>
        <v>137</v>
      </c>
      <c r="B602" s="342">
        <v>2121256061</v>
      </c>
      <c r="C602" s="123" t="s">
        <v>993</v>
      </c>
      <c r="D602" s="124" t="s">
        <v>1088</v>
      </c>
      <c r="E602" s="438" t="s">
        <v>1363</v>
      </c>
      <c r="F602" s="126">
        <v>35519</v>
      </c>
      <c r="G602" s="229" t="s">
        <v>31</v>
      </c>
      <c r="H602" s="230">
        <v>97</v>
      </c>
      <c r="I602" s="230">
        <v>100</v>
      </c>
      <c r="J602" s="32">
        <f t="shared" si="53"/>
        <v>98.5</v>
      </c>
      <c r="K602" s="33" t="str">
        <f t="shared" si="54"/>
        <v>X SẮC</v>
      </c>
      <c r="L602" s="401"/>
      <c r="M602" s="357"/>
      <c r="N602" s="356"/>
      <c r="O602" s="150" t="s">
        <v>1391</v>
      </c>
    </row>
    <row r="603" spans="1:15" s="35" customFormat="1" ht="21.75" customHeight="1">
      <c r="A603" s="31">
        <f t="shared" si="52"/>
        <v>138</v>
      </c>
      <c r="B603" s="342">
        <v>2121257732</v>
      </c>
      <c r="C603" s="123" t="s">
        <v>1367</v>
      </c>
      <c r="D603" s="124" t="s">
        <v>1106</v>
      </c>
      <c r="E603" s="438" t="s">
        <v>1107</v>
      </c>
      <c r="F603" s="126">
        <v>35595</v>
      </c>
      <c r="G603" s="229" t="s">
        <v>31</v>
      </c>
      <c r="H603" s="230">
        <v>86</v>
      </c>
      <c r="I603" s="230">
        <v>87</v>
      </c>
      <c r="J603" s="32">
        <f t="shared" si="53"/>
        <v>86.5</v>
      </c>
      <c r="K603" s="33" t="str">
        <f t="shared" si="54"/>
        <v>TỐT</v>
      </c>
      <c r="L603" s="401"/>
      <c r="M603" s="357"/>
      <c r="N603" s="356"/>
      <c r="O603" s="150" t="s">
        <v>1391</v>
      </c>
    </row>
    <row r="604" spans="1:15" s="35" customFormat="1" ht="21.75" customHeight="1">
      <c r="A604" s="31">
        <f t="shared" si="52"/>
        <v>139</v>
      </c>
      <c r="B604" s="342">
        <v>2121258347</v>
      </c>
      <c r="C604" s="123" t="s">
        <v>990</v>
      </c>
      <c r="D604" s="124" t="s">
        <v>1190</v>
      </c>
      <c r="E604" s="438" t="s">
        <v>1411</v>
      </c>
      <c r="F604" s="126">
        <v>34577</v>
      </c>
      <c r="G604" s="229" t="s">
        <v>32</v>
      </c>
      <c r="H604" s="230">
        <v>85</v>
      </c>
      <c r="I604" s="230">
        <v>87</v>
      </c>
      <c r="J604" s="32">
        <f t="shared" si="53"/>
        <v>86</v>
      </c>
      <c r="K604" s="33" t="str">
        <f t="shared" si="54"/>
        <v>TỐT</v>
      </c>
      <c r="L604" s="401"/>
      <c r="M604" s="357"/>
      <c r="N604" s="356"/>
      <c r="O604" s="150" t="s">
        <v>1494</v>
      </c>
    </row>
    <row r="605" spans="1:15" s="35" customFormat="1" ht="21.75" customHeight="1">
      <c r="A605" s="31">
        <f t="shared" si="52"/>
        <v>140</v>
      </c>
      <c r="B605" s="342">
        <v>2121258526</v>
      </c>
      <c r="C605" s="123" t="s">
        <v>979</v>
      </c>
      <c r="D605" s="124" t="s">
        <v>1050</v>
      </c>
      <c r="E605" s="438" t="s">
        <v>1285</v>
      </c>
      <c r="F605" s="126">
        <v>35669</v>
      </c>
      <c r="G605" s="229" t="s">
        <v>30</v>
      </c>
      <c r="H605" s="230">
        <v>81</v>
      </c>
      <c r="I605" s="230">
        <v>83</v>
      </c>
      <c r="J605" s="32">
        <f t="shared" si="53"/>
        <v>82</v>
      </c>
      <c r="K605" s="33" t="str">
        <f t="shared" si="54"/>
        <v>TỐT</v>
      </c>
      <c r="L605" s="401"/>
      <c r="M605" s="357"/>
      <c r="N605" s="356"/>
      <c r="O605" s="150" t="s">
        <v>1580</v>
      </c>
    </row>
    <row r="606" spans="1:15" s="35" customFormat="1" ht="21.75" customHeight="1">
      <c r="A606" s="31">
        <f t="shared" si="52"/>
        <v>141</v>
      </c>
      <c r="B606" s="342">
        <v>2121258632</v>
      </c>
      <c r="C606" s="123" t="s">
        <v>1019</v>
      </c>
      <c r="D606" s="124" t="s">
        <v>1357</v>
      </c>
      <c r="E606" s="438" t="s">
        <v>1174</v>
      </c>
      <c r="F606" s="126">
        <v>35505</v>
      </c>
      <c r="G606" s="229" t="s">
        <v>31</v>
      </c>
      <c r="H606" s="230">
        <v>86</v>
      </c>
      <c r="I606" s="230">
        <v>88</v>
      </c>
      <c r="J606" s="32">
        <f t="shared" si="53"/>
        <v>87</v>
      </c>
      <c r="K606" s="33" t="str">
        <f t="shared" si="54"/>
        <v>TỐT</v>
      </c>
      <c r="L606" s="401"/>
      <c r="M606" s="357"/>
      <c r="N606" s="356"/>
      <c r="O606" s="150" t="s">
        <v>1391</v>
      </c>
    </row>
    <row r="607" spans="1:15" s="35" customFormat="1" ht="21.75" customHeight="1">
      <c r="A607" s="31">
        <f t="shared" si="52"/>
        <v>142</v>
      </c>
      <c r="B607" s="342">
        <v>2121259271</v>
      </c>
      <c r="C607" s="123" t="s">
        <v>1198</v>
      </c>
      <c r="D607" s="124" t="s">
        <v>1012</v>
      </c>
      <c r="E607" s="438" t="s">
        <v>1387</v>
      </c>
      <c r="F607" s="126">
        <v>35532</v>
      </c>
      <c r="G607" s="229" t="s">
        <v>30</v>
      </c>
      <c r="H607" s="230">
        <v>0</v>
      </c>
      <c r="I607" s="230">
        <v>70</v>
      </c>
      <c r="J607" s="32">
        <f t="shared" si="53"/>
        <v>35</v>
      </c>
      <c r="K607" s="33" t="str">
        <f t="shared" si="54"/>
        <v>YẾU</v>
      </c>
      <c r="L607" s="401" t="s">
        <v>1681</v>
      </c>
      <c r="M607" s="357"/>
      <c r="N607" s="356" t="s">
        <v>1586</v>
      </c>
      <c r="O607" s="150" t="s">
        <v>1580</v>
      </c>
    </row>
    <row r="608" spans="1:15" s="35" customFormat="1" ht="21.75" customHeight="1">
      <c r="A608" s="31">
        <f t="shared" si="52"/>
        <v>143</v>
      </c>
      <c r="B608" s="342">
        <v>2121259370</v>
      </c>
      <c r="C608" s="123" t="s">
        <v>990</v>
      </c>
      <c r="D608" s="124" t="s">
        <v>1294</v>
      </c>
      <c r="E608" s="438" t="s">
        <v>1036</v>
      </c>
      <c r="F608" s="126">
        <v>35521</v>
      </c>
      <c r="G608" s="229" t="s">
        <v>33</v>
      </c>
      <c r="H608" s="230">
        <v>85</v>
      </c>
      <c r="I608" s="230">
        <v>88</v>
      </c>
      <c r="J608" s="32">
        <f t="shared" si="53"/>
        <v>86.5</v>
      </c>
      <c r="K608" s="33" t="str">
        <f t="shared" si="54"/>
        <v>TỐT</v>
      </c>
      <c r="L608" s="401"/>
      <c r="M608" s="357"/>
      <c r="N608" s="356"/>
      <c r="O608" s="150" t="s">
        <v>1320</v>
      </c>
    </row>
    <row r="609" spans="1:19" s="35" customFormat="1" ht="21.75" customHeight="1">
      <c r="A609" s="31">
        <f t="shared" si="52"/>
        <v>144</v>
      </c>
      <c r="B609" s="342">
        <v>2121259729</v>
      </c>
      <c r="C609" s="123" t="s">
        <v>1198</v>
      </c>
      <c r="D609" s="124" t="s">
        <v>988</v>
      </c>
      <c r="E609" s="438" t="s">
        <v>1012</v>
      </c>
      <c r="F609" s="126">
        <v>35313</v>
      </c>
      <c r="G609" s="229" t="s">
        <v>33</v>
      </c>
      <c r="H609" s="230">
        <v>83</v>
      </c>
      <c r="I609" s="230">
        <v>87</v>
      </c>
      <c r="J609" s="32">
        <f t="shared" si="53"/>
        <v>85</v>
      </c>
      <c r="K609" s="33" t="str">
        <f t="shared" si="54"/>
        <v>TỐT</v>
      </c>
      <c r="L609" s="401"/>
      <c r="M609" s="357"/>
      <c r="N609" s="356"/>
      <c r="O609" s="150" t="s">
        <v>1320</v>
      </c>
    </row>
    <row r="610" spans="1:19" s="35" customFormat="1" ht="21.75" customHeight="1">
      <c r="A610" s="31">
        <f t="shared" si="52"/>
        <v>145</v>
      </c>
      <c r="B610" s="342">
        <v>2121259875</v>
      </c>
      <c r="C610" s="123" t="s">
        <v>987</v>
      </c>
      <c r="D610" s="124" t="s">
        <v>1088</v>
      </c>
      <c r="E610" s="438" t="s">
        <v>1261</v>
      </c>
      <c r="F610" s="126">
        <v>32603</v>
      </c>
      <c r="G610" s="229" t="s">
        <v>32</v>
      </c>
      <c r="H610" s="230">
        <v>90</v>
      </c>
      <c r="I610" s="230">
        <v>85</v>
      </c>
      <c r="J610" s="32">
        <f t="shared" si="53"/>
        <v>87.5</v>
      </c>
      <c r="K610" s="33" t="str">
        <f t="shared" si="54"/>
        <v>TỐT</v>
      </c>
      <c r="L610" s="367" t="s">
        <v>1619</v>
      </c>
      <c r="M610" s="367" t="s">
        <v>1619</v>
      </c>
      <c r="N610" s="356"/>
      <c r="O610" s="150" t="s">
        <v>1494</v>
      </c>
    </row>
    <row r="611" spans="1:19" s="35" customFormat="1" ht="21.75" customHeight="1">
      <c r="A611" s="31">
        <f t="shared" si="52"/>
        <v>146</v>
      </c>
      <c r="B611" s="342">
        <v>2121715546</v>
      </c>
      <c r="C611" s="123" t="s">
        <v>999</v>
      </c>
      <c r="D611" s="124" t="s">
        <v>1352</v>
      </c>
      <c r="E611" s="438" t="s">
        <v>981</v>
      </c>
      <c r="F611" s="126">
        <v>35593</v>
      </c>
      <c r="G611" s="229" t="s">
        <v>31</v>
      </c>
      <c r="H611" s="230">
        <v>88</v>
      </c>
      <c r="I611" s="230">
        <v>87</v>
      </c>
      <c r="J611" s="32">
        <f t="shared" si="53"/>
        <v>87.5</v>
      </c>
      <c r="K611" s="33" t="str">
        <f t="shared" si="54"/>
        <v>TỐT</v>
      </c>
      <c r="L611" s="401"/>
      <c r="M611" s="357"/>
      <c r="N611" s="356"/>
      <c r="O611" s="150" t="s">
        <v>1391</v>
      </c>
    </row>
    <row r="612" spans="1:19" s="35" customFormat="1" ht="21.75" customHeight="1">
      <c r="A612" s="31">
        <f t="shared" si="52"/>
        <v>147</v>
      </c>
      <c r="B612" s="342">
        <v>2121717868</v>
      </c>
      <c r="C612" s="123" t="s">
        <v>987</v>
      </c>
      <c r="D612" s="124" t="s">
        <v>1361</v>
      </c>
      <c r="E612" s="438" t="s">
        <v>1004</v>
      </c>
      <c r="F612" s="126">
        <v>35662</v>
      </c>
      <c r="G612" s="229" t="s">
        <v>31</v>
      </c>
      <c r="H612" s="230">
        <v>87</v>
      </c>
      <c r="I612" s="230">
        <v>87</v>
      </c>
      <c r="J612" s="32">
        <f t="shared" si="53"/>
        <v>87</v>
      </c>
      <c r="K612" s="33" t="str">
        <f t="shared" si="54"/>
        <v>TỐT</v>
      </c>
      <c r="L612" s="401"/>
      <c r="M612" s="357"/>
      <c r="N612" s="356"/>
      <c r="O612" s="150" t="s">
        <v>1391</v>
      </c>
    </row>
    <row r="613" spans="1:19" s="35" customFormat="1" ht="21.75" customHeight="1">
      <c r="A613" s="31">
        <f t="shared" si="52"/>
        <v>148</v>
      </c>
      <c r="B613" s="342">
        <v>2121866251</v>
      </c>
      <c r="C613" s="123" t="s">
        <v>990</v>
      </c>
      <c r="D613" s="124" t="s">
        <v>1197</v>
      </c>
      <c r="E613" s="438" t="s">
        <v>1012</v>
      </c>
      <c r="F613" s="126">
        <v>34436</v>
      </c>
      <c r="G613" s="229" t="s">
        <v>30</v>
      </c>
      <c r="H613" s="230">
        <v>98</v>
      </c>
      <c r="I613" s="230">
        <v>86</v>
      </c>
      <c r="J613" s="32">
        <f t="shared" si="53"/>
        <v>92</v>
      </c>
      <c r="K613" s="33" t="str">
        <f t="shared" si="54"/>
        <v>X SẮC</v>
      </c>
      <c r="L613" s="401"/>
      <c r="M613" s="357"/>
      <c r="N613" s="356"/>
      <c r="O613" s="150" t="s">
        <v>1580</v>
      </c>
    </row>
    <row r="614" spans="1:19" s="35" customFormat="1" ht="21.75" customHeight="1">
      <c r="A614" s="31">
        <f t="shared" si="52"/>
        <v>149</v>
      </c>
      <c r="B614" s="342">
        <v>2121868228</v>
      </c>
      <c r="C614" s="123" t="s">
        <v>990</v>
      </c>
      <c r="D614" s="124" t="s">
        <v>1177</v>
      </c>
      <c r="E614" s="438" t="s">
        <v>1152</v>
      </c>
      <c r="F614" s="126">
        <v>35760</v>
      </c>
      <c r="G614" s="229" t="s">
        <v>30</v>
      </c>
      <c r="H614" s="230">
        <v>70</v>
      </c>
      <c r="I614" s="230">
        <v>70</v>
      </c>
      <c r="J614" s="32">
        <f t="shared" si="53"/>
        <v>70</v>
      </c>
      <c r="K614" s="33" t="str">
        <f t="shared" si="54"/>
        <v>KHÁ</v>
      </c>
      <c r="L614" s="401"/>
      <c r="M614" s="357"/>
      <c r="N614" s="356"/>
      <c r="O614" s="150" t="s">
        <v>1580</v>
      </c>
    </row>
    <row r="615" spans="1:19" s="38" customFormat="1" ht="21.75" customHeight="1">
      <c r="A615" s="375"/>
      <c r="B615" s="375"/>
      <c r="C615" s="375"/>
      <c r="D615" s="375"/>
      <c r="E615" s="375"/>
      <c r="F615" s="375"/>
      <c r="G615" s="471"/>
      <c r="H615" s="375"/>
      <c r="I615" s="375"/>
      <c r="J615" s="375"/>
      <c r="K615" s="375"/>
      <c r="L615" s="375"/>
      <c r="M615" s="375"/>
      <c r="N615" s="450"/>
      <c r="O615" s="155"/>
    </row>
    <row r="616" spans="1:19">
      <c r="A616" s="44"/>
      <c r="B616" s="41"/>
      <c r="C616" s="43"/>
      <c r="D616" s="43"/>
      <c r="E616" s="440"/>
      <c r="F616" s="46"/>
      <c r="J616" s="540" t="s">
        <v>117</v>
      </c>
      <c r="K616" s="541"/>
      <c r="L616" s="542"/>
      <c r="M616" s="352"/>
      <c r="N616" s="360"/>
      <c r="O616" s="47"/>
      <c r="P616" s="47"/>
      <c r="Q616" s="47"/>
      <c r="R616" s="47"/>
      <c r="S616" s="47"/>
    </row>
    <row r="617" spans="1:19">
      <c r="A617" s="44"/>
      <c r="B617" s="41"/>
      <c r="C617" s="43"/>
      <c r="D617" s="43"/>
      <c r="E617" s="421"/>
      <c r="F617" s="41"/>
      <c r="J617" s="151" t="s">
        <v>118</v>
      </c>
      <c r="K617" s="48" t="s">
        <v>99</v>
      </c>
      <c r="L617" s="48" t="s">
        <v>119</v>
      </c>
      <c r="M617" s="352"/>
      <c r="N617" s="360"/>
      <c r="O617" s="47"/>
      <c r="P617" s="47"/>
      <c r="Q617" s="47"/>
      <c r="R617" s="47"/>
      <c r="S617" s="47"/>
    </row>
    <row r="618" spans="1:19" ht="21" customHeight="1">
      <c r="A618" s="516" t="s">
        <v>120</v>
      </c>
      <c r="B618" s="536"/>
      <c r="C618" s="516"/>
      <c r="D618" s="421"/>
      <c r="E618" s="49"/>
      <c r="F618" s="41"/>
      <c r="J618" s="152" t="s">
        <v>83</v>
      </c>
      <c r="K618" s="31">
        <f t="shared" ref="K618:K623" si="55">COUNTIF($K$141:$K$261,J618)</f>
        <v>24</v>
      </c>
      <c r="L618" s="404">
        <f t="shared" ref="L618:L624" si="56">K618/$K$303</f>
        <v>0.15789473684210525</v>
      </c>
      <c r="M618" s="352"/>
      <c r="N618" s="353"/>
      <c r="O618" s="26"/>
      <c r="P618" s="26"/>
      <c r="Q618" s="26"/>
      <c r="R618" s="26"/>
      <c r="S618" s="26"/>
    </row>
    <row r="619" spans="1:19" ht="15.75" customHeight="1">
      <c r="A619" s="44"/>
      <c r="B619" s="41"/>
      <c r="C619" s="43"/>
      <c r="D619" s="43"/>
      <c r="E619" s="421"/>
      <c r="F619" s="41"/>
      <c r="J619" s="152" t="s">
        <v>84</v>
      </c>
      <c r="K619" s="31">
        <f t="shared" si="55"/>
        <v>80</v>
      </c>
      <c r="L619" s="404">
        <f t="shared" si="56"/>
        <v>0.52631578947368418</v>
      </c>
      <c r="M619" s="352"/>
      <c r="N619" s="353"/>
      <c r="O619" s="26"/>
      <c r="P619" s="26"/>
      <c r="Q619" s="26"/>
      <c r="R619" s="26"/>
      <c r="S619" s="26"/>
    </row>
    <row r="620" spans="1:19" ht="15.75" customHeight="1">
      <c r="A620" s="44"/>
      <c r="B620" s="41"/>
      <c r="C620" s="43"/>
      <c r="D620" s="43"/>
      <c r="E620" s="421"/>
      <c r="F620" s="41"/>
      <c r="J620" s="152" t="s">
        <v>85</v>
      </c>
      <c r="K620" s="31">
        <f t="shared" si="55"/>
        <v>11</v>
      </c>
      <c r="L620" s="404">
        <f t="shared" si="56"/>
        <v>7.2368421052631582E-2</v>
      </c>
      <c r="M620" s="352"/>
      <c r="N620" s="353"/>
      <c r="O620" s="26"/>
      <c r="P620" s="26"/>
      <c r="Q620" s="26"/>
      <c r="R620" s="26"/>
      <c r="S620" s="26"/>
    </row>
    <row r="621" spans="1:19" ht="15.75" customHeight="1">
      <c r="A621" s="44"/>
      <c r="B621" s="41"/>
      <c r="C621" s="43"/>
      <c r="D621" s="43"/>
      <c r="E621" s="421"/>
      <c r="F621" s="41"/>
      <c r="J621" s="152" t="s">
        <v>86</v>
      </c>
      <c r="K621" s="31">
        <f t="shared" si="55"/>
        <v>0</v>
      </c>
      <c r="L621" s="404">
        <f t="shared" si="56"/>
        <v>0</v>
      </c>
      <c r="M621" s="352"/>
      <c r="N621" s="353"/>
      <c r="O621" s="26"/>
      <c r="P621" s="26"/>
      <c r="Q621" s="26"/>
      <c r="R621" s="26"/>
      <c r="S621" s="26"/>
    </row>
    <row r="622" spans="1:19" ht="15.75" customHeight="1">
      <c r="A622" s="44"/>
      <c r="B622" s="41"/>
      <c r="C622" s="43"/>
      <c r="D622" s="43"/>
      <c r="E622" s="421"/>
      <c r="F622" s="41"/>
      <c r="J622" s="152" t="s">
        <v>87</v>
      </c>
      <c r="K622" s="31">
        <f t="shared" si="55"/>
        <v>3</v>
      </c>
      <c r="L622" s="404">
        <f t="shared" si="56"/>
        <v>1.9736842105263157E-2</v>
      </c>
      <c r="M622" s="352"/>
      <c r="N622" s="353"/>
      <c r="O622" s="26"/>
      <c r="P622" s="26"/>
      <c r="Q622" s="26"/>
      <c r="R622" s="26"/>
      <c r="S622" s="26"/>
    </row>
    <row r="623" spans="1:19" ht="21" customHeight="1">
      <c r="A623" s="531" t="s">
        <v>127</v>
      </c>
      <c r="B623" s="531"/>
      <c r="C623" s="531"/>
      <c r="D623" s="420"/>
      <c r="E623" s="51"/>
      <c r="F623" s="51"/>
      <c r="J623" s="152" t="s">
        <v>88</v>
      </c>
      <c r="K623" s="31">
        <f t="shared" si="55"/>
        <v>3</v>
      </c>
      <c r="L623" s="404">
        <f t="shared" si="56"/>
        <v>1.9736842105263157E-2</v>
      </c>
      <c r="M623" s="352"/>
      <c r="N623" s="353"/>
      <c r="O623" s="26"/>
      <c r="P623" s="26"/>
      <c r="Q623" s="26"/>
      <c r="R623" s="26"/>
      <c r="S623" s="26"/>
    </row>
    <row r="624" spans="1:19" ht="15.75" customHeight="1">
      <c r="A624" s="44"/>
      <c r="B624" s="41"/>
      <c r="C624" s="43"/>
      <c r="D624" s="43"/>
      <c r="E624" s="421"/>
      <c r="F624" s="41"/>
      <c r="J624" s="152" t="s">
        <v>121</v>
      </c>
      <c r="K624" s="31">
        <f>SUM(K618:K623)</f>
        <v>121</v>
      </c>
      <c r="L624" s="404">
        <f t="shared" si="56"/>
        <v>0.79605263157894735</v>
      </c>
      <c r="M624" s="352"/>
      <c r="N624" s="353"/>
      <c r="O624" s="26"/>
      <c r="P624" s="26"/>
      <c r="Q624" s="26"/>
      <c r="R624" s="26"/>
      <c r="S624" s="26"/>
    </row>
    <row r="625" spans="1:23" s="52" customFormat="1" ht="5.25" customHeight="1">
      <c r="A625" s="417"/>
      <c r="B625" s="42"/>
      <c r="C625" s="30"/>
      <c r="D625" s="30"/>
      <c r="G625" s="440"/>
      <c r="H625" s="53"/>
      <c r="I625" s="53"/>
      <c r="J625" s="53"/>
      <c r="L625" s="405"/>
      <c r="M625" s="361"/>
      <c r="N625" s="53"/>
      <c r="O625" s="54"/>
      <c r="P625" s="54"/>
      <c r="Q625" s="54"/>
      <c r="R625" s="54"/>
      <c r="S625" s="54"/>
    </row>
    <row r="626" spans="1:23" s="56" customFormat="1" ht="6.75" customHeight="1">
      <c r="A626" s="55"/>
      <c r="B626" s="344"/>
      <c r="C626" s="344"/>
      <c r="D626" s="344"/>
      <c r="G626" s="532"/>
      <c r="H626" s="532"/>
      <c r="I626" s="532"/>
      <c r="J626" s="532"/>
      <c r="K626" s="532"/>
      <c r="L626" s="532"/>
      <c r="M626" s="362"/>
      <c r="N626" s="363"/>
    </row>
    <row r="627" spans="1:23" s="8" customFormat="1" ht="15.75">
      <c r="A627" s="513" t="s">
        <v>73</v>
      </c>
      <c r="B627" s="533"/>
      <c r="C627" s="513"/>
      <c r="D627" s="418"/>
      <c r="E627" s="513" t="s">
        <v>122</v>
      </c>
      <c r="F627" s="513"/>
      <c r="G627" s="513"/>
      <c r="H627" s="513"/>
      <c r="I627" s="515" t="s">
        <v>123</v>
      </c>
      <c r="J627" s="515"/>
      <c r="K627" s="515"/>
      <c r="L627" s="515"/>
      <c r="M627" s="364"/>
      <c r="N627" s="365"/>
    </row>
    <row r="628" spans="1:23" s="8" customFormat="1" ht="15.75">
      <c r="A628" s="57"/>
      <c r="B628" s="345"/>
      <c r="C628" s="433"/>
      <c r="D628" s="433"/>
      <c r="E628" s="58"/>
      <c r="F628" s="58"/>
      <c r="G628" s="433"/>
      <c r="H628" s="58"/>
      <c r="I628" s="58"/>
      <c r="J628" s="58"/>
      <c r="K628" s="59"/>
      <c r="L628" s="399"/>
      <c r="M628" s="364"/>
      <c r="N628" s="365"/>
    </row>
    <row r="629" spans="1:23" s="8" customFormat="1" ht="15.75">
      <c r="A629" s="57"/>
      <c r="B629" s="345"/>
      <c r="C629" s="433"/>
      <c r="D629" s="433"/>
      <c r="E629" s="58"/>
      <c r="F629" s="58"/>
      <c r="G629" s="433"/>
      <c r="H629" s="58"/>
      <c r="I629" s="58"/>
      <c r="J629" s="58"/>
      <c r="K629" s="59"/>
      <c r="L629" s="399"/>
      <c r="M629" s="364"/>
      <c r="N629" s="365"/>
    </row>
    <row r="630" spans="1:23" s="8" customFormat="1" ht="15.75">
      <c r="A630" s="423"/>
      <c r="B630" s="30"/>
      <c r="C630" s="30"/>
      <c r="D630" s="30"/>
      <c r="E630" s="153"/>
      <c r="F630" s="153"/>
      <c r="G630" s="30"/>
      <c r="H630" s="153"/>
      <c r="I630" s="153"/>
      <c r="J630" s="153"/>
      <c r="L630" s="399"/>
      <c r="M630" s="364"/>
      <c r="N630" s="365"/>
    </row>
    <row r="631" spans="1:23" s="8" customFormat="1" ht="15.75">
      <c r="A631" s="423"/>
      <c r="B631" s="30"/>
      <c r="C631" s="30"/>
      <c r="D631" s="30"/>
      <c r="E631" s="153"/>
      <c r="F631" s="153"/>
      <c r="G631" s="30"/>
      <c r="H631" s="153"/>
      <c r="I631" s="153"/>
      <c r="J631" s="153"/>
      <c r="L631" s="399"/>
      <c r="M631" s="364"/>
      <c r="N631" s="365"/>
    </row>
    <row r="632" spans="1:23" s="8" customFormat="1" ht="15.75">
      <c r="A632" s="515"/>
      <c r="B632" s="531"/>
      <c r="C632" s="515"/>
      <c r="D632" s="420"/>
      <c r="E632" s="515" t="s">
        <v>107</v>
      </c>
      <c r="F632" s="515"/>
      <c r="G632" s="515"/>
      <c r="H632" s="515"/>
      <c r="I632" s="153"/>
      <c r="J632" s="153"/>
      <c r="L632" s="399"/>
      <c r="M632" s="364"/>
      <c r="N632" s="365"/>
    </row>
    <row r="633" spans="1:23" s="35" customFormat="1" ht="21.75" customHeight="1">
      <c r="A633" s="31">
        <f t="shared" ref="A633:A696" si="57">A632+1</f>
        <v>1</v>
      </c>
      <c r="B633" s="342">
        <v>1811214497</v>
      </c>
      <c r="C633" s="123" t="s">
        <v>1092</v>
      </c>
      <c r="D633" s="124" t="s">
        <v>1203</v>
      </c>
      <c r="E633" s="438" t="s">
        <v>1567</v>
      </c>
      <c r="F633" s="126">
        <v>34488</v>
      </c>
      <c r="G633" s="229" t="s">
        <v>967</v>
      </c>
      <c r="H633" s="230">
        <v>90</v>
      </c>
      <c r="I633" s="230">
        <v>83</v>
      </c>
      <c r="J633" s="32">
        <f t="shared" ref="J633:J664" si="58">(H633+I633)/2</f>
        <v>86.5</v>
      </c>
      <c r="K633" s="33" t="str">
        <f t="shared" ref="K633:K664" si="59">IF(J633&gt;=90,"X SẮC",IF(J633&gt;=80,"TỐT",IF(J633&gt;=65,"KHÁ",IF(J633&gt;=50,"T. BÌNH",IF(J633&gt;=35,"YẾU","KÉM")))))</f>
        <v>TỐT</v>
      </c>
      <c r="L633" s="401">
        <v>2220265426</v>
      </c>
      <c r="M633" s="357"/>
      <c r="N633" s="356"/>
      <c r="O633" s="150" t="s">
        <v>1580</v>
      </c>
    </row>
    <row r="634" spans="1:23" s="35" customFormat="1" ht="21.75" customHeight="1">
      <c r="A634" s="31">
        <f t="shared" si="57"/>
        <v>2</v>
      </c>
      <c r="B634" s="347">
        <v>2120266056</v>
      </c>
      <c r="C634" s="123" t="s">
        <v>987</v>
      </c>
      <c r="D634" s="124" t="s">
        <v>991</v>
      </c>
      <c r="E634" s="441" t="s">
        <v>1091</v>
      </c>
      <c r="F634" s="301">
        <v>35597</v>
      </c>
      <c r="G634" s="472" t="s">
        <v>965</v>
      </c>
      <c r="H634" s="302">
        <v>0</v>
      </c>
      <c r="I634" s="302">
        <v>0</v>
      </c>
      <c r="J634" s="303">
        <f t="shared" si="58"/>
        <v>0</v>
      </c>
      <c r="K634" s="304" t="str">
        <f t="shared" si="59"/>
        <v>KÉM</v>
      </c>
      <c r="L634" s="357" t="s">
        <v>1678</v>
      </c>
      <c r="M634" s="370" t="s">
        <v>1164</v>
      </c>
      <c r="N634" s="371" t="s">
        <v>1609</v>
      </c>
      <c r="O634" s="305" t="s">
        <v>1236</v>
      </c>
      <c r="P634" s="306"/>
      <c r="Q634" s="306"/>
      <c r="R634" s="306"/>
      <c r="S634" s="306"/>
      <c r="T634" s="306"/>
      <c r="U634" s="306"/>
      <c r="V634" s="306"/>
      <c r="W634" s="306"/>
    </row>
    <row r="635" spans="1:23" s="35" customFormat="1" ht="21.75" customHeight="1">
      <c r="A635" s="31">
        <f t="shared" si="57"/>
        <v>3</v>
      </c>
      <c r="B635" s="342">
        <v>2220214360</v>
      </c>
      <c r="C635" s="123" t="s">
        <v>1207</v>
      </c>
      <c r="D635" s="124" t="s">
        <v>1208</v>
      </c>
      <c r="E635" s="438" t="s">
        <v>1083</v>
      </c>
      <c r="F635" s="126">
        <v>35962</v>
      </c>
      <c r="G635" s="229" t="s">
        <v>965</v>
      </c>
      <c r="H635" s="230">
        <v>80</v>
      </c>
      <c r="I635" s="230">
        <v>87</v>
      </c>
      <c r="J635" s="32">
        <f t="shared" si="58"/>
        <v>83.5</v>
      </c>
      <c r="K635" s="33" t="str">
        <f t="shared" si="59"/>
        <v>TỐT</v>
      </c>
      <c r="L635" s="401"/>
      <c r="M635" s="357"/>
      <c r="N635" s="356"/>
      <c r="O635" s="150" t="s">
        <v>1236</v>
      </c>
    </row>
    <row r="636" spans="1:23" s="35" customFormat="1" ht="21.75" customHeight="1">
      <c r="A636" s="31">
        <f t="shared" si="57"/>
        <v>4</v>
      </c>
      <c r="B636" s="342">
        <v>2220217505</v>
      </c>
      <c r="C636" s="123" t="s">
        <v>990</v>
      </c>
      <c r="D636" s="124" t="s">
        <v>1038</v>
      </c>
      <c r="E636" s="438" t="s">
        <v>1020</v>
      </c>
      <c r="F636" s="126">
        <v>35808</v>
      </c>
      <c r="G636" s="229" t="s">
        <v>968</v>
      </c>
      <c r="H636" s="230">
        <v>96</v>
      </c>
      <c r="I636" s="230">
        <v>90</v>
      </c>
      <c r="J636" s="32">
        <f t="shared" si="58"/>
        <v>93</v>
      </c>
      <c r="K636" s="33" t="str">
        <f t="shared" si="59"/>
        <v>X SẮC</v>
      </c>
      <c r="L636" s="401"/>
      <c r="M636" s="357"/>
      <c r="N636" s="356"/>
      <c r="O636" s="150" t="s">
        <v>1347</v>
      </c>
    </row>
    <row r="637" spans="1:23" s="306" customFormat="1" ht="21.75" customHeight="1">
      <c r="A637" s="31">
        <f t="shared" si="57"/>
        <v>5</v>
      </c>
      <c r="B637" s="342">
        <v>2220217589</v>
      </c>
      <c r="C637" s="123" t="s">
        <v>1046</v>
      </c>
      <c r="D637" s="124" t="s">
        <v>1328</v>
      </c>
      <c r="E637" s="438" t="s">
        <v>1228</v>
      </c>
      <c r="F637" s="126">
        <v>35924</v>
      </c>
      <c r="G637" s="229" t="s">
        <v>968</v>
      </c>
      <c r="H637" s="230">
        <v>83</v>
      </c>
      <c r="I637" s="230">
        <v>80</v>
      </c>
      <c r="J637" s="32">
        <f t="shared" si="58"/>
        <v>81.5</v>
      </c>
      <c r="K637" s="33" t="str">
        <f t="shared" si="59"/>
        <v>TỐT</v>
      </c>
      <c r="L637" s="401"/>
      <c r="M637" s="357"/>
      <c r="N637" s="356"/>
      <c r="O637" s="150" t="s">
        <v>1347</v>
      </c>
      <c r="P637" s="35"/>
      <c r="Q637" s="35"/>
      <c r="R637" s="35"/>
      <c r="S637" s="35"/>
      <c r="T637" s="35"/>
      <c r="U637" s="35"/>
      <c r="V637" s="35"/>
      <c r="W637" s="35"/>
    </row>
    <row r="638" spans="1:23" s="35" customFormat="1" ht="21.75" customHeight="1">
      <c r="A638" s="31">
        <f t="shared" si="57"/>
        <v>6</v>
      </c>
      <c r="B638" s="342">
        <v>2220237906</v>
      </c>
      <c r="C638" s="123" t="s">
        <v>987</v>
      </c>
      <c r="D638" s="124" t="s">
        <v>1041</v>
      </c>
      <c r="E638" s="438" t="s">
        <v>1040</v>
      </c>
      <c r="F638" s="126">
        <v>35813</v>
      </c>
      <c r="G638" s="229" t="s">
        <v>968</v>
      </c>
      <c r="H638" s="230">
        <v>87</v>
      </c>
      <c r="I638" s="230">
        <v>85</v>
      </c>
      <c r="J638" s="32">
        <f t="shared" si="58"/>
        <v>86</v>
      </c>
      <c r="K638" s="33" t="str">
        <f t="shared" si="59"/>
        <v>TỐT</v>
      </c>
      <c r="L638" s="401"/>
      <c r="M638" s="357"/>
      <c r="N638" s="356"/>
      <c r="O638" s="150" t="s">
        <v>1347</v>
      </c>
    </row>
    <row r="639" spans="1:23" s="35" customFormat="1" ht="21.75" customHeight="1">
      <c r="A639" s="31">
        <f t="shared" si="57"/>
        <v>7</v>
      </c>
      <c r="B639" s="342">
        <v>2220244554</v>
      </c>
      <c r="C639" s="123" t="s">
        <v>987</v>
      </c>
      <c r="D639" s="124" t="s">
        <v>1209</v>
      </c>
      <c r="E639" s="438" t="s">
        <v>1068</v>
      </c>
      <c r="F639" s="126">
        <v>36102</v>
      </c>
      <c r="G639" s="229" t="s">
        <v>965</v>
      </c>
      <c r="H639" s="230">
        <v>79</v>
      </c>
      <c r="I639" s="230">
        <v>87</v>
      </c>
      <c r="J639" s="32">
        <f t="shared" si="58"/>
        <v>83</v>
      </c>
      <c r="K639" s="33" t="str">
        <f t="shared" si="59"/>
        <v>TỐT</v>
      </c>
      <c r="L639" s="401"/>
      <c r="M639" s="357"/>
      <c r="N639" s="356"/>
      <c r="O639" s="150" t="s">
        <v>1236</v>
      </c>
    </row>
    <row r="640" spans="1:23" s="35" customFormat="1" ht="21.75" customHeight="1">
      <c r="A640" s="31">
        <f t="shared" si="57"/>
        <v>8</v>
      </c>
      <c r="B640" s="342">
        <v>2220255209</v>
      </c>
      <c r="C640" s="123" t="s">
        <v>990</v>
      </c>
      <c r="D640" s="124" t="s">
        <v>1568</v>
      </c>
      <c r="E640" s="438" t="s">
        <v>1045</v>
      </c>
      <c r="F640" s="126">
        <v>35938</v>
      </c>
      <c r="G640" s="229" t="s">
        <v>967</v>
      </c>
      <c r="H640" s="230">
        <v>80</v>
      </c>
      <c r="I640" s="230">
        <v>66</v>
      </c>
      <c r="J640" s="32">
        <f t="shared" si="58"/>
        <v>73</v>
      </c>
      <c r="K640" s="33" t="str">
        <f t="shared" si="59"/>
        <v>KHÁ</v>
      </c>
      <c r="L640" s="401"/>
      <c r="M640" s="357"/>
      <c r="N640" s="356"/>
      <c r="O640" s="150" t="s">
        <v>1580</v>
      </c>
    </row>
    <row r="641" spans="1:23" s="35" customFormat="1" ht="21.75" customHeight="1">
      <c r="A641" s="31">
        <f t="shared" si="57"/>
        <v>9</v>
      </c>
      <c r="B641" s="342">
        <v>2220255215</v>
      </c>
      <c r="C641" s="123" t="s">
        <v>979</v>
      </c>
      <c r="D641" s="124" t="s">
        <v>1006</v>
      </c>
      <c r="E641" s="438" t="s">
        <v>1380</v>
      </c>
      <c r="F641" s="126">
        <v>36022</v>
      </c>
      <c r="G641" s="229" t="s">
        <v>967</v>
      </c>
      <c r="H641" s="460"/>
      <c r="I641" s="230">
        <v>82</v>
      </c>
      <c r="J641" s="32">
        <f t="shared" si="58"/>
        <v>41</v>
      </c>
      <c r="K641" s="33" t="str">
        <f t="shared" si="59"/>
        <v>YẾU</v>
      </c>
      <c r="L641" s="401" t="s">
        <v>1605</v>
      </c>
      <c r="M641" s="357"/>
      <c r="N641" s="356" t="s">
        <v>1599</v>
      </c>
      <c r="O641" s="150"/>
      <c r="S641" s="35" t="s">
        <v>1598</v>
      </c>
    </row>
    <row r="642" spans="1:23" s="35" customFormat="1" ht="21.75" customHeight="1">
      <c r="A642" s="31">
        <f t="shared" si="57"/>
        <v>10</v>
      </c>
      <c r="B642" s="342">
        <v>2220255229</v>
      </c>
      <c r="C642" s="123" t="s">
        <v>990</v>
      </c>
      <c r="D642" s="124" t="s">
        <v>1043</v>
      </c>
      <c r="E642" s="438" t="s">
        <v>1023</v>
      </c>
      <c r="F642" s="126">
        <v>36110</v>
      </c>
      <c r="G642" s="229" t="s">
        <v>967</v>
      </c>
      <c r="H642" s="230">
        <v>92</v>
      </c>
      <c r="I642" s="230">
        <v>96</v>
      </c>
      <c r="J642" s="32">
        <f t="shared" si="58"/>
        <v>94</v>
      </c>
      <c r="K642" s="33" t="str">
        <f t="shared" si="59"/>
        <v>X SẮC</v>
      </c>
      <c r="L642" s="401"/>
      <c r="M642" s="357"/>
      <c r="N642" s="356"/>
      <c r="O642" s="150" t="s">
        <v>1580</v>
      </c>
    </row>
    <row r="643" spans="1:23" s="35" customFormat="1" ht="21.75" customHeight="1">
      <c r="A643" s="31">
        <f t="shared" si="57"/>
        <v>11</v>
      </c>
      <c r="B643" s="342">
        <v>2220255259</v>
      </c>
      <c r="C643" s="123" t="s">
        <v>1175</v>
      </c>
      <c r="D643" s="124" t="s">
        <v>1048</v>
      </c>
      <c r="E643" s="438" t="s">
        <v>988</v>
      </c>
      <c r="F643" s="126">
        <v>36110</v>
      </c>
      <c r="G643" s="229" t="s">
        <v>968</v>
      </c>
      <c r="H643" s="230">
        <v>87</v>
      </c>
      <c r="I643" s="230">
        <v>90</v>
      </c>
      <c r="J643" s="32">
        <f t="shared" si="58"/>
        <v>88.5</v>
      </c>
      <c r="K643" s="33" t="str">
        <f t="shared" si="59"/>
        <v>TỐT</v>
      </c>
      <c r="L643" s="401"/>
      <c r="M643" s="357"/>
      <c r="N643" s="356"/>
      <c r="O643" s="150" t="s">
        <v>1347</v>
      </c>
    </row>
    <row r="644" spans="1:23" s="299" customFormat="1" ht="21.75" customHeight="1">
      <c r="A644" s="31">
        <f t="shared" si="57"/>
        <v>12</v>
      </c>
      <c r="B644" s="342">
        <v>2220255325</v>
      </c>
      <c r="C644" s="123" t="s">
        <v>979</v>
      </c>
      <c r="D644" s="124" t="s">
        <v>1569</v>
      </c>
      <c r="E644" s="438" t="s">
        <v>989</v>
      </c>
      <c r="F644" s="126">
        <v>35816</v>
      </c>
      <c r="G644" s="229" t="s">
        <v>967</v>
      </c>
      <c r="H644" s="230">
        <v>91</v>
      </c>
      <c r="I644" s="230">
        <v>82</v>
      </c>
      <c r="J644" s="32">
        <f t="shared" si="58"/>
        <v>86.5</v>
      </c>
      <c r="K644" s="33" t="str">
        <f t="shared" si="59"/>
        <v>TỐT</v>
      </c>
      <c r="L644" s="401"/>
      <c r="M644" s="357"/>
      <c r="N644" s="356"/>
      <c r="O644" s="150" t="s">
        <v>1580</v>
      </c>
      <c r="P644" s="35"/>
      <c r="Q644" s="35"/>
      <c r="R644" s="35"/>
      <c r="S644" s="35"/>
      <c r="T644" s="35"/>
      <c r="U644" s="35"/>
      <c r="V644" s="35"/>
      <c r="W644" s="35"/>
    </row>
    <row r="645" spans="1:23" s="306" customFormat="1" ht="21.75" customHeight="1">
      <c r="A645" s="31">
        <f t="shared" si="57"/>
        <v>13</v>
      </c>
      <c r="B645" s="342">
        <v>2220258263</v>
      </c>
      <c r="C645" s="123" t="s">
        <v>979</v>
      </c>
      <c r="D645" s="124" t="s">
        <v>1210</v>
      </c>
      <c r="E645" s="438" t="s">
        <v>1211</v>
      </c>
      <c r="F645" s="126">
        <v>36066</v>
      </c>
      <c r="G645" s="229" t="s">
        <v>965</v>
      </c>
      <c r="H645" s="230">
        <v>80</v>
      </c>
      <c r="I645" s="230">
        <v>88</v>
      </c>
      <c r="J645" s="32">
        <f t="shared" si="58"/>
        <v>84</v>
      </c>
      <c r="K645" s="33" t="str">
        <f t="shared" si="59"/>
        <v>TỐT</v>
      </c>
      <c r="L645" s="401"/>
      <c r="M645" s="357"/>
      <c r="N645" s="356"/>
      <c r="O645" s="150" t="s">
        <v>1236</v>
      </c>
      <c r="P645" s="35"/>
      <c r="Q645" s="35"/>
      <c r="R645" s="35"/>
      <c r="S645" s="35"/>
      <c r="T645" s="35"/>
      <c r="U645" s="35"/>
      <c r="V645" s="35"/>
      <c r="W645" s="35"/>
    </row>
    <row r="646" spans="1:23" s="35" customFormat="1" ht="21.75" customHeight="1">
      <c r="A646" s="31">
        <f t="shared" si="57"/>
        <v>14</v>
      </c>
      <c r="B646" s="342">
        <v>2220258434</v>
      </c>
      <c r="C646" s="123" t="s">
        <v>1329</v>
      </c>
      <c r="D646" s="124" t="s">
        <v>1043</v>
      </c>
      <c r="E646" s="438" t="s">
        <v>1100</v>
      </c>
      <c r="F646" s="126">
        <v>36004</v>
      </c>
      <c r="G646" s="229" t="s">
        <v>968</v>
      </c>
      <c r="H646" s="230">
        <v>86</v>
      </c>
      <c r="I646" s="230">
        <v>84</v>
      </c>
      <c r="J646" s="32">
        <f t="shared" si="58"/>
        <v>85</v>
      </c>
      <c r="K646" s="33" t="str">
        <f t="shared" si="59"/>
        <v>TỐT</v>
      </c>
      <c r="L646" s="401"/>
      <c r="M646" s="357"/>
      <c r="N646" s="356"/>
      <c r="O646" s="150" t="s">
        <v>1347</v>
      </c>
    </row>
    <row r="647" spans="1:23" s="35" customFormat="1" ht="21.75" customHeight="1">
      <c r="A647" s="31">
        <f t="shared" si="57"/>
        <v>15</v>
      </c>
      <c r="B647" s="342">
        <v>2220258779</v>
      </c>
      <c r="C647" s="123" t="s">
        <v>993</v>
      </c>
      <c r="D647" s="124" t="s">
        <v>1128</v>
      </c>
      <c r="E647" s="438" t="s">
        <v>1104</v>
      </c>
      <c r="F647" s="126">
        <v>36090</v>
      </c>
      <c r="G647" s="229" t="s">
        <v>967</v>
      </c>
      <c r="H647" s="230">
        <v>98</v>
      </c>
      <c r="I647" s="230">
        <v>100</v>
      </c>
      <c r="J647" s="32">
        <f t="shared" si="58"/>
        <v>99</v>
      </c>
      <c r="K647" s="33" t="str">
        <f t="shared" si="59"/>
        <v>X SẮC</v>
      </c>
      <c r="L647" s="401"/>
      <c r="M647" s="357"/>
      <c r="N647" s="356"/>
      <c r="O647" s="150" t="s">
        <v>1580</v>
      </c>
    </row>
    <row r="648" spans="1:23" s="35" customFormat="1" ht="21.75" customHeight="1">
      <c r="A648" s="31">
        <f t="shared" si="57"/>
        <v>16</v>
      </c>
      <c r="B648" s="342">
        <v>2220263353</v>
      </c>
      <c r="C648" s="123" t="s">
        <v>990</v>
      </c>
      <c r="D648" s="124" t="s">
        <v>1212</v>
      </c>
      <c r="E648" s="438" t="s">
        <v>1056</v>
      </c>
      <c r="F648" s="126">
        <v>35934</v>
      </c>
      <c r="G648" s="229" t="s">
        <v>965</v>
      </c>
      <c r="H648" s="230">
        <v>80</v>
      </c>
      <c r="I648" s="230">
        <v>87</v>
      </c>
      <c r="J648" s="32">
        <f t="shared" si="58"/>
        <v>83.5</v>
      </c>
      <c r="K648" s="33" t="str">
        <f t="shared" si="59"/>
        <v>TỐT</v>
      </c>
      <c r="L648" s="401"/>
      <c r="M648" s="357"/>
      <c r="N648" s="356"/>
      <c r="O648" s="150" t="s">
        <v>1236</v>
      </c>
    </row>
    <row r="649" spans="1:23" s="35" customFormat="1" ht="21.75" customHeight="1">
      <c r="A649" s="31">
        <f t="shared" si="57"/>
        <v>17</v>
      </c>
      <c r="B649" s="342">
        <v>2220263354</v>
      </c>
      <c r="C649" s="123" t="s">
        <v>990</v>
      </c>
      <c r="D649" s="124" t="s">
        <v>1213</v>
      </c>
      <c r="E649" s="438" t="s">
        <v>981</v>
      </c>
      <c r="F649" s="126">
        <v>35900</v>
      </c>
      <c r="G649" s="229" t="s">
        <v>965</v>
      </c>
      <c r="H649" s="230">
        <v>98</v>
      </c>
      <c r="I649" s="230">
        <v>97</v>
      </c>
      <c r="J649" s="32">
        <f t="shared" si="58"/>
        <v>97.5</v>
      </c>
      <c r="K649" s="33" t="str">
        <f t="shared" si="59"/>
        <v>X SẮC</v>
      </c>
      <c r="L649" s="401"/>
      <c r="M649" s="357"/>
      <c r="N649" s="356"/>
      <c r="O649" s="150" t="s">
        <v>1236</v>
      </c>
    </row>
    <row r="650" spans="1:23" s="35" customFormat="1" ht="21.75" customHeight="1">
      <c r="A650" s="31">
        <f t="shared" si="57"/>
        <v>18</v>
      </c>
      <c r="B650" s="342">
        <v>2220263357</v>
      </c>
      <c r="C650" s="123" t="s">
        <v>987</v>
      </c>
      <c r="D650" s="124" t="s">
        <v>1006</v>
      </c>
      <c r="E650" s="438" t="s">
        <v>1133</v>
      </c>
      <c r="F650" s="126">
        <v>36090</v>
      </c>
      <c r="G650" s="229" t="s">
        <v>965</v>
      </c>
      <c r="H650" s="230">
        <v>85</v>
      </c>
      <c r="I650" s="230">
        <v>88</v>
      </c>
      <c r="J650" s="32">
        <f t="shared" si="58"/>
        <v>86.5</v>
      </c>
      <c r="K650" s="33" t="str">
        <f t="shared" si="59"/>
        <v>TỐT</v>
      </c>
      <c r="L650" s="401"/>
      <c r="M650" s="357"/>
      <c r="N650" s="356"/>
      <c r="O650" s="150" t="s">
        <v>1236</v>
      </c>
    </row>
    <row r="651" spans="1:23" s="35" customFormat="1" ht="21.75" customHeight="1">
      <c r="A651" s="31">
        <f t="shared" si="57"/>
        <v>19</v>
      </c>
      <c r="B651" s="342">
        <v>2220263360</v>
      </c>
      <c r="C651" s="123" t="s">
        <v>1046</v>
      </c>
      <c r="D651" s="124" t="s">
        <v>1214</v>
      </c>
      <c r="E651" s="438" t="s">
        <v>1215</v>
      </c>
      <c r="F651" s="126">
        <v>35996</v>
      </c>
      <c r="G651" s="229" t="s">
        <v>965</v>
      </c>
      <c r="H651" s="230">
        <v>80</v>
      </c>
      <c r="I651" s="230">
        <v>88</v>
      </c>
      <c r="J651" s="32">
        <f t="shared" si="58"/>
        <v>84</v>
      </c>
      <c r="K651" s="33" t="str">
        <f t="shared" si="59"/>
        <v>TỐT</v>
      </c>
      <c r="L651" s="401"/>
      <c r="M651" s="357"/>
      <c r="N651" s="356"/>
      <c r="O651" s="150" t="s">
        <v>1236</v>
      </c>
    </row>
    <row r="652" spans="1:23" s="35" customFormat="1" ht="21.75" customHeight="1">
      <c r="A652" s="31">
        <f t="shared" si="57"/>
        <v>20</v>
      </c>
      <c r="B652" s="342">
        <v>2220263362</v>
      </c>
      <c r="C652" s="123" t="s">
        <v>990</v>
      </c>
      <c r="D652" s="124" t="s">
        <v>984</v>
      </c>
      <c r="E652" s="438" t="s">
        <v>1065</v>
      </c>
      <c r="F652" s="126">
        <v>36008</v>
      </c>
      <c r="G652" s="229" t="s">
        <v>965</v>
      </c>
      <c r="H652" s="230">
        <v>80</v>
      </c>
      <c r="I652" s="230">
        <v>87</v>
      </c>
      <c r="J652" s="32">
        <f t="shared" si="58"/>
        <v>83.5</v>
      </c>
      <c r="K652" s="33" t="str">
        <f t="shared" si="59"/>
        <v>TỐT</v>
      </c>
      <c r="L652" s="401"/>
      <c r="M652" s="357"/>
      <c r="N652" s="356"/>
      <c r="O652" s="150" t="s">
        <v>1236</v>
      </c>
    </row>
    <row r="653" spans="1:23" s="35" customFormat="1" ht="21.75" customHeight="1">
      <c r="A653" s="31">
        <f t="shared" si="57"/>
        <v>21</v>
      </c>
      <c r="B653" s="342">
        <v>2220263363</v>
      </c>
      <c r="C653" s="123" t="s">
        <v>1010</v>
      </c>
      <c r="D653" s="124" t="s">
        <v>984</v>
      </c>
      <c r="E653" s="438" t="s">
        <v>1002</v>
      </c>
      <c r="F653" s="126">
        <v>36149</v>
      </c>
      <c r="G653" s="229" t="s">
        <v>965</v>
      </c>
      <c r="H653" s="230">
        <v>80</v>
      </c>
      <c r="I653" s="230">
        <v>90</v>
      </c>
      <c r="J653" s="32">
        <f t="shared" si="58"/>
        <v>85</v>
      </c>
      <c r="K653" s="33" t="str">
        <f t="shared" si="59"/>
        <v>TỐT</v>
      </c>
      <c r="L653" s="401"/>
      <c r="M653" s="357"/>
      <c r="N653" s="356"/>
      <c r="O653" s="150" t="s">
        <v>1236</v>
      </c>
    </row>
    <row r="654" spans="1:23" s="35" customFormat="1" ht="21.75" customHeight="1">
      <c r="A654" s="31">
        <f t="shared" si="57"/>
        <v>22</v>
      </c>
      <c r="B654" s="342">
        <v>2220263365</v>
      </c>
      <c r="C654" s="123" t="s">
        <v>979</v>
      </c>
      <c r="D654" s="124" t="s">
        <v>991</v>
      </c>
      <c r="E654" s="438" t="s">
        <v>981</v>
      </c>
      <c r="F654" s="126">
        <v>35824</v>
      </c>
      <c r="G654" s="229" t="s">
        <v>965</v>
      </c>
      <c r="H654" s="230">
        <v>85</v>
      </c>
      <c r="I654" s="230">
        <v>88</v>
      </c>
      <c r="J654" s="32">
        <f t="shared" si="58"/>
        <v>86.5</v>
      </c>
      <c r="K654" s="33" t="str">
        <f t="shared" si="59"/>
        <v>TỐT</v>
      </c>
      <c r="L654" s="401"/>
      <c r="M654" s="357"/>
      <c r="N654" s="356"/>
      <c r="O654" s="150" t="s">
        <v>1236</v>
      </c>
    </row>
    <row r="655" spans="1:23" s="35" customFormat="1" ht="21.75" customHeight="1">
      <c r="A655" s="31">
        <f t="shared" si="57"/>
        <v>23</v>
      </c>
      <c r="B655" s="342">
        <v>2220263370</v>
      </c>
      <c r="C655" s="123" t="s">
        <v>990</v>
      </c>
      <c r="D655" s="124" t="s">
        <v>984</v>
      </c>
      <c r="E655" s="438" t="s">
        <v>1216</v>
      </c>
      <c r="F655" s="126">
        <v>35834</v>
      </c>
      <c r="G655" s="229" t="s">
        <v>965</v>
      </c>
      <c r="H655" s="230">
        <v>80</v>
      </c>
      <c r="I655" s="230">
        <v>90</v>
      </c>
      <c r="J655" s="32">
        <f t="shared" si="58"/>
        <v>85</v>
      </c>
      <c r="K655" s="33" t="str">
        <f t="shared" si="59"/>
        <v>TỐT</v>
      </c>
      <c r="L655" s="401"/>
      <c r="M655" s="357"/>
      <c r="N655" s="356"/>
      <c r="O655" s="150" t="s">
        <v>1236</v>
      </c>
    </row>
    <row r="656" spans="1:23" s="35" customFormat="1" ht="21.75" customHeight="1">
      <c r="A656" s="31">
        <f t="shared" si="57"/>
        <v>24</v>
      </c>
      <c r="B656" s="342">
        <v>2220263372</v>
      </c>
      <c r="C656" s="123" t="s">
        <v>990</v>
      </c>
      <c r="D656" s="124" t="s">
        <v>1217</v>
      </c>
      <c r="E656" s="438" t="s">
        <v>1123</v>
      </c>
      <c r="F656" s="126">
        <v>35943</v>
      </c>
      <c r="G656" s="229" t="s">
        <v>965</v>
      </c>
      <c r="H656" s="230">
        <v>80</v>
      </c>
      <c r="I656" s="230">
        <v>87</v>
      </c>
      <c r="J656" s="32">
        <f t="shared" si="58"/>
        <v>83.5</v>
      </c>
      <c r="K656" s="33" t="str">
        <f t="shared" si="59"/>
        <v>TỐT</v>
      </c>
      <c r="L656" s="401"/>
      <c r="M656" s="357"/>
      <c r="N656" s="356"/>
      <c r="O656" s="150" t="s">
        <v>1236</v>
      </c>
    </row>
    <row r="657" spans="1:23" s="35" customFormat="1" ht="21.75" customHeight="1">
      <c r="A657" s="31">
        <f t="shared" si="57"/>
        <v>25</v>
      </c>
      <c r="B657" s="342">
        <v>2220263373</v>
      </c>
      <c r="C657" s="123" t="s">
        <v>1032</v>
      </c>
      <c r="D657" s="124" t="s">
        <v>1011</v>
      </c>
      <c r="E657" s="438" t="s">
        <v>1218</v>
      </c>
      <c r="F657" s="126">
        <v>35931</v>
      </c>
      <c r="G657" s="229" t="s">
        <v>965</v>
      </c>
      <c r="H657" s="230">
        <v>80</v>
      </c>
      <c r="I657" s="230">
        <v>88</v>
      </c>
      <c r="J657" s="32">
        <f t="shared" si="58"/>
        <v>84</v>
      </c>
      <c r="K657" s="33" t="str">
        <f t="shared" si="59"/>
        <v>TỐT</v>
      </c>
      <c r="L657" s="401"/>
      <c r="M657" s="357"/>
      <c r="N657" s="356"/>
      <c r="O657" s="150" t="s">
        <v>1236</v>
      </c>
    </row>
    <row r="658" spans="1:23" s="306" customFormat="1" ht="21.75" customHeight="1">
      <c r="A658" s="31">
        <f t="shared" si="57"/>
        <v>26</v>
      </c>
      <c r="B658" s="342">
        <v>2220263380</v>
      </c>
      <c r="C658" s="123" t="s">
        <v>990</v>
      </c>
      <c r="D658" s="124" t="s">
        <v>1105</v>
      </c>
      <c r="E658" s="438" t="s">
        <v>1100</v>
      </c>
      <c r="F658" s="126">
        <v>35937</v>
      </c>
      <c r="G658" s="229" t="s">
        <v>965</v>
      </c>
      <c r="H658" s="230">
        <v>80</v>
      </c>
      <c r="I658" s="230">
        <v>89</v>
      </c>
      <c r="J658" s="32">
        <f t="shared" si="58"/>
        <v>84.5</v>
      </c>
      <c r="K658" s="33" t="str">
        <f t="shared" si="59"/>
        <v>TỐT</v>
      </c>
      <c r="L658" s="401"/>
      <c r="M658" s="357"/>
      <c r="N658" s="356"/>
      <c r="O658" s="150" t="s">
        <v>1236</v>
      </c>
      <c r="P658" s="35"/>
      <c r="Q658" s="35"/>
      <c r="R658" s="35"/>
      <c r="S658" s="35"/>
      <c r="T658" s="35"/>
      <c r="U658" s="35"/>
      <c r="V658" s="35"/>
      <c r="W658" s="35"/>
    </row>
    <row r="659" spans="1:23" s="35" customFormat="1" ht="21.75" customHeight="1">
      <c r="A659" s="31">
        <f t="shared" si="57"/>
        <v>27</v>
      </c>
      <c r="B659" s="342">
        <v>2220263383</v>
      </c>
      <c r="C659" s="123" t="s">
        <v>987</v>
      </c>
      <c r="D659" s="124" t="s">
        <v>1008</v>
      </c>
      <c r="E659" s="438" t="s">
        <v>1102</v>
      </c>
      <c r="F659" s="126">
        <v>35900</v>
      </c>
      <c r="G659" s="229" t="s">
        <v>965</v>
      </c>
      <c r="H659" s="230">
        <v>80</v>
      </c>
      <c r="I659" s="230">
        <v>87</v>
      </c>
      <c r="J659" s="32">
        <f t="shared" si="58"/>
        <v>83.5</v>
      </c>
      <c r="K659" s="33" t="str">
        <f t="shared" si="59"/>
        <v>TỐT</v>
      </c>
      <c r="L659" s="401"/>
      <c r="M659" s="357"/>
      <c r="N659" s="356"/>
      <c r="O659" s="150" t="s">
        <v>1236</v>
      </c>
    </row>
    <row r="660" spans="1:23" s="35" customFormat="1" ht="21.75" customHeight="1">
      <c r="A660" s="31">
        <f t="shared" si="57"/>
        <v>28</v>
      </c>
      <c r="B660" s="342">
        <v>2220263384</v>
      </c>
      <c r="C660" s="123" t="s">
        <v>990</v>
      </c>
      <c r="D660" s="124" t="s">
        <v>1011</v>
      </c>
      <c r="E660" s="438" t="s">
        <v>1021</v>
      </c>
      <c r="F660" s="126">
        <v>36156</v>
      </c>
      <c r="G660" s="229" t="s">
        <v>965</v>
      </c>
      <c r="H660" s="230">
        <v>80</v>
      </c>
      <c r="I660" s="230">
        <v>90</v>
      </c>
      <c r="J660" s="32">
        <f t="shared" si="58"/>
        <v>85</v>
      </c>
      <c r="K660" s="33" t="str">
        <f t="shared" si="59"/>
        <v>TỐT</v>
      </c>
      <c r="L660" s="401"/>
      <c r="M660" s="357"/>
      <c r="N660" s="356"/>
      <c r="O660" s="150" t="s">
        <v>1236</v>
      </c>
    </row>
    <row r="661" spans="1:23" s="35" customFormat="1" ht="21.75" customHeight="1">
      <c r="A661" s="31">
        <f t="shared" si="57"/>
        <v>29</v>
      </c>
      <c r="B661" s="342">
        <v>2220263388</v>
      </c>
      <c r="C661" s="123" t="s">
        <v>1198</v>
      </c>
      <c r="D661" s="124" t="s">
        <v>1219</v>
      </c>
      <c r="E661" s="438" t="s">
        <v>1220</v>
      </c>
      <c r="F661" s="126">
        <v>35903</v>
      </c>
      <c r="G661" s="229" t="s">
        <v>965</v>
      </c>
      <c r="H661" s="230">
        <v>79</v>
      </c>
      <c r="I661" s="230">
        <v>85</v>
      </c>
      <c r="J661" s="32">
        <f t="shared" si="58"/>
        <v>82</v>
      </c>
      <c r="K661" s="33" t="str">
        <f t="shared" si="59"/>
        <v>TỐT</v>
      </c>
      <c r="L661" s="401"/>
      <c r="M661" s="357"/>
      <c r="N661" s="356"/>
      <c r="O661" s="150" t="s">
        <v>1236</v>
      </c>
    </row>
    <row r="662" spans="1:23" s="35" customFormat="1" ht="21.75" customHeight="1">
      <c r="A662" s="31">
        <f t="shared" si="57"/>
        <v>30</v>
      </c>
      <c r="B662" s="342">
        <v>2220263389</v>
      </c>
      <c r="C662" s="123" t="s">
        <v>1221</v>
      </c>
      <c r="D662" s="124" t="s">
        <v>1222</v>
      </c>
      <c r="E662" s="438" t="s">
        <v>1223</v>
      </c>
      <c r="F662" s="126">
        <v>35831</v>
      </c>
      <c r="G662" s="229" t="s">
        <v>965</v>
      </c>
      <c r="H662" s="230">
        <v>80</v>
      </c>
      <c r="I662" s="230">
        <v>90</v>
      </c>
      <c r="J662" s="32">
        <f t="shared" si="58"/>
        <v>85</v>
      </c>
      <c r="K662" s="33" t="str">
        <f t="shared" si="59"/>
        <v>TỐT</v>
      </c>
      <c r="L662" s="401"/>
      <c r="M662" s="357"/>
      <c r="N662" s="356"/>
      <c r="O662" s="150" t="s">
        <v>1236</v>
      </c>
    </row>
    <row r="663" spans="1:23" s="35" customFormat="1" ht="21.75" customHeight="1">
      <c r="A663" s="31">
        <f t="shared" si="57"/>
        <v>31</v>
      </c>
      <c r="B663" s="342">
        <v>2220263394</v>
      </c>
      <c r="C663" s="123" t="s">
        <v>1030</v>
      </c>
      <c r="D663" s="124" t="s">
        <v>1224</v>
      </c>
      <c r="E663" s="438" t="s">
        <v>1091</v>
      </c>
      <c r="F663" s="126">
        <v>35817</v>
      </c>
      <c r="G663" s="229" t="s">
        <v>965</v>
      </c>
      <c r="H663" s="230">
        <v>100</v>
      </c>
      <c r="I663" s="230">
        <v>99</v>
      </c>
      <c r="J663" s="32">
        <f t="shared" si="58"/>
        <v>99.5</v>
      </c>
      <c r="K663" s="33" t="str">
        <f t="shared" si="59"/>
        <v>X SẮC</v>
      </c>
      <c r="L663" s="401"/>
      <c r="M663" s="357"/>
      <c r="N663" s="356"/>
      <c r="O663" s="150" t="s">
        <v>1236</v>
      </c>
    </row>
    <row r="664" spans="1:23" s="306" customFormat="1" ht="21.75" customHeight="1">
      <c r="A664" s="31">
        <f t="shared" si="57"/>
        <v>32</v>
      </c>
      <c r="B664" s="342">
        <v>2220263399</v>
      </c>
      <c r="C664" s="123" t="s">
        <v>990</v>
      </c>
      <c r="D664" s="124" t="s">
        <v>1008</v>
      </c>
      <c r="E664" s="438" t="s">
        <v>1053</v>
      </c>
      <c r="F664" s="126">
        <v>35940</v>
      </c>
      <c r="G664" s="229" t="s">
        <v>965</v>
      </c>
      <c r="H664" s="230">
        <v>80</v>
      </c>
      <c r="I664" s="230">
        <v>90</v>
      </c>
      <c r="J664" s="32">
        <f t="shared" si="58"/>
        <v>85</v>
      </c>
      <c r="K664" s="33" t="str">
        <f t="shared" si="59"/>
        <v>TỐT</v>
      </c>
      <c r="L664" s="401"/>
      <c r="M664" s="357"/>
      <c r="N664" s="356"/>
      <c r="O664" s="150" t="s">
        <v>1236</v>
      </c>
      <c r="P664" s="35"/>
      <c r="Q664" s="35"/>
      <c r="R664" s="35"/>
      <c r="S664" s="35"/>
      <c r="T664" s="35"/>
      <c r="U664" s="35"/>
      <c r="V664" s="35"/>
      <c r="W664" s="35"/>
    </row>
    <row r="665" spans="1:23" s="35" customFormat="1" ht="21.75" customHeight="1">
      <c r="A665" s="31">
        <f t="shared" si="57"/>
        <v>33</v>
      </c>
      <c r="B665" s="342">
        <v>2220263404</v>
      </c>
      <c r="C665" s="123" t="s">
        <v>990</v>
      </c>
      <c r="D665" s="124" t="s">
        <v>1043</v>
      </c>
      <c r="E665" s="438" t="s">
        <v>1225</v>
      </c>
      <c r="F665" s="126">
        <v>36050</v>
      </c>
      <c r="G665" s="229" t="s">
        <v>965</v>
      </c>
      <c r="H665" s="230">
        <v>80</v>
      </c>
      <c r="I665" s="230">
        <v>85</v>
      </c>
      <c r="J665" s="32">
        <f t="shared" ref="J665:J696" si="60">(H665+I665)/2</f>
        <v>82.5</v>
      </c>
      <c r="K665" s="33" t="str">
        <f t="shared" ref="K665:K696" si="61">IF(J665&gt;=90,"X SẮC",IF(J665&gt;=80,"TỐT",IF(J665&gt;=65,"KHÁ",IF(J665&gt;=50,"T. BÌNH",IF(J665&gt;=35,"YẾU","KÉM")))))</f>
        <v>TỐT</v>
      </c>
      <c r="L665" s="401"/>
      <c r="M665" s="357"/>
      <c r="N665" s="356"/>
      <c r="O665" s="150" t="s">
        <v>1236</v>
      </c>
    </row>
    <row r="666" spans="1:23" s="35" customFormat="1" ht="21.75" customHeight="1">
      <c r="A666" s="31">
        <f t="shared" si="57"/>
        <v>34</v>
      </c>
      <c r="B666" s="342">
        <v>2220265341</v>
      </c>
      <c r="C666" s="123" t="s">
        <v>990</v>
      </c>
      <c r="D666" s="124" t="s">
        <v>1058</v>
      </c>
      <c r="E666" s="438" t="s">
        <v>1285</v>
      </c>
      <c r="F666" s="126">
        <v>35867</v>
      </c>
      <c r="G666" s="229" t="s">
        <v>967</v>
      </c>
      <c r="H666" s="230">
        <v>94</v>
      </c>
      <c r="I666" s="230">
        <v>93</v>
      </c>
      <c r="J666" s="32">
        <f t="shared" si="60"/>
        <v>93.5</v>
      </c>
      <c r="K666" s="33" t="str">
        <f t="shared" si="61"/>
        <v>X SẮC</v>
      </c>
      <c r="L666" s="401"/>
      <c r="M666" s="357"/>
      <c r="N666" s="356"/>
      <c r="O666" s="150" t="s">
        <v>1580</v>
      </c>
    </row>
    <row r="667" spans="1:23" s="35" customFormat="1" ht="21.75" customHeight="1">
      <c r="A667" s="31">
        <f t="shared" si="57"/>
        <v>35</v>
      </c>
      <c r="B667" s="342">
        <v>2220265343</v>
      </c>
      <c r="C667" s="123" t="s">
        <v>1019</v>
      </c>
      <c r="D667" s="124" t="s">
        <v>1330</v>
      </c>
      <c r="E667" s="438" t="s">
        <v>981</v>
      </c>
      <c r="F667" s="126">
        <v>36029</v>
      </c>
      <c r="G667" s="229" t="s">
        <v>968</v>
      </c>
      <c r="H667" s="230">
        <v>85</v>
      </c>
      <c r="I667" s="230">
        <v>82</v>
      </c>
      <c r="J667" s="32">
        <f t="shared" si="60"/>
        <v>83.5</v>
      </c>
      <c r="K667" s="33" t="str">
        <f t="shared" si="61"/>
        <v>TỐT</v>
      </c>
      <c r="L667" s="401"/>
      <c r="M667" s="357"/>
      <c r="N667" s="356"/>
      <c r="O667" s="150" t="s">
        <v>1347</v>
      </c>
    </row>
    <row r="668" spans="1:23" s="35" customFormat="1" ht="21.75" customHeight="1">
      <c r="A668" s="31">
        <f t="shared" si="57"/>
        <v>36</v>
      </c>
      <c r="B668" s="347">
        <v>2220265345</v>
      </c>
      <c r="C668" s="123" t="s">
        <v>1046</v>
      </c>
      <c r="D668" s="124" t="s">
        <v>1331</v>
      </c>
      <c r="E668" s="441" t="s">
        <v>981</v>
      </c>
      <c r="F668" s="301">
        <v>36151</v>
      </c>
      <c r="G668" s="472" t="s">
        <v>968</v>
      </c>
      <c r="H668" s="302">
        <v>76</v>
      </c>
      <c r="I668" s="302">
        <v>0</v>
      </c>
      <c r="J668" s="303">
        <f t="shared" si="60"/>
        <v>38</v>
      </c>
      <c r="K668" s="304" t="str">
        <f t="shared" si="61"/>
        <v>YẾU</v>
      </c>
      <c r="L668" s="408" t="s">
        <v>1625</v>
      </c>
      <c r="M668" s="370" t="s">
        <v>1144</v>
      </c>
      <c r="N668" s="371" t="s">
        <v>1609</v>
      </c>
      <c r="O668" s="305" t="s">
        <v>1347</v>
      </c>
      <c r="P668" s="306"/>
      <c r="Q668" s="306"/>
      <c r="R668" s="306"/>
      <c r="S668" s="306"/>
      <c r="T668" s="306"/>
      <c r="U668" s="306"/>
      <c r="V668" s="306"/>
      <c r="W668" s="306"/>
    </row>
    <row r="669" spans="1:23" s="35" customFormat="1" ht="21.75" customHeight="1">
      <c r="A669" s="31">
        <f t="shared" si="57"/>
        <v>37</v>
      </c>
      <c r="B669" s="342">
        <v>2220265346</v>
      </c>
      <c r="C669" s="123" t="s">
        <v>999</v>
      </c>
      <c r="D669" s="124" t="s">
        <v>1458</v>
      </c>
      <c r="E669" s="438" t="s">
        <v>981</v>
      </c>
      <c r="F669" s="126">
        <v>36028</v>
      </c>
      <c r="G669" s="229" t="s">
        <v>967</v>
      </c>
      <c r="H669" s="230">
        <v>85</v>
      </c>
      <c r="I669" s="230">
        <v>95</v>
      </c>
      <c r="J669" s="32">
        <f t="shared" si="60"/>
        <v>90</v>
      </c>
      <c r="K669" s="33" t="str">
        <f t="shared" si="61"/>
        <v>X SẮC</v>
      </c>
      <c r="L669" s="401"/>
      <c r="M669" s="357"/>
      <c r="N669" s="356"/>
      <c r="O669" s="150" t="s">
        <v>1580</v>
      </c>
    </row>
    <row r="670" spans="1:23" s="35" customFormat="1" ht="21.75" customHeight="1">
      <c r="A670" s="31">
        <f t="shared" si="57"/>
        <v>38</v>
      </c>
      <c r="B670" s="342">
        <v>2220265349</v>
      </c>
      <c r="C670" s="123" t="s">
        <v>990</v>
      </c>
      <c r="D670" s="124" t="s">
        <v>1006</v>
      </c>
      <c r="E670" s="438" t="s">
        <v>981</v>
      </c>
      <c r="F670" s="126">
        <v>35841</v>
      </c>
      <c r="G670" s="229" t="s">
        <v>967</v>
      </c>
      <c r="H670" s="230">
        <v>70</v>
      </c>
      <c r="I670" s="230">
        <v>0</v>
      </c>
      <c r="J670" s="32">
        <f t="shared" si="60"/>
        <v>35</v>
      </c>
      <c r="K670" s="33" t="str">
        <f t="shared" si="61"/>
        <v>YẾU</v>
      </c>
      <c r="L670" s="408" t="s">
        <v>1653</v>
      </c>
      <c r="M670" s="357" t="s">
        <v>1323</v>
      </c>
      <c r="N670" s="356" t="s">
        <v>1620</v>
      </c>
      <c r="O670" s="150" t="s">
        <v>1580</v>
      </c>
    </row>
    <row r="671" spans="1:23" s="35" customFormat="1" ht="21.75" customHeight="1">
      <c r="A671" s="31">
        <f t="shared" si="57"/>
        <v>39</v>
      </c>
      <c r="B671" s="342">
        <v>2220265350</v>
      </c>
      <c r="C671" s="123" t="s">
        <v>1046</v>
      </c>
      <c r="D671" s="124" t="s">
        <v>1212</v>
      </c>
      <c r="E671" s="438" t="s">
        <v>981</v>
      </c>
      <c r="F671" s="126">
        <v>35704</v>
      </c>
      <c r="G671" s="229" t="s">
        <v>968</v>
      </c>
      <c r="H671" s="230">
        <v>85</v>
      </c>
      <c r="I671" s="230">
        <v>82</v>
      </c>
      <c r="J671" s="32">
        <f t="shared" si="60"/>
        <v>83.5</v>
      </c>
      <c r="K671" s="33" t="str">
        <f t="shared" si="61"/>
        <v>TỐT</v>
      </c>
      <c r="L671" s="401"/>
      <c r="M671" s="357"/>
      <c r="N671" s="356"/>
      <c r="O671" s="150" t="s">
        <v>1347</v>
      </c>
    </row>
    <row r="672" spans="1:23" s="306" customFormat="1" ht="21.75" customHeight="1">
      <c r="A672" s="31">
        <f t="shared" si="57"/>
        <v>40</v>
      </c>
      <c r="B672" s="342">
        <v>2220265351</v>
      </c>
      <c r="C672" s="123" t="s">
        <v>979</v>
      </c>
      <c r="D672" s="124" t="s">
        <v>1178</v>
      </c>
      <c r="E672" s="438" t="s">
        <v>1380</v>
      </c>
      <c r="F672" s="126">
        <v>35665</v>
      </c>
      <c r="G672" s="229" t="s">
        <v>967</v>
      </c>
      <c r="H672" s="230">
        <v>88</v>
      </c>
      <c r="I672" s="230">
        <v>97</v>
      </c>
      <c r="J672" s="32">
        <f t="shared" si="60"/>
        <v>92.5</v>
      </c>
      <c r="K672" s="33" t="str">
        <f t="shared" si="61"/>
        <v>X SẮC</v>
      </c>
      <c r="L672" s="401"/>
      <c r="M672" s="357"/>
      <c r="N672" s="356"/>
      <c r="O672" s="150" t="s">
        <v>1580</v>
      </c>
      <c r="P672" s="35"/>
      <c r="Q672" s="35"/>
      <c r="R672" s="35"/>
      <c r="S672" s="35"/>
      <c r="T672" s="35"/>
      <c r="U672" s="35"/>
      <c r="V672" s="35"/>
      <c r="W672" s="35"/>
    </row>
    <row r="673" spans="1:23" s="35" customFormat="1" ht="21.75" customHeight="1">
      <c r="A673" s="31">
        <f t="shared" si="57"/>
        <v>41</v>
      </c>
      <c r="B673" s="347">
        <v>2220265353</v>
      </c>
      <c r="C673" s="123" t="s">
        <v>993</v>
      </c>
      <c r="D673" s="124" t="s">
        <v>1091</v>
      </c>
      <c r="E673" s="441" t="s">
        <v>1332</v>
      </c>
      <c r="F673" s="301">
        <v>35808</v>
      </c>
      <c r="G673" s="472" t="s">
        <v>968</v>
      </c>
      <c r="H673" s="302">
        <v>90</v>
      </c>
      <c r="I673" s="302">
        <v>0</v>
      </c>
      <c r="J673" s="303">
        <f t="shared" si="60"/>
        <v>45</v>
      </c>
      <c r="K673" s="304" t="str">
        <f t="shared" si="61"/>
        <v>YẾU</v>
      </c>
      <c r="L673" s="408" t="s">
        <v>1625</v>
      </c>
      <c r="M673" s="370" t="s">
        <v>1144</v>
      </c>
      <c r="N673" s="371" t="s">
        <v>1609</v>
      </c>
      <c r="O673" s="305" t="s">
        <v>1347</v>
      </c>
      <c r="P673" s="306"/>
      <c r="Q673" s="306"/>
      <c r="R673" s="306"/>
      <c r="S673" s="306"/>
      <c r="T673" s="306"/>
      <c r="U673" s="306"/>
      <c r="V673" s="306"/>
      <c r="W673" s="306"/>
    </row>
    <row r="674" spans="1:23" s="35" customFormat="1" ht="21.75" customHeight="1">
      <c r="A674" s="31">
        <f t="shared" si="57"/>
        <v>42</v>
      </c>
      <c r="B674" s="342">
        <v>2220265360</v>
      </c>
      <c r="C674" s="123" t="s">
        <v>987</v>
      </c>
      <c r="D674" s="124" t="s">
        <v>1011</v>
      </c>
      <c r="E674" s="438" t="s">
        <v>1018</v>
      </c>
      <c r="F674" s="126">
        <v>35500</v>
      </c>
      <c r="G674" s="229" t="s">
        <v>968</v>
      </c>
      <c r="H674" s="230">
        <v>86</v>
      </c>
      <c r="I674" s="230">
        <v>87</v>
      </c>
      <c r="J674" s="32">
        <f t="shared" si="60"/>
        <v>86.5</v>
      </c>
      <c r="K674" s="33" t="str">
        <f t="shared" si="61"/>
        <v>TỐT</v>
      </c>
      <c r="L674" s="401"/>
      <c r="M674" s="357"/>
      <c r="N674" s="356"/>
      <c r="O674" s="150" t="s">
        <v>1347</v>
      </c>
    </row>
    <row r="675" spans="1:23" s="35" customFormat="1" ht="21.75" customHeight="1">
      <c r="A675" s="31">
        <f t="shared" si="57"/>
        <v>43</v>
      </c>
      <c r="B675" s="342">
        <v>2220265376</v>
      </c>
      <c r="C675" s="123" t="s">
        <v>987</v>
      </c>
      <c r="D675" s="124" t="s">
        <v>1027</v>
      </c>
      <c r="E675" s="438" t="s">
        <v>1177</v>
      </c>
      <c r="F675" s="126">
        <v>35857</v>
      </c>
      <c r="G675" s="229" t="s">
        <v>967</v>
      </c>
      <c r="H675" s="230">
        <v>94</v>
      </c>
      <c r="I675" s="230">
        <v>94</v>
      </c>
      <c r="J675" s="32">
        <f t="shared" si="60"/>
        <v>94</v>
      </c>
      <c r="K675" s="33" t="str">
        <f t="shared" si="61"/>
        <v>X SẮC</v>
      </c>
      <c r="L675" s="401"/>
      <c r="M675" s="357"/>
      <c r="N675" s="356"/>
      <c r="O675" s="150" t="s">
        <v>1580</v>
      </c>
    </row>
    <row r="676" spans="1:23" s="35" customFormat="1" ht="21.75" customHeight="1">
      <c r="A676" s="31">
        <f t="shared" si="57"/>
        <v>44</v>
      </c>
      <c r="B676" s="342">
        <v>2220265379</v>
      </c>
      <c r="C676" s="123" t="s">
        <v>1010</v>
      </c>
      <c r="D676" s="124" t="s">
        <v>1008</v>
      </c>
      <c r="E676" s="438" t="s">
        <v>1037</v>
      </c>
      <c r="F676" s="126">
        <v>35807</v>
      </c>
      <c r="G676" s="229" t="s">
        <v>967</v>
      </c>
      <c r="H676" s="230">
        <v>88</v>
      </c>
      <c r="I676" s="230">
        <v>93</v>
      </c>
      <c r="J676" s="32">
        <f t="shared" si="60"/>
        <v>90.5</v>
      </c>
      <c r="K676" s="33" t="str">
        <f t="shared" si="61"/>
        <v>X SẮC</v>
      </c>
      <c r="L676" s="401"/>
      <c r="M676" s="357"/>
      <c r="N676" s="356"/>
      <c r="O676" s="150" t="s">
        <v>1580</v>
      </c>
    </row>
    <row r="677" spans="1:23" s="35" customFormat="1" ht="21.75" customHeight="1">
      <c r="A677" s="31">
        <f t="shared" si="57"/>
        <v>45</v>
      </c>
      <c r="B677" s="342">
        <v>2220265381</v>
      </c>
      <c r="C677" s="123" t="s">
        <v>1198</v>
      </c>
      <c r="D677" s="124" t="s">
        <v>1570</v>
      </c>
      <c r="E677" s="438" t="s">
        <v>1040</v>
      </c>
      <c r="F677" s="126">
        <v>35893</v>
      </c>
      <c r="G677" s="229" t="s">
        <v>967</v>
      </c>
      <c r="H677" s="230">
        <v>94</v>
      </c>
      <c r="I677" s="230">
        <v>98</v>
      </c>
      <c r="J677" s="32">
        <f t="shared" si="60"/>
        <v>96</v>
      </c>
      <c r="K677" s="33" t="str">
        <f t="shared" si="61"/>
        <v>X SẮC</v>
      </c>
      <c r="L677" s="401"/>
      <c r="M677" s="357"/>
      <c r="N677" s="356"/>
      <c r="O677" s="150" t="s">
        <v>1580</v>
      </c>
    </row>
    <row r="678" spans="1:23" s="35" customFormat="1" ht="21.75" customHeight="1">
      <c r="A678" s="31">
        <f t="shared" si="57"/>
        <v>46</v>
      </c>
      <c r="B678" s="342">
        <v>2220265383</v>
      </c>
      <c r="C678" s="123" t="s">
        <v>987</v>
      </c>
      <c r="D678" s="124" t="s">
        <v>1047</v>
      </c>
      <c r="E678" s="438" t="s">
        <v>1045</v>
      </c>
      <c r="F678" s="126">
        <v>35871</v>
      </c>
      <c r="G678" s="229" t="s">
        <v>965</v>
      </c>
      <c r="H678" s="230">
        <v>80</v>
      </c>
      <c r="I678" s="230">
        <v>85</v>
      </c>
      <c r="J678" s="32">
        <f t="shared" si="60"/>
        <v>82.5</v>
      </c>
      <c r="K678" s="33" t="str">
        <f t="shared" si="61"/>
        <v>TỐT</v>
      </c>
      <c r="L678" s="401"/>
      <c r="M678" s="357" t="s">
        <v>1607</v>
      </c>
      <c r="N678" s="356"/>
      <c r="O678" s="150" t="s">
        <v>1236</v>
      </c>
    </row>
    <row r="679" spans="1:23" s="35" customFormat="1" ht="21.75" customHeight="1">
      <c r="A679" s="31">
        <f t="shared" si="57"/>
        <v>47</v>
      </c>
      <c r="B679" s="342">
        <v>2220265387</v>
      </c>
      <c r="C679" s="123" t="s">
        <v>979</v>
      </c>
      <c r="D679" s="124" t="s">
        <v>986</v>
      </c>
      <c r="E679" s="438" t="s">
        <v>1045</v>
      </c>
      <c r="F679" s="126">
        <v>36043</v>
      </c>
      <c r="G679" s="229" t="s">
        <v>965</v>
      </c>
      <c r="H679" s="230">
        <v>79</v>
      </c>
      <c r="I679" s="230">
        <v>79</v>
      </c>
      <c r="J679" s="32">
        <f t="shared" si="60"/>
        <v>79</v>
      </c>
      <c r="K679" s="33" t="str">
        <f t="shared" si="61"/>
        <v>KHÁ</v>
      </c>
      <c r="L679" s="401"/>
      <c r="M679" s="357"/>
      <c r="N679" s="356"/>
      <c r="O679" s="150" t="s">
        <v>1236</v>
      </c>
    </row>
    <row r="680" spans="1:23" s="35" customFormat="1" ht="21.75" customHeight="1">
      <c r="A680" s="31">
        <f t="shared" si="57"/>
        <v>48</v>
      </c>
      <c r="B680" s="342">
        <v>2220265389</v>
      </c>
      <c r="C680" s="123" t="s">
        <v>990</v>
      </c>
      <c r="D680" s="124" t="s">
        <v>1011</v>
      </c>
      <c r="E680" s="438" t="s">
        <v>1324</v>
      </c>
      <c r="F680" s="126">
        <v>36017</v>
      </c>
      <c r="G680" s="229" t="s">
        <v>967</v>
      </c>
      <c r="H680" s="230">
        <v>92</v>
      </c>
      <c r="I680" s="230">
        <v>96</v>
      </c>
      <c r="J680" s="32">
        <f t="shared" si="60"/>
        <v>94</v>
      </c>
      <c r="K680" s="33" t="str">
        <f t="shared" si="61"/>
        <v>X SẮC</v>
      </c>
      <c r="L680" s="401"/>
      <c r="M680" s="357"/>
      <c r="N680" s="356"/>
      <c r="O680" s="150" t="s">
        <v>1580</v>
      </c>
    </row>
    <row r="681" spans="1:23" s="35" customFormat="1" ht="21.75" customHeight="1">
      <c r="A681" s="31">
        <f t="shared" si="57"/>
        <v>49</v>
      </c>
      <c r="B681" s="342">
        <v>2220265390</v>
      </c>
      <c r="C681" s="123" t="s">
        <v>990</v>
      </c>
      <c r="D681" s="124" t="s">
        <v>1080</v>
      </c>
      <c r="E681" s="438" t="s">
        <v>1056</v>
      </c>
      <c r="F681" s="126">
        <v>35953</v>
      </c>
      <c r="G681" s="229" t="s">
        <v>968</v>
      </c>
      <c r="H681" s="230">
        <v>86</v>
      </c>
      <c r="I681" s="230">
        <v>87</v>
      </c>
      <c r="J681" s="32">
        <f t="shared" si="60"/>
        <v>86.5</v>
      </c>
      <c r="K681" s="33" t="str">
        <f t="shared" si="61"/>
        <v>TỐT</v>
      </c>
      <c r="L681" s="401"/>
      <c r="M681" s="357"/>
      <c r="N681" s="356"/>
      <c r="O681" s="150" t="s">
        <v>1347</v>
      </c>
    </row>
    <row r="682" spans="1:23" s="35" customFormat="1" ht="21.75" customHeight="1">
      <c r="A682" s="31">
        <f t="shared" si="57"/>
        <v>50</v>
      </c>
      <c r="B682" s="342">
        <v>2220265392</v>
      </c>
      <c r="C682" s="123" t="s">
        <v>1264</v>
      </c>
      <c r="D682" s="124" t="s">
        <v>1057</v>
      </c>
      <c r="E682" s="438" t="s">
        <v>1056</v>
      </c>
      <c r="F682" s="126">
        <v>36032</v>
      </c>
      <c r="G682" s="229" t="s">
        <v>968</v>
      </c>
      <c r="H682" s="230">
        <v>86</v>
      </c>
      <c r="I682" s="230">
        <v>82</v>
      </c>
      <c r="J682" s="32">
        <f t="shared" si="60"/>
        <v>84</v>
      </c>
      <c r="K682" s="33" t="str">
        <f t="shared" si="61"/>
        <v>TỐT</v>
      </c>
      <c r="L682" s="401"/>
      <c r="M682" s="357"/>
      <c r="N682" s="356"/>
      <c r="O682" s="150" t="s">
        <v>1347</v>
      </c>
    </row>
    <row r="683" spans="1:23" s="35" customFormat="1" ht="21.75" customHeight="1">
      <c r="A683" s="31">
        <f t="shared" si="57"/>
        <v>51</v>
      </c>
      <c r="B683" s="347">
        <v>2220265393</v>
      </c>
      <c r="C683" s="123" t="s">
        <v>979</v>
      </c>
      <c r="D683" s="124" t="s">
        <v>1333</v>
      </c>
      <c r="E683" s="441" t="s">
        <v>1271</v>
      </c>
      <c r="F683" s="301">
        <v>36117</v>
      </c>
      <c r="G683" s="472" t="s">
        <v>968</v>
      </c>
      <c r="H683" s="302">
        <v>0</v>
      </c>
      <c r="I683" s="302">
        <v>0</v>
      </c>
      <c r="J683" s="303">
        <f t="shared" si="60"/>
        <v>0</v>
      </c>
      <c r="K683" s="304" t="str">
        <f t="shared" si="61"/>
        <v>KÉM</v>
      </c>
      <c r="L683" s="408" t="s">
        <v>1625</v>
      </c>
      <c r="M683" s="370" t="s">
        <v>1144</v>
      </c>
      <c r="N683" s="371" t="s">
        <v>1611</v>
      </c>
      <c r="O683" s="305" t="s">
        <v>1347</v>
      </c>
      <c r="P683" s="306"/>
      <c r="Q683" s="306"/>
      <c r="R683" s="306"/>
      <c r="S683" s="306"/>
      <c r="T683" s="306"/>
      <c r="U683" s="306"/>
      <c r="V683" s="306"/>
      <c r="W683" s="306"/>
    </row>
    <row r="684" spans="1:23" s="35" customFormat="1" ht="21.75" customHeight="1">
      <c r="A684" s="31">
        <f t="shared" si="57"/>
        <v>52</v>
      </c>
      <c r="B684" s="342">
        <v>2220265394</v>
      </c>
      <c r="C684" s="123" t="s">
        <v>999</v>
      </c>
      <c r="D684" s="124" t="s">
        <v>1058</v>
      </c>
      <c r="E684" s="438" t="s">
        <v>1059</v>
      </c>
      <c r="F684" s="126">
        <v>35752</v>
      </c>
      <c r="G684" s="229" t="s">
        <v>967</v>
      </c>
      <c r="H684" s="230">
        <v>82</v>
      </c>
      <c r="I684" s="230">
        <v>89</v>
      </c>
      <c r="J684" s="32">
        <f t="shared" si="60"/>
        <v>85.5</v>
      </c>
      <c r="K684" s="33" t="str">
        <f t="shared" si="61"/>
        <v>TỐT</v>
      </c>
      <c r="L684" s="401"/>
      <c r="M684" s="357"/>
      <c r="N684" s="356"/>
      <c r="O684" s="150" t="s">
        <v>1580</v>
      </c>
    </row>
    <row r="685" spans="1:23" s="35" customFormat="1" ht="21.75" customHeight="1">
      <c r="A685" s="31">
        <f t="shared" si="57"/>
        <v>53</v>
      </c>
      <c r="B685" s="342">
        <v>2220265397</v>
      </c>
      <c r="C685" s="123" t="s">
        <v>1032</v>
      </c>
      <c r="D685" s="124" t="s">
        <v>1050</v>
      </c>
      <c r="E685" s="438" t="s">
        <v>1228</v>
      </c>
      <c r="F685" s="126">
        <v>35806</v>
      </c>
      <c r="G685" s="229" t="s">
        <v>967</v>
      </c>
      <c r="H685" s="230">
        <v>84</v>
      </c>
      <c r="I685" s="230">
        <v>88</v>
      </c>
      <c r="J685" s="32">
        <f t="shared" si="60"/>
        <v>86</v>
      </c>
      <c r="K685" s="33" t="str">
        <f t="shared" si="61"/>
        <v>TỐT</v>
      </c>
      <c r="L685" s="401"/>
      <c r="M685" s="357"/>
      <c r="N685" s="356"/>
      <c r="O685" s="150" t="s">
        <v>1580</v>
      </c>
    </row>
    <row r="686" spans="1:23" s="35" customFormat="1" ht="21.75" customHeight="1">
      <c r="A686" s="31">
        <f t="shared" si="57"/>
        <v>54</v>
      </c>
      <c r="B686" s="342">
        <v>2220265398</v>
      </c>
      <c r="C686" s="123" t="s">
        <v>979</v>
      </c>
      <c r="D686" s="124" t="s">
        <v>984</v>
      </c>
      <c r="E686" s="438" t="s">
        <v>1228</v>
      </c>
      <c r="F686" s="126">
        <v>35431</v>
      </c>
      <c r="G686" s="229" t="s">
        <v>968</v>
      </c>
      <c r="H686" s="230">
        <v>87</v>
      </c>
      <c r="I686" s="230">
        <v>85</v>
      </c>
      <c r="J686" s="32">
        <f t="shared" si="60"/>
        <v>86</v>
      </c>
      <c r="K686" s="33" t="str">
        <f t="shared" si="61"/>
        <v>TỐT</v>
      </c>
      <c r="L686" s="401"/>
      <c r="M686" s="357"/>
      <c r="N686" s="356"/>
      <c r="O686" s="150" t="s">
        <v>1347</v>
      </c>
    </row>
    <row r="687" spans="1:23" s="35" customFormat="1" ht="21.75" customHeight="1">
      <c r="A687" s="31">
        <f t="shared" si="57"/>
        <v>55</v>
      </c>
      <c r="B687" s="342">
        <v>2220265400</v>
      </c>
      <c r="C687" s="123" t="s">
        <v>990</v>
      </c>
      <c r="D687" s="124" t="s">
        <v>1172</v>
      </c>
      <c r="E687" s="438" t="s">
        <v>988</v>
      </c>
      <c r="F687" s="126">
        <v>36100</v>
      </c>
      <c r="G687" s="229" t="s">
        <v>967</v>
      </c>
      <c r="H687" s="230">
        <v>92</v>
      </c>
      <c r="I687" s="230">
        <v>82</v>
      </c>
      <c r="J687" s="32">
        <f t="shared" si="60"/>
        <v>87</v>
      </c>
      <c r="K687" s="33" t="str">
        <f t="shared" si="61"/>
        <v>TỐT</v>
      </c>
      <c r="L687" s="401"/>
      <c r="M687" s="357"/>
      <c r="N687" s="356"/>
      <c r="O687" s="150" t="s">
        <v>1580</v>
      </c>
    </row>
    <row r="688" spans="1:23" s="35" customFormat="1" ht="21.75" customHeight="1">
      <c r="A688" s="31">
        <f t="shared" si="57"/>
        <v>56</v>
      </c>
      <c r="B688" s="342">
        <v>2220265404</v>
      </c>
      <c r="C688" s="123" t="s">
        <v>990</v>
      </c>
      <c r="D688" s="124" t="s">
        <v>1222</v>
      </c>
      <c r="E688" s="438" t="s">
        <v>1067</v>
      </c>
      <c r="F688" s="126">
        <v>35955</v>
      </c>
      <c r="G688" s="229" t="s">
        <v>967</v>
      </c>
      <c r="H688" s="230">
        <v>94</v>
      </c>
      <c r="I688" s="230">
        <v>82</v>
      </c>
      <c r="J688" s="32">
        <f t="shared" si="60"/>
        <v>88</v>
      </c>
      <c r="K688" s="33" t="str">
        <f t="shared" si="61"/>
        <v>TỐT</v>
      </c>
      <c r="L688" s="401"/>
      <c r="M688" s="357"/>
      <c r="N688" s="356"/>
      <c r="O688" s="150" t="s">
        <v>1580</v>
      </c>
    </row>
    <row r="689" spans="1:23" s="35" customFormat="1" ht="21.75" customHeight="1">
      <c r="A689" s="31">
        <f t="shared" si="57"/>
        <v>57</v>
      </c>
      <c r="B689" s="342">
        <v>2220265405</v>
      </c>
      <c r="C689" s="123" t="s">
        <v>1030</v>
      </c>
      <c r="D689" s="124" t="s">
        <v>1091</v>
      </c>
      <c r="E689" s="438" t="s">
        <v>1067</v>
      </c>
      <c r="F689" s="126">
        <v>35827</v>
      </c>
      <c r="G689" s="229" t="s">
        <v>967</v>
      </c>
      <c r="H689" s="230">
        <v>94</v>
      </c>
      <c r="I689" s="230">
        <v>92</v>
      </c>
      <c r="J689" s="32">
        <f t="shared" si="60"/>
        <v>93</v>
      </c>
      <c r="K689" s="33" t="str">
        <f t="shared" si="61"/>
        <v>X SẮC</v>
      </c>
      <c r="L689" s="401"/>
      <c r="M689" s="357"/>
      <c r="N689" s="356"/>
      <c r="O689" s="150" t="s">
        <v>1580</v>
      </c>
    </row>
    <row r="690" spans="1:23" s="35" customFormat="1" ht="21.75" customHeight="1">
      <c r="A690" s="31">
        <f t="shared" si="57"/>
        <v>58</v>
      </c>
      <c r="B690" s="342">
        <v>2220265406</v>
      </c>
      <c r="C690" s="123" t="s">
        <v>987</v>
      </c>
      <c r="D690" s="124" t="s">
        <v>1126</v>
      </c>
      <c r="E690" s="438" t="s">
        <v>1067</v>
      </c>
      <c r="F690" s="126">
        <v>35843</v>
      </c>
      <c r="G690" s="229" t="s">
        <v>968</v>
      </c>
      <c r="H690" s="230">
        <v>86</v>
      </c>
      <c r="I690" s="230">
        <v>80</v>
      </c>
      <c r="J690" s="32">
        <f t="shared" si="60"/>
        <v>83</v>
      </c>
      <c r="K690" s="33" t="str">
        <f t="shared" si="61"/>
        <v>TỐT</v>
      </c>
      <c r="L690" s="401"/>
      <c r="M690" s="357"/>
      <c r="N690" s="356"/>
      <c r="O690" s="150" t="s">
        <v>1347</v>
      </c>
    </row>
    <row r="691" spans="1:23" s="35" customFormat="1" ht="21.75" customHeight="1">
      <c r="A691" s="31">
        <f t="shared" si="57"/>
        <v>59</v>
      </c>
      <c r="B691" s="342">
        <v>2220265407</v>
      </c>
      <c r="C691" s="123" t="s">
        <v>1070</v>
      </c>
      <c r="D691" s="124" t="s">
        <v>991</v>
      </c>
      <c r="E691" s="438" t="s">
        <v>1067</v>
      </c>
      <c r="F691" s="126">
        <v>36009</v>
      </c>
      <c r="G691" s="229" t="s">
        <v>968</v>
      </c>
      <c r="H691" s="230">
        <v>86</v>
      </c>
      <c r="I691" s="230">
        <v>85</v>
      </c>
      <c r="J691" s="32">
        <f t="shared" si="60"/>
        <v>85.5</v>
      </c>
      <c r="K691" s="33" t="str">
        <f t="shared" si="61"/>
        <v>TỐT</v>
      </c>
      <c r="L691" s="401"/>
      <c r="M691" s="357"/>
      <c r="N691" s="356"/>
      <c r="O691" s="150" t="s">
        <v>1347</v>
      </c>
    </row>
    <row r="692" spans="1:23" s="306" customFormat="1" ht="21.75" customHeight="1">
      <c r="A692" s="31">
        <f t="shared" si="57"/>
        <v>60</v>
      </c>
      <c r="B692" s="342">
        <v>2220265408</v>
      </c>
      <c r="C692" s="123" t="s">
        <v>993</v>
      </c>
      <c r="D692" s="124" t="s">
        <v>1011</v>
      </c>
      <c r="E692" s="438" t="s">
        <v>1073</v>
      </c>
      <c r="F692" s="126">
        <v>36132</v>
      </c>
      <c r="G692" s="229" t="s">
        <v>967</v>
      </c>
      <c r="H692" s="230">
        <v>94</v>
      </c>
      <c r="I692" s="230">
        <v>93</v>
      </c>
      <c r="J692" s="32">
        <f t="shared" si="60"/>
        <v>93.5</v>
      </c>
      <c r="K692" s="33" t="str">
        <f t="shared" si="61"/>
        <v>X SẮC</v>
      </c>
      <c r="L692" s="401"/>
      <c r="M692" s="357"/>
      <c r="N692" s="356"/>
      <c r="O692" s="150" t="s">
        <v>1580</v>
      </c>
      <c r="P692" s="35"/>
      <c r="Q692" s="35"/>
      <c r="R692" s="35"/>
      <c r="S692" s="35"/>
      <c r="T692" s="35"/>
      <c r="U692" s="35"/>
      <c r="V692" s="35"/>
      <c r="W692" s="35"/>
    </row>
    <row r="693" spans="1:23" s="35" customFormat="1" ht="21.75" customHeight="1">
      <c r="A693" s="31">
        <f t="shared" si="57"/>
        <v>61</v>
      </c>
      <c r="B693" s="342">
        <v>2220265411</v>
      </c>
      <c r="C693" s="123" t="s">
        <v>1046</v>
      </c>
      <c r="D693" s="124" t="s">
        <v>1043</v>
      </c>
      <c r="E693" s="438" t="s">
        <v>1334</v>
      </c>
      <c r="F693" s="126">
        <v>36119</v>
      </c>
      <c r="G693" s="229" t="s">
        <v>968</v>
      </c>
      <c r="H693" s="230">
        <v>86</v>
      </c>
      <c r="I693" s="230">
        <v>85</v>
      </c>
      <c r="J693" s="32">
        <f t="shared" si="60"/>
        <v>85.5</v>
      </c>
      <c r="K693" s="33" t="str">
        <f t="shared" si="61"/>
        <v>TỐT</v>
      </c>
      <c r="L693" s="401"/>
      <c r="M693" s="357"/>
      <c r="N693" s="356"/>
      <c r="O693" s="150" t="s">
        <v>1347</v>
      </c>
    </row>
    <row r="694" spans="1:23" s="35" customFormat="1" ht="21.75" customHeight="1">
      <c r="A694" s="31">
        <f t="shared" si="57"/>
        <v>62</v>
      </c>
      <c r="B694" s="342">
        <v>2220265415</v>
      </c>
      <c r="C694" s="123" t="s">
        <v>1345</v>
      </c>
      <c r="D694" s="124" t="s">
        <v>981</v>
      </c>
      <c r="E694" s="438" t="s">
        <v>1068</v>
      </c>
      <c r="F694" s="126">
        <v>35873</v>
      </c>
      <c r="G694" s="229" t="s">
        <v>967</v>
      </c>
      <c r="H694" s="230">
        <v>92</v>
      </c>
      <c r="I694" s="230">
        <v>88</v>
      </c>
      <c r="J694" s="32">
        <f t="shared" si="60"/>
        <v>90</v>
      </c>
      <c r="K694" s="33" t="str">
        <f t="shared" si="61"/>
        <v>X SẮC</v>
      </c>
      <c r="L694" s="401"/>
      <c r="M694" s="357"/>
      <c r="N694" s="356"/>
      <c r="O694" s="150" t="s">
        <v>1580</v>
      </c>
    </row>
    <row r="695" spans="1:23" s="35" customFormat="1" ht="21.75" customHeight="1">
      <c r="A695" s="31">
        <f t="shared" si="57"/>
        <v>63</v>
      </c>
      <c r="B695" s="342">
        <v>2220265416</v>
      </c>
      <c r="C695" s="123" t="s">
        <v>1019</v>
      </c>
      <c r="D695" s="124" t="s">
        <v>1213</v>
      </c>
      <c r="E695" s="438" t="s">
        <v>1068</v>
      </c>
      <c r="F695" s="126">
        <v>36023</v>
      </c>
      <c r="G695" s="229" t="s">
        <v>968</v>
      </c>
      <c r="H695" s="230">
        <v>83</v>
      </c>
      <c r="I695" s="230">
        <v>85</v>
      </c>
      <c r="J695" s="32">
        <f t="shared" si="60"/>
        <v>84</v>
      </c>
      <c r="K695" s="33" t="str">
        <f t="shared" si="61"/>
        <v>TỐT</v>
      </c>
      <c r="L695" s="401"/>
      <c r="M695" s="357"/>
      <c r="N695" s="356"/>
      <c r="O695" s="150" t="s">
        <v>1347</v>
      </c>
    </row>
    <row r="696" spans="1:23" s="35" customFormat="1" ht="21.75" customHeight="1">
      <c r="A696" s="31">
        <f t="shared" si="57"/>
        <v>64</v>
      </c>
      <c r="B696" s="342">
        <v>2220265417</v>
      </c>
      <c r="C696" s="123" t="s">
        <v>1118</v>
      </c>
      <c r="D696" s="124" t="s">
        <v>994</v>
      </c>
      <c r="E696" s="438" t="s">
        <v>1068</v>
      </c>
      <c r="F696" s="126">
        <v>36088</v>
      </c>
      <c r="G696" s="229" t="s">
        <v>968</v>
      </c>
      <c r="H696" s="230">
        <v>90</v>
      </c>
      <c r="I696" s="230">
        <v>85</v>
      </c>
      <c r="J696" s="32">
        <f t="shared" si="60"/>
        <v>87.5</v>
      </c>
      <c r="K696" s="33" t="str">
        <f t="shared" si="61"/>
        <v>TỐT</v>
      </c>
      <c r="L696" s="401"/>
      <c r="M696" s="357"/>
      <c r="N696" s="356"/>
      <c r="O696" s="150" t="s">
        <v>1347</v>
      </c>
    </row>
    <row r="697" spans="1:23" s="306" customFormat="1" ht="21.75" customHeight="1">
      <c r="A697" s="31">
        <f t="shared" ref="A697:A759" si="62">A696+1</f>
        <v>65</v>
      </c>
      <c r="B697" s="342">
        <v>2220265423</v>
      </c>
      <c r="C697" s="123" t="s">
        <v>990</v>
      </c>
      <c r="D697" s="124" t="s">
        <v>1008</v>
      </c>
      <c r="E697" s="438" t="s">
        <v>1089</v>
      </c>
      <c r="F697" s="126">
        <v>35578</v>
      </c>
      <c r="G697" s="229" t="s">
        <v>967</v>
      </c>
      <c r="H697" s="230">
        <v>86</v>
      </c>
      <c r="I697" s="230">
        <v>88</v>
      </c>
      <c r="J697" s="32">
        <f t="shared" ref="J697:J728" si="63">(H697+I697)/2</f>
        <v>87</v>
      </c>
      <c r="K697" s="33" t="str">
        <f t="shared" ref="K697:K728" si="64">IF(J697&gt;=90,"X SẮC",IF(J697&gt;=80,"TỐT",IF(J697&gt;=65,"KHÁ",IF(J697&gt;=50,"T. BÌNH",IF(J697&gt;=35,"YẾU","KÉM")))))</f>
        <v>TỐT</v>
      </c>
      <c r="L697" s="401"/>
      <c r="M697" s="357"/>
      <c r="N697" s="356"/>
      <c r="O697" s="150" t="s">
        <v>1580</v>
      </c>
      <c r="P697" s="35"/>
      <c r="Q697" s="35"/>
      <c r="R697" s="35"/>
      <c r="S697" s="35"/>
      <c r="T697" s="35"/>
      <c r="U697" s="35"/>
      <c r="V697" s="35"/>
      <c r="W697" s="35"/>
    </row>
    <row r="698" spans="1:23" s="35" customFormat="1" ht="21.75" customHeight="1">
      <c r="A698" s="31">
        <f t="shared" si="62"/>
        <v>66</v>
      </c>
      <c r="B698" s="348">
        <v>2220265424</v>
      </c>
      <c r="C698" s="294" t="s">
        <v>1015</v>
      </c>
      <c r="D698" s="295" t="s">
        <v>1135</v>
      </c>
      <c r="E698" s="442" t="s">
        <v>1089</v>
      </c>
      <c r="F698" s="296">
        <v>35836</v>
      </c>
      <c r="G698" s="473" t="s">
        <v>1346</v>
      </c>
      <c r="H698" s="231">
        <v>88</v>
      </c>
      <c r="I698" s="231">
        <v>85</v>
      </c>
      <c r="J698" s="297">
        <f t="shared" si="63"/>
        <v>86.5</v>
      </c>
      <c r="K698" s="231" t="str">
        <f t="shared" si="64"/>
        <v>TỐT</v>
      </c>
      <c r="L698" s="409"/>
      <c r="M698" s="357"/>
      <c r="N698" s="372"/>
      <c r="O698" s="298" t="s">
        <v>1347</v>
      </c>
      <c r="P698" s="299"/>
      <c r="Q698" s="299"/>
      <c r="R698" s="299"/>
      <c r="S698" s="299"/>
      <c r="T698" s="299"/>
      <c r="U698" s="299"/>
      <c r="V698" s="299"/>
      <c r="W698" s="299"/>
    </row>
    <row r="699" spans="1:23" s="35" customFormat="1" ht="21.75" customHeight="1">
      <c r="A699" s="31">
        <f t="shared" si="62"/>
        <v>67</v>
      </c>
      <c r="B699" s="347">
        <v>2220265425</v>
      </c>
      <c r="C699" s="123" t="s">
        <v>979</v>
      </c>
      <c r="D699" s="124" t="s">
        <v>1022</v>
      </c>
      <c r="E699" s="441" t="s">
        <v>1089</v>
      </c>
      <c r="F699" s="301">
        <v>35506</v>
      </c>
      <c r="G699" s="472" t="s">
        <v>968</v>
      </c>
      <c r="H699" s="302">
        <v>87</v>
      </c>
      <c r="I699" s="302">
        <v>0</v>
      </c>
      <c r="J699" s="303">
        <f t="shared" si="63"/>
        <v>43.5</v>
      </c>
      <c r="K699" s="304" t="str">
        <f t="shared" si="64"/>
        <v>YẾU</v>
      </c>
      <c r="L699" s="408" t="s">
        <v>1625</v>
      </c>
      <c r="M699" s="370" t="s">
        <v>1144</v>
      </c>
      <c r="N699" s="371" t="s">
        <v>1610</v>
      </c>
      <c r="O699" s="305" t="s">
        <v>1347</v>
      </c>
      <c r="P699" s="306"/>
      <c r="Q699" s="306"/>
      <c r="R699" s="306"/>
      <c r="S699" s="306"/>
      <c r="T699" s="306"/>
      <c r="U699" s="306"/>
      <c r="V699" s="306"/>
      <c r="W699" s="306"/>
    </row>
    <row r="700" spans="1:23" s="35" customFormat="1" ht="21.75" customHeight="1">
      <c r="A700" s="31">
        <f t="shared" si="62"/>
        <v>68</v>
      </c>
      <c r="B700" s="342">
        <v>2220265427</v>
      </c>
      <c r="C700" s="123" t="s">
        <v>993</v>
      </c>
      <c r="D700" s="124" t="s">
        <v>1050</v>
      </c>
      <c r="E700" s="438" t="s">
        <v>1050</v>
      </c>
      <c r="F700" s="126">
        <v>35380</v>
      </c>
      <c r="G700" s="229" t="s">
        <v>968</v>
      </c>
      <c r="H700" s="230">
        <v>84</v>
      </c>
      <c r="I700" s="230">
        <v>80</v>
      </c>
      <c r="J700" s="32">
        <f t="shared" si="63"/>
        <v>82</v>
      </c>
      <c r="K700" s="33" t="str">
        <f t="shared" si="64"/>
        <v>TỐT</v>
      </c>
      <c r="L700" s="401"/>
      <c r="M700" s="357"/>
      <c r="N700" s="356"/>
      <c r="O700" s="150" t="s">
        <v>1347</v>
      </c>
    </row>
    <row r="701" spans="1:23" s="35" customFormat="1" ht="21.75" customHeight="1">
      <c r="A701" s="31">
        <f t="shared" si="62"/>
        <v>69</v>
      </c>
      <c r="B701" s="342">
        <v>2220265428</v>
      </c>
      <c r="C701" s="123" t="s">
        <v>990</v>
      </c>
      <c r="D701" s="124" t="s">
        <v>1038</v>
      </c>
      <c r="E701" s="438" t="s">
        <v>1091</v>
      </c>
      <c r="F701" s="126">
        <v>35796</v>
      </c>
      <c r="G701" s="229" t="s">
        <v>967</v>
      </c>
      <c r="H701" s="230">
        <v>91</v>
      </c>
      <c r="I701" s="230">
        <v>87</v>
      </c>
      <c r="J701" s="32">
        <f t="shared" si="63"/>
        <v>89</v>
      </c>
      <c r="K701" s="33" t="str">
        <f t="shared" si="64"/>
        <v>TỐT</v>
      </c>
      <c r="L701" s="401"/>
      <c r="M701" s="357"/>
      <c r="N701" s="356"/>
      <c r="O701" s="150" t="s">
        <v>1580</v>
      </c>
    </row>
    <row r="702" spans="1:23" s="35" customFormat="1" ht="21.75" customHeight="1">
      <c r="A702" s="31">
        <f t="shared" si="62"/>
        <v>70</v>
      </c>
      <c r="B702" s="342">
        <v>2220265429</v>
      </c>
      <c r="C702" s="123" t="s">
        <v>993</v>
      </c>
      <c r="D702" s="124" t="s">
        <v>1038</v>
      </c>
      <c r="E702" s="438" t="s">
        <v>1091</v>
      </c>
      <c r="F702" s="126">
        <v>35828</v>
      </c>
      <c r="G702" s="229" t="s">
        <v>967</v>
      </c>
      <c r="H702" s="230">
        <v>91</v>
      </c>
      <c r="I702" s="230">
        <v>90</v>
      </c>
      <c r="J702" s="32">
        <f t="shared" si="63"/>
        <v>90.5</v>
      </c>
      <c r="K702" s="33" t="str">
        <f t="shared" si="64"/>
        <v>X SẮC</v>
      </c>
      <c r="L702" s="401"/>
      <c r="M702" s="357"/>
      <c r="N702" s="356"/>
      <c r="O702" s="150" t="s">
        <v>1580</v>
      </c>
    </row>
    <row r="703" spans="1:23" s="35" customFormat="1" ht="21.75" customHeight="1">
      <c r="A703" s="31">
        <f t="shared" si="62"/>
        <v>71</v>
      </c>
      <c r="B703" s="342">
        <v>2220265431</v>
      </c>
      <c r="C703" s="123" t="s">
        <v>990</v>
      </c>
      <c r="D703" s="124" t="s">
        <v>1011</v>
      </c>
      <c r="E703" s="438" t="s">
        <v>1303</v>
      </c>
      <c r="F703" s="126">
        <v>36037</v>
      </c>
      <c r="G703" s="229" t="s">
        <v>968</v>
      </c>
      <c r="H703" s="230">
        <v>90</v>
      </c>
      <c r="I703" s="230">
        <v>90</v>
      </c>
      <c r="J703" s="32">
        <f t="shared" si="63"/>
        <v>90</v>
      </c>
      <c r="K703" s="33" t="str">
        <f t="shared" si="64"/>
        <v>X SẮC</v>
      </c>
      <c r="L703" s="401"/>
      <c r="M703" s="357"/>
      <c r="N703" s="356"/>
      <c r="O703" s="150" t="s">
        <v>1347</v>
      </c>
    </row>
    <row r="704" spans="1:23" s="35" customFormat="1" ht="21.75" customHeight="1">
      <c r="A704" s="31">
        <f t="shared" si="62"/>
        <v>72</v>
      </c>
      <c r="B704" s="342">
        <v>2220265432</v>
      </c>
      <c r="C704" s="123" t="s">
        <v>979</v>
      </c>
      <c r="D704" s="124" t="s">
        <v>1335</v>
      </c>
      <c r="E704" s="438" t="s">
        <v>1336</v>
      </c>
      <c r="F704" s="126">
        <v>35992</v>
      </c>
      <c r="G704" s="229" t="s">
        <v>968</v>
      </c>
      <c r="H704" s="230">
        <v>88</v>
      </c>
      <c r="I704" s="230">
        <v>0</v>
      </c>
      <c r="J704" s="32">
        <f t="shared" si="63"/>
        <v>44</v>
      </c>
      <c r="K704" s="33" t="str">
        <f t="shared" si="64"/>
        <v>YẾU</v>
      </c>
      <c r="L704" s="408" t="s">
        <v>1653</v>
      </c>
      <c r="M704" s="357" t="s">
        <v>1144</v>
      </c>
      <c r="N704" s="356" t="s">
        <v>1608</v>
      </c>
      <c r="O704" s="150" t="s">
        <v>1347</v>
      </c>
    </row>
    <row r="705" spans="1:23" s="35" customFormat="1" ht="21.75" customHeight="1">
      <c r="A705" s="31">
        <f t="shared" si="62"/>
        <v>73</v>
      </c>
      <c r="B705" s="342">
        <v>2220265434</v>
      </c>
      <c r="C705" s="123" t="s">
        <v>1337</v>
      </c>
      <c r="D705" s="124" t="s">
        <v>1105</v>
      </c>
      <c r="E705" s="438" t="s">
        <v>1103</v>
      </c>
      <c r="F705" s="126">
        <v>35622</v>
      </c>
      <c r="G705" s="229" t="s">
        <v>968</v>
      </c>
      <c r="H705" s="230">
        <v>85</v>
      </c>
      <c r="I705" s="230">
        <v>85</v>
      </c>
      <c r="J705" s="32">
        <f t="shared" si="63"/>
        <v>85</v>
      </c>
      <c r="K705" s="33" t="str">
        <f t="shared" si="64"/>
        <v>TỐT</v>
      </c>
      <c r="L705" s="401"/>
      <c r="M705" s="357"/>
      <c r="N705" s="356"/>
      <c r="O705" s="150" t="s">
        <v>1347</v>
      </c>
    </row>
    <row r="706" spans="1:23" s="35" customFormat="1" ht="21.75" customHeight="1">
      <c r="A706" s="31">
        <f t="shared" si="62"/>
        <v>74</v>
      </c>
      <c r="B706" s="342">
        <v>2220265435</v>
      </c>
      <c r="C706" s="123" t="s">
        <v>979</v>
      </c>
      <c r="D706" s="124" t="s">
        <v>981</v>
      </c>
      <c r="E706" s="438" t="s">
        <v>1098</v>
      </c>
      <c r="F706" s="126">
        <v>35878</v>
      </c>
      <c r="G706" s="229" t="s">
        <v>968</v>
      </c>
      <c r="H706" s="230">
        <v>85</v>
      </c>
      <c r="I706" s="230">
        <v>82</v>
      </c>
      <c r="J706" s="32">
        <f t="shared" si="63"/>
        <v>83.5</v>
      </c>
      <c r="K706" s="33" t="str">
        <f t="shared" si="64"/>
        <v>TỐT</v>
      </c>
      <c r="L706" s="401"/>
      <c r="M706" s="357"/>
      <c r="N706" s="356"/>
      <c r="O706" s="150" t="s">
        <v>1347</v>
      </c>
    </row>
    <row r="707" spans="1:23" s="35" customFormat="1" ht="21.75" customHeight="1">
      <c r="A707" s="31">
        <f t="shared" si="62"/>
        <v>75</v>
      </c>
      <c r="B707" s="342">
        <v>2220265436</v>
      </c>
      <c r="C707" s="123" t="s">
        <v>983</v>
      </c>
      <c r="D707" s="124" t="s">
        <v>1572</v>
      </c>
      <c r="E707" s="438" t="s">
        <v>1098</v>
      </c>
      <c r="F707" s="126">
        <v>36051</v>
      </c>
      <c r="G707" s="229" t="s">
        <v>967</v>
      </c>
      <c r="H707" s="230">
        <v>85</v>
      </c>
      <c r="I707" s="230">
        <v>96</v>
      </c>
      <c r="J707" s="32">
        <f t="shared" si="63"/>
        <v>90.5</v>
      </c>
      <c r="K707" s="33" t="str">
        <f t="shared" si="64"/>
        <v>X SẮC</v>
      </c>
      <c r="L707" s="401"/>
      <c r="M707" s="357"/>
      <c r="N707" s="356"/>
      <c r="O707" s="150" t="s">
        <v>1580</v>
      </c>
    </row>
    <row r="708" spans="1:23" s="306" customFormat="1" ht="21.75" customHeight="1">
      <c r="A708" s="31">
        <f t="shared" si="62"/>
        <v>76</v>
      </c>
      <c r="B708" s="342">
        <v>2220265438</v>
      </c>
      <c r="C708" s="123" t="s">
        <v>990</v>
      </c>
      <c r="D708" s="124" t="s">
        <v>1378</v>
      </c>
      <c r="E708" s="438" t="s">
        <v>1098</v>
      </c>
      <c r="F708" s="126">
        <v>35854</v>
      </c>
      <c r="G708" s="229" t="s">
        <v>967</v>
      </c>
      <c r="H708" s="230">
        <v>92</v>
      </c>
      <c r="I708" s="230">
        <v>96</v>
      </c>
      <c r="J708" s="32">
        <f t="shared" si="63"/>
        <v>94</v>
      </c>
      <c r="K708" s="33" t="str">
        <f t="shared" si="64"/>
        <v>X SẮC</v>
      </c>
      <c r="L708" s="401"/>
      <c r="M708" s="357"/>
      <c r="N708" s="356"/>
      <c r="O708" s="150" t="s">
        <v>1580</v>
      </c>
      <c r="P708" s="35"/>
      <c r="Q708" s="35"/>
      <c r="R708" s="35"/>
      <c r="S708" s="35"/>
      <c r="T708" s="35"/>
      <c r="U708" s="35"/>
      <c r="V708" s="35"/>
      <c r="W708" s="35"/>
    </row>
    <row r="709" spans="1:23" s="35" customFormat="1" ht="21.75" customHeight="1">
      <c r="A709" s="31">
        <f t="shared" si="62"/>
        <v>77</v>
      </c>
      <c r="B709" s="347">
        <v>2220265441</v>
      </c>
      <c r="C709" s="123" t="s">
        <v>1046</v>
      </c>
      <c r="D709" s="124" t="s">
        <v>1011</v>
      </c>
      <c r="E709" s="441" t="s">
        <v>1100</v>
      </c>
      <c r="F709" s="301">
        <v>36092</v>
      </c>
      <c r="G709" s="472" t="s">
        <v>968</v>
      </c>
      <c r="H709" s="302">
        <v>0</v>
      </c>
      <c r="I709" s="302">
        <v>0</v>
      </c>
      <c r="J709" s="303">
        <f t="shared" si="63"/>
        <v>0</v>
      </c>
      <c r="K709" s="304" t="str">
        <f t="shared" si="64"/>
        <v>KÉM</v>
      </c>
      <c r="L709" s="408" t="s">
        <v>1625</v>
      </c>
      <c r="M709" s="370" t="s">
        <v>1144</v>
      </c>
      <c r="N709" s="371" t="s">
        <v>1611</v>
      </c>
      <c r="O709" s="305" t="s">
        <v>1347</v>
      </c>
      <c r="P709" s="306"/>
      <c r="Q709" s="306"/>
      <c r="R709" s="306"/>
      <c r="S709" s="306"/>
      <c r="T709" s="306"/>
      <c r="U709" s="306"/>
      <c r="V709" s="306"/>
      <c r="W709" s="306"/>
    </row>
    <row r="710" spans="1:23" s="35" customFormat="1" ht="21.75" customHeight="1">
      <c r="A710" s="31">
        <f t="shared" si="62"/>
        <v>78</v>
      </c>
      <c r="B710" s="342">
        <v>2220265442</v>
      </c>
      <c r="C710" s="123" t="s">
        <v>990</v>
      </c>
      <c r="D710" s="124" t="s">
        <v>1038</v>
      </c>
      <c r="E710" s="438" t="s">
        <v>1573</v>
      </c>
      <c r="F710" s="126">
        <v>35857</v>
      </c>
      <c r="G710" s="229" t="s">
        <v>967</v>
      </c>
      <c r="H710" s="230">
        <v>92</v>
      </c>
      <c r="I710" s="230">
        <v>79</v>
      </c>
      <c r="J710" s="32">
        <f t="shared" si="63"/>
        <v>85.5</v>
      </c>
      <c r="K710" s="33" t="str">
        <f t="shared" si="64"/>
        <v>TỐT</v>
      </c>
      <c r="L710" s="401"/>
      <c r="M710" s="357"/>
      <c r="N710" s="356"/>
      <c r="O710" s="150" t="s">
        <v>1580</v>
      </c>
    </row>
    <row r="711" spans="1:23" s="35" customFormat="1" ht="21.75" customHeight="1">
      <c r="A711" s="31">
        <f t="shared" si="62"/>
        <v>79</v>
      </c>
      <c r="B711" s="342">
        <v>2220265443</v>
      </c>
      <c r="C711" s="123" t="s">
        <v>993</v>
      </c>
      <c r="D711" s="124" t="s">
        <v>1011</v>
      </c>
      <c r="E711" s="438" t="s">
        <v>1211</v>
      </c>
      <c r="F711" s="126">
        <v>35910</v>
      </c>
      <c r="G711" s="229" t="s">
        <v>968</v>
      </c>
      <c r="H711" s="230">
        <v>85</v>
      </c>
      <c r="I711" s="230">
        <v>80</v>
      </c>
      <c r="J711" s="32">
        <f t="shared" si="63"/>
        <v>82.5</v>
      </c>
      <c r="K711" s="33" t="str">
        <f t="shared" si="64"/>
        <v>TỐT</v>
      </c>
      <c r="L711" s="401"/>
      <c r="M711" s="357"/>
      <c r="N711" s="356"/>
      <c r="O711" s="150" t="s">
        <v>1347</v>
      </c>
    </row>
    <row r="712" spans="1:23" s="35" customFormat="1" ht="21.75" customHeight="1">
      <c r="A712" s="31">
        <f t="shared" si="62"/>
        <v>80</v>
      </c>
      <c r="B712" s="342">
        <v>2220265444</v>
      </c>
      <c r="C712" s="123" t="s">
        <v>987</v>
      </c>
      <c r="D712" s="124" t="s">
        <v>1006</v>
      </c>
      <c r="E712" s="438" t="s">
        <v>1338</v>
      </c>
      <c r="F712" s="126">
        <v>35796</v>
      </c>
      <c r="G712" s="229" t="s">
        <v>968</v>
      </c>
      <c r="H712" s="230">
        <v>87</v>
      </c>
      <c r="I712" s="230">
        <v>82</v>
      </c>
      <c r="J712" s="32">
        <f t="shared" si="63"/>
        <v>84.5</v>
      </c>
      <c r="K712" s="33" t="str">
        <f t="shared" si="64"/>
        <v>TỐT</v>
      </c>
      <c r="L712" s="401"/>
      <c r="M712" s="357"/>
      <c r="N712" s="356"/>
      <c r="O712" s="150" t="s">
        <v>1347</v>
      </c>
    </row>
    <row r="713" spans="1:23" s="35" customFormat="1" ht="21.75" customHeight="1">
      <c r="A713" s="31">
        <f t="shared" si="62"/>
        <v>81</v>
      </c>
      <c r="B713" s="342">
        <v>2220265445</v>
      </c>
      <c r="C713" s="123" t="s">
        <v>1046</v>
      </c>
      <c r="D713" s="124" t="s">
        <v>1083</v>
      </c>
      <c r="E713" s="438" t="s">
        <v>1230</v>
      </c>
      <c r="F713" s="126">
        <v>36024</v>
      </c>
      <c r="G713" s="229" t="s">
        <v>967</v>
      </c>
      <c r="H713" s="230">
        <v>88</v>
      </c>
      <c r="I713" s="230">
        <v>0</v>
      </c>
      <c r="J713" s="32">
        <f t="shared" si="63"/>
        <v>44</v>
      </c>
      <c r="K713" s="33" t="str">
        <f t="shared" si="64"/>
        <v>YẾU</v>
      </c>
      <c r="L713" s="408" t="s">
        <v>1653</v>
      </c>
      <c r="M713" s="357" t="s">
        <v>1566</v>
      </c>
      <c r="N713" s="356"/>
      <c r="O713" s="150" t="s">
        <v>1580</v>
      </c>
    </row>
    <row r="714" spans="1:23" s="35" customFormat="1" ht="21.75" customHeight="1">
      <c r="A714" s="31">
        <f t="shared" si="62"/>
        <v>82</v>
      </c>
      <c r="B714" s="342">
        <v>2220265448</v>
      </c>
      <c r="C714" s="123" t="s">
        <v>990</v>
      </c>
      <c r="D714" s="124" t="s">
        <v>1047</v>
      </c>
      <c r="E714" s="438" t="s">
        <v>1104</v>
      </c>
      <c r="F714" s="126">
        <v>35718</v>
      </c>
      <c r="G714" s="229" t="s">
        <v>967</v>
      </c>
      <c r="H714" s="230">
        <v>84</v>
      </c>
      <c r="I714" s="230">
        <v>93</v>
      </c>
      <c r="J714" s="32">
        <f t="shared" si="63"/>
        <v>88.5</v>
      </c>
      <c r="K714" s="33" t="str">
        <f t="shared" si="64"/>
        <v>TỐT</v>
      </c>
      <c r="L714" s="401"/>
      <c r="M714" s="357"/>
      <c r="N714" s="356"/>
      <c r="O714" s="150" t="s">
        <v>1580</v>
      </c>
    </row>
    <row r="715" spans="1:23" s="35" customFormat="1" ht="21.75" customHeight="1">
      <c r="A715" s="31">
        <f t="shared" si="62"/>
        <v>83</v>
      </c>
      <c r="B715" s="342">
        <v>2220265451</v>
      </c>
      <c r="C715" s="123" t="s">
        <v>993</v>
      </c>
      <c r="D715" s="124" t="s">
        <v>1011</v>
      </c>
      <c r="E715" s="438" t="s">
        <v>1104</v>
      </c>
      <c r="F715" s="126">
        <v>36026</v>
      </c>
      <c r="G715" s="229" t="s">
        <v>967</v>
      </c>
      <c r="H715" s="230">
        <v>92</v>
      </c>
      <c r="I715" s="230">
        <v>91</v>
      </c>
      <c r="J715" s="32">
        <f t="shared" si="63"/>
        <v>91.5</v>
      </c>
      <c r="K715" s="33" t="str">
        <f t="shared" si="64"/>
        <v>X SẮC</v>
      </c>
      <c r="L715" s="401"/>
      <c r="M715" s="357"/>
      <c r="N715" s="356"/>
      <c r="O715" s="150" t="s">
        <v>1580</v>
      </c>
    </row>
    <row r="716" spans="1:23" s="35" customFormat="1" ht="21.75" customHeight="1">
      <c r="A716" s="31">
        <f t="shared" si="62"/>
        <v>84</v>
      </c>
      <c r="B716" s="342">
        <v>2220265453</v>
      </c>
      <c r="C716" s="123" t="s">
        <v>993</v>
      </c>
      <c r="D716" s="124" t="s">
        <v>1574</v>
      </c>
      <c r="E716" s="438" t="s">
        <v>1109</v>
      </c>
      <c r="F716" s="126">
        <v>35880</v>
      </c>
      <c r="G716" s="229" t="s">
        <v>967</v>
      </c>
      <c r="H716" s="230">
        <v>90</v>
      </c>
      <c r="I716" s="230">
        <v>93</v>
      </c>
      <c r="J716" s="32">
        <f t="shared" si="63"/>
        <v>91.5</v>
      </c>
      <c r="K716" s="33" t="str">
        <f t="shared" si="64"/>
        <v>X SẮC</v>
      </c>
      <c r="L716" s="401"/>
      <c r="M716" s="357"/>
      <c r="N716" s="356"/>
      <c r="O716" s="150" t="s">
        <v>1580</v>
      </c>
    </row>
    <row r="717" spans="1:23" s="35" customFormat="1" ht="21.75" customHeight="1">
      <c r="A717" s="31">
        <f t="shared" si="62"/>
        <v>85</v>
      </c>
      <c r="B717" s="342">
        <v>2220265454</v>
      </c>
      <c r="C717" s="123" t="s">
        <v>979</v>
      </c>
      <c r="D717" s="124" t="s">
        <v>1008</v>
      </c>
      <c r="E717" s="438" t="s">
        <v>1109</v>
      </c>
      <c r="F717" s="126">
        <v>35944</v>
      </c>
      <c r="G717" s="229" t="s">
        <v>967</v>
      </c>
      <c r="H717" s="230">
        <v>92</v>
      </c>
      <c r="I717" s="230">
        <v>98</v>
      </c>
      <c r="J717" s="32">
        <f t="shared" si="63"/>
        <v>95</v>
      </c>
      <c r="K717" s="33" t="str">
        <f t="shared" si="64"/>
        <v>X SẮC</v>
      </c>
      <c r="L717" s="401"/>
      <c r="M717" s="357"/>
      <c r="N717" s="356"/>
      <c r="O717" s="150" t="s">
        <v>1580</v>
      </c>
    </row>
    <row r="718" spans="1:23" s="35" customFormat="1" ht="21.75" customHeight="1">
      <c r="A718" s="31">
        <f t="shared" si="62"/>
        <v>86</v>
      </c>
      <c r="B718" s="347">
        <v>2220265455</v>
      </c>
      <c r="C718" s="123" t="s">
        <v>1030</v>
      </c>
      <c r="D718" s="124" t="s">
        <v>1075</v>
      </c>
      <c r="E718" s="441" t="s">
        <v>1109</v>
      </c>
      <c r="F718" s="301">
        <v>35857</v>
      </c>
      <c r="G718" s="472" t="s">
        <v>967</v>
      </c>
      <c r="H718" s="302">
        <v>88</v>
      </c>
      <c r="I718" s="302">
        <v>0</v>
      </c>
      <c r="J718" s="303">
        <f t="shared" si="63"/>
        <v>44</v>
      </c>
      <c r="K718" s="304" t="str">
        <f t="shared" si="64"/>
        <v>YẾU</v>
      </c>
      <c r="L718" s="408" t="s">
        <v>1625</v>
      </c>
      <c r="M718" s="370" t="s">
        <v>1566</v>
      </c>
      <c r="N718" s="371" t="s">
        <v>1612</v>
      </c>
      <c r="O718" s="305" t="s">
        <v>1580</v>
      </c>
      <c r="P718" s="306"/>
      <c r="Q718" s="306"/>
      <c r="R718" s="306"/>
      <c r="S718" s="306"/>
      <c r="T718" s="306"/>
      <c r="U718" s="306"/>
      <c r="V718" s="306"/>
      <c r="W718" s="306"/>
    </row>
    <row r="719" spans="1:23" s="35" customFormat="1" ht="21.75" customHeight="1">
      <c r="A719" s="31">
        <f t="shared" si="62"/>
        <v>87</v>
      </c>
      <c r="B719" s="342">
        <v>2220265458</v>
      </c>
      <c r="C719" s="123" t="s">
        <v>987</v>
      </c>
      <c r="D719" s="124" t="s">
        <v>1222</v>
      </c>
      <c r="E719" s="438" t="s">
        <v>989</v>
      </c>
      <c r="F719" s="126">
        <v>35632</v>
      </c>
      <c r="G719" s="229" t="s">
        <v>967</v>
      </c>
      <c r="H719" s="230">
        <v>84</v>
      </c>
      <c r="I719" s="230">
        <v>89</v>
      </c>
      <c r="J719" s="32">
        <f t="shared" si="63"/>
        <v>86.5</v>
      </c>
      <c r="K719" s="33" t="str">
        <f t="shared" si="64"/>
        <v>TỐT</v>
      </c>
      <c r="L719" s="401"/>
      <c r="M719" s="357"/>
      <c r="N719" s="356"/>
      <c r="O719" s="150" t="s">
        <v>1580</v>
      </c>
    </row>
    <row r="720" spans="1:23" s="35" customFormat="1" ht="21.75" customHeight="1">
      <c r="A720" s="31">
        <f t="shared" si="62"/>
        <v>88</v>
      </c>
      <c r="B720" s="342">
        <v>2220265459</v>
      </c>
      <c r="C720" s="123" t="s">
        <v>983</v>
      </c>
      <c r="D720" s="124" t="s">
        <v>1058</v>
      </c>
      <c r="E720" s="438" t="s">
        <v>1096</v>
      </c>
      <c r="F720" s="126">
        <v>34924</v>
      </c>
      <c r="G720" s="229" t="s">
        <v>968</v>
      </c>
      <c r="H720" s="230">
        <v>98</v>
      </c>
      <c r="I720" s="230">
        <v>98</v>
      </c>
      <c r="J720" s="32">
        <f t="shared" si="63"/>
        <v>98</v>
      </c>
      <c r="K720" s="33" t="str">
        <f t="shared" si="64"/>
        <v>X SẮC</v>
      </c>
      <c r="L720" s="401"/>
      <c r="M720" s="357"/>
      <c r="N720" s="356"/>
      <c r="O720" s="150" t="s">
        <v>1347</v>
      </c>
    </row>
    <row r="721" spans="1:23" s="35" customFormat="1" ht="21.75" customHeight="1">
      <c r="A721" s="31">
        <f t="shared" si="62"/>
        <v>89</v>
      </c>
      <c r="B721" s="342">
        <v>2220265462</v>
      </c>
      <c r="C721" s="123" t="s">
        <v>987</v>
      </c>
      <c r="D721" s="124" t="s">
        <v>1203</v>
      </c>
      <c r="E721" s="438" t="s">
        <v>1126</v>
      </c>
      <c r="F721" s="126">
        <v>35944</v>
      </c>
      <c r="G721" s="229" t="s">
        <v>968</v>
      </c>
      <c r="H721" s="230">
        <v>90</v>
      </c>
      <c r="I721" s="230">
        <v>80</v>
      </c>
      <c r="J721" s="32">
        <f t="shared" si="63"/>
        <v>85</v>
      </c>
      <c r="K721" s="33" t="str">
        <f t="shared" si="64"/>
        <v>TỐT</v>
      </c>
      <c r="L721" s="401"/>
      <c r="M721" s="357"/>
      <c r="N721" s="356"/>
      <c r="O721" s="150" t="s">
        <v>1347</v>
      </c>
    </row>
    <row r="722" spans="1:23" s="35" customFormat="1" ht="21.75" customHeight="1">
      <c r="A722" s="31">
        <f t="shared" si="62"/>
        <v>90</v>
      </c>
      <c r="B722" s="342">
        <v>2220268382</v>
      </c>
      <c r="C722" s="123" t="s">
        <v>993</v>
      </c>
      <c r="D722" s="124" t="s">
        <v>1203</v>
      </c>
      <c r="E722" s="438" t="s">
        <v>1126</v>
      </c>
      <c r="F722" s="126">
        <v>35996</v>
      </c>
      <c r="G722" s="229" t="s">
        <v>967</v>
      </c>
      <c r="H722" s="230">
        <v>87</v>
      </c>
      <c r="I722" s="230">
        <v>91</v>
      </c>
      <c r="J722" s="32">
        <f t="shared" si="63"/>
        <v>89</v>
      </c>
      <c r="K722" s="33" t="str">
        <f t="shared" si="64"/>
        <v>TỐT</v>
      </c>
      <c r="L722" s="401"/>
      <c r="M722" s="357"/>
      <c r="N722" s="356"/>
      <c r="O722" s="150" t="s">
        <v>1580</v>
      </c>
    </row>
    <row r="723" spans="1:23" s="35" customFormat="1" ht="21.75" customHeight="1">
      <c r="A723" s="31">
        <f t="shared" si="62"/>
        <v>91</v>
      </c>
      <c r="B723" s="342">
        <v>2220268447</v>
      </c>
      <c r="C723" s="123" t="s">
        <v>990</v>
      </c>
      <c r="D723" s="124" t="s">
        <v>986</v>
      </c>
      <c r="E723" s="438" t="s">
        <v>1040</v>
      </c>
      <c r="F723" s="126">
        <v>35494</v>
      </c>
      <c r="G723" s="229" t="s">
        <v>968</v>
      </c>
      <c r="H723" s="230">
        <v>86</v>
      </c>
      <c r="I723" s="230">
        <v>90</v>
      </c>
      <c r="J723" s="32">
        <f t="shared" si="63"/>
        <v>88</v>
      </c>
      <c r="K723" s="33" t="str">
        <f t="shared" si="64"/>
        <v>TỐT</v>
      </c>
      <c r="L723" s="401"/>
      <c r="M723" s="357"/>
      <c r="N723" s="356"/>
      <c r="O723" s="150" t="s">
        <v>1347</v>
      </c>
    </row>
    <row r="724" spans="1:23" s="35" customFormat="1" ht="21.75" customHeight="1">
      <c r="A724" s="31">
        <f t="shared" si="62"/>
        <v>92</v>
      </c>
      <c r="B724" s="347">
        <v>2220268468</v>
      </c>
      <c r="C724" s="123" t="s">
        <v>990</v>
      </c>
      <c r="D724" s="124" t="s">
        <v>984</v>
      </c>
      <c r="E724" s="441" t="s">
        <v>1065</v>
      </c>
      <c r="F724" s="301">
        <v>35758</v>
      </c>
      <c r="G724" s="472" t="s">
        <v>968</v>
      </c>
      <c r="H724" s="302">
        <v>0</v>
      </c>
      <c r="I724" s="302">
        <v>0</v>
      </c>
      <c r="J724" s="303">
        <f t="shared" si="63"/>
        <v>0</v>
      </c>
      <c r="K724" s="304" t="str">
        <f t="shared" si="64"/>
        <v>KÉM</v>
      </c>
      <c r="L724" s="408" t="s">
        <v>1625</v>
      </c>
      <c r="M724" s="370" t="s">
        <v>1144</v>
      </c>
      <c r="N724" s="371" t="s">
        <v>1613</v>
      </c>
      <c r="O724" s="305" t="s">
        <v>1347</v>
      </c>
      <c r="P724" s="306"/>
      <c r="Q724" s="306"/>
      <c r="R724" s="306"/>
      <c r="S724" s="306"/>
      <c r="T724" s="306"/>
      <c r="U724" s="306"/>
      <c r="V724" s="306"/>
      <c r="W724" s="306"/>
    </row>
    <row r="725" spans="1:23" s="35" customFormat="1" ht="21.75" customHeight="1">
      <c r="A725" s="31">
        <f t="shared" si="62"/>
        <v>93</v>
      </c>
      <c r="B725" s="342">
        <v>2220268509</v>
      </c>
      <c r="C725" s="123" t="s">
        <v>1226</v>
      </c>
      <c r="D725" s="124" t="s">
        <v>1227</v>
      </c>
      <c r="E725" s="438" t="s">
        <v>1133</v>
      </c>
      <c r="F725" s="126">
        <v>35998</v>
      </c>
      <c r="G725" s="229" t="s">
        <v>965</v>
      </c>
      <c r="H725" s="230">
        <v>80</v>
      </c>
      <c r="I725" s="230">
        <v>90</v>
      </c>
      <c r="J725" s="32">
        <f t="shared" si="63"/>
        <v>85</v>
      </c>
      <c r="K725" s="33" t="str">
        <f t="shared" si="64"/>
        <v>TỐT</v>
      </c>
      <c r="L725" s="401"/>
      <c r="M725" s="357"/>
      <c r="N725" s="356"/>
      <c r="O725" s="150" t="s">
        <v>1236</v>
      </c>
    </row>
    <row r="726" spans="1:23" s="35" customFormat="1" ht="21.75" customHeight="1">
      <c r="A726" s="31">
        <f t="shared" si="62"/>
        <v>94</v>
      </c>
      <c r="B726" s="342">
        <v>2220268588</v>
      </c>
      <c r="C726" s="123" t="s">
        <v>993</v>
      </c>
      <c r="D726" s="124" t="s">
        <v>1038</v>
      </c>
      <c r="E726" s="438" t="s">
        <v>1024</v>
      </c>
      <c r="F726" s="126">
        <v>36071</v>
      </c>
      <c r="G726" s="229" t="s">
        <v>965</v>
      </c>
      <c r="H726" s="230">
        <v>80</v>
      </c>
      <c r="I726" s="230">
        <v>90</v>
      </c>
      <c r="J726" s="32">
        <f t="shared" si="63"/>
        <v>85</v>
      </c>
      <c r="K726" s="33" t="str">
        <f t="shared" si="64"/>
        <v>TỐT</v>
      </c>
      <c r="L726" s="401"/>
      <c r="M726" s="357"/>
      <c r="N726" s="356"/>
      <c r="O726" s="150" t="s">
        <v>1236</v>
      </c>
    </row>
    <row r="727" spans="1:23" s="35" customFormat="1" ht="21.75" customHeight="1">
      <c r="A727" s="31">
        <f t="shared" si="62"/>
        <v>95</v>
      </c>
      <c r="B727" s="342">
        <v>2220268628</v>
      </c>
      <c r="C727" s="123" t="s">
        <v>987</v>
      </c>
      <c r="D727" s="124" t="s">
        <v>1008</v>
      </c>
      <c r="E727" s="438" t="s">
        <v>1023</v>
      </c>
      <c r="F727" s="126">
        <v>36066</v>
      </c>
      <c r="G727" s="229" t="s">
        <v>965</v>
      </c>
      <c r="H727" s="230">
        <v>80</v>
      </c>
      <c r="I727" s="230">
        <v>89</v>
      </c>
      <c r="J727" s="32">
        <f t="shared" si="63"/>
        <v>84.5</v>
      </c>
      <c r="K727" s="33" t="str">
        <f t="shared" si="64"/>
        <v>TỐT</v>
      </c>
      <c r="L727" s="401"/>
      <c r="M727" s="357"/>
      <c r="N727" s="356"/>
      <c r="O727" s="150" t="s">
        <v>1236</v>
      </c>
    </row>
    <row r="728" spans="1:23" s="35" customFormat="1" ht="21.75" customHeight="1">
      <c r="A728" s="31">
        <f t="shared" si="62"/>
        <v>96</v>
      </c>
      <c r="B728" s="342">
        <v>2220268765</v>
      </c>
      <c r="C728" s="123" t="s">
        <v>987</v>
      </c>
      <c r="D728" s="124" t="s">
        <v>1575</v>
      </c>
      <c r="E728" s="438" t="s">
        <v>1123</v>
      </c>
      <c r="F728" s="126">
        <v>35911</v>
      </c>
      <c r="G728" s="229" t="s">
        <v>967</v>
      </c>
      <c r="H728" s="230">
        <v>92</v>
      </c>
      <c r="I728" s="230">
        <v>96</v>
      </c>
      <c r="J728" s="32">
        <f t="shared" si="63"/>
        <v>94</v>
      </c>
      <c r="K728" s="33" t="str">
        <f t="shared" si="64"/>
        <v>X SẮC</v>
      </c>
      <c r="L728" s="401"/>
      <c r="M728" s="357"/>
      <c r="N728" s="356"/>
      <c r="O728" s="150" t="s">
        <v>1580</v>
      </c>
    </row>
    <row r="729" spans="1:23" s="35" customFormat="1" ht="21.75" customHeight="1">
      <c r="A729" s="31">
        <f t="shared" si="62"/>
        <v>97</v>
      </c>
      <c r="B729" s="342">
        <v>2220268795</v>
      </c>
      <c r="C729" s="123" t="s">
        <v>1198</v>
      </c>
      <c r="D729" s="124" t="s">
        <v>1108</v>
      </c>
      <c r="E729" s="438" t="s">
        <v>1280</v>
      </c>
      <c r="F729" s="126">
        <v>35421</v>
      </c>
      <c r="G729" s="229" t="s">
        <v>967</v>
      </c>
      <c r="H729" s="230">
        <v>91</v>
      </c>
      <c r="I729" s="230">
        <v>89</v>
      </c>
      <c r="J729" s="32">
        <f t="shared" ref="J729:J759" si="65">(H729+I729)/2</f>
        <v>90</v>
      </c>
      <c r="K729" s="33" t="str">
        <f t="shared" ref="K729:K759" si="66">IF(J729&gt;=90,"X SẮC",IF(J729&gt;=80,"TỐT",IF(J729&gt;=65,"KHÁ",IF(J729&gt;=50,"T. BÌNH",IF(J729&gt;=35,"YẾU","KÉM")))))</f>
        <v>X SẮC</v>
      </c>
      <c r="L729" s="401"/>
      <c r="M729" s="357"/>
      <c r="N729" s="356"/>
      <c r="O729" s="150" t="s">
        <v>1580</v>
      </c>
    </row>
    <row r="730" spans="1:23" s="35" customFormat="1" ht="21.75" customHeight="1">
      <c r="A730" s="31">
        <f t="shared" si="62"/>
        <v>98</v>
      </c>
      <c r="B730" s="342">
        <v>2220268816</v>
      </c>
      <c r="C730" s="123" t="s">
        <v>1016</v>
      </c>
      <c r="D730" s="124" t="s">
        <v>1327</v>
      </c>
      <c r="E730" s="438" t="s">
        <v>1123</v>
      </c>
      <c r="F730" s="126">
        <v>35816</v>
      </c>
      <c r="G730" s="229" t="s">
        <v>968</v>
      </c>
      <c r="H730" s="230">
        <v>84</v>
      </c>
      <c r="I730" s="230">
        <v>85</v>
      </c>
      <c r="J730" s="32">
        <f t="shared" si="65"/>
        <v>84.5</v>
      </c>
      <c r="K730" s="33" t="str">
        <f t="shared" si="66"/>
        <v>TỐT</v>
      </c>
      <c r="L730" s="401"/>
      <c r="M730" s="357"/>
      <c r="N730" s="356"/>
      <c r="O730" s="150" t="s">
        <v>1347</v>
      </c>
    </row>
    <row r="731" spans="1:23" s="35" customFormat="1" ht="21.75" customHeight="1">
      <c r="A731" s="31">
        <f t="shared" si="62"/>
        <v>99</v>
      </c>
      <c r="B731" s="342">
        <v>2220268917</v>
      </c>
      <c r="C731" s="123" t="s">
        <v>990</v>
      </c>
      <c r="D731" s="124" t="s">
        <v>1022</v>
      </c>
      <c r="E731" s="438" t="s">
        <v>1228</v>
      </c>
      <c r="F731" s="126">
        <v>35903</v>
      </c>
      <c r="G731" s="229" t="s">
        <v>965</v>
      </c>
      <c r="H731" s="230">
        <v>80</v>
      </c>
      <c r="I731" s="230">
        <v>90</v>
      </c>
      <c r="J731" s="32">
        <f t="shared" si="65"/>
        <v>85</v>
      </c>
      <c r="K731" s="33" t="str">
        <f t="shared" si="66"/>
        <v>TỐT</v>
      </c>
      <c r="L731" s="401"/>
      <c r="M731" s="357"/>
      <c r="N731" s="356"/>
      <c r="O731" s="150" t="s">
        <v>1236</v>
      </c>
    </row>
    <row r="732" spans="1:23" s="35" customFormat="1" ht="21.75" customHeight="1">
      <c r="A732" s="31">
        <f t="shared" si="62"/>
        <v>100</v>
      </c>
      <c r="B732" s="347">
        <v>2220268999</v>
      </c>
      <c r="C732" s="123" t="s">
        <v>990</v>
      </c>
      <c r="D732" s="124" t="s">
        <v>986</v>
      </c>
      <c r="E732" s="441" t="s">
        <v>1133</v>
      </c>
      <c r="F732" s="301">
        <v>35847</v>
      </c>
      <c r="G732" s="472" t="s">
        <v>968</v>
      </c>
      <c r="H732" s="302">
        <v>87</v>
      </c>
      <c r="I732" s="302">
        <v>0</v>
      </c>
      <c r="J732" s="303">
        <f t="shared" si="65"/>
        <v>43.5</v>
      </c>
      <c r="K732" s="304" t="str">
        <f t="shared" si="66"/>
        <v>YẾU</v>
      </c>
      <c r="L732" s="408" t="s">
        <v>1625</v>
      </c>
      <c r="M732" s="370" t="s">
        <v>1144</v>
      </c>
      <c r="N732" s="371" t="s">
        <v>1614</v>
      </c>
      <c r="O732" s="305" t="s">
        <v>1347</v>
      </c>
      <c r="P732" s="306"/>
      <c r="Q732" s="306"/>
      <c r="R732" s="306"/>
      <c r="S732" s="306"/>
      <c r="T732" s="306"/>
      <c r="U732" s="306"/>
      <c r="V732" s="306"/>
      <c r="W732" s="306"/>
    </row>
    <row r="733" spans="1:23" s="35" customFormat="1" ht="21.75" customHeight="1">
      <c r="A733" s="31">
        <f t="shared" si="62"/>
        <v>101</v>
      </c>
      <c r="B733" s="342">
        <v>2220269014</v>
      </c>
      <c r="C733" s="123" t="s">
        <v>997</v>
      </c>
      <c r="D733" s="124" t="s">
        <v>1011</v>
      </c>
      <c r="E733" s="438" t="s">
        <v>1133</v>
      </c>
      <c r="F733" s="126">
        <v>35807</v>
      </c>
      <c r="G733" s="229" t="s">
        <v>967</v>
      </c>
      <c r="H733" s="230">
        <v>85</v>
      </c>
      <c r="I733" s="230">
        <v>86</v>
      </c>
      <c r="J733" s="32">
        <f t="shared" si="65"/>
        <v>85.5</v>
      </c>
      <c r="K733" s="33" t="str">
        <f t="shared" si="66"/>
        <v>TỐT</v>
      </c>
      <c r="L733" s="401"/>
      <c r="M733" s="357"/>
      <c r="N733" s="356"/>
      <c r="O733" s="150" t="s">
        <v>1580</v>
      </c>
    </row>
    <row r="734" spans="1:23" s="35" customFormat="1" ht="21.75" customHeight="1">
      <c r="A734" s="31">
        <f t="shared" si="62"/>
        <v>102</v>
      </c>
      <c r="B734" s="342">
        <v>2220269025</v>
      </c>
      <c r="C734" s="123" t="s">
        <v>993</v>
      </c>
      <c r="D734" s="124" t="s">
        <v>1229</v>
      </c>
      <c r="E734" s="438" t="s">
        <v>1120</v>
      </c>
      <c r="F734" s="126">
        <v>36000</v>
      </c>
      <c r="G734" s="229" t="s">
        <v>965</v>
      </c>
      <c r="H734" s="230">
        <v>80</v>
      </c>
      <c r="I734" s="230">
        <v>88</v>
      </c>
      <c r="J734" s="32">
        <f t="shared" si="65"/>
        <v>84</v>
      </c>
      <c r="K734" s="33" t="str">
        <f t="shared" si="66"/>
        <v>TỐT</v>
      </c>
      <c r="L734" s="401"/>
      <c r="M734" s="357"/>
      <c r="N734" s="356"/>
      <c r="O734" s="150" t="s">
        <v>1236</v>
      </c>
    </row>
    <row r="735" spans="1:23" s="35" customFormat="1" ht="21.75" customHeight="1">
      <c r="A735" s="31">
        <f t="shared" si="62"/>
        <v>103</v>
      </c>
      <c r="B735" s="342">
        <v>2220316253</v>
      </c>
      <c r="C735" s="123" t="s">
        <v>990</v>
      </c>
      <c r="D735" s="124" t="s">
        <v>1339</v>
      </c>
      <c r="E735" s="438" t="s">
        <v>1067</v>
      </c>
      <c r="F735" s="126">
        <v>35927</v>
      </c>
      <c r="G735" s="229" t="s">
        <v>968</v>
      </c>
      <c r="H735" s="230">
        <v>90</v>
      </c>
      <c r="I735" s="230">
        <v>85</v>
      </c>
      <c r="J735" s="32">
        <f t="shared" si="65"/>
        <v>87.5</v>
      </c>
      <c r="K735" s="33" t="str">
        <f t="shared" si="66"/>
        <v>TỐT</v>
      </c>
      <c r="L735" s="401"/>
      <c r="M735" s="357"/>
      <c r="N735" s="356"/>
      <c r="O735" s="150" t="s">
        <v>1347</v>
      </c>
    </row>
    <row r="736" spans="1:23" s="35" customFormat="1" ht="21.75" customHeight="1">
      <c r="A736" s="31">
        <f t="shared" si="62"/>
        <v>104</v>
      </c>
      <c r="B736" s="342">
        <v>2220316336</v>
      </c>
      <c r="C736" s="123" t="s">
        <v>1030</v>
      </c>
      <c r="D736" s="124" t="s">
        <v>1022</v>
      </c>
      <c r="E736" s="438" t="s">
        <v>989</v>
      </c>
      <c r="F736" s="126">
        <v>35490</v>
      </c>
      <c r="G736" s="229" t="s">
        <v>968</v>
      </c>
      <c r="H736" s="230">
        <v>87</v>
      </c>
      <c r="I736" s="230">
        <v>88</v>
      </c>
      <c r="J736" s="32">
        <f t="shared" si="65"/>
        <v>87.5</v>
      </c>
      <c r="K736" s="33" t="str">
        <f t="shared" si="66"/>
        <v>TỐT</v>
      </c>
      <c r="L736" s="401"/>
      <c r="M736" s="357"/>
      <c r="N736" s="356"/>
      <c r="O736" s="150" t="s">
        <v>1347</v>
      </c>
    </row>
    <row r="737" spans="1:23" s="35" customFormat="1" ht="21.75" customHeight="1">
      <c r="A737" s="31">
        <f t="shared" si="62"/>
        <v>105</v>
      </c>
      <c r="B737" s="342">
        <v>2220328869</v>
      </c>
      <c r="C737" s="123" t="s">
        <v>997</v>
      </c>
      <c r="D737" s="124" t="s">
        <v>1055</v>
      </c>
      <c r="E737" s="438" t="s">
        <v>1142</v>
      </c>
      <c r="F737" s="126">
        <v>35818</v>
      </c>
      <c r="G737" s="229" t="s">
        <v>967</v>
      </c>
      <c r="H737" s="460"/>
      <c r="I737" s="230">
        <v>88</v>
      </c>
      <c r="J737" s="32">
        <f t="shared" si="65"/>
        <v>44</v>
      </c>
      <c r="K737" s="33" t="str">
        <f t="shared" si="66"/>
        <v>YẾU</v>
      </c>
      <c r="L737" s="401" t="s">
        <v>1605</v>
      </c>
      <c r="M737" s="357"/>
      <c r="N737" s="356" t="s">
        <v>1601</v>
      </c>
      <c r="O737" s="150"/>
      <c r="S737" s="35" t="s">
        <v>1600</v>
      </c>
    </row>
    <row r="738" spans="1:23" s="35" customFormat="1" ht="21.75" customHeight="1">
      <c r="A738" s="31">
        <f t="shared" si="62"/>
        <v>106</v>
      </c>
      <c r="B738" s="342">
        <v>2220512737</v>
      </c>
      <c r="C738" s="123" t="s">
        <v>990</v>
      </c>
      <c r="D738" s="124" t="s">
        <v>980</v>
      </c>
      <c r="E738" s="438" t="s">
        <v>1230</v>
      </c>
      <c r="F738" s="126">
        <v>35825</v>
      </c>
      <c r="G738" s="229" t="s">
        <v>965</v>
      </c>
      <c r="H738" s="230">
        <v>80</v>
      </c>
      <c r="I738" s="230">
        <v>79</v>
      </c>
      <c r="J738" s="32">
        <f t="shared" si="65"/>
        <v>79.5</v>
      </c>
      <c r="K738" s="33" t="str">
        <f t="shared" si="66"/>
        <v>KHÁ</v>
      </c>
      <c r="L738" s="401"/>
      <c r="M738" s="357"/>
      <c r="N738" s="356"/>
      <c r="O738" s="150" t="s">
        <v>1236</v>
      </c>
    </row>
    <row r="739" spans="1:23" s="35" customFormat="1" ht="21.75" customHeight="1">
      <c r="A739" s="31">
        <f t="shared" si="62"/>
        <v>107</v>
      </c>
      <c r="B739" s="342">
        <v>2220514993</v>
      </c>
      <c r="C739" s="123" t="s">
        <v>1187</v>
      </c>
      <c r="D739" s="124" t="s">
        <v>986</v>
      </c>
      <c r="E739" s="438" t="s">
        <v>1133</v>
      </c>
      <c r="F739" s="126">
        <v>35884</v>
      </c>
      <c r="G739" s="229" t="s">
        <v>967</v>
      </c>
      <c r="H739" s="230">
        <v>82</v>
      </c>
      <c r="I739" s="230">
        <v>86</v>
      </c>
      <c r="J739" s="32">
        <f t="shared" si="65"/>
        <v>84</v>
      </c>
      <c r="K739" s="33" t="str">
        <f t="shared" si="66"/>
        <v>TỐT</v>
      </c>
      <c r="L739" s="401"/>
      <c r="M739" s="357"/>
      <c r="N739" s="356"/>
      <c r="O739" s="150" t="s">
        <v>1580</v>
      </c>
    </row>
    <row r="740" spans="1:23" s="35" customFormat="1" ht="21.75" customHeight="1">
      <c r="A740" s="31">
        <f t="shared" si="62"/>
        <v>108</v>
      </c>
      <c r="B740" s="342">
        <v>2220866095</v>
      </c>
      <c r="C740" s="123" t="s">
        <v>990</v>
      </c>
      <c r="D740" s="124" t="s">
        <v>1028</v>
      </c>
      <c r="E740" s="438" t="s">
        <v>1100</v>
      </c>
      <c r="F740" s="126">
        <v>36104</v>
      </c>
      <c r="G740" s="229" t="s">
        <v>967</v>
      </c>
      <c r="H740" s="230">
        <v>90</v>
      </c>
      <c r="I740" s="230">
        <v>86</v>
      </c>
      <c r="J740" s="32">
        <f t="shared" si="65"/>
        <v>88</v>
      </c>
      <c r="K740" s="33" t="str">
        <f t="shared" si="66"/>
        <v>TỐT</v>
      </c>
      <c r="L740" s="401"/>
      <c r="M740" s="357"/>
      <c r="N740" s="356"/>
      <c r="O740" s="150" t="s">
        <v>1580</v>
      </c>
    </row>
    <row r="741" spans="1:23" s="35" customFormat="1" ht="21.75" customHeight="1">
      <c r="A741" s="31">
        <f t="shared" si="62"/>
        <v>109</v>
      </c>
      <c r="B741" s="342">
        <v>2220868120</v>
      </c>
      <c r="C741" s="123" t="s">
        <v>999</v>
      </c>
      <c r="D741" s="124" t="s">
        <v>1213</v>
      </c>
      <c r="E741" s="438" t="s">
        <v>1109</v>
      </c>
      <c r="F741" s="126">
        <v>36124</v>
      </c>
      <c r="G741" s="229" t="s">
        <v>967</v>
      </c>
      <c r="H741" s="230">
        <v>86</v>
      </c>
      <c r="I741" s="230">
        <v>88</v>
      </c>
      <c r="J741" s="32">
        <f t="shared" si="65"/>
        <v>87</v>
      </c>
      <c r="K741" s="33" t="str">
        <f t="shared" si="66"/>
        <v>TỐT</v>
      </c>
      <c r="L741" s="401"/>
      <c r="M741" s="357"/>
      <c r="N741" s="356"/>
      <c r="O741" s="150" t="s">
        <v>1580</v>
      </c>
    </row>
    <row r="742" spans="1:23" s="35" customFormat="1" ht="21.75" customHeight="1">
      <c r="A742" s="31">
        <f t="shared" si="62"/>
        <v>110</v>
      </c>
      <c r="B742" s="342">
        <v>2220868178</v>
      </c>
      <c r="C742" s="123" t="s">
        <v>1052</v>
      </c>
      <c r="D742" s="124" t="s">
        <v>1038</v>
      </c>
      <c r="E742" s="438" t="s">
        <v>1104</v>
      </c>
      <c r="F742" s="126">
        <v>36054</v>
      </c>
      <c r="G742" s="229" t="s">
        <v>968</v>
      </c>
      <c r="H742" s="230">
        <v>88</v>
      </c>
      <c r="I742" s="230">
        <v>82</v>
      </c>
      <c r="J742" s="32">
        <f t="shared" si="65"/>
        <v>85</v>
      </c>
      <c r="K742" s="33" t="str">
        <f t="shared" si="66"/>
        <v>TỐT</v>
      </c>
      <c r="L742" s="401"/>
      <c r="M742" s="357"/>
      <c r="N742" s="356"/>
      <c r="O742" s="150" t="s">
        <v>1347</v>
      </c>
    </row>
    <row r="743" spans="1:23" s="35" customFormat="1" ht="21.75" customHeight="1">
      <c r="A743" s="31">
        <f t="shared" si="62"/>
        <v>111</v>
      </c>
      <c r="B743" s="342">
        <v>2220868283</v>
      </c>
      <c r="C743" s="123" t="s">
        <v>1046</v>
      </c>
      <c r="D743" s="124" t="s">
        <v>980</v>
      </c>
      <c r="E743" s="438" t="s">
        <v>1230</v>
      </c>
      <c r="F743" s="126">
        <v>35991</v>
      </c>
      <c r="G743" s="229" t="s">
        <v>965</v>
      </c>
      <c r="H743" s="230">
        <v>94</v>
      </c>
      <c r="I743" s="230">
        <v>97</v>
      </c>
      <c r="J743" s="32">
        <f t="shared" si="65"/>
        <v>95.5</v>
      </c>
      <c r="K743" s="33" t="str">
        <f t="shared" si="66"/>
        <v>X SẮC</v>
      </c>
      <c r="L743" s="401"/>
      <c r="M743" s="357"/>
      <c r="N743" s="356"/>
      <c r="O743" s="150" t="s">
        <v>1236</v>
      </c>
    </row>
    <row r="744" spans="1:23" s="35" customFormat="1" ht="21.75" customHeight="1">
      <c r="A744" s="31">
        <f t="shared" si="62"/>
        <v>112</v>
      </c>
      <c r="B744" s="342">
        <v>2221214431</v>
      </c>
      <c r="C744" s="123" t="s">
        <v>990</v>
      </c>
      <c r="D744" s="124" t="s">
        <v>1033</v>
      </c>
      <c r="E744" s="438" t="s">
        <v>1231</v>
      </c>
      <c r="F744" s="126">
        <v>35827</v>
      </c>
      <c r="G744" s="229" t="s">
        <v>965</v>
      </c>
      <c r="H744" s="230">
        <v>85</v>
      </c>
      <c r="I744" s="230">
        <v>90</v>
      </c>
      <c r="J744" s="32">
        <f t="shared" si="65"/>
        <v>87.5</v>
      </c>
      <c r="K744" s="33" t="str">
        <f t="shared" si="66"/>
        <v>TỐT</v>
      </c>
      <c r="L744" s="401"/>
      <c r="M744" s="357"/>
      <c r="N744" s="356"/>
      <c r="O744" s="150" t="s">
        <v>1236</v>
      </c>
    </row>
    <row r="745" spans="1:23" s="35" customFormat="1" ht="21.75" customHeight="1">
      <c r="A745" s="31">
        <f t="shared" si="62"/>
        <v>113</v>
      </c>
      <c r="B745" s="342">
        <v>2221217540</v>
      </c>
      <c r="C745" s="123" t="s">
        <v>990</v>
      </c>
      <c r="D745" s="124" t="s">
        <v>1232</v>
      </c>
      <c r="E745" s="438" t="s">
        <v>1138</v>
      </c>
      <c r="F745" s="126">
        <v>35913</v>
      </c>
      <c r="G745" s="229" t="s">
        <v>965</v>
      </c>
      <c r="H745" s="230">
        <v>80</v>
      </c>
      <c r="I745" s="230">
        <v>87</v>
      </c>
      <c r="J745" s="32">
        <f t="shared" si="65"/>
        <v>83.5</v>
      </c>
      <c r="K745" s="33" t="str">
        <f t="shared" si="66"/>
        <v>TỐT</v>
      </c>
      <c r="L745" s="401"/>
      <c r="M745" s="357"/>
      <c r="N745" s="356"/>
      <c r="O745" s="150" t="s">
        <v>1236</v>
      </c>
    </row>
    <row r="746" spans="1:23" s="35" customFormat="1" ht="21.75" customHeight="1">
      <c r="A746" s="31">
        <f t="shared" si="62"/>
        <v>114</v>
      </c>
      <c r="B746" s="342">
        <v>2221217630</v>
      </c>
      <c r="C746" s="123" t="s">
        <v>1032</v>
      </c>
      <c r="D746" s="124" t="s">
        <v>1246</v>
      </c>
      <c r="E746" s="438" t="s">
        <v>1340</v>
      </c>
      <c r="F746" s="126">
        <v>35813</v>
      </c>
      <c r="G746" s="229" t="s">
        <v>968</v>
      </c>
      <c r="H746" s="230">
        <v>88</v>
      </c>
      <c r="I746" s="230">
        <v>85</v>
      </c>
      <c r="J746" s="32">
        <f t="shared" si="65"/>
        <v>86.5</v>
      </c>
      <c r="K746" s="33" t="str">
        <f t="shared" si="66"/>
        <v>TỐT</v>
      </c>
      <c r="L746" s="401"/>
      <c r="M746" s="357"/>
      <c r="N746" s="356"/>
      <c r="O746" s="150" t="s">
        <v>1347</v>
      </c>
    </row>
    <row r="747" spans="1:23" s="306" customFormat="1" ht="21.75" customHeight="1">
      <c r="A747" s="31">
        <f t="shared" si="62"/>
        <v>115</v>
      </c>
      <c r="B747" s="342">
        <v>2221247927</v>
      </c>
      <c r="C747" s="123" t="s">
        <v>1019</v>
      </c>
      <c r="D747" s="124" t="s">
        <v>1115</v>
      </c>
      <c r="E747" s="438" t="s">
        <v>1025</v>
      </c>
      <c r="F747" s="126">
        <v>35505</v>
      </c>
      <c r="G747" s="229" t="s">
        <v>968</v>
      </c>
      <c r="H747" s="230">
        <v>97</v>
      </c>
      <c r="I747" s="230">
        <v>98</v>
      </c>
      <c r="J747" s="32">
        <f t="shared" si="65"/>
        <v>97.5</v>
      </c>
      <c r="K747" s="33" t="str">
        <f t="shared" si="66"/>
        <v>X SẮC</v>
      </c>
      <c r="L747" s="401"/>
      <c r="M747" s="357"/>
      <c r="N747" s="356"/>
      <c r="O747" s="150" t="s">
        <v>1347</v>
      </c>
      <c r="P747" s="35"/>
      <c r="Q747" s="35"/>
      <c r="R747" s="35"/>
      <c r="S747" s="35"/>
      <c r="T747" s="35"/>
      <c r="U747" s="35"/>
      <c r="V747" s="35"/>
      <c r="W747" s="35"/>
    </row>
    <row r="748" spans="1:23" s="35" customFormat="1" ht="21.75" customHeight="1">
      <c r="A748" s="31">
        <f t="shared" si="62"/>
        <v>116</v>
      </c>
      <c r="B748" s="342">
        <v>2221263374</v>
      </c>
      <c r="C748" s="123" t="s">
        <v>979</v>
      </c>
      <c r="D748" s="124" t="s">
        <v>1233</v>
      </c>
      <c r="E748" s="438" t="s">
        <v>1015</v>
      </c>
      <c r="F748" s="126">
        <v>36156</v>
      </c>
      <c r="G748" s="229" t="s">
        <v>965</v>
      </c>
      <c r="H748" s="230">
        <v>80</v>
      </c>
      <c r="I748" s="230">
        <v>80</v>
      </c>
      <c r="J748" s="32">
        <f t="shared" si="65"/>
        <v>80</v>
      </c>
      <c r="K748" s="33" t="str">
        <f t="shared" si="66"/>
        <v>TỐT</v>
      </c>
      <c r="L748" s="401"/>
      <c r="M748" s="357"/>
      <c r="N748" s="356"/>
      <c r="O748" s="150" t="s">
        <v>1236</v>
      </c>
    </row>
    <row r="749" spans="1:23" s="35" customFormat="1" ht="21.75" customHeight="1">
      <c r="A749" s="31">
        <f t="shared" si="62"/>
        <v>117</v>
      </c>
      <c r="B749" s="342">
        <v>2221263400</v>
      </c>
      <c r="C749" s="123" t="s">
        <v>990</v>
      </c>
      <c r="D749" s="124" t="s">
        <v>981</v>
      </c>
      <c r="E749" s="438" t="s">
        <v>1234</v>
      </c>
      <c r="F749" s="126">
        <v>36154</v>
      </c>
      <c r="G749" s="229" t="s">
        <v>965</v>
      </c>
      <c r="H749" s="230">
        <v>87</v>
      </c>
      <c r="I749" s="230">
        <v>87</v>
      </c>
      <c r="J749" s="32">
        <f t="shared" si="65"/>
        <v>87</v>
      </c>
      <c r="K749" s="33" t="str">
        <f t="shared" si="66"/>
        <v>TỐT</v>
      </c>
      <c r="L749" s="401"/>
      <c r="M749" s="357"/>
      <c r="N749" s="356"/>
      <c r="O749" s="150" t="s">
        <v>1236</v>
      </c>
    </row>
    <row r="750" spans="1:23" s="35" customFormat="1" ht="21.75" customHeight="1">
      <c r="A750" s="31">
        <f t="shared" si="62"/>
        <v>118</v>
      </c>
      <c r="B750" s="342">
        <v>2221265368</v>
      </c>
      <c r="C750" s="123" t="s">
        <v>990</v>
      </c>
      <c r="D750" s="124" t="s">
        <v>1341</v>
      </c>
      <c r="E750" s="438" t="s">
        <v>1342</v>
      </c>
      <c r="F750" s="126">
        <v>35887</v>
      </c>
      <c r="G750" s="229" t="s">
        <v>968</v>
      </c>
      <c r="H750" s="230">
        <v>87</v>
      </c>
      <c r="I750" s="230">
        <v>85</v>
      </c>
      <c r="J750" s="32">
        <f t="shared" si="65"/>
        <v>86</v>
      </c>
      <c r="K750" s="33" t="str">
        <f t="shared" si="66"/>
        <v>TỐT</v>
      </c>
      <c r="L750" s="401"/>
      <c r="M750" s="357"/>
      <c r="N750" s="356"/>
      <c r="O750" s="150" t="s">
        <v>1347</v>
      </c>
    </row>
    <row r="751" spans="1:23" s="35" customFormat="1" ht="21.75" customHeight="1">
      <c r="A751" s="31">
        <f t="shared" si="62"/>
        <v>119</v>
      </c>
      <c r="B751" s="342">
        <v>2221265370</v>
      </c>
      <c r="C751" s="123" t="s">
        <v>990</v>
      </c>
      <c r="D751" s="124" t="s">
        <v>1035</v>
      </c>
      <c r="E751" s="438" t="s">
        <v>1025</v>
      </c>
      <c r="F751" s="126">
        <v>36147</v>
      </c>
      <c r="G751" s="229" t="s">
        <v>967</v>
      </c>
      <c r="H751" s="230">
        <v>98</v>
      </c>
      <c r="I751" s="230">
        <v>96</v>
      </c>
      <c r="J751" s="32">
        <f t="shared" si="65"/>
        <v>97</v>
      </c>
      <c r="K751" s="33" t="str">
        <f t="shared" si="66"/>
        <v>X SẮC</v>
      </c>
      <c r="L751" s="401"/>
      <c r="M751" s="357"/>
      <c r="N751" s="356"/>
      <c r="O751" s="150" t="s">
        <v>1580</v>
      </c>
    </row>
    <row r="752" spans="1:23" s="35" customFormat="1" ht="21.75" customHeight="1">
      <c r="A752" s="31">
        <f t="shared" si="62"/>
        <v>120</v>
      </c>
      <c r="B752" s="342">
        <v>2221265374</v>
      </c>
      <c r="C752" s="123" t="s">
        <v>979</v>
      </c>
      <c r="D752" s="124" t="s">
        <v>1004</v>
      </c>
      <c r="E752" s="438" t="s">
        <v>1576</v>
      </c>
      <c r="F752" s="126">
        <v>35445</v>
      </c>
      <c r="G752" s="229" t="s">
        <v>967</v>
      </c>
      <c r="H752" s="230">
        <v>82</v>
      </c>
      <c r="I752" s="230">
        <v>89</v>
      </c>
      <c r="J752" s="32">
        <f t="shared" si="65"/>
        <v>85.5</v>
      </c>
      <c r="K752" s="33" t="str">
        <f t="shared" si="66"/>
        <v>TỐT</v>
      </c>
      <c r="L752" s="401"/>
      <c r="M752" s="357"/>
      <c r="N752" s="356"/>
      <c r="O752" s="150" t="s">
        <v>1580</v>
      </c>
    </row>
    <row r="753" spans="1:23" s="35" customFormat="1" ht="21.75" customHeight="1">
      <c r="A753" s="31">
        <f t="shared" si="62"/>
        <v>121</v>
      </c>
      <c r="B753" s="342">
        <v>2221265375</v>
      </c>
      <c r="C753" s="123" t="s">
        <v>1343</v>
      </c>
      <c r="D753" s="124" t="s">
        <v>1344</v>
      </c>
      <c r="E753" s="438" t="s">
        <v>1030</v>
      </c>
      <c r="F753" s="126">
        <v>36014</v>
      </c>
      <c r="G753" s="229" t="s">
        <v>968</v>
      </c>
      <c r="H753" s="230">
        <v>87</v>
      </c>
      <c r="I753" s="230">
        <v>86</v>
      </c>
      <c r="J753" s="32">
        <f t="shared" si="65"/>
        <v>86.5</v>
      </c>
      <c r="K753" s="33" t="str">
        <f t="shared" si="66"/>
        <v>TỐT</v>
      </c>
      <c r="L753" s="401"/>
      <c r="M753" s="357"/>
      <c r="N753" s="356"/>
      <c r="O753" s="150" t="s">
        <v>1347</v>
      </c>
    </row>
    <row r="754" spans="1:23" s="35" customFormat="1" ht="21.75" customHeight="1">
      <c r="A754" s="31">
        <f t="shared" si="62"/>
        <v>122</v>
      </c>
      <c r="B754" s="342">
        <v>2221265412</v>
      </c>
      <c r="C754" s="123" t="s">
        <v>987</v>
      </c>
      <c r="D754" s="124" t="s">
        <v>990</v>
      </c>
      <c r="E754" s="438" t="s">
        <v>1387</v>
      </c>
      <c r="F754" s="126">
        <v>35936</v>
      </c>
      <c r="G754" s="229" t="s">
        <v>967</v>
      </c>
      <c r="H754" s="230">
        <v>81</v>
      </c>
      <c r="I754" s="230">
        <v>0</v>
      </c>
      <c r="J754" s="32">
        <f t="shared" si="65"/>
        <v>40.5</v>
      </c>
      <c r="K754" s="33" t="str">
        <f t="shared" si="66"/>
        <v>YẾU</v>
      </c>
      <c r="L754" s="408" t="s">
        <v>1653</v>
      </c>
      <c r="M754" s="357" t="s">
        <v>1566</v>
      </c>
      <c r="N754" s="356"/>
      <c r="O754" s="150" t="s">
        <v>1580</v>
      </c>
    </row>
    <row r="755" spans="1:23" s="35" customFormat="1" ht="21.75" customHeight="1">
      <c r="A755" s="31">
        <f t="shared" si="62"/>
        <v>123</v>
      </c>
      <c r="B755" s="342">
        <v>2221265418</v>
      </c>
      <c r="C755" s="123" t="s">
        <v>987</v>
      </c>
      <c r="D755" s="124" t="s">
        <v>1177</v>
      </c>
      <c r="E755" s="438" t="s">
        <v>1340</v>
      </c>
      <c r="F755" s="126">
        <v>35459</v>
      </c>
      <c r="G755" s="229" t="s">
        <v>968</v>
      </c>
      <c r="H755" s="230">
        <v>87</v>
      </c>
      <c r="I755" s="230">
        <v>92</v>
      </c>
      <c r="J755" s="32">
        <f t="shared" si="65"/>
        <v>89.5</v>
      </c>
      <c r="K755" s="33" t="str">
        <f t="shared" si="66"/>
        <v>TỐT</v>
      </c>
      <c r="L755" s="401"/>
      <c r="M755" s="357"/>
      <c r="N755" s="356"/>
      <c r="O755" s="150" t="s">
        <v>1347</v>
      </c>
    </row>
    <row r="756" spans="1:23" s="306" customFormat="1" ht="21.75" customHeight="1">
      <c r="A756" s="31">
        <f t="shared" si="62"/>
        <v>124</v>
      </c>
      <c r="B756" s="342">
        <v>2221265419</v>
      </c>
      <c r="C756" s="123" t="s">
        <v>1016</v>
      </c>
      <c r="D756" s="124" t="s">
        <v>1577</v>
      </c>
      <c r="E756" s="438" t="s">
        <v>1340</v>
      </c>
      <c r="F756" s="126">
        <v>36066</v>
      </c>
      <c r="G756" s="229" t="s">
        <v>967</v>
      </c>
      <c r="H756" s="230">
        <v>82</v>
      </c>
      <c r="I756" s="230">
        <v>88</v>
      </c>
      <c r="J756" s="32">
        <f t="shared" si="65"/>
        <v>85</v>
      </c>
      <c r="K756" s="33" t="str">
        <f t="shared" si="66"/>
        <v>TỐT</v>
      </c>
      <c r="L756" s="401"/>
      <c r="M756" s="357"/>
      <c r="N756" s="356"/>
      <c r="O756" s="150" t="s">
        <v>1580</v>
      </c>
      <c r="P756" s="35"/>
      <c r="Q756" s="35"/>
      <c r="R756" s="35"/>
      <c r="S756" s="35"/>
      <c r="T756" s="35"/>
      <c r="U756" s="35"/>
      <c r="V756" s="35"/>
      <c r="W756" s="35"/>
    </row>
    <row r="757" spans="1:23" s="35" customFormat="1" ht="21.75" customHeight="1">
      <c r="A757" s="31">
        <f t="shared" si="62"/>
        <v>125</v>
      </c>
      <c r="B757" s="342">
        <v>2221265456</v>
      </c>
      <c r="C757" s="123" t="s">
        <v>1046</v>
      </c>
      <c r="D757" s="124" t="s">
        <v>1578</v>
      </c>
      <c r="E757" s="438" t="s">
        <v>1220</v>
      </c>
      <c r="F757" s="126">
        <v>36022</v>
      </c>
      <c r="G757" s="229" t="s">
        <v>967</v>
      </c>
      <c r="H757" s="451">
        <v>98</v>
      </c>
      <c r="I757" s="230">
        <v>97</v>
      </c>
      <c r="J757" s="32">
        <f t="shared" si="65"/>
        <v>97.5</v>
      </c>
      <c r="K757" s="33" t="str">
        <f t="shared" si="66"/>
        <v>X SẮC</v>
      </c>
      <c r="L757" s="401"/>
      <c r="M757" s="357"/>
      <c r="N757" s="356"/>
      <c r="O757" s="150" t="s">
        <v>1580</v>
      </c>
    </row>
    <row r="758" spans="1:23" s="35" customFormat="1" ht="21.75" customHeight="1">
      <c r="A758" s="31">
        <f t="shared" si="62"/>
        <v>126</v>
      </c>
      <c r="B758" s="347">
        <v>2221268752</v>
      </c>
      <c r="C758" s="123" t="s">
        <v>987</v>
      </c>
      <c r="D758" s="124" t="s">
        <v>1050</v>
      </c>
      <c r="E758" s="441" t="s">
        <v>1114</v>
      </c>
      <c r="F758" s="301">
        <v>35756</v>
      </c>
      <c r="G758" s="472" t="s">
        <v>968</v>
      </c>
      <c r="H758" s="461">
        <v>96</v>
      </c>
      <c r="I758" s="302">
        <v>0</v>
      </c>
      <c r="J758" s="303">
        <f t="shared" si="65"/>
        <v>48</v>
      </c>
      <c r="K758" s="304" t="str">
        <f t="shared" si="66"/>
        <v>YẾU</v>
      </c>
      <c r="L758" s="408" t="s">
        <v>1625</v>
      </c>
      <c r="M758" s="370" t="s">
        <v>1144</v>
      </c>
      <c r="N758" s="371" t="s">
        <v>1615</v>
      </c>
      <c r="O758" s="305" t="s">
        <v>1347</v>
      </c>
      <c r="P758" s="306"/>
      <c r="Q758" s="306"/>
      <c r="R758" s="306"/>
      <c r="S758" s="306"/>
      <c r="T758" s="306"/>
      <c r="U758" s="306"/>
      <c r="V758" s="306"/>
      <c r="W758" s="306"/>
    </row>
    <row r="759" spans="1:23" s="35" customFormat="1" ht="21.75" customHeight="1">
      <c r="A759" s="31">
        <f t="shared" si="62"/>
        <v>127</v>
      </c>
      <c r="B759" s="342">
        <v>2221717065</v>
      </c>
      <c r="C759" s="123" t="s">
        <v>1052</v>
      </c>
      <c r="D759" s="124" t="s">
        <v>1050</v>
      </c>
      <c r="E759" s="438" t="s">
        <v>1579</v>
      </c>
      <c r="F759" s="126">
        <v>36092</v>
      </c>
      <c r="G759" s="229" t="s">
        <v>967</v>
      </c>
      <c r="H759" s="398"/>
      <c r="I759" s="230">
        <v>81</v>
      </c>
      <c r="J759" s="32">
        <f t="shared" si="65"/>
        <v>40.5</v>
      </c>
      <c r="K759" s="33" t="str">
        <f t="shared" si="66"/>
        <v>YẾU</v>
      </c>
      <c r="L759" s="401" t="s">
        <v>1606</v>
      </c>
      <c r="M759" s="357"/>
      <c r="N759" s="356" t="s">
        <v>1602</v>
      </c>
      <c r="O759" s="150"/>
      <c r="S759" s="35" t="s">
        <v>1603</v>
      </c>
    </row>
    <row r="760" spans="1:23" s="38" customFormat="1" ht="21.75" customHeight="1">
      <c r="A760" s="375"/>
      <c r="B760" s="375"/>
      <c r="C760" s="375"/>
      <c r="D760" s="375"/>
      <c r="E760" s="375"/>
      <c r="F760" s="375"/>
      <c r="G760" s="471"/>
      <c r="H760" s="375"/>
      <c r="I760" s="375"/>
      <c r="J760" s="375"/>
      <c r="K760" s="375"/>
      <c r="L760" s="375"/>
      <c r="M760" s="375"/>
      <c r="N760" s="450"/>
      <c r="O760" s="155"/>
    </row>
    <row r="761" spans="1:23">
      <c r="A761" s="44"/>
      <c r="B761" s="41"/>
      <c r="C761" s="43"/>
      <c r="D761" s="43"/>
      <c r="E761" s="440"/>
      <c r="F761" s="46"/>
      <c r="J761" s="540" t="s">
        <v>117</v>
      </c>
      <c r="K761" s="541"/>
      <c r="L761" s="542"/>
      <c r="M761" s="352"/>
      <c r="N761" s="360"/>
      <c r="O761" s="47"/>
      <c r="P761" s="47"/>
      <c r="Q761" s="47"/>
      <c r="R761" s="47"/>
      <c r="S761" s="47"/>
    </row>
    <row r="762" spans="1:23">
      <c r="A762" s="44"/>
      <c r="B762" s="41"/>
      <c r="C762" s="43"/>
      <c r="D762" s="43"/>
      <c r="E762" s="421"/>
      <c r="F762" s="41"/>
      <c r="J762" s="151" t="s">
        <v>118</v>
      </c>
      <c r="K762" s="48" t="s">
        <v>99</v>
      </c>
      <c r="L762" s="48" t="s">
        <v>119</v>
      </c>
      <c r="M762" s="352"/>
      <c r="N762" s="360"/>
      <c r="O762" s="47"/>
      <c r="P762" s="47"/>
      <c r="Q762" s="47"/>
      <c r="R762" s="47"/>
      <c r="S762" s="47"/>
    </row>
    <row r="763" spans="1:23" ht="21" customHeight="1">
      <c r="A763" s="516" t="s">
        <v>120</v>
      </c>
      <c r="B763" s="536"/>
      <c r="C763" s="516"/>
      <c r="D763" s="421"/>
      <c r="E763" s="49"/>
      <c r="F763" s="41"/>
      <c r="J763" s="152" t="s">
        <v>83</v>
      </c>
      <c r="K763" s="31">
        <f t="shared" ref="K763:K768" si="67">COUNTIF($K$141:$K$261,J763)</f>
        <v>24</v>
      </c>
      <c r="L763" s="404">
        <f t="shared" ref="L763:L769" si="68">K763/$K$303</f>
        <v>0.15789473684210525</v>
      </c>
      <c r="M763" s="352"/>
      <c r="N763" s="353"/>
      <c r="O763" s="26"/>
      <c r="P763" s="26"/>
      <c r="Q763" s="26"/>
      <c r="R763" s="26"/>
      <c r="S763" s="26"/>
    </row>
    <row r="764" spans="1:23" ht="15.75" customHeight="1">
      <c r="A764" s="44"/>
      <c r="B764" s="41"/>
      <c r="C764" s="43"/>
      <c r="D764" s="43"/>
      <c r="E764" s="421"/>
      <c r="F764" s="41"/>
      <c r="J764" s="152" t="s">
        <v>84</v>
      </c>
      <c r="K764" s="31">
        <f t="shared" si="67"/>
        <v>80</v>
      </c>
      <c r="L764" s="404">
        <f t="shared" si="68"/>
        <v>0.52631578947368418</v>
      </c>
      <c r="M764" s="352"/>
      <c r="N764" s="353"/>
      <c r="O764" s="26"/>
      <c r="P764" s="26"/>
      <c r="Q764" s="26"/>
      <c r="R764" s="26"/>
      <c r="S764" s="26"/>
    </row>
    <row r="765" spans="1:23" ht="15.75" customHeight="1">
      <c r="A765" s="44"/>
      <c r="B765" s="41"/>
      <c r="C765" s="43"/>
      <c r="D765" s="43"/>
      <c r="E765" s="421"/>
      <c r="F765" s="41"/>
      <c r="J765" s="152" t="s">
        <v>85</v>
      </c>
      <c r="K765" s="31">
        <f t="shared" si="67"/>
        <v>11</v>
      </c>
      <c r="L765" s="404">
        <f t="shared" si="68"/>
        <v>7.2368421052631582E-2</v>
      </c>
      <c r="M765" s="352"/>
      <c r="N765" s="353"/>
      <c r="O765" s="26"/>
      <c r="P765" s="26"/>
      <c r="Q765" s="26"/>
      <c r="R765" s="26"/>
      <c r="S765" s="26"/>
    </row>
    <row r="766" spans="1:23" ht="15.75" customHeight="1">
      <c r="A766" s="44"/>
      <c r="B766" s="41"/>
      <c r="C766" s="43"/>
      <c r="D766" s="43"/>
      <c r="E766" s="421"/>
      <c r="F766" s="41"/>
      <c r="J766" s="152" t="s">
        <v>86</v>
      </c>
      <c r="K766" s="31">
        <f t="shared" si="67"/>
        <v>0</v>
      </c>
      <c r="L766" s="404">
        <f t="shared" si="68"/>
        <v>0</v>
      </c>
      <c r="M766" s="352"/>
      <c r="N766" s="353"/>
      <c r="O766" s="26"/>
      <c r="P766" s="26"/>
      <c r="Q766" s="26"/>
      <c r="R766" s="26"/>
      <c r="S766" s="26"/>
    </row>
    <row r="767" spans="1:23" ht="15.75" customHeight="1">
      <c r="A767" s="44"/>
      <c r="B767" s="41"/>
      <c r="C767" s="43"/>
      <c r="D767" s="43"/>
      <c r="E767" s="421"/>
      <c r="F767" s="41"/>
      <c r="J767" s="152" t="s">
        <v>87</v>
      </c>
      <c r="K767" s="31">
        <f t="shared" si="67"/>
        <v>3</v>
      </c>
      <c r="L767" s="404">
        <f t="shared" si="68"/>
        <v>1.9736842105263157E-2</v>
      </c>
      <c r="M767" s="352"/>
      <c r="N767" s="353"/>
      <c r="O767" s="26"/>
      <c r="P767" s="26"/>
      <c r="Q767" s="26"/>
      <c r="R767" s="26"/>
      <c r="S767" s="26"/>
    </row>
    <row r="768" spans="1:23" ht="21" customHeight="1">
      <c r="A768" s="531" t="s">
        <v>127</v>
      </c>
      <c r="B768" s="531"/>
      <c r="C768" s="531"/>
      <c r="D768" s="420"/>
      <c r="E768" s="51"/>
      <c r="F768" s="51"/>
      <c r="J768" s="152" t="s">
        <v>88</v>
      </c>
      <c r="K768" s="31">
        <f t="shared" si="67"/>
        <v>3</v>
      </c>
      <c r="L768" s="404">
        <f t="shared" si="68"/>
        <v>1.9736842105263157E-2</v>
      </c>
      <c r="M768" s="352"/>
      <c r="N768" s="353"/>
      <c r="O768" s="26"/>
      <c r="P768" s="26"/>
      <c r="Q768" s="26"/>
      <c r="R768" s="26"/>
      <c r="S768" s="26"/>
    </row>
    <row r="769" spans="1:19" ht="15.75" customHeight="1">
      <c r="A769" s="44"/>
      <c r="B769" s="41"/>
      <c r="C769" s="43"/>
      <c r="D769" s="43"/>
      <c r="E769" s="421"/>
      <c r="F769" s="41"/>
      <c r="J769" s="152" t="s">
        <v>121</v>
      </c>
      <c r="K769" s="31">
        <f>SUM(K763:K768)</f>
        <v>121</v>
      </c>
      <c r="L769" s="404">
        <f t="shared" si="68"/>
        <v>0.79605263157894735</v>
      </c>
      <c r="M769" s="352"/>
      <c r="N769" s="353"/>
      <c r="O769" s="26"/>
      <c r="P769" s="26"/>
      <c r="Q769" s="26"/>
      <c r="R769" s="26"/>
      <c r="S769" s="26"/>
    </row>
    <row r="770" spans="1:19" s="52" customFormat="1" ht="5.25" customHeight="1">
      <c r="A770" s="417"/>
      <c r="B770" s="42"/>
      <c r="C770" s="30"/>
      <c r="D770" s="30"/>
      <c r="G770" s="440"/>
      <c r="H770" s="53"/>
      <c r="I770" s="53"/>
      <c r="J770" s="53"/>
      <c r="L770" s="405"/>
      <c r="M770" s="361"/>
      <c r="N770" s="53"/>
      <c r="O770" s="54"/>
      <c r="P770" s="54"/>
      <c r="Q770" s="54"/>
      <c r="R770" s="54"/>
      <c r="S770" s="54"/>
    </row>
    <row r="771" spans="1:19" s="56" customFormat="1" ht="6.75" customHeight="1">
      <c r="A771" s="55"/>
      <c r="B771" s="344"/>
      <c r="C771" s="344"/>
      <c r="D771" s="344"/>
      <c r="G771" s="532"/>
      <c r="H771" s="532"/>
      <c r="I771" s="532"/>
      <c r="J771" s="532"/>
      <c r="K771" s="532"/>
      <c r="L771" s="532"/>
      <c r="M771" s="362"/>
      <c r="N771" s="363"/>
    </row>
    <row r="772" spans="1:19" s="8" customFormat="1" ht="15.75">
      <c r="A772" s="513" t="s">
        <v>73</v>
      </c>
      <c r="B772" s="533"/>
      <c r="C772" s="513"/>
      <c r="D772" s="418"/>
      <c r="E772" s="513" t="s">
        <v>122</v>
      </c>
      <c r="F772" s="513"/>
      <c r="G772" s="513"/>
      <c r="H772" s="513"/>
      <c r="I772" s="515" t="s">
        <v>123</v>
      </c>
      <c r="J772" s="515"/>
      <c r="K772" s="515"/>
      <c r="L772" s="515"/>
      <c r="M772" s="364"/>
      <c r="N772" s="365"/>
    </row>
    <row r="773" spans="1:19" s="8" customFormat="1" ht="15.75">
      <c r="A773" s="57"/>
      <c r="B773" s="345"/>
      <c r="C773" s="433"/>
      <c r="D773" s="433"/>
      <c r="E773" s="58"/>
      <c r="F773" s="58"/>
      <c r="G773" s="433"/>
      <c r="H773" s="58"/>
      <c r="I773" s="58"/>
      <c r="J773" s="58"/>
      <c r="K773" s="59"/>
      <c r="L773" s="399"/>
      <c r="M773" s="364"/>
      <c r="N773" s="365"/>
    </row>
    <row r="774" spans="1:19" s="8" customFormat="1" ht="15.75">
      <c r="A774" s="57"/>
      <c r="B774" s="345"/>
      <c r="C774" s="433"/>
      <c r="D774" s="433"/>
      <c r="E774" s="58"/>
      <c r="F774" s="58"/>
      <c r="G774" s="433"/>
      <c r="H774" s="58"/>
      <c r="I774" s="58"/>
      <c r="J774" s="58"/>
      <c r="K774" s="59"/>
      <c r="L774" s="399"/>
      <c r="M774" s="364"/>
      <c r="N774" s="365"/>
    </row>
    <row r="775" spans="1:19" s="8" customFormat="1" ht="15.75">
      <c r="A775" s="423"/>
      <c r="B775" s="30"/>
      <c r="C775" s="30"/>
      <c r="D775" s="30"/>
      <c r="E775" s="153"/>
      <c r="F775" s="153"/>
      <c r="G775" s="30"/>
      <c r="H775" s="153"/>
      <c r="I775" s="153"/>
      <c r="J775" s="153"/>
      <c r="L775" s="399"/>
      <c r="M775" s="364"/>
      <c r="N775" s="365"/>
    </row>
    <row r="776" spans="1:19" s="8" customFormat="1" ht="15.75">
      <c r="A776" s="423"/>
      <c r="B776" s="30"/>
      <c r="C776" s="30"/>
      <c r="D776" s="30"/>
      <c r="E776" s="153"/>
      <c r="F776" s="153"/>
      <c r="G776" s="30"/>
      <c r="H776" s="153"/>
      <c r="I776" s="153"/>
      <c r="J776" s="153"/>
      <c r="L776" s="399"/>
      <c r="M776" s="364"/>
      <c r="N776" s="365"/>
    </row>
    <row r="777" spans="1:19" s="8" customFormat="1" ht="15.75">
      <c r="A777" s="515"/>
      <c r="B777" s="531"/>
      <c r="C777" s="515"/>
      <c r="D777" s="420"/>
      <c r="E777" s="515" t="s">
        <v>107</v>
      </c>
      <c r="F777" s="515"/>
      <c r="G777" s="515"/>
      <c r="H777" s="515"/>
      <c r="I777" s="153"/>
      <c r="J777" s="153"/>
      <c r="L777" s="399"/>
      <c r="M777" s="364"/>
      <c r="N777" s="365"/>
    </row>
    <row r="779" spans="1:19" s="35" customFormat="1" ht="21.75" customHeight="1">
      <c r="A779" s="31">
        <f t="shared" ref="A779:A842" si="69">A778+1</f>
        <v>1</v>
      </c>
      <c r="B779" s="342">
        <v>1921642561</v>
      </c>
      <c r="C779" s="123" t="s">
        <v>1116</v>
      </c>
      <c r="D779" s="124" t="s">
        <v>1268</v>
      </c>
      <c r="E779" s="438" t="s">
        <v>1269</v>
      </c>
      <c r="F779" s="126">
        <v>34162</v>
      </c>
      <c r="G779" s="229" t="s">
        <v>969</v>
      </c>
      <c r="H779" s="230">
        <v>70</v>
      </c>
      <c r="I779" s="230">
        <v>84</v>
      </c>
      <c r="J779" s="32">
        <f>(H779+I779)/2</f>
        <v>77</v>
      </c>
      <c r="K779" s="33" t="str">
        <f t="shared" ref="K779:K810" si="70">IF(J779&gt;=90,"X SẮC",IF(J779&gt;=80,"TỐT",IF(J779&gt;=65,"KHÁ",IF(J779&gt;=50,"T. BÌNH",IF(J779&gt;=35,"YẾU","KÉM")))))</f>
        <v>KHÁ</v>
      </c>
      <c r="L779" s="401"/>
      <c r="M779" s="374"/>
      <c r="N779" s="356"/>
      <c r="O779" s="150" t="s">
        <v>1290</v>
      </c>
    </row>
    <row r="780" spans="1:19" s="35" customFormat="1" ht="21.75" customHeight="1">
      <c r="A780" s="31">
        <f t="shared" si="69"/>
        <v>2</v>
      </c>
      <c r="B780" s="342">
        <v>2021340532</v>
      </c>
      <c r="C780" s="123" t="s">
        <v>990</v>
      </c>
      <c r="D780" s="124" t="s">
        <v>1137</v>
      </c>
      <c r="E780" s="438" t="s">
        <v>1286</v>
      </c>
      <c r="F780" s="126">
        <v>34996</v>
      </c>
      <c r="G780" s="229" t="s">
        <v>970</v>
      </c>
      <c r="H780" s="230">
        <v>0</v>
      </c>
      <c r="I780" s="230">
        <v>75</v>
      </c>
      <c r="J780" s="32">
        <f>I780</f>
        <v>75</v>
      </c>
      <c r="K780" s="33" t="str">
        <f t="shared" si="70"/>
        <v>KHÁ</v>
      </c>
      <c r="L780" s="401"/>
      <c r="M780" s="374" t="s">
        <v>1639</v>
      </c>
      <c r="N780" s="356" t="s">
        <v>1638</v>
      </c>
      <c r="O780" s="150" t="s">
        <v>1391</v>
      </c>
    </row>
    <row r="781" spans="1:19" s="35" customFormat="1" ht="21.75" customHeight="1">
      <c r="A781" s="31">
        <f t="shared" si="69"/>
        <v>3</v>
      </c>
      <c r="B781" s="342">
        <v>2120253860</v>
      </c>
      <c r="C781" s="123" t="s">
        <v>997</v>
      </c>
      <c r="D781" s="124" t="s">
        <v>1128</v>
      </c>
      <c r="E781" s="438" t="s">
        <v>1104</v>
      </c>
      <c r="F781" s="126">
        <v>35498</v>
      </c>
      <c r="G781" s="229" t="s">
        <v>638</v>
      </c>
      <c r="H781" s="230">
        <v>0</v>
      </c>
      <c r="I781" s="230">
        <v>0</v>
      </c>
      <c r="J781" s="32">
        <f t="shared" ref="J781:J812" si="71">(H781+I781)/2</f>
        <v>0</v>
      </c>
      <c r="K781" s="33" t="str">
        <f t="shared" si="70"/>
        <v>KÉM</v>
      </c>
      <c r="L781" s="373" t="s">
        <v>1652</v>
      </c>
      <c r="M781" s="374" t="s">
        <v>1144</v>
      </c>
      <c r="N781" s="455" t="s">
        <v>1640</v>
      </c>
      <c r="O781" s="150" t="s">
        <v>1320</v>
      </c>
    </row>
    <row r="782" spans="1:19" s="35" customFormat="1" ht="21.75" customHeight="1">
      <c r="A782" s="31">
        <f t="shared" si="69"/>
        <v>4</v>
      </c>
      <c r="B782" s="342">
        <v>2120259704</v>
      </c>
      <c r="C782" s="123" t="s">
        <v>990</v>
      </c>
      <c r="D782" s="124" t="s">
        <v>1097</v>
      </c>
      <c r="E782" s="438" t="s">
        <v>1230</v>
      </c>
      <c r="F782" s="126">
        <v>35555</v>
      </c>
      <c r="G782" s="229" t="s">
        <v>638</v>
      </c>
      <c r="H782" s="230">
        <v>0</v>
      </c>
      <c r="I782" s="230">
        <v>0</v>
      </c>
      <c r="J782" s="32">
        <f t="shared" si="71"/>
        <v>0</v>
      </c>
      <c r="K782" s="33" t="str">
        <f t="shared" si="70"/>
        <v>KÉM</v>
      </c>
      <c r="L782" s="373" t="s">
        <v>1625</v>
      </c>
      <c r="M782" s="373" t="s">
        <v>1625</v>
      </c>
      <c r="N782" s="462" t="s">
        <v>1306</v>
      </c>
      <c r="O782" s="150" t="s">
        <v>1320</v>
      </c>
    </row>
    <row r="783" spans="1:19" s="35" customFormat="1" ht="21.75" customHeight="1">
      <c r="A783" s="31">
        <f t="shared" si="69"/>
        <v>5</v>
      </c>
      <c r="B783" s="342">
        <v>2120266019</v>
      </c>
      <c r="C783" s="123" t="s">
        <v>990</v>
      </c>
      <c r="D783" s="124" t="s">
        <v>1373</v>
      </c>
      <c r="E783" s="438" t="s">
        <v>1056</v>
      </c>
      <c r="F783" s="126">
        <v>35754</v>
      </c>
      <c r="G783" s="229" t="s">
        <v>970</v>
      </c>
      <c r="H783" s="230">
        <v>87</v>
      </c>
      <c r="I783" s="230">
        <v>0</v>
      </c>
      <c r="J783" s="32">
        <f t="shared" si="71"/>
        <v>43.5</v>
      </c>
      <c r="K783" s="33" t="str">
        <f t="shared" si="70"/>
        <v>YẾU</v>
      </c>
      <c r="L783" s="373" t="s">
        <v>1625</v>
      </c>
      <c r="M783" s="373" t="s">
        <v>1625</v>
      </c>
      <c r="N783" s="356" t="s">
        <v>1372</v>
      </c>
      <c r="O783" s="150" t="s">
        <v>1391</v>
      </c>
    </row>
    <row r="784" spans="1:19" s="35" customFormat="1" ht="21.75" customHeight="1">
      <c r="A784" s="31">
        <f t="shared" si="69"/>
        <v>6</v>
      </c>
      <c r="B784" s="122">
        <v>2121253804</v>
      </c>
      <c r="C784" s="123" t="s">
        <v>990</v>
      </c>
      <c r="D784" s="124" t="s">
        <v>1030</v>
      </c>
      <c r="E784" s="438" t="s">
        <v>1050</v>
      </c>
      <c r="F784" s="126">
        <v>35144</v>
      </c>
      <c r="G784" s="229" t="s">
        <v>970</v>
      </c>
      <c r="H784" s="230">
        <v>87</v>
      </c>
      <c r="I784" s="230">
        <v>80</v>
      </c>
      <c r="J784" s="32">
        <f t="shared" si="71"/>
        <v>83.5</v>
      </c>
      <c r="K784" s="33" t="str">
        <f t="shared" si="70"/>
        <v>TỐT</v>
      </c>
      <c r="L784" s="401"/>
      <c r="M784" s="357"/>
      <c r="N784" s="356"/>
      <c r="O784" s="150" t="s">
        <v>1391</v>
      </c>
    </row>
    <row r="785" spans="1:15" s="35" customFormat="1" ht="21.75" customHeight="1">
      <c r="A785" s="31">
        <f t="shared" si="69"/>
        <v>7</v>
      </c>
      <c r="B785" s="342">
        <v>2121253842</v>
      </c>
      <c r="C785" s="123" t="s">
        <v>979</v>
      </c>
      <c r="D785" s="124" t="s">
        <v>1030</v>
      </c>
      <c r="E785" s="438" t="s">
        <v>1106</v>
      </c>
      <c r="F785" s="126">
        <v>35506</v>
      </c>
      <c r="G785" s="229" t="s">
        <v>970</v>
      </c>
      <c r="H785" s="230">
        <v>87</v>
      </c>
      <c r="I785" s="230">
        <v>75</v>
      </c>
      <c r="J785" s="32">
        <f t="shared" si="71"/>
        <v>81</v>
      </c>
      <c r="K785" s="33" t="str">
        <f t="shared" si="70"/>
        <v>TỐT</v>
      </c>
      <c r="L785" s="401" t="s">
        <v>1634</v>
      </c>
      <c r="M785" s="357" t="s">
        <v>1629</v>
      </c>
      <c r="N785" s="463" t="s">
        <v>1634</v>
      </c>
      <c r="O785" s="150" t="s">
        <v>1391</v>
      </c>
    </row>
    <row r="786" spans="1:15" s="35" customFormat="1" ht="21.75" customHeight="1">
      <c r="A786" s="31">
        <f t="shared" si="69"/>
        <v>8</v>
      </c>
      <c r="B786" s="342">
        <v>2121716862</v>
      </c>
      <c r="C786" s="123" t="s">
        <v>990</v>
      </c>
      <c r="D786" s="124" t="s">
        <v>1115</v>
      </c>
      <c r="E786" s="438" t="s">
        <v>1374</v>
      </c>
      <c r="F786" s="126">
        <v>35276</v>
      </c>
      <c r="G786" s="229" t="s">
        <v>970</v>
      </c>
      <c r="H786" s="230">
        <v>87</v>
      </c>
      <c r="I786" s="230">
        <v>0</v>
      </c>
      <c r="J786" s="32">
        <f t="shared" si="71"/>
        <v>43.5</v>
      </c>
      <c r="K786" s="33" t="str">
        <f t="shared" si="70"/>
        <v>YẾU</v>
      </c>
      <c r="L786" s="401"/>
      <c r="M786" s="357" t="s">
        <v>1144</v>
      </c>
      <c r="N786" s="356" t="s">
        <v>1630</v>
      </c>
      <c r="O786" s="150" t="s">
        <v>1391</v>
      </c>
    </row>
    <row r="787" spans="1:15" s="35" customFormat="1" ht="21.75" customHeight="1">
      <c r="A787" s="31">
        <f t="shared" si="69"/>
        <v>9</v>
      </c>
      <c r="B787" s="122">
        <v>2220214414</v>
      </c>
      <c r="C787" s="123" t="s">
        <v>990</v>
      </c>
      <c r="D787" s="124" t="s">
        <v>1270</v>
      </c>
      <c r="E787" s="438" t="s">
        <v>1271</v>
      </c>
      <c r="F787" s="126">
        <v>35917</v>
      </c>
      <c r="G787" s="229" t="s">
        <v>969</v>
      </c>
      <c r="H787" s="230">
        <v>91</v>
      </c>
      <c r="I787" s="230">
        <v>82</v>
      </c>
      <c r="J787" s="32">
        <f t="shared" si="71"/>
        <v>86.5</v>
      </c>
      <c r="K787" s="33" t="str">
        <f t="shared" si="70"/>
        <v>TỐT</v>
      </c>
      <c r="L787" s="401"/>
      <c r="M787" s="357"/>
      <c r="N787" s="356"/>
      <c r="O787" s="150" t="s">
        <v>1290</v>
      </c>
    </row>
    <row r="788" spans="1:15" s="35" customFormat="1" ht="21.75" customHeight="1">
      <c r="A788" s="31">
        <f t="shared" si="69"/>
        <v>10</v>
      </c>
      <c r="B788" s="342">
        <v>2220214429</v>
      </c>
      <c r="C788" s="123" t="s">
        <v>1088</v>
      </c>
      <c r="D788" s="124" t="s">
        <v>1213</v>
      </c>
      <c r="E788" s="438" t="s">
        <v>1068</v>
      </c>
      <c r="F788" s="126">
        <v>35645</v>
      </c>
      <c r="G788" s="229" t="s">
        <v>969</v>
      </c>
      <c r="H788" s="230">
        <v>0</v>
      </c>
      <c r="I788" s="230">
        <v>0</v>
      </c>
      <c r="J788" s="32">
        <f t="shared" si="71"/>
        <v>0</v>
      </c>
      <c r="K788" s="33" t="str">
        <f t="shared" si="70"/>
        <v>KÉM</v>
      </c>
      <c r="L788" s="373" t="s">
        <v>1625</v>
      </c>
      <c r="M788" s="373" t="s">
        <v>1625</v>
      </c>
      <c r="N788" s="356" t="s">
        <v>1306</v>
      </c>
      <c r="O788" s="150" t="s">
        <v>1290</v>
      </c>
    </row>
    <row r="789" spans="1:15" s="35" customFormat="1" ht="21.75" customHeight="1">
      <c r="A789" s="31">
        <f t="shared" si="69"/>
        <v>11</v>
      </c>
      <c r="B789" s="122">
        <v>2220224497</v>
      </c>
      <c r="C789" s="123" t="s">
        <v>997</v>
      </c>
      <c r="D789" s="124" t="s">
        <v>1238</v>
      </c>
      <c r="E789" s="438" t="s">
        <v>1258</v>
      </c>
      <c r="F789" s="126">
        <v>35882</v>
      </c>
      <c r="G789" s="229" t="s">
        <v>969</v>
      </c>
      <c r="H789" s="230">
        <v>88</v>
      </c>
      <c r="I789" s="230">
        <v>87</v>
      </c>
      <c r="J789" s="32">
        <f t="shared" si="71"/>
        <v>87.5</v>
      </c>
      <c r="K789" s="33" t="str">
        <f t="shared" si="70"/>
        <v>TỐT</v>
      </c>
      <c r="L789" s="401"/>
      <c r="M789" s="357"/>
      <c r="N789" s="356"/>
      <c r="O789" s="150" t="s">
        <v>1290</v>
      </c>
    </row>
    <row r="790" spans="1:15" s="35" customFormat="1" ht="21.75" customHeight="1">
      <c r="A790" s="31">
        <f t="shared" si="69"/>
        <v>12</v>
      </c>
      <c r="B790" s="122">
        <v>2220244556</v>
      </c>
      <c r="C790" s="123" t="s">
        <v>1030</v>
      </c>
      <c r="D790" s="124" t="s">
        <v>984</v>
      </c>
      <c r="E790" s="438" t="s">
        <v>1076</v>
      </c>
      <c r="F790" s="126">
        <v>35903</v>
      </c>
      <c r="G790" s="229" t="s">
        <v>969</v>
      </c>
      <c r="H790" s="230">
        <v>91</v>
      </c>
      <c r="I790" s="230">
        <v>85</v>
      </c>
      <c r="J790" s="32">
        <f t="shared" si="71"/>
        <v>88</v>
      </c>
      <c r="K790" s="33" t="str">
        <f t="shared" si="70"/>
        <v>TỐT</v>
      </c>
      <c r="L790" s="401"/>
      <c r="M790" s="357"/>
      <c r="N790" s="356"/>
      <c r="O790" s="150" t="s">
        <v>1290</v>
      </c>
    </row>
    <row r="791" spans="1:15" s="35" customFormat="1" ht="21.75" customHeight="1">
      <c r="A791" s="31">
        <f t="shared" si="69"/>
        <v>13</v>
      </c>
      <c r="B791" s="342">
        <v>2220247937</v>
      </c>
      <c r="C791" s="123" t="s">
        <v>1046</v>
      </c>
      <c r="D791" s="124" t="s">
        <v>1006</v>
      </c>
      <c r="E791" s="438" t="s">
        <v>1215</v>
      </c>
      <c r="F791" s="126">
        <v>36136</v>
      </c>
      <c r="G791" s="229" t="s">
        <v>638</v>
      </c>
      <c r="H791" s="230">
        <v>0</v>
      </c>
      <c r="I791" s="230">
        <v>0</v>
      </c>
      <c r="J791" s="32">
        <f t="shared" si="71"/>
        <v>0</v>
      </c>
      <c r="K791" s="33" t="str">
        <f t="shared" si="70"/>
        <v>KÉM</v>
      </c>
      <c r="L791" s="373" t="s">
        <v>1625</v>
      </c>
      <c r="M791" s="373" t="s">
        <v>1625</v>
      </c>
      <c r="N791" s="356" t="s">
        <v>1306</v>
      </c>
      <c r="O791" s="150" t="s">
        <v>1320</v>
      </c>
    </row>
    <row r="792" spans="1:15" s="35" customFormat="1" ht="21.75" customHeight="1">
      <c r="A792" s="31">
        <f t="shared" si="69"/>
        <v>14</v>
      </c>
      <c r="B792" s="122">
        <v>2220247954</v>
      </c>
      <c r="C792" s="123" t="s">
        <v>1020</v>
      </c>
      <c r="D792" s="124" t="s">
        <v>1068</v>
      </c>
      <c r="E792" s="438" t="s">
        <v>1120</v>
      </c>
      <c r="F792" s="126">
        <v>36000</v>
      </c>
      <c r="G792" s="229" t="s">
        <v>638</v>
      </c>
      <c r="H792" s="230">
        <v>83</v>
      </c>
      <c r="I792" s="230">
        <v>88</v>
      </c>
      <c r="J792" s="32">
        <f t="shared" si="71"/>
        <v>85.5</v>
      </c>
      <c r="K792" s="33" t="str">
        <f t="shared" si="70"/>
        <v>TỐT</v>
      </c>
      <c r="L792" s="401"/>
      <c r="M792" s="357"/>
      <c r="N792" s="356"/>
      <c r="O792" s="150" t="s">
        <v>1320</v>
      </c>
    </row>
    <row r="793" spans="1:15" s="35" customFormat="1" ht="21.75" customHeight="1">
      <c r="A793" s="31">
        <f t="shared" si="69"/>
        <v>15</v>
      </c>
      <c r="B793" s="122">
        <v>2220253302</v>
      </c>
      <c r="C793" s="123" t="s">
        <v>990</v>
      </c>
      <c r="D793" s="124" t="s">
        <v>1265</v>
      </c>
      <c r="E793" s="438" t="s">
        <v>1045</v>
      </c>
      <c r="F793" s="126">
        <v>35894</v>
      </c>
      <c r="G793" s="229" t="s">
        <v>969</v>
      </c>
      <c r="H793" s="230">
        <v>90</v>
      </c>
      <c r="I793" s="230">
        <v>87</v>
      </c>
      <c r="J793" s="32">
        <f t="shared" si="71"/>
        <v>88.5</v>
      </c>
      <c r="K793" s="33" t="str">
        <f t="shared" si="70"/>
        <v>TỐT</v>
      </c>
      <c r="L793" s="401"/>
      <c r="M793" s="357"/>
      <c r="N793" s="356"/>
      <c r="O793" s="150" t="s">
        <v>1290</v>
      </c>
    </row>
    <row r="794" spans="1:15" s="35" customFormat="1" ht="21.75" customHeight="1">
      <c r="A794" s="31">
        <f t="shared" si="69"/>
        <v>16</v>
      </c>
      <c r="B794" s="122">
        <v>2220253303</v>
      </c>
      <c r="C794" s="123" t="s">
        <v>999</v>
      </c>
      <c r="D794" s="124" t="s">
        <v>1272</v>
      </c>
      <c r="E794" s="438" t="s">
        <v>1023</v>
      </c>
      <c r="F794" s="126">
        <v>36130</v>
      </c>
      <c r="G794" s="229" t="s">
        <v>969</v>
      </c>
      <c r="H794" s="230">
        <v>88</v>
      </c>
      <c r="I794" s="230">
        <v>85</v>
      </c>
      <c r="J794" s="32">
        <f t="shared" si="71"/>
        <v>86.5</v>
      </c>
      <c r="K794" s="33" t="str">
        <f t="shared" si="70"/>
        <v>TỐT</v>
      </c>
      <c r="L794" s="401"/>
      <c r="M794" s="357"/>
      <c r="N794" s="356"/>
      <c r="O794" s="150" t="s">
        <v>1290</v>
      </c>
    </row>
    <row r="795" spans="1:15" s="35" customFormat="1" ht="21.75" customHeight="1">
      <c r="A795" s="31">
        <f t="shared" si="69"/>
        <v>17</v>
      </c>
      <c r="B795" s="122">
        <v>2220253306</v>
      </c>
      <c r="C795" s="123" t="s">
        <v>990</v>
      </c>
      <c r="D795" s="124" t="s">
        <v>1273</v>
      </c>
      <c r="E795" s="438" t="s">
        <v>1067</v>
      </c>
      <c r="F795" s="126">
        <v>35992</v>
      </c>
      <c r="G795" s="229" t="s">
        <v>969</v>
      </c>
      <c r="H795" s="230">
        <v>86</v>
      </c>
      <c r="I795" s="230">
        <v>89</v>
      </c>
      <c r="J795" s="32">
        <f t="shared" si="71"/>
        <v>87.5</v>
      </c>
      <c r="K795" s="33" t="str">
        <f t="shared" si="70"/>
        <v>TỐT</v>
      </c>
      <c r="L795" s="401"/>
      <c r="M795" s="357"/>
      <c r="N795" s="356"/>
      <c r="O795" s="150" t="s">
        <v>1290</v>
      </c>
    </row>
    <row r="796" spans="1:15" s="35" customFormat="1" ht="21.75" customHeight="1">
      <c r="A796" s="31">
        <f t="shared" si="69"/>
        <v>18</v>
      </c>
      <c r="B796" s="122">
        <v>2220253307</v>
      </c>
      <c r="C796" s="123" t="s">
        <v>990</v>
      </c>
      <c r="D796" s="124" t="s">
        <v>1274</v>
      </c>
      <c r="E796" s="438" t="s">
        <v>1271</v>
      </c>
      <c r="F796" s="126">
        <v>35863</v>
      </c>
      <c r="G796" s="229" t="s">
        <v>969</v>
      </c>
      <c r="H796" s="230">
        <v>88</v>
      </c>
      <c r="I796" s="230">
        <v>98</v>
      </c>
      <c r="J796" s="32">
        <f t="shared" si="71"/>
        <v>93</v>
      </c>
      <c r="K796" s="33" t="str">
        <f t="shared" si="70"/>
        <v>X SẮC</v>
      </c>
      <c r="L796" s="401"/>
      <c r="M796" s="357"/>
      <c r="N796" s="356"/>
      <c r="O796" s="150" t="s">
        <v>1290</v>
      </c>
    </row>
    <row r="797" spans="1:15" s="35" customFormat="1" ht="21.75" customHeight="1">
      <c r="A797" s="31">
        <f t="shared" si="69"/>
        <v>19</v>
      </c>
      <c r="B797" s="342">
        <v>2220253308</v>
      </c>
      <c r="C797" s="123" t="s">
        <v>1015</v>
      </c>
      <c r="D797" s="124" t="s">
        <v>1027</v>
      </c>
      <c r="E797" s="438" t="s">
        <v>1024</v>
      </c>
      <c r="F797" s="126">
        <v>35643</v>
      </c>
      <c r="G797" s="229" t="s">
        <v>969</v>
      </c>
      <c r="H797" s="230">
        <v>0</v>
      </c>
      <c r="I797" s="230">
        <v>0</v>
      </c>
      <c r="J797" s="32">
        <f t="shared" si="71"/>
        <v>0</v>
      </c>
      <c r="K797" s="33" t="str">
        <f t="shared" si="70"/>
        <v>KÉM</v>
      </c>
      <c r="L797" s="373" t="s">
        <v>1625</v>
      </c>
      <c r="M797" s="373" t="s">
        <v>1625</v>
      </c>
      <c r="N797" s="356" t="s">
        <v>1628</v>
      </c>
      <c r="O797" s="150" t="s">
        <v>1290</v>
      </c>
    </row>
    <row r="798" spans="1:15" s="35" customFormat="1" ht="21.75" customHeight="1">
      <c r="A798" s="31">
        <f t="shared" si="69"/>
        <v>20</v>
      </c>
      <c r="B798" s="122">
        <v>2220253309</v>
      </c>
      <c r="C798" s="123" t="s">
        <v>1070</v>
      </c>
      <c r="D798" s="124" t="s">
        <v>1038</v>
      </c>
      <c r="E798" s="438" t="s">
        <v>1260</v>
      </c>
      <c r="F798" s="126">
        <v>35926</v>
      </c>
      <c r="G798" s="229" t="s">
        <v>969</v>
      </c>
      <c r="H798" s="230">
        <v>92</v>
      </c>
      <c r="I798" s="230">
        <v>90</v>
      </c>
      <c r="J798" s="32">
        <f t="shared" si="71"/>
        <v>91</v>
      </c>
      <c r="K798" s="33" t="str">
        <f t="shared" si="70"/>
        <v>X SẮC</v>
      </c>
      <c r="L798" s="401"/>
      <c r="M798" s="357"/>
      <c r="N798" s="356"/>
      <c r="O798" s="150" t="s">
        <v>1290</v>
      </c>
    </row>
    <row r="799" spans="1:15" s="35" customFormat="1" ht="21.75" customHeight="1">
      <c r="A799" s="31">
        <f t="shared" si="69"/>
        <v>21</v>
      </c>
      <c r="B799" s="122">
        <v>2220253310</v>
      </c>
      <c r="C799" s="123" t="s">
        <v>987</v>
      </c>
      <c r="D799" s="124" t="s">
        <v>1006</v>
      </c>
      <c r="E799" s="438" t="s">
        <v>1163</v>
      </c>
      <c r="F799" s="126">
        <v>36030</v>
      </c>
      <c r="G799" s="229" t="s">
        <v>969</v>
      </c>
      <c r="H799" s="230">
        <v>87</v>
      </c>
      <c r="I799" s="230">
        <v>85</v>
      </c>
      <c r="J799" s="32">
        <f t="shared" si="71"/>
        <v>86</v>
      </c>
      <c r="K799" s="33" t="str">
        <f t="shared" si="70"/>
        <v>TỐT</v>
      </c>
      <c r="L799" s="401"/>
      <c r="M799" s="357"/>
      <c r="N799" s="356"/>
      <c r="O799" s="150" t="s">
        <v>1290</v>
      </c>
    </row>
    <row r="800" spans="1:15" s="35" customFormat="1" ht="21.75" customHeight="1">
      <c r="A800" s="31">
        <f t="shared" si="69"/>
        <v>22</v>
      </c>
      <c r="B800" s="122">
        <v>2220253312</v>
      </c>
      <c r="C800" s="123" t="s">
        <v>993</v>
      </c>
      <c r="D800" s="124" t="s">
        <v>1275</v>
      </c>
      <c r="E800" s="438" t="s">
        <v>1098</v>
      </c>
      <c r="F800" s="126">
        <v>36154</v>
      </c>
      <c r="G800" s="229" t="s">
        <v>969</v>
      </c>
      <c r="H800" s="230">
        <v>90</v>
      </c>
      <c r="I800" s="230">
        <v>88</v>
      </c>
      <c r="J800" s="32">
        <f t="shared" si="71"/>
        <v>89</v>
      </c>
      <c r="K800" s="33" t="str">
        <f t="shared" si="70"/>
        <v>TỐT</v>
      </c>
      <c r="L800" s="401"/>
      <c r="M800" s="357"/>
      <c r="N800" s="356"/>
      <c r="O800" s="150" t="s">
        <v>1290</v>
      </c>
    </row>
    <row r="801" spans="1:15" s="35" customFormat="1" ht="21.75" customHeight="1">
      <c r="A801" s="31">
        <f t="shared" si="69"/>
        <v>23</v>
      </c>
      <c r="B801" s="122">
        <v>2220253315</v>
      </c>
      <c r="C801" s="123" t="s">
        <v>990</v>
      </c>
      <c r="D801" s="124" t="s">
        <v>1022</v>
      </c>
      <c r="E801" s="438" t="s">
        <v>1099</v>
      </c>
      <c r="F801" s="126">
        <v>35848</v>
      </c>
      <c r="G801" s="229" t="s">
        <v>969</v>
      </c>
      <c r="H801" s="230">
        <v>85</v>
      </c>
      <c r="I801" s="230">
        <v>87</v>
      </c>
      <c r="J801" s="32">
        <f t="shared" si="71"/>
        <v>86</v>
      </c>
      <c r="K801" s="33" t="str">
        <f t="shared" si="70"/>
        <v>TỐT</v>
      </c>
      <c r="L801" s="401"/>
      <c r="M801" s="357"/>
      <c r="N801" s="356"/>
      <c r="O801" s="150" t="s">
        <v>1290</v>
      </c>
    </row>
    <row r="802" spans="1:15" s="35" customFormat="1" ht="21.75" customHeight="1">
      <c r="A802" s="31">
        <f t="shared" si="69"/>
        <v>24</v>
      </c>
      <c r="B802" s="122">
        <v>2220253318</v>
      </c>
      <c r="C802" s="123" t="s">
        <v>979</v>
      </c>
      <c r="D802" s="124" t="s">
        <v>1048</v>
      </c>
      <c r="E802" s="438" t="s">
        <v>989</v>
      </c>
      <c r="F802" s="126">
        <v>35944</v>
      </c>
      <c r="G802" s="229" t="s">
        <v>969</v>
      </c>
      <c r="H802" s="230">
        <v>87</v>
      </c>
      <c r="I802" s="230">
        <v>90</v>
      </c>
      <c r="J802" s="32">
        <f t="shared" si="71"/>
        <v>88.5</v>
      </c>
      <c r="K802" s="33" t="str">
        <f t="shared" si="70"/>
        <v>TỐT</v>
      </c>
      <c r="L802" s="401"/>
      <c r="M802" s="357"/>
      <c r="N802" s="356"/>
      <c r="O802" s="150" t="s">
        <v>1290</v>
      </c>
    </row>
    <row r="803" spans="1:15" s="35" customFormat="1" ht="21.75" customHeight="1">
      <c r="A803" s="31">
        <f t="shared" si="69"/>
        <v>25</v>
      </c>
      <c r="B803" s="122">
        <v>2220253319</v>
      </c>
      <c r="C803" s="123" t="s">
        <v>987</v>
      </c>
      <c r="D803" s="124" t="s">
        <v>1011</v>
      </c>
      <c r="E803" s="438" t="s">
        <v>1126</v>
      </c>
      <c r="F803" s="126">
        <v>36013</v>
      </c>
      <c r="G803" s="229" t="s">
        <v>969</v>
      </c>
      <c r="H803" s="230">
        <v>86</v>
      </c>
      <c r="I803" s="230">
        <v>85</v>
      </c>
      <c r="J803" s="32">
        <f t="shared" si="71"/>
        <v>85.5</v>
      </c>
      <c r="K803" s="33" t="str">
        <f t="shared" si="70"/>
        <v>TỐT</v>
      </c>
      <c r="L803" s="401"/>
      <c r="M803" s="357"/>
      <c r="N803" s="356"/>
      <c r="O803" s="150" t="s">
        <v>1290</v>
      </c>
    </row>
    <row r="804" spans="1:15" s="35" customFormat="1" ht="21.75" customHeight="1">
      <c r="A804" s="31">
        <f t="shared" si="69"/>
        <v>26</v>
      </c>
      <c r="B804" s="122">
        <v>2220253321</v>
      </c>
      <c r="C804" s="123" t="s">
        <v>990</v>
      </c>
      <c r="D804" s="124" t="s">
        <v>1128</v>
      </c>
      <c r="E804" s="438" t="s">
        <v>1276</v>
      </c>
      <c r="F804" s="126">
        <v>36114</v>
      </c>
      <c r="G804" s="229" t="s">
        <v>969</v>
      </c>
      <c r="H804" s="230">
        <v>89</v>
      </c>
      <c r="I804" s="230">
        <v>88</v>
      </c>
      <c r="J804" s="32">
        <f t="shared" si="71"/>
        <v>88.5</v>
      </c>
      <c r="K804" s="33" t="str">
        <f t="shared" si="70"/>
        <v>TỐT</v>
      </c>
      <c r="L804" s="401"/>
      <c r="M804" s="357"/>
      <c r="N804" s="462"/>
      <c r="O804" s="150" t="s">
        <v>1290</v>
      </c>
    </row>
    <row r="805" spans="1:15" s="35" customFormat="1" ht="21.75" customHeight="1">
      <c r="A805" s="31">
        <f t="shared" si="69"/>
        <v>27</v>
      </c>
      <c r="B805" s="342">
        <v>2220253322</v>
      </c>
      <c r="C805" s="123" t="s">
        <v>987</v>
      </c>
      <c r="D805" s="124" t="s">
        <v>1011</v>
      </c>
      <c r="E805" s="438" t="s">
        <v>1037</v>
      </c>
      <c r="F805" s="126">
        <v>36117</v>
      </c>
      <c r="G805" s="229" t="s">
        <v>969</v>
      </c>
      <c r="H805" s="230">
        <v>88</v>
      </c>
      <c r="I805" s="230">
        <v>0</v>
      </c>
      <c r="J805" s="32">
        <f t="shared" si="71"/>
        <v>44</v>
      </c>
      <c r="K805" s="33" t="str">
        <f t="shared" si="70"/>
        <v>YẾU</v>
      </c>
      <c r="L805" s="373" t="s">
        <v>1625</v>
      </c>
      <c r="M805" s="373" t="s">
        <v>1625</v>
      </c>
      <c r="N805" s="356" t="s">
        <v>1628</v>
      </c>
      <c r="O805" s="150" t="s">
        <v>1290</v>
      </c>
    </row>
    <row r="806" spans="1:15" s="35" customFormat="1" ht="21.75" customHeight="1">
      <c r="A806" s="31">
        <f t="shared" si="69"/>
        <v>28</v>
      </c>
      <c r="B806" s="122">
        <v>2220253323</v>
      </c>
      <c r="C806" s="123" t="s">
        <v>990</v>
      </c>
      <c r="D806" s="124" t="s">
        <v>1277</v>
      </c>
      <c r="E806" s="438" t="s">
        <v>1067</v>
      </c>
      <c r="F806" s="126">
        <v>36144</v>
      </c>
      <c r="G806" s="229" t="s">
        <v>969</v>
      </c>
      <c r="H806" s="230">
        <v>91</v>
      </c>
      <c r="I806" s="230">
        <v>87</v>
      </c>
      <c r="J806" s="32">
        <f t="shared" si="71"/>
        <v>89</v>
      </c>
      <c r="K806" s="33" t="str">
        <f t="shared" si="70"/>
        <v>TỐT</v>
      </c>
      <c r="L806" s="401"/>
      <c r="M806" s="357"/>
      <c r="N806" s="356"/>
      <c r="O806" s="150" t="s">
        <v>1290</v>
      </c>
    </row>
    <row r="807" spans="1:15" s="35" customFormat="1" ht="21.75" customHeight="1">
      <c r="A807" s="31">
        <f t="shared" si="69"/>
        <v>29</v>
      </c>
      <c r="B807" s="342">
        <v>2220253326</v>
      </c>
      <c r="C807" s="123" t="s">
        <v>990</v>
      </c>
      <c r="D807" s="124" t="s">
        <v>1228</v>
      </c>
      <c r="E807" s="438" t="s">
        <v>1083</v>
      </c>
      <c r="F807" s="126">
        <v>36048</v>
      </c>
      <c r="G807" s="229" t="s">
        <v>969</v>
      </c>
      <c r="H807" s="230">
        <v>0</v>
      </c>
      <c r="I807" s="230">
        <v>0</v>
      </c>
      <c r="J807" s="32">
        <f t="shared" si="71"/>
        <v>0</v>
      </c>
      <c r="K807" s="33" t="str">
        <f t="shared" si="70"/>
        <v>KÉM</v>
      </c>
      <c r="L807" s="373" t="s">
        <v>1625</v>
      </c>
      <c r="M807" s="373" t="s">
        <v>1625</v>
      </c>
      <c r="N807" s="454" t="s">
        <v>1278</v>
      </c>
      <c r="O807" s="150" t="s">
        <v>1290</v>
      </c>
    </row>
    <row r="808" spans="1:15" s="35" customFormat="1" ht="21.75" customHeight="1">
      <c r="A808" s="31">
        <f t="shared" si="69"/>
        <v>30</v>
      </c>
      <c r="B808" s="122">
        <v>2220253328</v>
      </c>
      <c r="C808" s="123" t="s">
        <v>1032</v>
      </c>
      <c r="D808" s="124" t="s">
        <v>1279</v>
      </c>
      <c r="E808" s="438" t="s">
        <v>1133</v>
      </c>
      <c r="F808" s="126">
        <v>35897</v>
      </c>
      <c r="G808" s="229" t="s">
        <v>969</v>
      </c>
      <c r="H808" s="230">
        <v>89</v>
      </c>
      <c r="I808" s="230">
        <v>88</v>
      </c>
      <c r="J808" s="32">
        <f t="shared" si="71"/>
        <v>88.5</v>
      </c>
      <c r="K808" s="33" t="str">
        <f t="shared" si="70"/>
        <v>TỐT</v>
      </c>
      <c r="L808" s="401"/>
      <c r="M808" s="357"/>
      <c r="N808" s="356"/>
      <c r="O808" s="150" t="s">
        <v>1290</v>
      </c>
    </row>
    <row r="809" spans="1:15" s="35" customFormat="1" ht="21.75" customHeight="1">
      <c r="A809" s="31">
        <f t="shared" si="69"/>
        <v>31</v>
      </c>
      <c r="B809" s="122">
        <v>2220253331</v>
      </c>
      <c r="C809" s="123" t="s">
        <v>997</v>
      </c>
      <c r="D809" s="124" t="s">
        <v>1280</v>
      </c>
      <c r="E809" s="438" t="s">
        <v>1023</v>
      </c>
      <c r="F809" s="126">
        <v>35896</v>
      </c>
      <c r="G809" s="229" t="s">
        <v>969</v>
      </c>
      <c r="H809" s="230">
        <v>86</v>
      </c>
      <c r="I809" s="230">
        <v>85</v>
      </c>
      <c r="J809" s="32">
        <f t="shared" si="71"/>
        <v>85.5</v>
      </c>
      <c r="K809" s="33" t="str">
        <f t="shared" si="70"/>
        <v>TỐT</v>
      </c>
      <c r="L809" s="401"/>
      <c r="M809" s="357"/>
      <c r="N809" s="356"/>
      <c r="O809" s="150" t="s">
        <v>1290</v>
      </c>
    </row>
    <row r="810" spans="1:15" s="35" customFormat="1" ht="21.75" customHeight="1">
      <c r="A810" s="31">
        <f t="shared" si="69"/>
        <v>32</v>
      </c>
      <c r="B810" s="122">
        <v>2220253332</v>
      </c>
      <c r="C810" s="123" t="s">
        <v>1019</v>
      </c>
      <c r="D810" s="124" t="s">
        <v>1011</v>
      </c>
      <c r="E810" s="438" t="s">
        <v>1281</v>
      </c>
      <c r="F810" s="126">
        <v>35846</v>
      </c>
      <c r="G810" s="229" t="s">
        <v>969</v>
      </c>
      <c r="H810" s="230">
        <v>88</v>
      </c>
      <c r="I810" s="230">
        <v>85</v>
      </c>
      <c r="J810" s="32">
        <f t="shared" si="71"/>
        <v>86.5</v>
      </c>
      <c r="K810" s="33" t="str">
        <f t="shared" si="70"/>
        <v>TỐT</v>
      </c>
      <c r="L810" s="401"/>
      <c r="M810" s="357"/>
      <c r="N810" s="356"/>
      <c r="O810" s="150" t="s">
        <v>1290</v>
      </c>
    </row>
    <row r="811" spans="1:15" s="35" customFormat="1" ht="21.75" customHeight="1">
      <c r="A811" s="31">
        <f t="shared" si="69"/>
        <v>33</v>
      </c>
      <c r="B811" s="122">
        <v>2220253333</v>
      </c>
      <c r="C811" s="123" t="s">
        <v>1282</v>
      </c>
      <c r="D811" s="124" t="s">
        <v>1006</v>
      </c>
      <c r="E811" s="438" t="s">
        <v>1023</v>
      </c>
      <c r="F811" s="126">
        <v>35992</v>
      </c>
      <c r="G811" s="229" t="s">
        <v>969</v>
      </c>
      <c r="H811" s="230">
        <v>87</v>
      </c>
      <c r="I811" s="230">
        <v>84</v>
      </c>
      <c r="J811" s="32">
        <f t="shared" si="71"/>
        <v>85.5</v>
      </c>
      <c r="K811" s="33" t="str">
        <f t="shared" ref="K811:K842" si="72">IF(J811&gt;=90,"X SẮC",IF(J811&gt;=80,"TỐT",IF(J811&gt;=65,"KHÁ",IF(J811&gt;=50,"T. BÌNH",IF(J811&gt;=35,"YẾU","KÉM")))))</f>
        <v>TỐT</v>
      </c>
      <c r="L811" s="401"/>
      <c r="M811" s="357"/>
      <c r="N811" s="356"/>
      <c r="O811" s="150" t="s">
        <v>1290</v>
      </c>
    </row>
    <row r="812" spans="1:15" s="35" customFormat="1" ht="21.75" customHeight="1">
      <c r="A812" s="31">
        <f t="shared" si="69"/>
        <v>34</v>
      </c>
      <c r="B812" s="122">
        <v>2220253335</v>
      </c>
      <c r="C812" s="123" t="s">
        <v>990</v>
      </c>
      <c r="D812" s="124" t="s">
        <v>1011</v>
      </c>
      <c r="E812" s="438" t="s">
        <v>1037</v>
      </c>
      <c r="F812" s="126">
        <v>35880</v>
      </c>
      <c r="G812" s="229" t="s">
        <v>969</v>
      </c>
      <c r="H812" s="230">
        <v>91</v>
      </c>
      <c r="I812" s="230">
        <v>85</v>
      </c>
      <c r="J812" s="32">
        <f t="shared" si="71"/>
        <v>88</v>
      </c>
      <c r="K812" s="33" t="str">
        <f t="shared" si="72"/>
        <v>TỐT</v>
      </c>
      <c r="L812" s="401"/>
      <c r="M812" s="357"/>
      <c r="N812" s="356"/>
      <c r="O812" s="150" t="s">
        <v>1290</v>
      </c>
    </row>
    <row r="813" spans="1:15" s="35" customFormat="1" ht="21.75" customHeight="1">
      <c r="A813" s="31">
        <f t="shared" si="69"/>
        <v>35</v>
      </c>
      <c r="B813" s="122">
        <v>2220253336</v>
      </c>
      <c r="C813" s="123" t="s">
        <v>983</v>
      </c>
      <c r="D813" s="124" t="s">
        <v>1097</v>
      </c>
      <c r="E813" s="438" t="s">
        <v>1228</v>
      </c>
      <c r="F813" s="126">
        <v>35801</v>
      </c>
      <c r="G813" s="229" t="s">
        <v>969</v>
      </c>
      <c r="H813" s="230">
        <v>89</v>
      </c>
      <c r="I813" s="230">
        <v>87</v>
      </c>
      <c r="J813" s="32">
        <f t="shared" ref="J813:J844" si="73">(H813+I813)/2</f>
        <v>88</v>
      </c>
      <c r="K813" s="33" t="str">
        <f t="shared" si="72"/>
        <v>TỐT</v>
      </c>
      <c r="L813" s="401"/>
      <c r="M813" s="357"/>
      <c r="N813" s="356"/>
      <c r="O813" s="150" t="s">
        <v>1290</v>
      </c>
    </row>
    <row r="814" spans="1:15" s="35" customFormat="1" ht="21.75" customHeight="1">
      <c r="A814" s="31">
        <f t="shared" si="69"/>
        <v>36</v>
      </c>
      <c r="B814" s="122">
        <v>2220253340</v>
      </c>
      <c r="C814" s="123" t="s">
        <v>990</v>
      </c>
      <c r="D814" s="124" t="s">
        <v>1047</v>
      </c>
      <c r="E814" s="438" t="s">
        <v>1015</v>
      </c>
      <c r="F814" s="126">
        <v>35918</v>
      </c>
      <c r="G814" s="229" t="s">
        <v>969</v>
      </c>
      <c r="H814" s="230">
        <v>90</v>
      </c>
      <c r="I814" s="230">
        <v>87</v>
      </c>
      <c r="J814" s="32">
        <f t="shared" si="73"/>
        <v>88.5</v>
      </c>
      <c r="K814" s="33" t="str">
        <f t="shared" si="72"/>
        <v>TỐT</v>
      </c>
      <c r="L814" s="401"/>
      <c r="M814" s="357"/>
      <c r="N814" s="356"/>
      <c r="O814" s="150" t="s">
        <v>1290</v>
      </c>
    </row>
    <row r="815" spans="1:15" s="35" customFormat="1" ht="21.75" customHeight="1">
      <c r="A815" s="31">
        <f t="shared" si="69"/>
        <v>37</v>
      </c>
      <c r="B815" s="122">
        <v>2220253347</v>
      </c>
      <c r="C815" s="123" t="s">
        <v>990</v>
      </c>
      <c r="D815" s="124" t="s">
        <v>984</v>
      </c>
      <c r="E815" s="438" t="s">
        <v>1283</v>
      </c>
      <c r="F815" s="126">
        <v>36026</v>
      </c>
      <c r="G815" s="229" t="s">
        <v>969</v>
      </c>
      <c r="H815" s="230">
        <v>91</v>
      </c>
      <c r="I815" s="230">
        <v>87</v>
      </c>
      <c r="J815" s="32">
        <f t="shared" si="73"/>
        <v>89</v>
      </c>
      <c r="K815" s="33" t="str">
        <f t="shared" si="72"/>
        <v>TỐT</v>
      </c>
      <c r="L815" s="401"/>
      <c r="M815" s="357"/>
      <c r="N815" s="356"/>
      <c r="O815" s="150" t="s">
        <v>1290</v>
      </c>
    </row>
    <row r="816" spans="1:15" s="35" customFormat="1" ht="21.75" customHeight="1">
      <c r="A816" s="31">
        <f t="shared" si="69"/>
        <v>38</v>
      </c>
      <c r="B816" s="122">
        <v>2220253348</v>
      </c>
      <c r="C816" s="123" t="s">
        <v>979</v>
      </c>
      <c r="D816" s="124" t="s">
        <v>1284</v>
      </c>
      <c r="E816" s="438" t="s">
        <v>1285</v>
      </c>
      <c r="F816" s="126">
        <v>35996</v>
      </c>
      <c r="G816" s="229" t="s">
        <v>969</v>
      </c>
      <c r="H816" s="230">
        <v>88</v>
      </c>
      <c r="I816" s="230">
        <v>85</v>
      </c>
      <c r="J816" s="32">
        <f t="shared" si="73"/>
        <v>86.5</v>
      </c>
      <c r="K816" s="33" t="str">
        <f t="shared" si="72"/>
        <v>TỐT</v>
      </c>
      <c r="L816" s="401"/>
      <c r="M816" s="357"/>
      <c r="N816" s="356"/>
      <c r="O816" s="150" t="s">
        <v>1290</v>
      </c>
    </row>
    <row r="817" spans="1:15" s="35" customFormat="1" ht="21.75" customHeight="1">
      <c r="A817" s="31">
        <f t="shared" si="69"/>
        <v>39</v>
      </c>
      <c r="B817" s="122">
        <v>2220255210</v>
      </c>
      <c r="C817" s="123" t="s">
        <v>979</v>
      </c>
      <c r="D817" s="124" t="s">
        <v>1069</v>
      </c>
      <c r="E817" s="438" t="s">
        <v>981</v>
      </c>
      <c r="F817" s="126">
        <v>35828</v>
      </c>
      <c r="G817" s="229" t="s">
        <v>638</v>
      </c>
      <c r="H817" s="230">
        <v>87</v>
      </c>
      <c r="I817" s="230">
        <v>88</v>
      </c>
      <c r="J817" s="32">
        <f t="shared" si="73"/>
        <v>87.5</v>
      </c>
      <c r="K817" s="33" t="str">
        <f t="shared" si="72"/>
        <v>TỐT</v>
      </c>
      <c r="L817" s="401"/>
      <c r="M817" s="357"/>
      <c r="N817" s="356"/>
      <c r="O817" s="150" t="s">
        <v>1320</v>
      </c>
    </row>
    <row r="818" spans="1:15" s="35" customFormat="1" ht="21.75" customHeight="1">
      <c r="A818" s="31">
        <f t="shared" si="69"/>
        <v>40</v>
      </c>
      <c r="B818" s="122">
        <v>2220255211</v>
      </c>
      <c r="C818" s="123" t="s">
        <v>987</v>
      </c>
      <c r="D818" s="124" t="s">
        <v>1108</v>
      </c>
      <c r="E818" s="438" t="s">
        <v>981</v>
      </c>
      <c r="F818" s="126">
        <v>35911</v>
      </c>
      <c r="G818" s="229" t="s">
        <v>638</v>
      </c>
      <c r="H818" s="230">
        <v>83</v>
      </c>
      <c r="I818" s="230">
        <v>88</v>
      </c>
      <c r="J818" s="32">
        <f t="shared" si="73"/>
        <v>85.5</v>
      </c>
      <c r="K818" s="33" t="str">
        <f t="shared" si="72"/>
        <v>TỐT</v>
      </c>
      <c r="L818" s="401"/>
      <c r="M818" s="357"/>
      <c r="N818" s="356"/>
      <c r="O818" s="150" t="s">
        <v>1320</v>
      </c>
    </row>
    <row r="819" spans="1:15" s="35" customFormat="1" ht="21.75" customHeight="1">
      <c r="A819" s="31">
        <f t="shared" si="69"/>
        <v>41</v>
      </c>
      <c r="B819" s="122">
        <v>2220255217</v>
      </c>
      <c r="C819" s="123" t="s">
        <v>1019</v>
      </c>
      <c r="D819" s="124" t="s">
        <v>1001</v>
      </c>
      <c r="E819" s="438" t="s">
        <v>1002</v>
      </c>
      <c r="F819" s="126">
        <v>36022</v>
      </c>
      <c r="G819" s="229" t="s">
        <v>970</v>
      </c>
      <c r="H819" s="230">
        <v>87</v>
      </c>
      <c r="I819" s="230">
        <v>88</v>
      </c>
      <c r="J819" s="32">
        <f t="shared" si="73"/>
        <v>87.5</v>
      </c>
      <c r="K819" s="33" t="str">
        <f t="shared" si="72"/>
        <v>TỐT</v>
      </c>
      <c r="L819" s="401"/>
      <c r="M819" s="357"/>
      <c r="N819" s="356"/>
      <c r="O819" s="150" t="s">
        <v>1391</v>
      </c>
    </row>
    <row r="820" spans="1:15" s="35" customFormat="1" ht="21.75" customHeight="1">
      <c r="A820" s="31">
        <f t="shared" si="69"/>
        <v>42</v>
      </c>
      <c r="B820" s="122">
        <v>2220255220</v>
      </c>
      <c r="C820" s="123" t="s">
        <v>990</v>
      </c>
      <c r="D820" s="124" t="s">
        <v>1058</v>
      </c>
      <c r="E820" s="438" t="s">
        <v>1163</v>
      </c>
      <c r="F820" s="126">
        <v>35887</v>
      </c>
      <c r="G820" s="229" t="s">
        <v>970</v>
      </c>
      <c r="H820" s="230">
        <v>87</v>
      </c>
      <c r="I820" s="230">
        <v>88</v>
      </c>
      <c r="J820" s="32">
        <f t="shared" si="73"/>
        <v>87.5</v>
      </c>
      <c r="K820" s="33" t="str">
        <f t="shared" si="72"/>
        <v>TỐT</v>
      </c>
      <c r="L820" s="401"/>
      <c r="M820" s="357"/>
      <c r="N820" s="356"/>
      <c r="O820" s="150" t="s">
        <v>1391</v>
      </c>
    </row>
    <row r="821" spans="1:15" s="35" customFormat="1" ht="21.75" customHeight="1">
      <c r="A821" s="31">
        <f t="shared" si="69"/>
        <v>43</v>
      </c>
      <c r="B821" s="122">
        <v>2220255221</v>
      </c>
      <c r="C821" s="123" t="s">
        <v>1198</v>
      </c>
      <c r="D821" s="124" t="s">
        <v>1221</v>
      </c>
      <c r="E821" s="438" t="s">
        <v>1133</v>
      </c>
      <c r="F821" s="126">
        <v>36103</v>
      </c>
      <c r="G821" s="229" t="s">
        <v>638</v>
      </c>
      <c r="H821" s="230">
        <v>87</v>
      </c>
      <c r="I821" s="230">
        <v>87</v>
      </c>
      <c r="J821" s="32">
        <f t="shared" si="73"/>
        <v>87</v>
      </c>
      <c r="K821" s="33" t="str">
        <f t="shared" si="72"/>
        <v>TỐT</v>
      </c>
      <c r="L821" s="401"/>
      <c r="M821" s="357"/>
      <c r="N821" s="356"/>
      <c r="O821" s="150" t="s">
        <v>1320</v>
      </c>
    </row>
    <row r="822" spans="1:15" s="35" customFormat="1" ht="21.75" customHeight="1">
      <c r="A822" s="31">
        <f t="shared" si="69"/>
        <v>44</v>
      </c>
      <c r="B822" s="122">
        <v>2220255222</v>
      </c>
      <c r="C822" s="123" t="s">
        <v>987</v>
      </c>
      <c r="D822" s="124" t="s">
        <v>1047</v>
      </c>
      <c r="E822" s="438" t="s">
        <v>1018</v>
      </c>
      <c r="F822" s="126">
        <v>35826</v>
      </c>
      <c r="G822" s="229" t="s">
        <v>970</v>
      </c>
      <c r="H822" s="230">
        <v>77</v>
      </c>
      <c r="I822" s="230">
        <v>88</v>
      </c>
      <c r="J822" s="32">
        <f t="shared" si="73"/>
        <v>82.5</v>
      </c>
      <c r="K822" s="33" t="str">
        <f t="shared" si="72"/>
        <v>TỐT</v>
      </c>
      <c r="L822" s="401"/>
      <c r="M822" s="357"/>
      <c r="N822" s="356"/>
      <c r="O822" s="150" t="s">
        <v>1391</v>
      </c>
    </row>
    <row r="823" spans="1:15" s="35" customFormat="1" ht="21.75" customHeight="1">
      <c r="A823" s="31">
        <f t="shared" si="69"/>
        <v>45</v>
      </c>
      <c r="B823" s="122">
        <v>2220255226</v>
      </c>
      <c r="C823" s="123" t="s">
        <v>997</v>
      </c>
      <c r="D823" s="124" t="s">
        <v>988</v>
      </c>
      <c r="E823" s="438" t="s">
        <v>1237</v>
      </c>
      <c r="F823" s="126">
        <v>35969</v>
      </c>
      <c r="G823" s="229" t="s">
        <v>638</v>
      </c>
      <c r="H823" s="230">
        <v>87</v>
      </c>
      <c r="I823" s="230">
        <v>85</v>
      </c>
      <c r="J823" s="32">
        <f t="shared" si="73"/>
        <v>86</v>
      </c>
      <c r="K823" s="33" t="str">
        <f t="shared" si="72"/>
        <v>TỐT</v>
      </c>
      <c r="L823" s="401"/>
      <c r="M823" s="357"/>
      <c r="N823" s="356"/>
      <c r="O823" s="150" t="s">
        <v>1320</v>
      </c>
    </row>
    <row r="824" spans="1:15" s="35" customFormat="1" ht="21.75" customHeight="1">
      <c r="A824" s="31">
        <f t="shared" si="69"/>
        <v>46</v>
      </c>
      <c r="B824" s="122">
        <v>2220255227</v>
      </c>
      <c r="C824" s="123" t="s">
        <v>979</v>
      </c>
      <c r="D824" s="124" t="s">
        <v>1027</v>
      </c>
      <c r="E824" s="438" t="s">
        <v>1021</v>
      </c>
      <c r="F824" s="126">
        <v>36030</v>
      </c>
      <c r="G824" s="229" t="s">
        <v>638</v>
      </c>
      <c r="H824" s="230">
        <v>85</v>
      </c>
      <c r="I824" s="230">
        <v>87</v>
      </c>
      <c r="J824" s="32">
        <f t="shared" si="73"/>
        <v>86</v>
      </c>
      <c r="K824" s="33" t="str">
        <f t="shared" si="72"/>
        <v>TỐT</v>
      </c>
      <c r="L824" s="401"/>
      <c r="M824" s="357"/>
      <c r="N824" s="356"/>
      <c r="O824" s="150" t="s">
        <v>1320</v>
      </c>
    </row>
    <row r="825" spans="1:15" s="35" customFormat="1" ht="21.75" customHeight="1">
      <c r="A825" s="31">
        <f t="shared" si="69"/>
        <v>47</v>
      </c>
      <c r="B825" s="122">
        <v>2220255228</v>
      </c>
      <c r="C825" s="123" t="s">
        <v>990</v>
      </c>
      <c r="D825" s="124" t="s">
        <v>1022</v>
      </c>
      <c r="E825" s="438" t="s">
        <v>1021</v>
      </c>
      <c r="F825" s="126">
        <v>36159</v>
      </c>
      <c r="G825" s="229" t="s">
        <v>638</v>
      </c>
      <c r="H825" s="230">
        <v>87</v>
      </c>
      <c r="I825" s="230">
        <v>87</v>
      </c>
      <c r="J825" s="32">
        <f t="shared" si="73"/>
        <v>87</v>
      </c>
      <c r="K825" s="33" t="str">
        <f t="shared" si="72"/>
        <v>TỐT</v>
      </c>
      <c r="L825" s="401"/>
      <c r="M825" s="357"/>
      <c r="N825" s="356"/>
      <c r="O825" s="150" t="s">
        <v>1320</v>
      </c>
    </row>
    <row r="826" spans="1:15" s="35" customFormat="1" ht="21.75" customHeight="1">
      <c r="A826" s="31">
        <f t="shared" si="69"/>
        <v>48</v>
      </c>
      <c r="B826" s="342">
        <v>2220255240</v>
      </c>
      <c r="C826" s="123" t="s">
        <v>979</v>
      </c>
      <c r="D826" s="124" t="s">
        <v>1011</v>
      </c>
      <c r="E826" s="438" t="s">
        <v>1177</v>
      </c>
      <c r="F826" s="126">
        <v>35799</v>
      </c>
      <c r="G826" s="229" t="s">
        <v>638</v>
      </c>
      <c r="H826" s="230">
        <v>0</v>
      </c>
      <c r="I826" s="230">
        <v>0</v>
      </c>
      <c r="J826" s="32">
        <f t="shared" si="73"/>
        <v>0</v>
      </c>
      <c r="K826" s="33" t="str">
        <f t="shared" si="72"/>
        <v>KÉM</v>
      </c>
      <c r="L826" s="373" t="s">
        <v>1625</v>
      </c>
      <c r="M826" s="373" t="s">
        <v>1625</v>
      </c>
      <c r="N826" s="356" t="s">
        <v>1306</v>
      </c>
      <c r="O826" s="150" t="s">
        <v>1320</v>
      </c>
    </row>
    <row r="827" spans="1:15" s="35" customFormat="1" ht="21.75" customHeight="1">
      <c r="A827" s="31">
        <f t="shared" si="69"/>
        <v>49</v>
      </c>
      <c r="B827" s="122">
        <v>2220255241</v>
      </c>
      <c r="C827" s="123" t="s">
        <v>987</v>
      </c>
      <c r="D827" s="124" t="s">
        <v>1011</v>
      </c>
      <c r="E827" s="438" t="s">
        <v>1177</v>
      </c>
      <c r="F827" s="126">
        <v>35896</v>
      </c>
      <c r="G827" s="229" t="s">
        <v>970</v>
      </c>
      <c r="H827" s="230">
        <v>87</v>
      </c>
      <c r="I827" s="230">
        <v>88</v>
      </c>
      <c r="J827" s="32">
        <f t="shared" si="73"/>
        <v>87.5</v>
      </c>
      <c r="K827" s="33" t="str">
        <f t="shared" si="72"/>
        <v>TỐT</v>
      </c>
      <c r="L827" s="401"/>
      <c r="M827" s="357"/>
      <c r="N827" s="356"/>
      <c r="O827" s="150" t="s">
        <v>1391</v>
      </c>
    </row>
    <row r="828" spans="1:15" s="35" customFormat="1" ht="21.75" customHeight="1">
      <c r="A828" s="31">
        <f t="shared" si="69"/>
        <v>50</v>
      </c>
      <c r="B828" s="122">
        <v>2220255245</v>
      </c>
      <c r="C828" s="123" t="s">
        <v>993</v>
      </c>
      <c r="D828" s="124" t="s">
        <v>1011</v>
      </c>
      <c r="E828" s="438" t="s">
        <v>1040</v>
      </c>
      <c r="F828" s="126">
        <v>36082</v>
      </c>
      <c r="G828" s="229" t="s">
        <v>638</v>
      </c>
      <c r="H828" s="230">
        <v>87</v>
      </c>
      <c r="I828" s="230">
        <v>87</v>
      </c>
      <c r="J828" s="32">
        <f t="shared" si="73"/>
        <v>87</v>
      </c>
      <c r="K828" s="33" t="str">
        <f t="shared" si="72"/>
        <v>TỐT</v>
      </c>
      <c r="L828" s="401"/>
      <c r="M828" s="357"/>
      <c r="N828" s="356"/>
      <c r="O828" s="150" t="s">
        <v>1320</v>
      </c>
    </row>
    <row r="829" spans="1:15" s="35" customFormat="1" ht="21.75" customHeight="1">
      <c r="A829" s="31">
        <f t="shared" si="69"/>
        <v>51</v>
      </c>
      <c r="B829" s="122">
        <v>2220255246</v>
      </c>
      <c r="C829" s="123" t="s">
        <v>990</v>
      </c>
      <c r="D829" s="124" t="s">
        <v>1011</v>
      </c>
      <c r="E829" s="438" t="s">
        <v>1042</v>
      </c>
      <c r="F829" s="126">
        <v>35895</v>
      </c>
      <c r="G829" s="229" t="s">
        <v>638</v>
      </c>
      <c r="H829" s="230">
        <v>87</v>
      </c>
      <c r="I829" s="230">
        <v>97</v>
      </c>
      <c r="J829" s="32">
        <f t="shared" si="73"/>
        <v>92</v>
      </c>
      <c r="K829" s="33" t="str">
        <f t="shared" si="72"/>
        <v>X SẮC</v>
      </c>
      <c r="L829" s="401"/>
      <c r="M829" s="357"/>
      <c r="N829" s="356"/>
      <c r="O829" s="150" t="s">
        <v>1320</v>
      </c>
    </row>
    <row r="830" spans="1:15" s="35" customFormat="1" ht="21.75" customHeight="1">
      <c r="A830" s="31">
        <f t="shared" si="69"/>
        <v>52</v>
      </c>
      <c r="B830" s="122">
        <v>2220255247</v>
      </c>
      <c r="C830" s="123" t="s">
        <v>990</v>
      </c>
      <c r="D830" s="124" t="s">
        <v>986</v>
      </c>
      <c r="E830" s="438" t="s">
        <v>1244</v>
      </c>
      <c r="F830" s="126">
        <v>36021</v>
      </c>
      <c r="G830" s="229" t="s">
        <v>638</v>
      </c>
      <c r="H830" s="230">
        <v>97</v>
      </c>
      <c r="I830" s="230">
        <v>87</v>
      </c>
      <c r="J830" s="32">
        <f t="shared" si="73"/>
        <v>92</v>
      </c>
      <c r="K830" s="33" t="str">
        <f t="shared" si="72"/>
        <v>X SẮC</v>
      </c>
      <c r="L830" s="401"/>
      <c r="M830" s="357"/>
      <c r="N830" s="356"/>
      <c r="O830" s="150" t="s">
        <v>1320</v>
      </c>
    </row>
    <row r="831" spans="1:15" s="35" customFormat="1" ht="21.75" customHeight="1">
      <c r="A831" s="31">
        <f t="shared" si="69"/>
        <v>53</v>
      </c>
      <c r="B831" s="122">
        <v>2220255249</v>
      </c>
      <c r="C831" s="123" t="s">
        <v>979</v>
      </c>
      <c r="D831" s="124" t="s">
        <v>1376</v>
      </c>
      <c r="E831" s="438" t="s">
        <v>1045</v>
      </c>
      <c r="F831" s="126">
        <v>35940</v>
      </c>
      <c r="G831" s="229" t="s">
        <v>970</v>
      </c>
      <c r="H831" s="230">
        <v>87</v>
      </c>
      <c r="I831" s="230">
        <v>86</v>
      </c>
      <c r="J831" s="32">
        <f t="shared" si="73"/>
        <v>86.5</v>
      </c>
      <c r="K831" s="33" t="str">
        <f t="shared" si="72"/>
        <v>TỐT</v>
      </c>
      <c r="L831" s="401"/>
      <c r="M831" s="357"/>
      <c r="N831" s="356"/>
      <c r="O831" s="150" t="s">
        <v>1391</v>
      </c>
    </row>
    <row r="832" spans="1:15" s="35" customFormat="1" ht="21.75" customHeight="1">
      <c r="A832" s="31">
        <f t="shared" si="69"/>
        <v>54</v>
      </c>
      <c r="B832" s="342">
        <v>2220255256</v>
      </c>
      <c r="C832" s="123" t="s">
        <v>1198</v>
      </c>
      <c r="D832" s="124" t="s">
        <v>1108</v>
      </c>
      <c r="E832" s="438" t="s">
        <v>1059</v>
      </c>
      <c r="F832" s="126">
        <v>35837</v>
      </c>
      <c r="G832" s="229" t="s">
        <v>638</v>
      </c>
      <c r="H832" s="230">
        <v>87</v>
      </c>
      <c r="I832" s="230">
        <v>0</v>
      </c>
      <c r="J832" s="32">
        <f t="shared" si="73"/>
        <v>43.5</v>
      </c>
      <c r="K832" s="33" t="str">
        <f t="shared" si="72"/>
        <v>YẾU</v>
      </c>
      <c r="L832" s="373" t="s">
        <v>1625</v>
      </c>
      <c r="M832" s="373" t="s">
        <v>1625</v>
      </c>
      <c r="N832" s="356" t="s">
        <v>1306</v>
      </c>
      <c r="O832" s="150" t="s">
        <v>1320</v>
      </c>
    </row>
    <row r="833" spans="1:15" s="35" customFormat="1" ht="21.75" customHeight="1">
      <c r="A833" s="31">
        <f t="shared" si="69"/>
        <v>55</v>
      </c>
      <c r="B833" s="342">
        <v>2220255260</v>
      </c>
      <c r="C833" s="123" t="s">
        <v>993</v>
      </c>
      <c r="D833" s="124" t="s">
        <v>1307</v>
      </c>
      <c r="E833" s="438" t="s">
        <v>988</v>
      </c>
      <c r="F833" s="126">
        <v>36143</v>
      </c>
      <c r="G833" s="229" t="s">
        <v>638</v>
      </c>
      <c r="H833" s="230">
        <v>77</v>
      </c>
      <c r="I833" s="230">
        <v>0</v>
      </c>
      <c r="J833" s="32">
        <f t="shared" si="73"/>
        <v>38.5</v>
      </c>
      <c r="K833" s="33" t="str">
        <f t="shared" si="72"/>
        <v>YẾU</v>
      </c>
      <c r="L833" s="401" t="s">
        <v>1653</v>
      </c>
      <c r="M833" s="357" t="s">
        <v>1144</v>
      </c>
      <c r="N833" s="356" t="s">
        <v>1631</v>
      </c>
      <c r="O833" s="150" t="s">
        <v>1320</v>
      </c>
    </row>
    <row r="834" spans="1:15" s="35" customFormat="1" ht="21.75" customHeight="1">
      <c r="A834" s="31">
        <f t="shared" si="69"/>
        <v>56</v>
      </c>
      <c r="B834" s="122">
        <v>2220255265</v>
      </c>
      <c r="C834" s="123" t="s">
        <v>979</v>
      </c>
      <c r="D834" s="124" t="s">
        <v>1177</v>
      </c>
      <c r="E834" s="438" t="s">
        <v>1067</v>
      </c>
      <c r="F834" s="126">
        <v>35956</v>
      </c>
      <c r="G834" s="229" t="s">
        <v>970</v>
      </c>
      <c r="H834" s="230">
        <v>87</v>
      </c>
      <c r="I834" s="230">
        <v>88</v>
      </c>
      <c r="J834" s="32">
        <f t="shared" si="73"/>
        <v>87.5</v>
      </c>
      <c r="K834" s="33" t="str">
        <f t="shared" si="72"/>
        <v>TỐT</v>
      </c>
      <c r="L834" s="401"/>
      <c r="M834" s="357"/>
      <c r="N834" s="356"/>
      <c r="O834" s="150" t="s">
        <v>1391</v>
      </c>
    </row>
    <row r="835" spans="1:15" s="35" customFormat="1" ht="21.75" customHeight="1">
      <c r="A835" s="31">
        <f t="shared" si="69"/>
        <v>57</v>
      </c>
      <c r="B835" s="122">
        <v>2220255266</v>
      </c>
      <c r="C835" s="123" t="s">
        <v>1245</v>
      </c>
      <c r="D835" s="124" t="s">
        <v>1011</v>
      </c>
      <c r="E835" s="438" t="s">
        <v>1067</v>
      </c>
      <c r="F835" s="126">
        <v>35940</v>
      </c>
      <c r="G835" s="229" t="s">
        <v>970</v>
      </c>
      <c r="H835" s="230">
        <v>87</v>
      </c>
      <c r="I835" s="230">
        <v>88</v>
      </c>
      <c r="J835" s="32">
        <f t="shared" si="73"/>
        <v>87.5</v>
      </c>
      <c r="K835" s="33" t="str">
        <f t="shared" si="72"/>
        <v>TỐT</v>
      </c>
      <c r="L835" s="401"/>
      <c r="M835" s="357"/>
      <c r="N835" s="356"/>
      <c r="O835" s="150" t="s">
        <v>1391</v>
      </c>
    </row>
    <row r="836" spans="1:15" s="35" customFormat="1" ht="21.75" customHeight="1">
      <c r="A836" s="31">
        <f t="shared" si="69"/>
        <v>58</v>
      </c>
      <c r="B836" s="122">
        <v>2220255267</v>
      </c>
      <c r="C836" s="123" t="s">
        <v>990</v>
      </c>
      <c r="D836" s="124" t="s">
        <v>1011</v>
      </c>
      <c r="E836" s="438" t="s">
        <v>1067</v>
      </c>
      <c r="F836" s="126">
        <v>35846</v>
      </c>
      <c r="G836" s="229" t="s">
        <v>970</v>
      </c>
      <c r="H836" s="230">
        <v>87</v>
      </c>
      <c r="I836" s="230">
        <v>87</v>
      </c>
      <c r="J836" s="32">
        <f t="shared" si="73"/>
        <v>87</v>
      </c>
      <c r="K836" s="33" t="str">
        <f t="shared" si="72"/>
        <v>TỐT</v>
      </c>
      <c r="L836" s="401"/>
      <c r="M836" s="357"/>
      <c r="N836" s="356"/>
      <c r="O836" s="150" t="s">
        <v>1391</v>
      </c>
    </row>
    <row r="837" spans="1:15" s="35" customFormat="1" ht="21.75" customHeight="1">
      <c r="A837" s="31">
        <f t="shared" si="69"/>
        <v>59</v>
      </c>
      <c r="B837" s="122">
        <v>2220255268</v>
      </c>
      <c r="C837" s="123" t="s">
        <v>987</v>
      </c>
      <c r="D837" s="124" t="s">
        <v>1128</v>
      </c>
      <c r="E837" s="438" t="s">
        <v>1183</v>
      </c>
      <c r="F837" s="126">
        <v>36016</v>
      </c>
      <c r="G837" s="229" t="s">
        <v>638</v>
      </c>
      <c r="H837" s="230">
        <v>77</v>
      </c>
      <c r="I837" s="230">
        <v>87</v>
      </c>
      <c r="J837" s="32">
        <f t="shared" si="73"/>
        <v>82</v>
      </c>
      <c r="K837" s="33" t="str">
        <f t="shared" si="72"/>
        <v>TỐT</v>
      </c>
      <c r="L837" s="401"/>
      <c r="M837" s="357"/>
      <c r="N837" s="356"/>
      <c r="O837" s="150" t="s">
        <v>1320</v>
      </c>
    </row>
    <row r="838" spans="1:15" s="35" customFormat="1" ht="21.75" customHeight="1">
      <c r="A838" s="31">
        <f t="shared" si="69"/>
        <v>60</v>
      </c>
      <c r="B838" s="122">
        <v>2220255269</v>
      </c>
      <c r="C838" s="123" t="s">
        <v>990</v>
      </c>
      <c r="D838" s="124" t="s">
        <v>1128</v>
      </c>
      <c r="E838" s="438" t="s">
        <v>1183</v>
      </c>
      <c r="F838" s="126">
        <v>36115</v>
      </c>
      <c r="G838" s="229" t="s">
        <v>970</v>
      </c>
      <c r="H838" s="230">
        <v>77</v>
      </c>
      <c r="I838" s="230">
        <v>88</v>
      </c>
      <c r="J838" s="32">
        <f t="shared" si="73"/>
        <v>82.5</v>
      </c>
      <c r="K838" s="33" t="str">
        <f t="shared" si="72"/>
        <v>TỐT</v>
      </c>
      <c r="L838" s="401"/>
      <c r="M838" s="357"/>
      <c r="N838" s="356"/>
      <c r="O838" s="150" t="s">
        <v>1391</v>
      </c>
    </row>
    <row r="839" spans="1:15" s="35" customFormat="1" ht="21.75" customHeight="1">
      <c r="A839" s="31">
        <f t="shared" si="69"/>
        <v>61</v>
      </c>
      <c r="B839" s="122">
        <v>2220255273</v>
      </c>
      <c r="C839" s="123" t="s">
        <v>1019</v>
      </c>
      <c r="D839" s="124" t="s">
        <v>1240</v>
      </c>
      <c r="E839" s="438" t="s">
        <v>982</v>
      </c>
      <c r="F839" s="126">
        <v>35992</v>
      </c>
      <c r="G839" s="229" t="s">
        <v>638</v>
      </c>
      <c r="H839" s="230">
        <v>87</v>
      </c>
      <c r="I839" s="230">
        <v>86</v>
      </c>
      <c r="J839" s="32">
        <f t="shared" si="73"/>
        <v>86.5</v>
      </c>
      <c r="K839" s="33" t="str">
        <f t="shared" si="72"/>
        <v>TỐT</v>
      </c>
      <c r="L839" s="401"/>
      <c r="M839" s="357"/>
      <c r="N839" s="356"/>
      <c r="O839" s="150" t="s">
        <v>1320</v>
      </c>
    </row>
    <row r="840" spans="1:15" s="35" customFormat="1" ht="21.75" customHeight="1">
      <c r="A840" s="31">
        <f t="shared" si="69"/>
        <v>62</v>
      </c>
      <c r="B840" s="122">
        <v>2220255278</v>
      </c>
      <c r="C840" s="123" t="s">
        <v>990</v>
      </c>
      <c r="D840" s="124" t="s">
        <v>1043</v>
      </c>
      <c r="E840" s="438" t="s">
        <v>1377</v>
      </c>
      <c r="F840" s="126">
        <v>35798</v>
      </c>
      <c r="G840" s="229" t="s">
        <v>970</v>
      </c>
      <c r="H840" s="230">
        <v>87</v>
      </c>
      <c r="I840" s="230">
        <v>88</v>
      </c>
      <c r="J840" s="32">
        <f t="shared" si="73"/>
        <v>87.5</v>
      </c>
      <c r="K840" s="33" t="str">
        <f t="shared" si="72"/>
        <v>TỐT</v>
      </c>
      <c r="L840" s="401"/>
      <c r="M840" s="357"/>
      <c r="N840" s="356"/>
      <c r="O840" s="150" t="s">
        <v>1391</v>
      </c>
    </row>
    <row r="841" spans="1:15" s="35" customFormat="1" ht="21.75" customHeight="1">
      <c r="A841" s="31">
        <f t="shared" si="69"/>
        <v>63</v>
      </c>
      <c r="B841" s="122">
        <v>2220255279</v>
      </c>
      <c r="C841" s="123" t="s">
        <v>1015</v>
      </c>
      <c r="D841" s="124" t="s">
        <v>1080</v>
      </c>
      <c r="E841" s="438" t="s">
        <v>1068</v>
      </c>
      <c r="F841" s="126">
        <v>35821</v>
      </c>
      <c r="G841" s="229" t="s">
        <v>970</v>
      </c>
      <c r="H841" s="230">
        <v>87</v>
      </c>
      <c r="I841" s="230">
        <v>87</v>
      </c>
      <c r="J841" s="32">
        <f t="shared" si="73"/>
        <v>87</v>
      </c>
      <c r="K841" s="33" t="str">
        <f t="shared" si="72"/>
        <v>TỐT</v>
      </c>
      <c r="L841" s="401"/>
      <c r="M841" s="357"/>
      <c r="N841" s="356"/>
      <c r="O841" s="150" t="s">
        <v>1391</v>
      </c>
    </row>
    <row r="842" spans="1:15" s="35" customFormat="1" ht="21.75" customHeight="1">
      <c r="A842" s="31">
        <f t="shared" si="69"/>
        <v>64</v>
      </c>
      <c r="B842" s="122">
        <v>2220255284</v>
      </c>
      <c r="C842" s="123" t="s">
        <v>987</v>
      </c>
      <c r="D842" s="124" t="s">
        <v>1008</v>
      </c>
      <c r="E842" s="438" t="s">
        <v>1081</v>
      </c>
      <c r="F842" s="126">
        <v>36140</v>
      </c>
      <c r="G842" s="229" t="s">
        <v>638</v>
      </c>
      <c r="H842" s="230">
        <v>87</v>
      </c>
      <c r="I842" s="230">
        <v>87</v>
      </c>
      <c r="J842" s="32">
        <f t="shared" si="73"/>
        <v>87</v>
      </c>
      <c r="K842" s="33" t="str">
        <f t="shared" si="72"/>
        <v>TỐT</v>
      </c>
      <c r="L842" s="401"/>
      <c r="M842" s="357"/>
      <c r="N842" s="356"/>
      <c r="O842" s="150" t="s">
        <v>1320</v>
      </c>
    </row>
    <row r="843" spans="1:15" s="35" customFormat="1" ht="21.75" customHeight="1">
      <c r="A843" s="31">
        <f t="shared" ref="A843:A906" si="74">A842+1</f>
        <v>65</v>
      </c>
      <c r="B843" s="122">
        <v>2220255290</v>
      </c>
      <c r="C843" s="123" t="s">
        <v>990</v>
      </c>
      <c r="D843" s="124" t="s">
        <v>1378</v>
      </c>
      <c r="E843" s="438" t="s">
        <v>1089</v>
      </c>
      <c r="F843" s="126">
        <v>36158</v>
      </c>
      <c r="G843" s="229" t="s">
        <v>970</v>
      </c>
      <c r="H843" s="230">
        <v>87</v>
      </c>
      <c r="I843" s="230">
        <v>87</v>
      </c>
      <c r="J843" s="32">
        <f t="shared" si="73"/>
        <v>87</v>
      </c>
      <c r="K843" s="33" t="str">
        <f t="shared" ref="K843:K874" si="75">IF(J843&gt;=90,"X SẮC",IF(J843&gt;=80,"TỐT",IF(J843&gt;=65,"KHÁ",IF(J843&gt;=50,"T. BÌNH",IF(J843&gt;=35,"YẾU","KÉM")))))</f>
        <v>TỐT</v>
      </c>
      <c r="L843" s="401"/>
      <c r="M843" s="357"/>
      <c r="N843" s="356"/>
      <c r="O843" s="150" t="s">
        <v>1391</v>
      </c>
    </row>
    <row r="844" spans="1:15" s="35" customFormat="1" ht="21.75" customHeight="1">
      <c r="A844" s="31">
        <f t="shared" si="74"/>
        <v>66</v>
      </c>
      <c r="B844" s="122">
        <v>2220255298</v>
      </c>
      <c r="C844" s="123" t="s">
        <v>990</v>
      </c>
      <c r="D844" s="124" t="s">
        <v>981</v>
      </c>
      <c r="E844" s="438" t="s">
        <v>1098</v>
      </c>
      <c r="F844" s="126">
        <v>36103</v>
      </c>
      <c r="G844" s="229" t="s">
        <v>970</v>
      </c>
      <c r="H844" s="230">
        <v>95</v>
      </c>
      <c r="I844" s="230">
        <v>88</v>
      </c>
      <c r="J844" s="32">
        <f t="shared" si="73"/>
        <v>91.5</v>
      </c>
      <c r="K844" s="33" t="str">
        <f t="shared" si="75"/>
        <v>X SẮC</v>
      </c>
      <c r="L844" s="401"/>
      <c r="M844" s="357"/>
      <c r="N844" s="356"/>
      <c r="O844" s="150" t="s">
        <v>1391</v>
      </c>
    </row>
    <row r="845" spans="1:15" s="35" customFormat="1" ht="21.75" customHeight="1">
      <c r="A845" s="31">
        <f t="shared" si="74"/>
        <v>67</v>
      </c>
      <c r="B845" s="122">
        <v>2220255305</v>
      </c>
      <c r="C845" s="123" t="s">
        <v>1379</v>
      </c>
      <c r="D845" s="124" t="s">
        <v>1011</v>
      </c>
      <c r="E845" s="438" t="s">
        <v>1211</v>
      </c>
      <c r="F845" s="126">
        <v>35693</v>
      </c>
      <c r="G845" s="229" t="s">
        <v>970</v>
      </c>
      <c r="H845" s="230">
        <v>87</v>
      </c>
      <c r="I845" s="230">
        <v>88</v>
      </c>
      <c r="J845" s="32">
        <f t="shared" ref="J845:J876" si="76">(H845+I845)/2</f>
        <v>87.5</v>
      </c>
      <c r="K845" s="33" t="str">
        <f t="shared" si="75"/>
        <v>TỐT</v>
      </c>
      <c r="L845" s="401"/>
      <c r="M845" s="357"/>
      <c r="N845" s="356"/>
      <c r="O845" s="150" t="s">
        <v>1391</v>
      </c>
    </row>
    <row r="846" spans="1:15" s="35" customFormat="1" ht="21.75" customHeight="1">
      <c r="A846" s="31">
        <f t="shared" si="74"/>
        <v>68</v>
      </c>
      <c r="B846" s="122">
        <v>2220255306</v>
      </c>
      <c r="C846" s="123" t="s">
        <v>1070</v>
      </c>
      <c r="D846" s="124" t="s">
        <v>1097</v>
      </c>
      <c r="E846" s="438" t="s">
        <v>1230</v>
      </c>
      <c r="F846" s="126">
        <v>36063</v>
      </c>
      <c r="G846" s="229" t="s">
        <v>970</v>
      </c>
      <c r="H846" s="230">
        <v>87</v>
      </c>
      <c r="I846" s="230">
        <v>88</v>
      </c>
      <c r="J846" s="32">
        <f t="shared" si="76"/>
        <v>87.5</v>
      </c>
      <c r="K846" s="33" t="str">
        <f t="shared" si="75"/>
        <v>TỐT</v>
      </c>
      <c r="L846" s="401"/>
      <c r="M846" s="357"/>
      <c r="N846" s="356"/>
      <c r="O846" s="150" t="s">
        <v>1391</v>
      </c>
    </row>
    <row r="847" spans="1:15" s="35" customFormat="1" ht="21.75" customHeight="1">
      <c r="A847" s="31">
        <f t="shared" si="74"/>
        <v>69</v>
      </c>
      <c r="B847" s="122">
        <v>2220255308</v>
      </c>
      <c r="C847" s="123" t="s">
        <v>1118</v>
      </c>
      <c r="D847" s="124" t="s">
        <v>1058</v>
      </c>
      <c r="E847" s="438" t="s">
        <v>1308</v>
      </c>
      <c r="F847" s="126">
        <v>36087</v>
      </c>
      <c r="G847" s="229" t="s">
        <v>638</v>
      </c>
      <c r="H847" s="230">
        <v>87</v>
      </c>
      <c r="I847" s="230">
        <v>87</v>
      </c>
      <c r="J847" s="32">
        <f t="shared" si="76"/>
        <v>87</v>
      </c>
      <c r="K847" s="33" t="str">
        <f t="shared" si="75"/>
        <v>TỐT</v>
      </c>
      <c r="L847" s="401"/>
      <c r="M847" s="357"/>
      <c r="N847" s="356"/>
      <c r="O847" s="150" t="s">
        <v>1320</v>
      </c>
    </row>
    <row r="848" spans="1:15" s="35" customFormat="1" ht="21.75" customHeight="1">
      <c r="A848" s="31">
        <f t="shared" si="74"/>
        <v>70</v>
      </c>
      <c r="B848" s="122">
        <v>2220255309</v>
      </c>
      <c r="C848" s="123" t="s">
        <v>990</v>
      </c>
      <c r="D848" s="124" t="s">
        <v>1047</v>
      </c>
      <c r="E848" s="438" t="s">
        <v>1045</v>
      </c>
      <c r="F848" s="126">
        <v>35826</v>
      </c>
      <c r="G848" s="229" t="s">
        <v>970</v>
      </c>
      <c r="H848" s="230">
        <v>87</v>
      </c>
      <c r="I848" s="230">
        <v>88</v>
      </c>
      <c r="J848" s="32">
        <f t="shared" si="76"/>
        <v>87.5</v>
      </c>
      <c r="K848" s="33" t="str">
        <f t="shared" si="75"/>
        <v>TỐT</v>
      </c>
      <c r="L848" s="401"/>
      <c r="M848" s="357"/>
      <c r="N848" s="356"/>
      <c r="O848" s="150" t="s">
        <v>1391</v>
      </c>
    </row>
    <row r="849" spans="1:15" s="35" customFormat="1" ht="21.75" customHeight="1">
      <c r="A849" s="31">
        <f t="shared" si="74"/>
        <v>71</v>
      </c>
      <c r="B849" s="122">
        <v>2220255311</v>
      </c>
      <c r="C849" s="123" t="s">
        <v>990</v>
      </c>
      <c r="D849" s="124" t="s">
        <v>1380</v>
      </c>
      <c r="E849" s="438" t="s">
        <v>1102</v>
      </c>
      <c r="F849" s="126">
        <v>36142</v>
      </c>
      <c r="G849" s="229" t="s">
        <v>970</v>
      </c>
      <c r="H849" s="230">
        <v>87</v>
      </c>
      <c r="I849" s="230">
        <v>88</v>
      </c>
      <c r="J849" s="32">
        <f t="shared" si="76"/>
        <v>87.5</v>
      </c>
      <c r="K849" s="33" t="str">
        <f t="shared" si="75"/>
        <v>TỐT</v>
      </c>
      <c r="L849" s="401"/>
      <c r="M849" s="357"/>
      <c r="N849" s="356"/>
      <c r="O849" s="150" t="s">
        <v>1391</v>
      </c>
    </row>
    <row r="850" spans="1:15" s="35" customFormat="1" ht="21.75" customHeight="1">
      <c r="A850" s="31">
        <f t="shared" si="74"/>
        <v>72</v>
      </c>
      <c r="B850" s="122">
        <v>2220255312</v>
      </c>
      <c r="C850" s="123" t="s">
        <v>990</v>
      </c>
      <c r="D850" s="124" t="s">
        <v>1047</v>
      </c>
      <c r="E850" s="438" t="s">
        <v>1104</v>
      </c>
      <c r="F850" s="126">
        <v>36139</v>
      </c>
      <c r="G850" s="229" t="s">
        <v>970</v>
      </c>
      <c r="H850" s="230">
        <v>87</v>
      </c>
      <c r="I850" s="230">
        <v>88</v>
      </c>
      <c r="J850" s="32">
        <f t="shared" si="76"/>
        <v>87.5</v>
      </c>
      <c r="K850" s="33" t="str">
        <f t="shared" si="75"/>
        <v>TỐT</v>
      </c>
      <c r="L850" s="401"/>
      <c r="M850" s="357"/>
      <c r="N850" s="356"/>
      <c r="O850" s="150" t="s">
        <v>1391</v>
      </c>
    </row>
    <row r="851" spans="1:15" s="35" customFormat="1" ht="21.75" customHeight="1">
      <c r="A851" s="31">
        <f t="shared" si="74"/>
        <v>73</v>
      </c>
      <c r="B851" s="122">
        <v>2220255315</v>
      </c>
      <c r="C851" s="123" t="s">
        <v>1046</v>
      </c>
      <c r="D851" s="124" t="s">
        <v>1047</v>
      </c>
      <c r="E851" s="438" t="s">
        <v>1104</v>
      </c>
      <c r="F851" s="126">
        <v>35703</v>
      </c>
      <c r="G851" s="229" t="s">
        <v>638</v>
      </c>
      <c r="H851" s="230">
        <v>87</v>
      </c>
      <c r="I851" s="230">
        <v>87</v>
      </c>
      <c r="J851" s="32">
        <f t="shared" si="76"/>
        <v>87</v>
      </c>
      <c r="K851" s="33" t="str">
        <f t="shared" si="75"/>
        <v>TỐT</v>
      </c>
      <c r="L851" s="401"/>
      <c r="M851" s="357"/>
      <c r="N851" s="356"/>
      <c r="O851" s="150" t="s">
        <v>1320</v>
      </c>
    </row>
    <row r="852" spans="1:15" s="35" customFormat="1" ht="21.75" customHeight="1">
      <c r="A852" s="31">
        <f t="shared" si="74"/>
        <v>74</v>
      </c>
      <c r="B852" s="122">
        <v>2220255321</v>
      </c>
      <c r="C852" s="123" t="s">
        <v>1052</v>
      </c>
      <c r="D852" s="124" t="s">
        <v>991</v>
      </c>
      <c r="E852" s="438" t="s">
        <v>1120</v>
      </c>
      <c r="F852" s="126">
        <v>35824</v>
      </c>
      <c r="G852" s="229" t="s">
        <v>970</v>
      </c>
      <c r="H852" s="230">
        <v>87</v>
      </c>
      <c r="I852" s="230">
        <v>88</v>
      </c>
      <c r="J852" s="32">
        <f t="shared" si="76"/>
        <v>87.5</v>
      </c>
      <c r="K852" s="33" t="str">
        <f t="shared" si="75"/>
        <v>TỐT</v>
      </c>
      <c r="L852" s="401"/>
      <c r="M852" s="357"/>
      <c r="N852" s="356"/>
      <c r="O852" s="150" t="s">
        <v>1391</v>
      </c>
    </row>
    <row r="853" spans="1:15" s="35" customFormat="1" ht="21.75" customHeight="1">
      <c r="A853" s="31">
        <f t="shared" si="74"/>
        <v>75</v>
      </c>
      <c r="B853" s="342">
        <v>2220255324</v>
      </c>
      <c r="C853" s="123" t="s">
        <v>987</v>
      </c>
      <c r="D853" s="124" t="s">
        <v>1238</v>
      </c>
      <c r="E853" s="438" t="s">
        <v>989</v>
      </c>
      <c r="F853" s="126">
        <v>35796</v>
      </c>
      <c r="G853" s="229" t="s">
        <v>638</v>
      </c>
      <c r="H853" s="230">
        <v>77</v>
      </c>
      <c r="I853" s="230">
        <v>0</v>
      </c>
      <c r="J853" s="32">
        <f t="shared" si="76"/>
        <v>38.5</v>
      </c>
      <c r="K853" s="33" t="str">
        <f t="shared" si="75"/>
        <v>YẾU</v>
      </c>
      <c r="L853" s="373" t="s">
        <v>1625</v>
      </c>
      <c r="M853" s="373" t="s">
        <v>1625</v>
      </c>
      <c r="N853" s="356" t="s">
        <v>1627</v>
      </c>
      <c r="O853" s="150" t="s">
        <v>1320</v>
      </c>
    </row>
    <row r="854" spans="1:15" s="35" customFormat="1" ht="21.75" customHeight="1">
      <c r="A854" s="31">
        <f t="shared" si="74"/>
        <v>76</v>
      </c>
      <c r="B854" s="122">
        <v>2220255326</v>
      </c>
      <c r="C854" s="123" t="s">
        <v>979</v>
      </c>
      <c r="D854" s="124" t="s">
        <v>1001</v>
      </c>
      <c r="E854" s="438" t="s">
        <v>1096</v>
      </c>
      <c r="F854" s="126">
        <v>36023</v>
      </c>
      <c r="G854" s="229" t="s">
        <v>638</v>
      </c>
      <c r="H854" s="230">
        <v>85</v>
      </c>
      <c r="I854" s="230">
        <v>87</v>
      </c>
      <c r="J854" s="32">
        <f t="shared" si="76"/>
        <v>86</v>
      </c>
      <c r="K854" s="33" t="str">
        <f t="shared" si="75"/>
        <v>TỐT</v>
      </c>
      <c r="L854" s="401"/>
      <c r="M854" s="357"/>
      <c r="N854" s="356"/>
      <c r="O854" s="150" t="s">
        <v>1320</v>
      </c>
    </row>
    <row r="855" spans="1:15" s="35" customFormat="1" ht="21.75" customHeight="1">
      <c r="A855" s="31">
        <f t="shared" si="74"/>
        <v>77</v>
      </c>
      <c r="B855" s="122">
        <v>2220255329</v>
      </c>
      <c r="C855" s="123" t="s">
        <v>990</v>
      </c>
      <c r="D855" s="124" t="s">
        <v>1122</v>
      </c>
      <c r="E855" s="438" t="s">
        <v>1123</v>
      </c>
      <c r="F855" s="126">
        <v>36089</v>
      </c>
      <c r="G855" s="229" t="s">
        <v>970</v>
      </c>
      <c r="H855" s="230">
        <v>87</v>
      </c>
      <c r="I855" s="230">
        <v>88</v>
      </c>
      <c r="J855" s="32">
        <f t="shared" si="76"/>
        <v>87.5</v>
      </c>
      <c r="K855" s="33" t="str">
        <f t="shared" si="75"/>
        <v>TỐT</v>
      </c>
      <c r="L855" s="401"/>
      <c r="M855" s="357"/>
      <c r="N855" s="356"/>
      <c r="O855" s="150" t="s">
        <v>1391</v>
      </c>
    </row>
    <row r="856" spans="1:15" s="35" customFormat="1" ht="21.75" customHeight="1">
      <c r="A856" s="31">
        <f t="shared" si="74"/>
        <v>78</v>
      </c>
      <c r="B856" s="122">
        <v>2220255330</v>
      </c>
      <c r="C856" s="123" t="s">
        <v>1088</v>
      </c>
      <c r="D856" s="124" t="s">
        <v>1080</v>
      </c>
      <c r="E856" s="438" t="s">
        <v>1123</v>
      </c>
      <c r="F856" s="126">
        <v>36092</v>
      </c>
      <c r="G856" s="229" t="s">
        <v>970</v>
      </c>
      <c r="H856" s="230">
        <v>87</v>
      </c>
      <c r="I856" s="230">
        <v>88</v>
      </c>
      <c r="J856" s="32">
        <f t="shared" si="76"/>
        <v>87.5</v>
      </c>
      <c r="K856" s="33" t="str">
        <f t="shared" si="75"/>
        <v>TỐT</v>
      </c>
      <c r="L856" s="401"/>
      <c r="M856" s="357"/>
      <c r="N856" s="356"/>
      <c r="O856" s="150" t="s">
        <v>1391</v>
      </c>
    </row>
    <row r="857" spans="1:15" s="35" customFormat="1" ht="21.75" customHeight="1">
      <c r="A857" s="31">
        <f t="shared" si="74"/>
        <v>79</v>
      </c>
      <c r="B857" s="122">
        <v>2220258091</v>
      </c>
      <c r="C857" s="123" t="s">
        <v>1309</v>
      </c>
      <c r="D857" s="124" t="s">
        <v>1011</v>
      </c>
      <c r="E857" s="438" t="s">
        <v>1025</v>
      </c>
      <c r="F857" s="126">
        <v>36084</v>
      </c>
      <c r="G857" s="229" t="s">
        <v>638</v>
      </c>
      <c r="H857" s="230">
        <v>87</v>
      </c>
      <c r="I857" s="230">
        <v>86</v>
      </c>
      <c r="J857" s="32">
        <f t="shared" si="76"/>
        <v>86.5</v>
      </c>
      <c r="K857" s="33" t="str">
        <f t="shared" si="75"/>
        <v>TỐT</v>
      </c>
      <c r="L857" s="401"/>
      <c r="M857" s="357"/>
      <c r="N857" s="356"/>
      <c r="O857" s="150" t="s">
        <v>1320</v>
      </c>
    </row>
    <row r="858" spans="1:15" s="35" customFormat="1" ht="21.75" customHeight="1">
      <c r="A858" s="31">
        <f t="shared" si="74"/>
        <v>80</v>
      </c>
      <c r="B858" s="122">
        <v>2220258198</v>
      </c>
      <c r="C858" s="123" t="s">
        <v>1092</v>
      </c>
      <c r="D858" s="124" t="s">
        <v>1183</v>
      </c>
      <c r="E858" s="438" t="s">
        <v>988</v>
      </c>
      <c r="F858" s="126">
        <v>35992</v>
      </c>
      <c r="G858" s="229" t="s">
        <v>969</v>
      </c>
      <c r="H858" s="230">
        <v>89</v>
      </c>
      <c r="I858" s="230">
        <v>90</v>
      </c>
      <c r="J858" s="32">
        <f t="shared" si="76"/>
        <v>89.5</v>
      </c>
      <c r="K858" s="33" t="str">
        <f t="shared" si="75"/>
        <v>TỐT</v>
      </c>
      <c r="L858" s="401"/>
      <c r="M858" s="357"/>
      <c r="N858" s="356"/>
      <c r="O858" s="150" t="s">
        <v>1290</v>
      </c>
    </row>
    <row r="859" spans="1:15" s="35" customFormat="1" ht="21.75" customHeight="1">
      <c r="A859" s="31">
        <f t="shared" si="74"/>
        <v>81</v>
      </c>
      <c r="B859" s="122">
        <v>2220258296</v>
      </c>
      <c r="C859" s="123" t="s">
        <v>1019</v>
      </c>
      <c r="D859" s="124" t="s">
        <v>984</v>
      </c>
      <c r="E859" s="438" t="s">
        <v>1132</v>
      </c>
      <c r="F859" s="126">
        <v>35997</v>
      </c>
      <c r="G859" s="229" t="s">
        <v>970</v>
      </c>
      <c r="H859" s="230">
        <v>87</v>
      </c>
      <c r="I859" s="230">
        <v>88</v>
      </c>
      <c r="J859" s="32">
        <f t="shared" si="76"/>
        <v>87.5</v>
      </c>
      <c r="K859" s="33" t="str">
        <f t="shared" si="75"/>
        <v>TỐT</v>
      </c>
      <c r="L859" s="401"/>
      <c r="M859" s="357"/>
      <c r="N859" s="356"/>
      <c r="O859" s="150" t="s">
        <v>1391</v>
      </c>
    </row>
    <row r="860" spans="1:15" s="35" customFormat="1" ht="21.75" customHeight="1">
      <c r="A860" s="31">
        <f t="shared" si="74"/>
        <v>82</v>
      </c>
      <c r="B860" s="122">
        <v>2220258326</v>
      </c>
      <c r="C860" s="123" t="s">
        <v>990</v>
      </c>
      <c r="D860" s="124" t="s">
        <v>1055</v>
      </c>
      <c r="E860" s="438" t="s">
        <v>1068</v>
      </c>
      <c r="F860" s="126">
        <v>36063</v>
      </c>
      <c r="G860" s="229" t="s">
        <v>638</v>
      </c>
      <c r="H860" s="230">
        <v>87</v>
      </c>
      <c r="I860" s="230">
        <v>87</v>
      </c>
      <c r="J860" s="32">
        <f t="shared" si="76"/>
        <v>87</v>
      </c>
      <c r="K860" s="33" t="str">
        <f t="shared" si="75"/>
        <v>TỐT</v>
      </c>
      <c r="L860" s="401"/>
      <c r="M860" s="357"/>
      <c r="N860" s="356"/>
      <c r="O860" s="150" t="s">
        <v>1320</v>
      </c>
    </row>
    <row r="861" spans="1:15" s="35" customFormat="1" ht="21.75" customHeight="1">
      <c r="A861" s="31">
        <f t="shared" si="74"/>
        <v>83</v>
      </c>
      <c r="B861" s="342">
        <v>2220258381</v>
      </c>
      <c r="C861" s="123" t="s">
        <v>987</v>
      </c>
      <c r="D861" s="124" t="s">
        <v>1043</v>
      </c>
      <c r="E861" s="438" t="s">
        <v>1073</v>
      </c>
      <c r="F861" s="126">
        <v>36115</v>
      </c>
      <c r="G861" s="229" t="s">
        <v>638</v>
      </c>
      <c r="H861" s="230">
        <v>87</v>
      </c>
      <c r="I861" s="230">
        <v>0</v>
      </c>
      <c r="J861" s="32">
        <f t="shared" si="76"/>
        <v>43.5</v>
      </c>
      <c r="K861" s="33" t="str">
        <f t="shared" si="75"/>
        <v>YẾU</v>
      </c>
      <c r="L861" s="357" t="s">
        <v>1653</v>
      </c>
      <c r="M861" s="357" t="s">
        <v>1144</v>
      </c>
      <c r="N861" s="356" t="s">
        <v>1631</v>
      </c>
      <c r="O861" s="150" t="s">
        <v>1320</v>
      </c>
    </row>
    <row r="862" spans="1:15" s="35" customFormat="1" ht="21.75" customHeight="1">
      <c r="A862" s="31">
        <f t="shared" si="74"/>
        <v>84</v>
      </c>
      <c r="B862" s="122">
        <v>2220258858</v>
      </c>
      <c r="C862" s="123" t="s">
        <v>1052</v>
      </c>
      <c r="D862" s="124" t="s">
        <v>1048</v>
      </c>
      <c r="E862" s="438" t="s">
        <v>1139</v>
      </c>
      <c r="F862" s="126">
        <v>35604</v>
      </c>
      <c r="G862" s="229" t="s">
        <v>970</v>
      </c>
      <c r="H862" s="230">
        <v>77</v>
      </c>
      <c r="I862" s="230">
        <v>88</v>
      </c>
      <c r="J862" s="32">
        <f t="shared" si="76"/>
        <v>82.5</v>
      </c>
      <c r="K862" s="33" t="str">
        <f t="shared" si="75"/>
        <v>TỐT</v>
      </c>
      <c r="L862" s="401"/>
      <c r="M862" s="357"/>
      <c r="N862" s="356"/>
      <c r="O862" s="150" t="s">
        <v>1391</v>
      </c>
    </row>
    <row r="863" spans="1:15" s="35" customFormat="1" ht="21.75" customHeight="1">
      <c r="A863" s="31">
        <f t="shared" si="74"/>
        <v>85</v>
      </c>
      <c r="B863" s="122">
        <v>2220258910</v>
      </c>
      <c r="C863" s="123" t="s">
        <v>1116</v>
      </c>
      <c r="D863" s="124" t="s">
        <v>988</v>
      </c>
      <c r="E863" s="438" t="s">
        <v>1076</v>
      </c>
      <c r="F863" s="126">
        <v>36107</v>
      </c>
      <c r="G863" s="229" t="s">
        <v>969</v>
      </c>
      <c r="H863" s="230">
        <v>96</v>
      </c>
      <c r="I863" s="230">
        <v>88</v>
      </c>
      <c r="J863" s="32">
        <f t="shared" si="76"/>
        <v>92</v>
      </c>
      <c r="K863" s="33" t="str">
        <f t="shared" si="75"/>
        <v>X SẮC</v>
      </c>
      <c r="L863" s="401"/>
      <c r="M863" s="357"/>
      <c r="N863" s="356"/>
      <c r="O863" s="150" t="s">
        <v>1290</v>
      </c>
    </row>
    <row r="864" spans="1:15" s="35" customFormat="1" ht="21.75" customHeight="1">
      <c r="A864" s="31">
        <f t="shared" si="74"/>
        <v>86</v>
      </c>
      <c r="B864" s="122">
        <v>2220259048</v>
      </c>
      <c r="C864" s="123" t="s">
        <v>1046</v>
      </c>
      <c r="D864" s="124" t="s">
        <v>1038</v>
      </c>
      <c r="E864" s="438" t="s">
        <v>1024</v>
      </c>
      <c r="F864" s="126">
        <v>35861</v>
      </c>
      <c r="G864" s="229" t="s">
        <v>969</v>
      </c>
      <c r="H864" s="230">
        <v>97</v>
      </c>
      <c r="I864" s="230">
        <v>82</v>
      </c>
      <c r="J864" s="32">
        <f t="shared" si="76"/>
        <v>89.5</v>
      </c>
      <c r="K864" s="33" t="str">
        <f t="shared" si="75"/>
        <v>TỐT</v>
      </c>
      <c r="L864" s="401"/>
      <c r="M864" s="357"/>
      <c r="N864" s="356"/>
      <c r="O864" s="150" t="s">
        <v>1290</v>
      </c>
    </row>
    <row r="865" spans="1:15" s="35" customFormat="1" ht="21.75" customHeight="1">
      <c r="A865" s="31">
        <f t="shared" si="74"/>
        <v>87</v>
      </c>
      <c r="B865" s="122">
        <v>2220259232</v>
      </c>
      <c r="C865" s="123" t="s">
        <v>979</v>
      </c>
      <c r="D865" s="124" t="s">
        <v>1103</v>
      </c>
      <c r="E865" s="438" t="s">
        <v>1091</v>
      </c>
      <c r="F865" s="126">
        <v>35804</v>
      </c>
      <c r="G865" s="229" t="s">
        <v>970</v>
      </c>
      <c r="H865" s="230">
        <v>85</v>
      </c>
      <c r="I865" s="230">
        <v>98</v>
      </c>
      <c r="J865" s="32">
        <f t="shared" si="76"/>
        <v>91.5</v>
      </c>
      <c r="K865" s="33" t="str">
        <f t="shared" si="75"/>
        <v>X SẮC</v>
      </c>
      <c r="L865" s="401"/>
      <c r="M865" s="357"/>
      <c r="N865" s="356"/>
      <c r="O865" s="150" t="s">
        <v>1391</v>
      </c>
    </row>
    <row r="866" spans="1:15" s="35" customFormat="1" ht="21.75" customHeight="1">
      <c r="A866" s="31">
        <f t="shared" si="74"/>
        <v>88</v>
      </c>
      <c r="B866" s="342">
        <v>2220259346</v>
      </c>
      <c r="C866" s="123" t="s">
        <v>1019</v>
      </c>
      <c r="D866" s="124" t="s">
        <v>1011</v>
      </c>
      <c r="E866" s="438" t="s">
        <v>1120</v>
      </c>
      <c r="F866" s="126">
        <v>35945</v>
      </c>
      <c r="G866" s="229" t="s">
        <v>969</v>
      </c>
      <c r="H866" s="230">
        <v>91</v>
      </c>
      <c r="I866" s="230"/>
      <c r="J866" s="32">
        <f t="shared" si="76"/>
        <v>45.5</v>
      </c>
      <c r="K866" s="33" t="str">
        <f t="shared" si="75"/>
        <v>YẾU</v>
      </c>
      <c r="L866" s="373" t="s">
        <v>1625</v>
      </c>
      <c r="M866" s="373" t="s">
        <v>1625</v>
      </c>
      <c r="N866" s="356" t="s">
        <v>1626</v>
      </c>
      <c r="O866" s="150" t="s">
        <v>1290</v>
      </c>
    </row>
    <row r="867" spans="1:15" s="35" customFormat="1" ht="21.75" customHeight="1">
      <c r="A867" s="31">
        <f t="shared" si="74"/>
        <v>89</v>
      </c>
      <c r="B867" s="342">
        <v>2220259369</v>
      </c>
      <c r="C867" s="123" t="s">
        <v>990</v>
      </c>
      <c r="D867" s="124" t="s">
        <v>1381</v>
      </c>
      <c r="E867" s="438" t="s">
        <v>1104</v>
      </c>
      <c r="F867" s="126">
        <v>35796</v>
      </c>
      <c r="G867" s="229" t="s">
        <v>970</v>
      </c>
      <c r="H867" s="230">
        <v>87</v>
      </c>
      <c r="I867" s="230">
        <v>0</v>
      </c>
      <c r="J867" s="32">
        <f t="shared" si="76"/>
        <v>43.5</v>
      </c>
      <c r="K867" s="33" t="str">
        <f t="shared" si="75"/>
        <v>YẾU</v>
      </c>
      <c r="L867" s="373" t="s">
        <v>1625</v>
      </c>
      <c r="M867" s="373" t="s">
        <v>1625</v>
      </c>
      <c r="N867" s="356" t="s">
        <v>1375</v>
      </c>
      <c r="O867" s="150" t="s">
        <v>1391</v>
      </c>
    </row>
    <row r="868" spans="1:15" s="35" customFormat="1" ht="21.75" customHeight="1">
      <c r="A868" s="31">
        <f t="shared" si="74"/>
        <v>90</v>
      </c>
      <c r="B868" s="122">
        <v>2220259382</v>
      </c>
      <c r="C868" s="123" t="s">
        <v>987</v>
      </c>
      <c r="D868" s="124" t="s">
        <v>1008</v>
      </c>
      <c r="E868" s="438" t="s">
        <v>1260</v>
      </c>
      <c r="F868" s="126">
        <v>36148</v>
      </c>
      <c r="G868" s="229" t="s">
        <v>969</v>
      </c>
      <c r="H868" s="230">
        <v>89</v>
      </c>
      <c r="I868" s="230">
        <v>85</v>
      </c>
      <c r="J868" s="32">
        <f t="shared" si="76"/>
        <v>87</v>
      </c>
      <c r="K868" s="33" t="str">
        <f t="shared" si="75"/>
        <v>TỐT</v>
      </c>
      <c r="L868" s="401"/>
      <c r="M868" s="357"/>
      <c r="N868" s="356"/>
      <c r="O868" s="150" t="s">
        <v>1290</v>
      </c>
    </row>
    <row r="869" spans="1:15" s="35" customFormat="1" ht="21.75" customHeight="1">
      <c r="A869" s="31">
        <f t="shared" si="74"/>
        <v>91</v>
      </c>
      <c r="B869" s="122">
        <v>2220259469</v>
      </c>
      <c r="C869" s="123" t="s">
        <v>1015</v>
      </c>
      <c r="D869" s="124" t="s">
        <v>986</v>
      </c>
      <c r="E869" s="438" t="s">
        <v>1045</v>
      </c>
      <c r="F869" s="126">
        <v>36127</v>
      </c>
      <c r="G869" s="229" t="s">
        <v>970</v>
      </c>
      <c r="H869" s="230">
        <v>87</v>
      </c>
      <c r="I869" s="230">
        <v>88</v>
      </c>
      <c r="J869" s="32">
        <f t="shared" si="76"/>
        <v>87.5</v>
      </c>
      <c r="K869" s="33" t="str">
        <f t="shared" si="75"/>
        <v>TỐT</v>
      </c>
      <c r="L869" s="401"/>
      <c r="M869" s="357"/>
      <c r="N869" s="356"/>
      <c r="O869" s="150" t="s">
        <v>1391</v>
      </c>
    </row>
    <row r="870" spans="1:15" s="35" customFormat="1" ht="21.75" customHeight="1">
      <c r="A870" s="31">
        <f t="shared" si="74"/>
        <v>92</v>
      </c>
      <c r="B870" s="122">
        <v>2220259504</v>
      </c>
      <c r="C870" s="123" t="s">
        <v>987</v>
      </c>
      <c r="D870" s="124" t="s">
        <v>1006</v>
      </c>
      <c r="E870" s="438" t="s">
        <v>1076</v>
      </c>
      <c r="F870" s="126">
        <v>35941</v>
      </c>
      <c r="G870" s="229" t="s">
        <v>970</v>
      </c>
      <c r="H870" s="230">
        <v>87</v>
      </c>
      <c r="I870" s="230">
        <v>88</v>
      </c>
      <c r="J870" s="32">
        <f t="shared" si="76"/>
        <v>87.5</v>
      </c>
      <c r="K870" s="33" t="str">
        <f t="shared" si="75"/>
        <v>TỐT</v>
      </c>
      <c r="L870" s="401"/>
      <c r="M870" s="357"/>
      <c r="N870" s="356"/>
      <c r="O870" s="150" t="s">
        <v>1391</v>
      </c>
    </row>
    <row r="871" spans="1:15" s="35" customFormat="1" ht="21.75" customHeight="1">
      <c r="A871" s="31">
        <f t="shared" si="74"/>
        <v>93</v>
      </c>
      <c r="B871" s="122">
        <v>2220259557</v>
      </c>
      <c r="C871" s="123" t="s">
        <v>985</v>
      </c>
      <c r="D871" s="124" t="s">
        <v>1011</v>
      </c>
      <c r="E871" s="438" t="s">
        <v>1183</v>
      </c>
      <c r="F871" s="126">
        <v>35921</v>
      </c>
      <c r="G871" s="229" t="s">
        <v>970</v>
      </c>
      <c r="H871" s="230">
        <v>77</v>
      </c>
      <c r="I871" s="230">
        <v>93</v>
      </c>
      <c r="J871" s="32">
        <f t="shared" si="76"/>
        <v>85</v>
      </c>
      <c r="K871" s="33" t="str">
        <f t="shared" si="75"/>
        <v>TỐT</v>
      </c>
      <c r="L871" s="401"/>
      <c r="M871" s="357"/>
      <c r="N871" s="356"/>
      <c r="O871" s="150" t="s">
        <v>1391</v>
      </c>
    </row>
    <row r="872" spans="1:15" s="35" customFormat="1" ht="21.75" customHeight="1">
      <c r="A872" s="31">
        <f t="shared" si="74"/>
        <v>94</v>
      </c>
      <c r="B872" s="122">
        <v>2220259636</v>
      </c>
      <c r="C872" s="123" t="s">
        <v>1118</v>
      </c>
      <c r="D872" s="124" t="s">
        <v>1041</v>
      </c>
      <c r="E872" s="438" t="s">
        <v>1183</v>
      </c>
      <c r="F872" s="126">
        <v>35057</v>
      </c>
      <c r="G872" s="229" t="s">
        <v>638</v>
      </c>
      <c r="H872" s="230">
        <v>77</v>
      </c>
      <c r="I872" s="230">
        <v>87</v>
      </c>
      <c r="J872" s="32">
        <f t="shared" si="76"/>
        <v>82</v>
      </c>
      <c r="K872" s="33" t="str">
        <f t="shared" si="75"/>
        <v>TỐT</v>
      </c>
      <c r="L872" s="401"/>
      <c r="M872" s="357"/>
      <c r="N872" s="356"/>
      <c r="O872" s="150" t="s">
        <v>1320</v>
      </c>
    </row>
    <row r="873" spans="1:15" s="35" customFormat="1" ht="21.75" customHeight="1">
      <c r="A873" s="31">
        <f t="shared" si="74"/>
        <v>95</v>
      </c>
      <c r="B873" s="122">
        <v>2220263369</v>
      </c>
      <c r="C873" s="123" t="s">
        <v>987</v>
      </c>
      <c r="D873" s="124" t="s">
        <v>1286</v>
      </c>
      <c r="E873" s="438" t="s">
        <v>1091</v>
      </c>
      <c r="F873" s="126">
        <v>35928</v>
      </c>
      <c r="G873" s="229" t="s">
        <v>969</v>
      </c>
      <c r="H873" s="230">
        <v>91</v>
      </c>
      <c r="I873" s="230">
        <v>87</v>
      </c>
      <c r="J873" s="32">
        <f t="shared" si="76"/>
        <v>89</v>
      </c>
      <c r="K873" s="33" t="str">
        <f t="shared" si="75"/>
        <v>TỐT</v>
      </c>
      <c r="L873" s="401"/>
      <c r="M873" s="357"/>
      <c r="N873" s="356"/>
      <c r="O873" s="150" t="s">
        <v>1290</v>
      </c>
    </row>
    <row r="874" spans="1:15" s="35" customFormat="1" ht="21.75" customHeight="1">
      <c r="A874" s="31">
        <f t="shared" si="74"/>
        <v>96</v>
      </c>
      <c r="B874" s="122">
        <v>2220263371</v>
      </c>
      <c r="C874" s="123" t="s">
        <v>987</v>
      </c>
      <c r="D874" s="124" t="s">
        <v>986</v>
      </c>
      <c r="E874" s="438" t="s">
        <v>1171</v>
      </c>
      <c r="F874" s="126">
        <v>36046</v>
      </c>
      <c r="G874" s="229" t="s">
        <v>969</v>
      </c>
      <c r="H874" s="230">
        <v>91</v>
      </c>
      <c r="I874" s="230">
        <v>85</v>
      </c>
      <c r="J874" s="32">
        <f t="shared" si="76"/>
        <v>88</v>
      </c>
      <c r="K874" s="33" t="str">
        <f t="shared" si="75"/>
        <v>TỐT</v>
      </c>
      <c r="L874" s="401"/>
      <c r="M874" s="357"/>
      <c r="N874" s="356"/>
      <c r="O874" s="150" t="s">
        <v>1290</v>
      </c>
    </row>
    <row r="875" spans="1:15" s="35" customFormat="1" ht="21.75" customHeight="1">
      <c r="A875" s="31">
        <f t="shared" si="74"/>
        <v>97</v>
      </c>
      <c r="B875" s="122">
        <v>2220263402</v>
      </c>
      <c r="C875" s="123" t="s">
        <v>990</v>
      </c>
      <c r="D875" s="124" t="s">
        <v>1287</v>
      </c>
      <c r="E875" s="438" t="s">
        <v>981</v>
      </c>
      <c r="F875" s="126">
        <v>36112</v>
      </c>
      <c r="G875" s="229" t="s">
        <v>969</v>
      </c>
      <c r="H875" s="230">
        <v>91</v>
      </c>
      <c r="I875" s="230">
        <v>84</v>
      </c>
      <c r="J875" s="32">
        <f t="shared" si="76"/>
        <v>87.5</v>
      </c>
      <c r="K875" s="33" t="str">
        <f t="shared" ref="K875:K906" si="77">IF(J875&gt;=90,"X SẮC",IF(J875&gt;=80,"TỐT",IF(J875&gt;=65,"KHÁ",IF(J875&gt;=50,"T. BÌNH",IF(J875&gt;=35,"YẾU","KÉM")))))</f>
        <v>TỐT</v>
      </c>
      <c r="L875" s="401"/>
      <c r="M875" s="357"/>
      <c r="N875" s="356"/>
      <c r="O875" s="150" t="s">
        <v>1290</v>
      </c>
    </row>
    <row r="876" spans="1:15" s="35" customFormat="1" ht="21.75" customHeight="1">
      <c r="A876" s="31">
        <f t="shared" si="74"/>
        <v>98</v>
      </c>
      <c r="B876" s="122">
        <v>2220265340</v>
      </c>
      <c r="C876" s="123" t="s">
        <v>990</v>
      </c>
      <c r="D876" s="124" t="s">
        <v>1274</v>
      </c>
      <c r="E876" s="438" t="s">
        <v>1068</v>
      </c>
      <c r="F876" s="126">
        <v>35944</v>
      </c>
      <c r="G876" s="229" t="s">
        <v>638</v>
      </c>
      <c r="H876" s="230">
        <v>87</v>
      </c>
      <c r="I876" s="230">
        <v>87</v>
      </c>
      <c r="J876" s="32">
        <f t="shared" si="76"/>
        <v>87</v>
      </c>
      <c r="K876" s="33" t="str">
        <f t="shared" si="77"/>
        <v>TỐT</v>
      </c>
      <c r="L876" s="401"/>
      <c r="M876" s="357"/>
      <c r="N876" s="356"/>
      <c r="O876" s="150" t="s">
        <v>1320</v>
      </c>
    </row>
    <row r="877" spans="1:15" s="35" customFormat="1" ht="21.75" customHeight="1">
      <c r="A877" s="31">
        <f t="shared" si="74"/>
        <v>99</v>
      </c>
      <c r="B877" s="122">
        <v>2220265420</v>
      </c>
      <c r="C877" s="123" t="s">
        <v>1046</v>
      </c>
      <c r="D877" s="124" t="s">
        <v>1194</v>
      </c>
      <c r="E877" s="438" t="s">
        <v>1083</v>
      </c>
      <c r="F877" s="126">
        <v>36099</v>
      </c>
      <c r="G877" s="229" t="s">
        <v>970</v>
      </c>
      <c r="H877" s="230">
        <v>87</v>
      </c>
      <c r="I877" s="230">
        <v>88</v>
      </c>
      <c r="J877" s="32">
        <f t="shared" ref="J877:J894" si="78">(H877+I877)/2</f>
        <v>87.5</v>
      </c>
      <c r="K877" s="33" t="str">
        <f t="shared" si="77"/>
        <v>TỐT</v>
      </c>
      <c r="L877" s="401"/>
      <c r="M877" s="357"/>
      <c r="N877" s="356"/>
      <c r="O877" s="150" t="s">
        <v>1391</v>
      </c>
    </row>
    <row r="878" spans="1:15" s="35" customFormat="1" ht="21.75" customHeight="1">
      <c r="A878" s="31">
        <f t="shared" si="74"/>
        <v>100</v>
      </c>
      <c r="B878" s="122">
        <v>2220265440</v>
      </c>
      <c r="C878" s="123" t="s">
        <v>993</v>
      </c>
      <c r="D878" s="124" t="s">
        <v>1028</v>
      </c>
      <c r="E878" s="438" t="s">
        <v>1100</v>
      </c>
      <c r="F878" s="126">
        <v>35939</v>
      </c>
      <c r="G878" s="229" t="s">
        <v>638</v>
      </c>
      <c r="H878" s="230">
        <v>77</v>
      </c>
      <c r="I878" s="230">
        <v>87</v>
      </c>
      <c r="J878" s="32">
        <f t="shared" si="78"/>
        <v>82</v>
      </c>
      <c r="K878" s="33" t="str">
        <f t="shared" si="77"/>
        <v>TỐT</v>
      </c>
      <c r="L878" s="401"/>
      <c r="M878" s="357"/>
      <c r="N878" s="356"/>
      <c r="O878" s="150" t="s">
        <v>1320</v>
      </c>
    </row>
    <row r="879" spans="1:15" s="35" customFormat="1" ht="21.75" customHeight="1">
      <c r="A879" s="31">
        <f t="shared" si="74"/>
        <v>101</v>
      </c>
      <c r="B879" s="122">
        <v>2220265457</v>
      </c>
      <c r="C879" s="123" t="s">
        <v>979</v>
      </c>
      <c r="D879" s="124" t="s">
        <v>1038</v>
      </c>
      <c r="E879" s="438" t="s">
        <v>1120</v>
      </c>
      <c r="F879" s="126">
        <v>35587</v>
      </c>
      <c r="G879" s="229" t="s">
        <v>638</v>
      </c>
      <c r="H879" s="230">
        <v>87</v>
      </c>
      <c r="I879" s="230">
        <v>86</v>
      </c>
      <c r="J879" s="32">
        <f t="shared" si="78"/>
        <v>86.5</v>
      </c>
      <c r="K879" s="33" t="str">
        <f t="shared" si="77"/>
        <v>TỐT</v>
      </c>
      <c r="L879" s="401"/>
      <c r="M879" s="357"/>
      <c r="N879" s="356"/>
      <c r="O879" s="150" t="s">
        <v>1320</v>
      </c>
    </row>
    <row r="880" spans="1:15" s="35" customFormat="1" ht="21.75" customHeight="1">
      <c r="A880" s="31">
        <f t="shared" si="74"/>
        <v>102</v>
      </c>
      <c r="B880" s="122">
        <v>2220265461</v>
      </c>
      <c r="C880" s="123" t="s">
        <v>990</v>
      </c>
      <c r="D880" s="124" t="s">
        <v>1066</v>
      </c>
      <c r="E880" s="438" t="s">
        <v>1123</v>
      </c>
      <c r="F880" s="126">
        <v>35940</v>
      </c>
      <c r="G880" s="229" t="s">
        <v>970</v>
      </c>
      <c r="H880" s="230">
        <v>77</v>
      </c>
      <c r="I880" s="230">
        <v>88</v>
      </c>
      <c r="J880" s="32">
        <f t="shared" si="78"/>
        <v>82.5</v>
      </c>
      <c r="K880" s="33" t="str">
        <f t="shared" si="77"/>
        <v>TỐT</v>
      </c>
      <c r="L880" s="401"/>
      <c r="M880" s="357"/>
      <c r="N880" s="356"/>
      <c r="O880" s="150" t="s">
        <v>1391</v>
      </c>
    </row>
    <row r="881" spans="1:15" s="35" customFormat="1" ht="21.75" customHeight="1">
      <c r="A881" s="31">
        <f t="shared" si="74"/>
        <v>103</v>
      </c>
      <c r="B881" s="122">
        <v>2220268632</v>
      </c>
      <c r="C881" s="123" t="s">
        <v>990</v>
      </c>
      <c r="D881" s="124" t="s">
        <v>1194</v>
      </c>
      <c r="E881" s="438" t="s">
        <v>1024</v>
      </c>
      <c r="F881" s="126">
        <v>35852</v>
      </c>
      <c r="G881" s="229" t="s">
        <v>969</v>
      </c>
      <c r="H881" s="230">
        <v>87</v>
      </c>
      <c r="I881" s="230">
        <v>90</v>
      </c>
      <c r="J881" s="32">
        <f t="shared" si="78"/>
        <v>88.5</v>
      </c>
      <c r="K881" s="33" t="str">
        <f t="shared" si="77"/>
        <v>TỐT</v>
      </c>
      <c r="L881" s="401"/>
      <c r="M881" s="357"/>
      <c r="N881" s="356"/>
      <c r="O881" s="150" t="s">
        <v>1290</v>
      </c>
    </row>
    <row r="882" spans="1:15" s="35" customFormat="1" ht="21.75" customHeight="1">
      <c r="A882" s="31">
        <f t="shared" si="74"/>
        <v>104</v>
      </c>
      <c r="B882" s="122">
        <v>2220269005</v>
      </c>
      <c r="C882" s="123" t="s">
        <v>1046</v>
      </c>
      <c r="D882" s="124" t="s">
        <v>984</v>
      </c>
      <c r="E882" s="438" t="s">
        <v>1002</v>
      </c>
      <c r="F882" s="126">
        <v>35527</v>
      </c>
      <c r="G882" s="229" t="s">
        <v>970</v>
      </c>
      <c r="H882" s="230">
        <v>95</v>
      </c>
      <c r="I882" s="230">
        <v>97</v>
      </c>
      <c r="J882" s="32">
        <f t="shared" si="78"/>
        <v>96</v>
      </c>
      <c r="K882" s="33" t="str">
        <f t="shared" si="77"/>
        <v>X SẮC</v>
      </c>
      <c r="L882" s="401"/>
      <c r="M882" s="357"/>
      <c r="N882" s="356"/>
      <c r="O882" s="150" t="s">
        <v>1391</v>
      </c>
    </row>
    <row r="883" spans="1:15" s="35" customFormat="1" ht="21.75" customHeight="1">
      <c r="A883" s="31">
        <f t="shared" si="74"/>
        <v>105</v>
      </c>
      <c r="B883" s="342">
        <v>2220316271</v>
      </c>
      <c r="C883" s="123" t="s">
        <v>1053</v>
      </c>
      <c r="D883" s="124" t="s">
        <v>1382</v>
      </c>
      <c r="E883" s="438" t="s">
        <v>1263</v>
      </c>
      <c r="F883" s="126">
        <v>35874</v>
      </c>
      <c r="G883" s="229" t="s">
        <v>970</v>
      </c>
      <c r="H883" s="230">
        <v>87</v>
      </c>
      <c r="I883" s="230">
        <v>0</v>
      </c>
      <c r="J883" s="32">
        <f t="shared" si="78"/>
        <v>43.5</v>
      </c>
      <c r="K883" s="33" t="str">
        <f t="shared" si="77"/>
        <v>YẾU</v>
      </c>
      <c r="L883" s="373" t="s">
        <v>1653</v>
      </c>
      <c r="M883" s="357" t="s">
        <v>1144</v>
      </c>
      <c r="N883" s="356" t="s">
        <v>1632</v>
      </c>
      <c r="O883" s="150" t="s">
        <v>1391</v>
      </c>
    </row>
    <row r="884" spans="1:15" s="35" customFormat="1" ht="21.75" customHeight="1">
      <c r="A884" s="31">
        <f t="shared" si="74"/>
        <v>106</v>
      </c>
      <c r="B884" s="122">
        <v>2220669590</v>
      </c>
      <c r="C884" s="123" t="s">
        <v>990</v>
      </c>
      <c r="D884" s="124" t="s">
        <v>1006</v>
      </c>
      <c r="E884" s="438" t="s">
        <v>1258</v>
      </c>
      <c r="F884" s="126">
        <v>35289</v>
      </c>
      <c r="G884" s="229" t="s">
        <v>969</v>
      </c>
      <c r="H884" s="230">
        <v>90</v>
      </c>
      <c r="I884" s="230">
        <v>88</v>
      </c>
      <c r="J884" s="32">
        <f t="shared" si="78"/>
        <v>89</v>
      </c>
      <c r="K884" s="33" t="str">
        <f t="shared" si="77"/>
        <v>TỐT</v>
      </c>
      <c r="L884" s="401"/>
      <c r="M884" s="357"/>
      <c r="N884" s="356"/>
      <c r="O884" s="150" t="s">
        <v>1290</v>
      </c>
    </row>
    <row r="885" spans="1:15" s="35" customFormat="1" ht="21.75" customHeight="1">
      <c r="A885" s="31">
        <f t="shared" si="74"/>
        <v>107</v>
      </c>
      <c r="B885" s="122">
        <v>2220714096</v>
      </c>
      <c r="C885" s="123" t="s">
        <v>993</v>
      </c>
      <c r="D885" s="124" t="s">
        <v>1014</v>
      </c>
      <c r="E885" s="438" t="s">
        <v>1288</v>
      </c>
      <c r="F885" s="126">
        <v>35827</v>
      </c>
      <c r="G885" s="229" t="s">
        <v>969</v>
      </c>
      <c r="H885" s="230">
        <v>88</v>
      </c>
      <c r="I885" s="230">
        <v>92</v>
      </c>
      <c r="J885" s="32">
        <f t="shared" si="78"/>
        <v>90</v>
      </c>
      <c r="K885" s="33" t="str">
        <f t="shared" si="77"/>
        <v>X SẮC</v>
      </c>
      <c r="L885" s="401"/>
      <c r="M885" s="357"/>
      <c r="N885" s="356"/>
      <c r="O885" s="150" t="s">
        <v>1290</v>
      </c>
    </row>
    <row r="886" spans="1:15" s="35" customFormat="1" ht="21.75" customHeight="1">
      <c r="A886" s="31">
        <f t="shared" si="74"/>
        <v>108</v>
      </c>
      <c r="B886" s="342">
        <v>2220716578</v>
      </c>
      <c r="C886" s="123" t="s">
        <v>987</v>
      </c>
      <c r="D886" s="124" t="s">
        <v>1383</v>
      </c>
      <c r="E886" s="438" t="s">
        <v>981</v>
      </c>
      <c r="F886" s="126">
        <v>35832</v>
      </c>
      <c r="G886" s="229" t="s">
        <v>970</v>
      </c>
      <c r="H886" s="230">
        <v>87</v>
      </c>
      <c r="I886" s="230">
        <v>0</v>
      </c>
      <c r="J886" s="32">
        <f t="shared" si="78"/>
        <v>43.5</v>
      </c>
      <c r="K886" s="33" t="str">
        <f t="shared" si="77"/>
        <v>YẾU</v>
      </c>
      <c r="L886" s="373" t="s">
        <v>1625</v>
      </c>
      <c r="M886" s="373" t="s">
        <v>1625</v>
      </c>
      <c r="N886" s="356" t="s">
        <v>1375</v>
      </c>
      <c r="O886" s="150" t="s">
        <v>1391</v>
      </c>
    </row>
    <row r="887" spans="1:15" s="35" customFormat="1" ht="21.75" customHeight="1">
      <c r="A887" s="31">
        <f t="shared" si="74"/>
        <v>109</v>
      </c>
      <c r="B887" s="122">
        <v>2220716674</v>
      </c>
      <c r="C887" s="123" t="s">
        <v>1046</v>
      </c>
      <c r="D887" s="124" t="s">
        <v>1022</v>
      </c>
      <c r="E887" s="438" t="s">
        <v>1020</v>
      </c>
      <c r="F887" s="126">
        <v>35838</v>
      </c>
      <c r="G887" s="229" t="s">
        <v>970</v>
      </c>
      <c r="H887" s="230">
        <v>87</v>
      </c>
      <c r="I887" s="230">
        <v>88</v>
      </c>
      <c r="J887" s="32">
        <f t="shared" si="78"/>
        <v>87.5</v>
      </c>
      <c r="K887" s="33" t="str">
        <f t="shared" si="77"/>
        <v>TỐT</v>
      </c>
      <c r="L887" s="401"/>
      <c r="M887" s="357"/>
      <c r="N887" s="356"/>
      <c r="O887" s="150" t="s">
        <v>1391</v>
      </c>
    </row>
    <row r="888" spans="1:15" s="35" customFormat="1" ht="21.75" customHeight="1">
      <c r="A888" s="31">
        <f t="shared" si="74"/>
        <v>110</v>
      </c>
      <c r="B888" s="122">
        <v>2220716711</v>
      </c>
      <c r="C888" s="123" t="s">
        <v>990</v>
      </c>
      <c r="D888" s="124" t="s">
        <v>1058</v>
      </c>
      <c r="E888" s="438" t="s">
        <v>1024</v>
      </c>
      <c r="F888" s="126">
        <v>36141</v>
      </c>
      <c r="G888" s="229" t="s">
        <v>638</v>
      </c>
      <c r="H888" s="230">
        <v>87</v>
      </c>
      <c r="I888" s="230">
        <v>92</v>
      </c>
      <c r="J888" s="32">
        <f t="shared" si="78"/>
        <v>89.5</v>
      </c>
      <c r="K888" s="33" t="str">
        <f t="shared" si="77"/>
        <v>TỐT</v>
      </c>
      <c r="L888" s="401"/>
      <c r="M888" s="357"/>
      <c r="N888" s="356"/>
      <c r="O888" s="150" t="s">
        <v>1320</v>
      </c>
    </row>
    <row r="889" spans="1:15" s="35" customFormat="1" ht="21.75" customHeight="1">
      <c r="A889" s="31">
        <f t="shared" si="74"/>
        <v>111</v>
      </c>
      <c r="B889" s="122">
        <v>2220716729</v>
      </c>
      <c r="C889" s="123" t="s">
        <v>979</v>
      </c>
      <c r="D889" s="124" t="s">
        <v>1011</v>
      </c>
      <c r="E889" s="438" t="s">
        <v>1177</v>
      </c>
      <c r="F889" s="126">
        <v>35836</v>
      </c>
      <c r="G889" s="229" t="s">
        <v>638</v>
      </c>
      <c r="H889" s="230">
        <v>87</v>
      </c>
      <c r="I889" s="230">
        <v>87</v>
      </c>
      <c r="J889" s="32">
        <f t="shared" si="78"/>
        <v>87</v>
      </c>
      <c r="K889" s="33" t="str">
        <f t="shared" si="77"/>
        <v>TỐT</v>
      </c>
      <c r="L889" s="401"/>
      <c r="M889" s="357"/>
      <c r="N889" s="356"/>
      <c r="O889" s="150" t="s">
        <v>1320</v>
      </c>
    </row>
    <row r="890" spans="1:15" s="35" customFormat="1" ht="21.75" customHeight="1">
      <c r="A890" s="31">
        <f t="shared" si="74"/>
        <v>112</v>
      </c>
      <c r="B890" s="122">
        <v>2220717012</v>
      </c>
      <c r="C890" s="123" t="s">
        <v>990</v>
      </c>
      <c r="D890" s="124" t="s">
        <v>988</v>
      </c>
      <c r="E890" s="438" t="s">
        <v>1091</v>
      </c>
      <c r="F890" s="126">
        <v>35917</v>
      </c>
      <c r="G890" s="229" t="s">
        <v>970</v>
      </c>
      <c r="H890" s="230">
        <v>95</v>
      </c>
      <c r="I890" s="230">
        <v>98</v>
      </c>
      <c r="J890" s="32">
        <f t="shared" si="78"/>
        <v>96.5</v>
      </c>
      <c r="K890" s="33" t="str">
        <f t="shared" si="77"/>
        <v>X SẮC</v>
      </c>
      <c r="L890" s="401"/>
      <c r="M890" s="357"/>
      <c r="N890" s="356"/>
      <c r="O890" s="150" t="s">
        <v>1391</v>
      </c>
    </row>
    <row r="891" spans="1:15" s="35" customFormat="1" ht="21.75" customHeight="1">
      <c r="A891" s="31">
        <f t="shared" si="74"/>
        <v>113</v>
      </c>
      <c r="B891" s="122">
        <v>2220718110</v>
      </c>
      <c r="C891" s="123" t="s">
        <v>1046</v>
      </c>
      <c r="D891" s="124" t="s">
        <v>986</v>
      </c>
      <c r="E891" s="438" t="s">
        <v>1258</v>
      </c>
      <c r="F891" s="126">
        <v>35979</v>
      </c>
      <c r="G891" s="229" t="s">
        <v>638</v>
      </c>
      <c r="H891" s="230">
        <v>77</v>
      </c>
      <c r="I891" s="230">
        <v>88</v>
      </c>
      <c r="J891" s="32">
        <f t="shared" si="78"/>
        <v>82.5</v>
      </c>
      <c r="K891" s="33" t="str">
        <f t="shared" si="77"/>
        <v>TỐT</v>
      </c>
      <c r="L891" s="401"/>
      <c r="M891" s="357"/>
      <c r="N891" s="356"/>
      <c r="O891" s="150" t="s">
        <v>1320</v>
      </c>
    </row>
    <row r="892" spans="1:15" s="35" customFormat="1" ht="21.75" customHeight="1">
      <c r="A892" s="31">
        <f t="shared" si="74"/>
        <v>114</v>
      </c>
      <c r="B892" s="122">
        <v>2220724262</v>
      </c>
      <c r="C892" s="123" t="s">
        <v>1019</v>
      </c>
      <c r="D892" s="124" t="s">
        <v>1047</v>
      </c>
      <c r="E892" s="438" t="s">
        <v>1045</v>
      </c>
      <c r="F892" s="126">
        <v>35635</v>
      </c>
      <c r="G892" s="229" t="s">
        <v>969</v>
      </c>
      <c r="H892" s="230">
        <v>92</v>
      </c>
      <c r="I892" s="230">
        <v>85</v>
      </c>
      <c r="J892" s="32">
        <f t="shared" si="78"/>
        <v>88.5</v>
      </c>
      <c r="K892" s="33" t="str">
        <f t="shared" si="77"/>
        <v>TỐT</v>
      </c>
      <c r="L892" s="401"/>
      <c r="M892" s="357"/>
      <c r="N892" s="356"/>
      <c r="O892" s="150" t="s">
        <v>1290</v>
      </c>
    </row>
    <row r="893" spans="1:15" s="35" customFormat="1" ht="21.75" customHeight="1">
      <c r="A893" s="31">
        <f t="shared" si="74"/>
        <v>115</v>
      </c>
      <c r="B893" s="122">
        <v>2220727411</v>
      </c>
      <c r="C893" s="123" t="s">
        <v>1019</v>
      </c>
      <c r="D893" s="124" t="s">
        <v>1125</v>
      </c>
      <c r="E893" s="438" t="s">
        <v>1104</v>
      </c>
      <c r="F893" s="126">
        <v>36149</v>
      </c>
      <c r="G893" s="229" t="s">
        <v>638</v>
      </c>
      <c r="H893" s="230">
        <v>87</v>
      </c>
      <c r="I893" s="230">
        <v>86</v>
      </c>
      <c r="J893" s="32">
        <f t="shared" si="78"/>
        <v>86.5</v>
      </c>
      <c r="K893" s="33" t="str">
        <f t="shared" si="77"/>
        <v>TỐT</v>
      </c>
      <c r="L893" s="401"/>
      <c r="M893" s="357"/>
      <c r="N893" s="356"/>
      <c r="O893" s="150" t="s">
        <v>1320</v>
      </c>
    </row>
    <row r="894" spans="1:15" s="35" customFormat="1" ht="21.75" customHeight="1">
      <c r="A894" s="31">
        <f t="shared" si="74"/>
        <v>116</v>
      </c>
      <c r="B894" s="122">
        <v>2220863750</v>
      </c>
      <c r="C894" s="123" t="s">
        <v>1092</v>
      </c>
      <c r="D894" s="124" t="s">
        <v>1038</v>
      </c>
      <c r="E894" s="438" t="s">
        <v>1021</v>
      </c>
      <c r="F894" s="126">
        <v>35698</v>
      </c>
      <c r="G894" s="229" t="s">
        <v>969</v>
      </c>
      <c r="H894" s="230">
        <v>92</v>
      </c>
      <c r="I894" s="230">
        <v>87</v>
      </c>
      <c r="J894" s="32">
        <f t="shared" si="78"/>
        <v>89.5</v>
      </c>
      <c r="K894" s="33" t="str">
        <f t="shared" si="77"/>
        <v>TỐT</v>
      </c>
      <c r="L894" s="401"/>
      <c r="M894" s="357"/>
      <c r="N894" s="356"/>
      <c r="O894" s="150" t="s">
        <v>1290</v>
      </c>
    </row>
    <row r="895" spans="1:15" s="35" customFormat="1" ht="21.75" customHeight="1">
      <c r="A895" s="31">
        <f t="shared" si="74"/>
        <v>117</v>
      </c>
      <c r="B895" s="342">
        <v>2221125578</v>
      </c>
      <c r="C895" s="123" t="s">
        <v>993</v>
      </c>
      <c r="D895" s="124" t="s">
        <v>1030</v>
      </c>
      <c r="E895" s="438" t="s">
        <v>981</v>
      </c>
      <c r="F895" s="126">
        <v>36149</v>
      </c>
      <c r="G895" s="229" t="s">
        <v>970</v>
      </c>
      <c r="H895" s="230">
        <v>0</v>
      </c>
      <c r="I895" s="230">
        <v>75</v>
      </c>
      <c r="J895" s="32">
        <f>I895</f>
        <v>75</v>
      </c>
      <c r="K895" s="33" t="str">
        <f t="shared" si="77"/>
        <v>KHÁ</v>
      </c>
      <c r="L895" s="401" t="s">
        <v>1637</v>
      </c>
      <c r="M895" s="374" t="s">
        <v>1636</v>
      </c>
      <c r="N895" s="356" t="s">
        <v>1635</v>
      </c>
      <c r="O895" s="150" t="s">
        <v>1391</v>
      </c>
    </row>
    <row r="896" spans="1:15" s="35" customFormat="1" ht="21.75" customHeight="1">
      <c r="A896" s="31">
        <f t="shared" si="74"/>
        <v>118</v>
      </c>
      <c r="B896" s="122">
        <v>2221172590</v>
      </c>
      <c r="C896" s="123" t="s">
        <v>990</v>
      </c>
      <c r="D896" s="124" t="s">
        <v>1106</v>
      </c>
      <c r="E896" s="438" t="s">
        <v>1015</v>
      </c>
      <c r="F896" s="126">
        <v>35912</v>
      </c>
      <c r="G896" s="229" t="s">
        <v>969</v>
      </c>
      <c r="H896" s="230">
        <v>91</v>
      </c>
      <c r="I896" s="230">
        <v>87</v>
      </c>
      <c r="J896" s="32">
        <f t="shared" ref="J896:J913" si="79">(H896+I896)/2</f>
        <v>89</v>
      </c>
      <c r="K896" s="33" t="str">
        <f t="shared" si="77"/>
        <v>TỐT</v>
      </c>
      <c r="L896" s="401"/>
      <c r="M896" s="357"/>
      <c r="N896" s="356"/>
      <c r="O896" s="150" t="s">
        <v>1290</v>
      </c>
    </row>
    <row r="897" spans="1:15" s="35" customFormat="1" ht="21.75" customHeight="1">
      <c r="A897" s="31">
        <f t="shared" si="74"/>
        <v>119</v>
      </c>
      <c r="B897" s="122">
        <v>2221218683</v>
      </c>
      <c r="C897" s="123" t="s">
        <v>998</v>
      </c>
      <c r="D897" s="124" t="s">
        <v>1088</v>
      </c>
      <c r="E897" s="438" t="s">
        <v>1246</v>
      </c>
      <c r="F897" s="126">
        <v>36036</v>
      </c>
      <c r="G897" s="229" t="s">
        <v>969</v>
      </c>
      <c r="H897" s="230">
        <v>89</v>
      </c>
      <c r="I897" s="230">
        <v>87</v>
      </c>
      <c r="J897" s="32">
        <f t="shared" si="79"/>
        <v>88</v>
      </c>
      <c r="K897" s="33" t="str">
        <f t="shared" si="77"/>
        <v>TỐT</v>
      </c>
      <c r="L897" s="401"/>
      <c r="M897" s="357"/>
      <c r="N897" s="356"/>
      <c r="O897" s="150" t="s">
        <v>1290</v>
      </c>
    </row>
    <row r="898" spans="1:15" s="35" customFormat="1" ht="21.75" customHeight="1">
      <c r="A898" s="31">
        <f t="shared" si="74"/>
        <v>120</v>
      </c>
      <c r="B898" s="122">
        <v>2221253305</v>
      </c>
      <c r="C898" s="123" t="s">
        <v>990</v>
      </c>
      <c r="D898" s="124" t="s">
        <v>1289</v>
      </c>
      <c r="E898" s="438" t="s">
        <v>1138</v>
      </c>
      <c r="F898" s="126">
        <v>35816</v>
      </c>
      <c r="G898" s="229" t="s">
        <v>969</v>
      </c>
      <c r="H898" s="230">
        <v>89</v>
      </c>
      <c r="I898" s="230">
        <v>87</v>
      </c>
      <c r="J898" s="32">
        <f t="shared" si="79"/>
        <v>88</v>
      </c>
      <c r="K898" s="33" t="str">
        <f t="shared" si="77"/>
        <v>TỐT</v>
      </c>
      <c r="L898" s="401"/>
      <c r="M898" s="357"/>
      <c r="N898" s="356"/>
      <c r="O898" s="150" t="s">
        <v>1290</v>
      </c>
    </row>
    <row r="899" spans="1:15" s="35" customFormat="1" ht="21.75" customHeight="1">
      <c r="A899" s="31">
        <f t="shared" si="74"/>
        <v>121</v>
      </c>
      <c r="B899" s="122">
        <v>2221253342</v>
      </c>
      <c r="C899" s="123" t="s">
        <v>993</v>
      </c>
      <c r="D899" s="124" t="s">
        <v>1088</v>
      </c>
      <c r="E899" s="438" t="s">
        <v>1030</v>
      </c>
      <c r="F899" s="126">
        <v>35650</v>
      </c>
      <c r="G899" s="229" t="s">
        <v>969</v>
      </c>
      <c r="H899" s="230">
        <v>97</v>
      </c>
      <c r="I899" s="230">
        <v>92</v>
      </c>
      <c r="J899" s="32">
        <f t="shared" si="79"/>
        <v>94.5</v>
      </c>
      <c r="K899" s="33" t="str">
        <f t="shared" si="77"/>
        <v>X SẮC</v>
      </c>
      <c r="L899" s="401"/>
      <c r="M899" s="357"/>
      <c r="N899" s="356"/>
      <c r="O899" s="150" t="s">
        <v>1290</v>
      </c>
    </row>
    <row r="900" spans="1:15" s="35" customFormat="1" ht="21.75" customHeight="1">
      <c r="A900" s="31">
        <f t="shared" si="74"/>
        <v>122</v>
      </c>
      <c r="B900" s="122">
        <v>2221255234</v>
      </c>
      <c r="C900" s="123" t="s">
        <v>990</v>
      </c>
      <c r="D900" s="124" t="s">
        <v>988</v>
      </c>
      <c r="E900" s="438" t="s">
        <v>1025</v>
      </c>
      <c r="F900" s="126">
        <v>36011</v>
      </c>
      <c r="G900" s="229" t="s">
        <v>970</v>
      </c>
      <c r="H900" s="230">
        <v>87</v>
      </c>
      <c r="I900" s="230">
        <v>88</v>
      </c>
      <c r="J900" s="32">
        <f t="shared" si="79"/>
        <v>87.5</v>
      </c>
      <c r="K900" s="33" t="str">
        <f t="shared" si="77"/>
        <v>TỐT</v>
      </c>
      <c r="L900" s="401"/>
      <c r="M900" s="357"/>
      <c r="N900" s="356"/>
      <c r="O900" s="150" t="s">
        <v>1391</v>
      </c>
    </row>
    <row r="901" spans="1:15" s="35" customFormat="1" ht="21.75" customHeight="1">
      <c r="A901" s="31">
        <f t="shared" si="74"/>
        <v>123</v>
      </c>
      <c r="B901" s="122">
        <v>2221255239</v>
      </c>
      <c r="C901" s="123" t="s">
        <v>990</v>
      </c>
      <c r="D901" s="124" t="s">
        <v>1088</v>
      </c>
      <c r="E901" s="438" t="s">
        <v>1030</v>
      </c>
      <c r="F901" s="126">
        <v>35850</v>
      </c>
      <c r="G901" s="229" t="s">
        <v>970</v>
      </c>
      <c r="H901" s="230">
        <v>62</v>
      </c>
      <c r="I901" s="230">
        <v>85</v>
      </c>
      <c r="J901" s="32">
        <f t="shared" si="79"/>
        <v>73.5</v>
      </c>
      <c r="K901" s="33" t="str">
        <f t="shared" si="77"/>
        <v>KHÁ</v>
      </c>
      <c r="L901" s="401"/>
      <c r="M901" s="357"/>
      <c r="N901" s="356"/>
      <c r="O901" s="150" t="s">
        <v>1391</v>
      </c>
    </row>
    <row r="902" spans="1:15" s="35" customFormat="1" ht="21.75" customHeight="1">
      <c r="A902" s="31">
        <f t="shared" si="74"/>
        <v>124</v>
      </c>
      <c r="B902" s="342">
        <v>2221255242</v>
      </c>
      <c r="C902" s="123" t="s">
        <v>990</v>
      </c>
      <c r="D902" s="124" t="s">
        <v>1384</v>
      </c>
      <c r="E902" s="438" t="s">
        <v>1036</v>
      </c>
      <c r="F902" s="126">
        <v>36088</v>
      </c>
      <c r="G902" s="229" t="s">
        <v>970</v>
      </c>
      <c r="H902" s="230">
        <v>87</v>
      </c>
      <c r="I902" s="230">
        <v>0</v>
      </c>
      <c r="J902" s="32">
        <f t="shared" si="79"/>
        <v>43.5</v>
      </c>
      <c r="K902" s="33" t="str">
        <f t="shared" si="77"/>
        <v>YẾU</v>
      </c>
      <c r="L902" s="401"/>
      <c r="M902" s="357" t="s">
        <v>1144</v>
      </c>
      <c r="N902" s="356" t="s">
        <v>1385</v>
      </c>
      <c r="O902" s="150" t="s">
        <v>1391</v>
      </c>
    </row>
    <row r="903" spans="1:15" s="35" customFormat="1" ht="21.75" customHeight="1">
      <c r="A903" s="31">
        <f t="shared" si="74"/>
        <v>125</v>
      </c>
      <c r="B903" s="122">
        <v>2221255274</v>
      </c>
      <c r="C903" s="123" t="s">
        <v>1019</v>
      </c>
      <c r="D903" s="124" t="s">
        <v>1386</v>
      </c>
      <c r="E903" s="438" t="s">
        <v>1387</v>
      </c>
      <c r="F903" s="126">
        <v>35828</v>
      </c>
      <c r="G903" s="229" t="s">
        <v>970</v>
      </c>
      <c r="H903" s="230">
        <v>87</v>
      </c>
      <c r="I903" s="230">
        <v>88</v>
      </c>
      <c r="J903" s="32">
        <f t="shared" si="79"/>
        <v>87.5</v>
      </c>
      <c r="K903" s="33" t="str">
        <f t="shared" si="77"/>
        <v>TỐT</v>
      </c>
      <c r="L903" s="401"/>
      <c r="M903" s="357"/>
      <c r="N903" s="356"/>
      <c r="O903" s="150" t="s">
        <v>1391</v>
      </c>
    </row>
    <row r="904" spans="1:15" s="35" customFormat="1" ht="21.75" customHeight="1">
      <c r="A904" s="31">
        <f t="shared" si="74"/>
        <v>126</v>
      </c>
      <c r="B904" s="122">
        <v>2221255276</v>
      </c>
      <c r="C904" s="123" t="s">
        <v>1309</v>
      </c>
      <c r="D904" s="124" t="s">
        <v>1196</v>
      </c>
      <c r="E904" s="438" t="s">
        <v>1261</v>
      </c>
      <c r="F904" s="126">
        <v>35829</v>
      </c>
      <c r="G904" s="229" t="s">
        <v>970</v>
      </c>
      <c r="H904" s="230">
        <v>95</v>
      </c>
      <c r="I904" s="230">
        <v>98</v>
      </c>
      <c r="J904" s="32">
        <f t="shared" si="79"/>
        <v>96.5</v>
      </c>
      <c r="K904" s="33" t="str">
        <f t="shared" si="77"/>
        <v>X SẮC</v>
      </c>
      <c r="L904" s="401"/>
      <c r="M904" s="357"/>
      <c r="N904" s="356"/>
      <c r="O904" s="150" t="s">
        <v>1391</v>
      </c>
    </row>
    <row r="905" spans="1:15" s="35" customFormat="1" ht="21.75" customHeight="1">
      <c r="A905" s="31">
        <f t="shared" si="74"/>
        <v>127</v>
      </c>
      <c r="B905" s="122">
        <v>2221255299</v>
      </c>
      <c r="C905" s="123" t="s">
        <v>990</v>
      </c>
      <c r="D905" s="124" t="s">
        <v>1088</v>
      </c>
      <c r="E905" s="438" t="s">
        <v>1310</v>
      </c>
      <c r="F905" s="126">
        <v>35925</v>
      </c>
      <c r="G905" s="229" t="s">
        <v>638</v>
      </c>
      <c r="H905" s="230">
        <v>87</v>
      </c>
      <c r="I905" s="230">
        <v>87</v>
      </c>
      <c r="J905" s="32">
        <f t="shared" si="79"/>
        <v>87</v>
      </c>
      <c r="K905" s="33" t="str">
        <f t="shared" si="77"/>
        <v>TỐT</v>
      </c>
      <c r="L905" s="401"/>
      <c r="M905" s="357"/>
      <c r="N905" s="356"/>
      <c r="O905" s="150" t="s">
        <v>1320</v>
      </c>
    </row>
    <row r="906" spans="1:15" s="35" customFormat="1" ht="21.75" customHeight="1">
      <c r="A906" s="31">
        <f t="shared" si="74"/>
        <v>128</v>
      </c>
      <c r="B906" s="122">
        <v>2221255319</v>
      </c>
      <c r="C906" s="123" t="s">
        <v>1175</v>
      </c>
      <c r="D906" s="124" t="s">
        <v>1311</v>
      </c>
      <c r="E906" s="438" t="s">
        <v>1113</v>
      </c>
      <c r="F906" s="126">
        <v>35754</v>
      </c>
      <c r="G906" s="229" t="s">
        <v>638</v>
      </c>
      <c r="H906" s="230">
        <v>97</v>
      </c>
      <c r="I906" s="230">
        <v>98</v>
      </c>
      <c r="J906" s="32">
        <f t="shared" si="79"/>
        <v>97.5</v>
      </c>
      <c r="K906" s="33" t="str">
        <f t="shared" si="77"/>
        <v>X SẮC</v>
      </c>
      <c r="L906" s="401"/>
      <c r="M906" s="357"/>
      <c r="N906" s="356"/>
      <c r="O906" s="150" t="s">
        <v>1320</v>
      </c>
    </row>
    <row r="907" spans="1:15" s="35" customFormat="1" ht="21.75" customHeight="1">
      <c r="A907" s="31">
        <f t="shared" ref="A907:A913" si="80">A906+1</f>
        <v>129</v>
      </c>
      <c r="B907" s="342">
        <v>2221255320</v>
      </c>
      <c r="C907" s="123" t="s">
        <v>990</v>
      </c>
      <c r="D907" s="124" t="s">
        <v>1035</v>
      </c>
      <c r="E907" s="438" t="s">
        <v>1312</v>
      </c>
      <c r="F907" s="126">
        <v>35993</v>
      </c>
      <c r="G907" s="229" t="s">
        <v>638</v>
      </c>
      <c r="H907" s="230">
        <v>0</v>
      </c>
      <c r="I907" s="230">
        <v>0</v>
      </c>
      <c r="J907" s="32">
        <f t="shared" si="79"/>
        <v>0</v>
      </c>
      <c r="K907" s="33" t="str">
        <f t="shared" ref="K907:K913" si="81">IF(J907&gt;=90,"X SẮC",IF(J907&gt;=80,"TỐT",IF(J907&gt;=65,"KHÁ",IF(J907&gt;=50,"T. BÌNH",IF(J907&gt;=35,"YẾU","KÉM")))))</f>
        <v>KÉM</v>
      </c>
      <c r="L907" s="373" t="s">
        <v>1625</v>
      </c>
      <c r="M907" s="373" t="s">
        <v>1625</v>
      </c>
      <c r="N907" s="356" t="s">
        <v>1306</v>
      </c>
      <c r="O907" s="150" t="s">
        <v>1320</v>
      </c>
    </row>
    <row r="908" spans="1:15" s="35" customFormat="1" ht="21.75" customHeight="1">
      <c r="A908" s="31">
        <f t="shared" si="80"/>
        <v>130</v>
      </c>
      <c r="B908" s="122">
        <v>2221255328</v>
      </c>
      <c r="C908" s="123" t="s">
        <v>990</v>
      </c>
      <c r="D908" s="124" t="s">
        <v>1313</v>
      </c>
      <c r="E908" s="438" t="s">
        <v>1019</v>
      </c>
      <c r="F908" s="126">
        <v>36091</v>
      </c>
      <c r="G908" s="229" t="s">
        <v>638</v>
      </c>
      <c r="H908" s="230">
        <v>85</v>
      </c>
      <c r="I908" s="230">
        <v>82</v>
      </c>
      <c r="J908" s="32">
        <f t="shared" si="79"/>
        <v>83.5</v>
      </c>
      <c r="K908" s="33" t="str">
        <f t="shared" si="81"/>
        <v>TỐT</v>
      </c>
      <c r="L908" s="401"/>
      <c r="M908" s="357"/>
      <c r="N908" s="356"/>
      <c r="O908" s="150" t="s">
        <v>1320</v>
      </c>
    </row>
    <row r="909" spans="1:15" s="35" customFormat="1" ht="21.75" customHeight="1">
      <c r="A909" s="31">
        <f t="shared" si="80"/>
        <v>131</v>
      </c>
      <c r="B909" s="122">
        <v>2221258307</v>
      </c>
      <c r="C909" s="123" t="s">
        <v>990</v>
      </c>
      <c r="D909" s="124" t="s">
        <v>1388</v>
      </c>
      <c r="E909" s="438" t="s">
        <v>1172</v>
      </c>
      <c r="F909" s="126">
        <v>36040</v>
      </c>
      <c r="G909" s="229" t="s">
        <v>970</v>
      </c>
      <c r="H909" s="230">
        <v>77</v>
      </c>
      <c r="I909" s="230">
        <v>88</v>
      </c>
      <c r="J909" s="32">
        <f t="shared" si="79"/>
        <v>82.5</v>
      </c>
      <c r="K909" s="33" t="str">
        <f t="shared" si="81"/>
        <v>TỐT</v>
      </c>
      <c r="L909" s="401"/>
      <c r="M909" s="357"/>
      <c r="N909" s="356"/>
      <c r="O909" s="150" t="s">
        <v>1391</v>
      </c>
    </row>
    <row r="910" spans="1:15" s="35" customFormat="1" ht="21.75" customHeight="1">
      <c r="A910" s="31">
        <f t="shared" si="80"/>
        <v>132</v>
      </c>
      <c r="B910" s="342">
        <v>2221258812</v>
      </c>
      <c r="C910" s="123" t="s">
        <v>979</v>
      </c>
      <c r="D910" s="124" t="s">
        <v>1050</v>
      </c>
      <c r="E910" s="438" t="s">
        <v>1282</v>
      </c>
      <c r="F910" s="126">
        <v>35959</v>
      </c>
      <c r="G910" s="229" t="s">
        <v>970</v>
      </c>
      <c r="H910" s="230">
        <v>87</v>
      </c>
      <c r="I910" s="230">
        <v>0</v>
      </c>
      <c r="J910" s="32">
        <f t="shared" si="79"/>
        <v>43.5</v>
      </c>
      <c r="K910" s="33" t="str">
        <f t="shared" si="81"/>
        <v>YẾU</v>
      </c>
      <c r="L910" s="373" t="s">
        <v>1625</v>
      </c>
      <c r="M910" s="373" t="s">
        <v>1625</v>
      </c>
      <c r="N910" s="356" t="s">
        <v>1375</v>
      </c>
      <c r="O910" s="150" t="s">
        <v>1391</v>
      </c>
    </row>
    <row r="911" spans="1:15" s="35" customFormat="1" ht="21.75" customHeight="1">
      <c r="A911" s="31">
        <f t="shared" si="80"/>
        <v>133</v>
      </c>
      <c r="B911" s="122">
        <v>2221259454</v>
      </c>
      <c r="C911" s="123" t="s">
        <v>1030</v>
      </c>
      <c r="D911" s="124" t="s">
        <v>1004</v>
      </c>
      <c r="E911" s="438" t="s">
        <v>1314</v>
      </c>
      <c r="F911" s="126">
        <v>35821</v>
      </c>
      <c r="G911" s="229" t="s">
        <v>638</v>
      </c>
      <c r="H911" s="230">
        <v>87</v>
      </c>
      <c r="I911" s="230">
        <v>88</v>
      </c>
      <c r="J911" s="32">
        <f t="shared" si="79"/>
        <v>87.5</v>
      </c>
      <c r="K911" s="33" t="str">
        <f t="shared" si="81"/>
        <v>TỐT</v>
      </c>
      <c r="L911" s="401"/>
      <c r="M911" s="357"/>
      <c r="N911" s="356"/>
      <c r="O911" s="150" t="s">
        <v>1320</v>
      </c>
    </row>
    <row r="912" spans="1:15" s="35" customFormat="1" ht="21.75" customHeight="1">
      <c r="A912" s="31">
        <f t="shared" si="80"/>
        <v>134</v>
      </c>
      <c r="B912" s="342">
        <v>2221259502</v>
      </c>
      <c r="C912" s="123" t="s">
        <v>987</v>
      </c>
      <c r="D912" s="124" t="s">
        <v>1004</v>
      </c>
      <c r="E912" s="438" t="s">
        <v>1389</v>
      </c>
      <c r="F912" s="126">
        <v>34733</v>
      </c>
      <c r="G912" s="229" t="s">
        <v>970</v>
      </c>
      <c r="H912" s="230">
        <v>77</v>
      </c>
      <c r="I912" s="230">
        <v>0</v>
      </c>
      <c r="J912" s="32">
        <f t="shared" si="79"/>
        <v>38.5</v>
      </c>
      <c r="K912" s="33" t="str">
        <f t="shared" si="81"/>
        <v>YẾU</v>
      </c>
      <c r="L912" s="357" t="s">
        <v>1653</v>
      </c>
      <c r="M912" s="357" t="s">
        <v>1144</v>
      </c>
      <c r="N912" s="356" t="s">
        <v>1633</v>
      </c>
      <c r="O912" s="150" t="s">
        <v>1391</v>
      </c>
    </row>
    <row r="913" spans="1:19" s="35" customFormat="1" ht="21.75" customHeight="1">
      <c r="A913" s="31">
        <f t="shared" si="80"/>
        <v>135</v>
      </c>
      <c r="B913" s="342">
        <v>2221863850</v>
      </c>
      <c r="C913" s="123" t="s">
        <v>979</v>
      </c>
      <c r="D913" s="124" t="s">
        <v>1390</v>
      </c>
      <c r="E913" s="438" t="s">
        <v>981</v>
      </c>
      <c r="F913" s="126">
        <v>34815</v>
      </c>
      <c r="G913" s="229" t="s">
        <v>970</v>
      </c>
      <c r="H913" s="230">
        <v>87</v>
      </c>
      <c r="I913" s="230">
        <v>0</v>
      </c>
      <c r="J913" s="32">
        <f t="shared" si="79"/>
        <v>43.5</v>
      </c>
      <c r="K913" s="33" t="str">
        <f t="shared" si="81"/>
        <v>YẾU</v>
      </c>
      <c r="L913" s="373" t="s">
        <v>1625</v>
      </c>
      <c r="M913" s="373" t="s">
        <v>1625</v>
      </c>
      <c r="N913" s="462" t="s">
        <v>1375</v>
      </c>
    </row>
    <row r="914" spans="1:19" s="38" customFormat="1" ht="21.75" customHeight="1">
      <c r="A914" s="375"/>
      <c r="B914" s="375"/>
      <c r="C914" s="375"/>
      <c r="D914" s="375"/>
      <c r="E914" s="375"/>
      <c r="F914" s="375"/>
      <c r="G914" s="471"/>
      <c r="H914" s="375"/>
      <c r="I914" s="375"/>
      <c r="J914" s="375"/>
      <c r="K914" s="375"/>
      <c r="L914" s="375"/>
      <c r="M914" s="375"/>
      <c r="N914" s="450"/>
      <c r="O914" s="155"/>
    </row>
    <row r="915" spans="1:19">
      <c r="A915" s="44"/>
      <c r="B915" s="41"/>
      <c r="C915" s="43"/>
      <c r="D915" s="43"/>
      <c r="E915" s="440"/>
      <c r="F915" s="46"/>
      <c r="J915" s="540" t="s">
        <v>117</v>
      </c>
      <c r="K915" s="541"/>
      <c r="L915" s="542"/>
      <c r="M915" s="352"/>
      <c r="N915" s="360"/>
      <c r="O915" s="47"/>
      <c r="P915" s="47"/>
      <c r="Q915" s="47"/>
      <c r="R915" s="47"/>
      <c r="S915" s="47"/>
    </row>
    <row r="916" spans="1:19">
      <c r="A916" s="44"/>
      <c r="B916" s="41"/>
      <c r="C916" s="43"/>
      <c r="D916" s="43"/>
      <c r="E916" s="421"/>
      <c r="F916" s="41"/>
      <c r="J916" s="151" t="s">
        <v>118</v>
      </c>
      <c r="K916" s="48" t="s">
        <v>99</v>
      </c>
      <c r="L916" s="48" t="s">
        <v>119</v>
      </c>
      <c r="M916" s="352"/>
      <c r="N916" s="360"/>
      <c r="O916" s="47"/>
      <c r="P916" s="47"/>
      <c r="Q916" s="47"/>
      <c r="R916" s="47"/>
      <c r="S916" s="47"/>
    </row>
    <row r="917" spans="1:19" ht="21" customHeight="1">
      <c r="A917" s="516" t="s">
        <v>120</v>
      </c>
      <c r="B917" s="536"/>
      <c r="C917" s="516"/>
      <c r="D917" s="421"/>
      <c r="E917" s="49"/>
      <c r="F917" s="41"/>
      <c r="J917" s="152" t="s">
        <v>83</v>
      </c>
      <c r="K917" s="31">
        <f t="shared" ref="K917:K922" si="82">COUNTIF($K$141:$K$261,J917)</f>
        <v>24</v>
      </c>
      <c r="L917" s="404">
        <f t="shared" ref="L917:L923" si="83">K917/$K$303</f>
        <v>0.15789473684210525</v>
      </c>
      <c r="M917" s="352"/>
      <c r="N917" s="353"/>
      <c r="O917" s="26"/>
      <c r="P917" s="26"/>
      <c r="Q917" s="26"/>
      <c r="R917" s="26"/>
      <c r="S917" s="26"/>
    </row>
    <row r="918" spans="1:19" ht="15.75" customHeight="1">
      <c r="A918" s="44"/>
      <c r="B918" s="41"/>
      <c r="C918" s="43"/>
      <c r="D918" s="43"/>
      <c r="E918" s="421"/>
      <c r="F918" s="41"/>
      <c r="J918" s="152" t="s">
        <v>84</v>
      </c>
      <c r="K918" s="31">
        <f t="shared" si="82"/>
        <v>80</v>
      </c>
      <c r="L918" s="404">
        <f t="shared" si="83"/>
        <v>0.52631578947368418</v>
      </c>
      <c r="M918" s="352"/>
      <c r="N918" s="353"/>
      <c r="O918" s="26"/>
      <c r="P918" s="26"/>
      <c r="Q918" s="26"/>
      <c r="R918" s="26"/>
      <c r="S918" s="26"/>
    </row>
    <row r="919" spans="1:19" ht="15.75" customHeight="1">
      <c r="A919" s="44"/>
      <c r="B919" s="41"/>
      <c r="C919" s="43"/>
      <c r="D919" s="43"/>
      <c r="E919" s="421"/>
      <c r="F919" s="41"/>
      <c r="J919" s="152" t="s">
        <v>85</v>
      </c>
      <c r="K919" s="31">
        <f t="shared" si="82"/>
        <v>11</v>
      </c>
      <c r="L919" s="404">
        <f t="shared" si="83"/>
        <v>7.2368421052631582E-2</v>
      </c>
      <c r="M919" s="352"/>
      <c r="N919" s="353"/>
      <c r="O919" s="26"/>
      <c r="P919" s="26"/>
      <c r="Q919" s="26"/>
      <c r="R919" s="26"/>
      <c r="S919" s="26"/>
    </row>
    <row r="920" spans="1:19" ht="15.75" customHeight="1">
      <c r="A920" s="44"/>
      <c r="B920" s="41"/>
      <c r="C920" s="43"/>
      <c r="D920" s="43"/>
      <c r="E920" s="421"/>
      <c r="F920" s="41"/>
      <c r="J920" s="152" t="s">
        <v>86</v>
      </c>
      <c r="K920" s="31">
        <f t="shared" si="82"/>
        <v>0</v>
      </c>
      <c r="L920" s="404">
        <f t="shared" si="83"/>
        <v>0</v>
      </c>
      <c r="M920" s="352"/>
      <c r="N920" s="353"/>
      <c r="O920" s="26"/>
      <c r="P920" s="26"/>
      <c r="Q920" s="26"/>
      <c r="R920" s="26"/>
      <c r="S920" s="26"/>
    </row>
    <row r="921" spans="1:19" ht="15.75" customHeight="1">
      <c r="A921" s="44"/>
      <c r="B921" s="41"/>
      <c r="C921" s="43"/>
      <c r="D921" s="43"/>
      <c r="E921" s="421"/>
      <c r="F921" s="41"/>
      <c r="J921" s="152" t="s">
        <v>87</v>
      </c>
      <c r="K921" s="31">
        <f t="shared" si="82"/>
        <v>3</v>
      </c>
      <c r="L921" s="404">
        <f t="shared" si="83"/>
        <v>1.9736842105263157E-2</v>
      </c>
      <c r="M921" s="352"/>
      <c r="N921" s="353"/>
      <c r="O921" s="26"/>
      <c r="P921" s="26"/>
      <c r="Q921" s="26"/>
      <c r="R921" s="26"/>
      <c r="S921" s="26"/>
    </row>
    <row r="922" spans="1:19" ht="21" customHeight="1">
      <c r="A922" s="531" t="s">
        <v>127</v>
      </c>
      <c r="B922" s="531"/>
      <c r="C922" s="531"/>
      <c r="D922" s="420"/>
      <c r="E922" s="51"/>
      <c r="F922" s="51"/>
      <c r="J922" s="152" t="s">
        <v>88</v>
      </c>
      <c r="K922" s="31">
        <f t="shared" si="82"/>
        <v>3</v>
      </c>
      <c r="L922" s="404">
        <f t="shared" si="83"/>
        <v>1.9736842105263157E-2</v>
      </c>
      <c r="M922" s="352"/>
      <c r="N922" s="353"/>
      <c r="O922" s="26"/>
      <c r="P922" s="26"/>
      <c r="Q922" s="26"/>
      <c r="R922" s="26"/>
      <c r="S922" s="26"/>
    </row>
    <row r="923" spans="1:19" ht="15.75" customHeight="1">
      <c r="A923" s="44"/>
      <c r="B923" s="41"/>
      <c r="C923" s="43"/>
      <c r="D923" s="43"/>
      <c r="E923" s="421"/>
      <c r="F923" s="41"/>
      <c r="J923" s="152" t="s">
        <v>121</v>
      </c>
      <c r="K923" s="31">
        <f>SUM(K917:K922)</f>
        <v>121</v>
      </c>
      <c r="L923" s="404">
        <f t="shared" si="83"/>
        <v>0.79605263157894735</v>
      </c>
      <c r="M923" s="352"/>
      <c r="N923" s="353"/>
      <c r="O923" s="26"/>
      <c r="P923" s="26"/>
      <c r="Q923" s="26"/>
      <c r="R923" s="26"/>
      <c r="S923" s="26"/>
    </row>
    <row r="924" spans="1:19" s="52" customFormat="1" ht="5.25" customHeight="1">
      <c r="A924" s="417"/>
      <c r="B924" s="42"/>
      <c r="C924" s="30"/>
      <c r="D924" s="30"/>
      <c r="G924" s="440"/>
      <c r="H924" s="53"/>
      <c r="I924" s="53"/>
      <c r="J924" s="53"/>
      <c r="L924" s="405"/>
      <c r="M924" s="361"/>
      <c r="N924" s="53"/>
      <c r="O924" s="54"/>
      <c r="P924" s="54"/>
      <c r="Q924" s="54"/>
      <c r="R924" s="54"/>
      <c r="S924" s="54"/>
    </row>
    <row r="925" spans="1:19" s="56" customFormat="1" ht="6.75" customHeight="1">
      <c r="A925" s="55"/>
      <c r="B925" s="344"/>
      <c r="C925" s="344"/>
      <c r="D925" s="344"/>
      <c r="G925" s="532"/>
      <c r="H925" s="532"/>
      <c r="I925" s="532"/>
      <c r="J925" s="532"/>
      <c r="K925" s="532"/>
      <c r="L925" s="532"/>
      <c r="M925" s="362"/>
      <c r="N925" s="363"/>
    </row>
    <row r="926" spans="1:19" s="8" customFormat="1" ht="15.75">
      <c r="A926" s="513" t="s">
        <v>73</v>
      </c>
      <c r="B926" s="533"/>
      <c r="C926" s="513"/>
      <c r="D926" s="418"/>
      <c r="E926" s="513" t="s">
        <v>122</v>
      </c>
      <c r="F926" s="513"/>
      <c r="G926" s="513"/>
      <c r="H926" s="513"/>
      <c r="I926" s="515" t="s">
        <v>123</v>
      </c>
      <c r="J926" s="515"/>
      <c r="K926" s="515"/>
      <c r="L926" s="515"/>
      <c r="M926" s="364"/>
      <c r="N926" s="365"/>
    </row>
    <row r="927" spans="1:19" s="8" customFormat="1" ht="15.75">
      <c r="A927" s="57"/>
      <c r="B927" s="345"/>
      <c r="C927" s="433"/>
      <c r="D927" s="433"/>
      <c r="E927" s="58"/>
      <c r="F927" s="58"/>
      <c r="G927" s="433"/>
      <c r="H927" s="58"/>
      <c r="I927" s="58"/>
      <c r="J927" s="58"/>
      <c r="K927" s="59"/>
      <c r="L927" s="399"/>
      <c r="M927" s="364"/>
      <c r="N927" s="365"/>
    </row>
    <row r="928" spans="1:19" s="8" customFormat="1" ht="15.75">
      <c r="A928" s="57"/>
      <c r="B928" s="345"/>
      <c r="C928" s="433"/>
      <c r="D928" s="433"/>
      <c r="E928" s="58"/>
      <c r="F928" s="58"/>
      <c r="G928" s="433"/>
      <c r="H928" s="58"/>
      <c r="I928" s="58"/>
      <c r="J928" s="58"/>
      <c r="K928" s="59"/>
      <c r="L928" s="399"/>
      <c r="M928" s="364"/>
      <c r="N928" s="365"/>
    </row>
    <row r="929" spans="1:23" s="8" customFormat="1" ht="15.75">
      <c r="A929" s="423"/>
      <c r="B929" s="30"/>
      <c r="C929" s="30"/>
      <c r="D929" s="30"/>
      <c r="E929" s="153"/>
      <c r="F929" s="153"/>
      <c r="G929" s="30"/>
      <c r="H929" s="153"/>
      <c r="I929" s="153"/>
      <c r="J929" s="153"/>
      <c r="L929" s="399"/>
      <c r="M929" s="364"/>
      <c r="N929" s="365"/>
    </row>
    <row r="930" spans="1:23" s="8" customFormat="1" ht="15.75">
      <c r="A930" s="423"/>
      <c r="B930" s="30"/>
      <c r="C930" s="30"/>
      <c r="D930" s="30"/>
      <c r="E930" s="153"/>
      <c r="F930" s="153"/>
      <c r="G930" s="30"/>
      <c r="H930" s="153"/>
      <c r="I930" s="153"/>
      <c r="J930" s="153"/>
      <c r="L930" s="399"/>
      <c r="M930" s="364"/>
      <c r="N930" s="365"/>
    </row>
    <row r="931" spans="1:23" s="8" customFormat="1" ht="15.75">
      <c r="A931" s="515"/>
      <c r="B931" s="531"/>
      <c r="C931" s="515"/>
      <c r="D931" s="420"/>
      <c r="E931" s="515" t="s">
        <v>107</v>
      </c>
      <c r="F931" s="515"/>
      <c r="G931" s="515"/>
      <c r="H931" s="515"/>
      <c r="I931" s="153"/>
      <c r="J931" s="153"/>
      <c r="L931" s="399"/>
      <c r="M931" s="364"/>
      <c r="N931" s="365"/>
    </row>
    <row r="932" spans="1:23" s="38" customFormat="1" ht="24" customHeight="1">
      <c r="A932" s="31">
        <f t="shared" ref="A932:A941" si="84">A931+1</f>
        <v>1</v>
      </c>
      <c r="B932" s="342">
        <v>2010216705</v>
      </c>
      <c r="C932" s="123" t="s">
        <v>1264</v>
      </c>
      <c r="D932" s="124" t="s">
        <v>1212</v>
      </c>
      <c r="E932" s="443" t="s">
        <v>1104</v>
      </c>
      <c r="F932" s="199">
        <v>35333</v>
      </c>
      <c r="G932" s="474" t="s">
        <v>34</v>
      </c>
      <c r="H932" s="121">
        <v>0</v>
      </c>
      <c r="I932" s="121">
        <v>0</v>
      </c>
      <c r="J932" s="32">
        <f t="shared" ref="J932:J941" si="85">(H932+I932)/2</f>
        <v>0</v>
      </c>
      <c r="K932" s="33" t="str">
        <f t="shared" ref="K932:K941" si="86">IF(J932&gt;=90,"X SẮC",IF(J932&gt;=80,"TỐT",IF(J932&gt;=65,"KHÁ",IF(J932&gt;=50,"T. BÌNH",IF(J932&gt;=35,"YẾU","KÉM")))))</f>
        <v>KÉM</v>
      </c>
      <c r="L932" s="349" t="s">
        <v>1625</v>
      </c>
      <c r="M932" s="376" t="s">
        <v>1144</v>
      </c>
      <c r="N932" s="377" t="s">
        <v>1291</v>
      </c>
      <c r="O932" s="288" t="s">
        <v>1320</v>
      </c>
      <c r="P932" s="25"/>
      <c r="Q932" s="25"/>
      <c r="R932" s="25"/>
      <c r="S932" s="25"/>
      <c r="T932" s="25"/>
      <c r="U932" s="25"/>
      <c r="V932" s="25"/>
      <c r="W932" s="25"/>
    </row>
    <row r="933" spans="1:23" s="38" customFormat="1" ht="24" customHeight="1">
      <c r="A933" s="31">
        <f t="shared" si="84"/>
        <v>2</v>
      </c>
      <c r="B933" s="342">
        <v>2110213068</v>
      </c>
      <c r="C933" s="123" t="s">
        <v>993</v>
      </c>
      <c r="D933" s="124" t="s">
        <v>1305</v>
      </c>
      <c r="E933" s="443" t="s">
        <v>1045</v>
      </c>
      <c r="F933" s="199">
        <v>35585</v>
      </c>
      <c r="G933" s="474" t="s">
        <v>34</v>
      </c>
      <c r="H933" s="121">
        <v>88</v>
      </c>
      <c r="I933" s="121">
        <v>85</v>
      </c>
      <c r="J933" s="32">
        <f t="shared" si="85"/>
        <v>86.5</v>
      </c>
      <c r="K933" s="33" t="str">
        <f t="shared" si="86"/>
        <v>TỐT</v>
      </c>
      <c r="L933" s="349"/>
      <c r="M933" s="376"/>
      <c r="N933" s="377"/>
      <c r="O933" s="288" t="s">
        <v>1320</v>
      </c>
      <c r="P933" s="25"/>
      <c r="Q933" s="25"/>
      <c r="R933" s="25"/>
      <c r="S933" s="25"/>
      <c r="T933" s="25"/>
      <c r="U933" s="25"/>
      <c r="V933" s="25"/>
      <c r="W933" s="25"/>
    </row>
    <row r="934" spans="1:23" s="38" customFormat="1" ht="24" customHeight="1">
      <c r="A934" s="31">
        <f t="shared" si="84"/>
        <v>3</v>
      </c>
      <c r="B934" s="342">
        <v>2110213069</v>
      </c>
      <c r="C934" s="123" t="s">
        <v>979</v>
      </c>
      <c r="D934" s="124" t="s">
        <v>986</v>
      </c>
      <c r="E934" s="443" t="s">
        <v>1067</v>
      </c>
      <c r="F934" s="199">
        <v>35498</v>
      </c>
      <c r="G934" s="474" t="s">
        <v>34</v>
      </c>
      <c r="H934" s="121">
        <v>82</v>
      </c>
      <c r="I934" s="121">
        <v>85</v>
      </c>
      <c r="J934" s="32">
        <f t="shared" si="85"/>
        <v>83.5</v>
      </c>
      <c r="K934" s="33" t="str">
        <f t="shared" si="86"/>
        <v>TỐT</v>
      </c>
      <c r="L934" s="349"/>
      <c r="M934" s="376"/>
      <c r="N934" s="377"/>
      <c r="O934" s="288" t="s">
        <v>1320</v>
      </c>
      <c r="P934" s="25"/>
      <c r="Q934" s="25"/>
      <c r="R934" s="25"/>
      <c r="S934" s="25"/>
      <c r="T934" s="25"/>
      <c r="U934" s="25"/>
      <c r="V934" s="25"/>
      <c r="W934" s="25"/>
    </row>
    <row r="935" spans="1:23" s="38" customFormat="1" ht="24" customHeight="1">
      <c r="A935" s="31">
        <f t="shared" si="84"/>
        <v>4</v>
      </c>
      <c r="B935" s="342">
        <v>2110215092</v>
      </c>
      <c r="C935" s="123" t="s">
        <v>979</v>
      </c>
      <c r="D935" s="124" t="s">
        <v>986</v>
      </c>
      <c r="E935" s="443" t="s">
        <v>1045</v>
      </c>
      <c r="F935" s="199">
        <v>35636</v>
      </c>
      <c r="G935" s="474" t="s">
        <v>34</v>
      </c>
      <c r="H935" s="121">
        <v>82</v>
      </c>
      <c r="I935" s="121">
        <v>85</v>
      </c>
      <c r="J935" s="32">
        <f t="shared" si="85"/>
        <v>83.5</v>
      </c>
      <c r="K935" s="33" t="str">
        <f t="shared" si="86"/>
        <v>TỐT</v>
      </c>
      <c r="L935" s="349"/>
      <c r="M935" s="376"/>
      <c r="N935" s="377"/>
      <c r="O935" s="288" t="s">
        <v>1320</v>
      </c>
      <c r="P935" s="25"/>
      <c r="Q935" s="25"/>
      <c r="R935" s="25"/>
      <c r="S935" s="25"/>
      <c r="T935" s="25"/>
      <c r="U935" s="25"/>
      <c r="V935" s="25"/>
      <c r="W935" s="25"/>
    </row>
    <row r="936" spans="1:23" s="38" customFormat="1" ht="24" customHeight="1">
      <c r="A936" s="31">
        <f t="shared" si="84"/>
        <v>5</v>
      </c>
      <c r="B936" s="342">
        <v>2110215095</v>
      </c>
      <c r="C936" s="123" t="s">
        <v>999</v>
      </c>
      <c r="D936" s="124" t="s">
        <v>1020</v>
      </c>
      <c r="E936" s="443" t="s">
        <v>1068</v>
      </c>
      <c r="F936" s="199">
        <v>35410</v>
      </c>
      <c r="G936" s="474" t="s">
        <v>34</v>
      </c>
      <c r="H936" s="121">
        <v>83</v>
      </c>
      <c r="I936" s="121">
        <v>90</v>
      </c>
      <c r="J936" s="32">
        <f t="shared" si="85"/>
        <v>86.5</v>
      </c>
      <c r="K936" s="33" t="str">
        <f t="shared" si="86"/>
        <v>TỐT</v>
      </c>
      <c r="L936" s="349"/>
      <c r="M936" s="376"/>
      <c r="N936" s="377"/>
      <c r="O936" s="288" t="s">
        <v>1320</v>
      </c>
      <c r="P936" s="25"/>
      <c r="Q936" s="25"/>
      <c r="R936" s="25"/>
      <c r="S936" s="25"/>
      <c r="T936" s="25"/>
      <c r="U936" s="25"/>
      <c r="V936" s="25"/>
      <c r="W936" s="25"/>
    </row>
    <row r="937" spans="1:23" s="38" customFormat="1" ht="24" customHeight="1">
      <c r="A937" s="31">
        <f t="shared" si="84"/>
        <v>6</v>
      </c>
      <c r="B937" s="342">
        <v>2110215096</v>
      </c>
      <c r="C937" s="123" t="s">
        <v>979</v>
      </c>
      <c r="D937" s="124" t="s">
        <v>991</v>
      </c>
      <c r="E937" s="443" t="s">
        <v>1091</v>
      </c>
      <c r="F937" s="199">
        <v>35496</v>
      </c>
      <c r="G937" s="474" t="s">
        <v>34</v>
      </c>
      <c r="H937" s="121">
        <v>70</v>
      </c>
      <c r="I937" s="121">
        <v>0</v>
      </c>
      <c r="J937" s="32">
        <f t="shared" si="85"/>
        <v>35</v>
      </c>
      <c r="K937" s="33" t="str">
        <f t="shared" si="86"/>
        <v>YẾU</v>
      </c>
      <c r="L937" s="349" t="s">
        <v>1653</v>
      </c>
      <c r="M937" s="376" t="s">
        <v>1144</v>
      </c>
      <c r="N937" s="377" t="s">
        <v>1291</v>
      </c>
      <c r="O937" s="288" t="s">
        <v>1320</v>
      </c>
      <c r="P937" s="25"/>
      <c r="Q937" s="25"/>
      <c r="R937" s="25"/>
      <c r="S937" s="25"/>
      <c r="T937" s="25"/>
      <c r="U937" s="25"/>
      <c r="V937" s="25"/>
      <c r="W937" s="25"/>
    </row>
    <row r="938" spans="1:23" s="38" customFormat="1" ht="24" customHeight="1">
      <c r="A938" s="31">
        <f t="shared" si="84"/>
        <v>7</v>
      </c>
      <c r="B938" s="342">
        <v>2110215098</v>
      </c>
      <c r="C938" s="123" t="s">
        <v>987</v>
      </c>
      <c r="D938" s="124" t="s">
        <v>1222</v>
      </c>
      <c r="E938" s="443" t="s">
        <v>1102</v>
      </c>
      <c r="F938" s="199">
        <v>34806</v>
      </c>
      <c r="G938" s="474" t="s">
        <v>34</v>
      </c>
      <c r="H938" s="121">
        <v>0</v>
      </c>
      <c r="I938" s="121">
        <v>0</v>
      </c>
      <c r="J938" s="32">
        <f t="shared" si="85"/>
        <v>0</v>
      </c>
      <c r="K938" s="33" t="str">
        <f t="shared" si="86"/>
        <v>KÉM</v>
      </c>
      <c r="L938" s="349" t="s">
        <v>1625</v>
      </c>
      <c r="M938" s="376" t="s">
        <v>1144</v>
      </c>
      <c r="N938" s="377" t="s">
        <v>1291</v>
      </c>
      <c r="O938" s="288" t="s">
        <v>1320</v>
      </c>
      <c r="P938" s="25"/>
      <c r="Q938" s="25"/>
      <c r="R938" s="25"/>
      <c r="S938" s="25"/>
      <c r="T938" s="25"/>
      <c r="U938" s="25"/>
      <c r="V938" s="25"/>
      <c r="W938" s="25"/>
    </row>
    <row r="939" spans="1:23" s="38" customFormat="1" ht="24" customHeight="1">
      <c r="A939" s="31">
        <f t="shared" si="84"/>
        <v>8</v>
      </c>
      <c r="B939" s="342">
        <v>2110218315</v>
      </c>
      <c r="C939" s="123" t="s">
        <v>987</v>
      </c>
      <c r="D939" s="124" t="s">
        <v>1304</v>
      </c>
      <c r="E939" s="443" t="s">
        <v>1221</v>
      </c>
      <c r="F939" s="199">
        <v>35157</v>
      </c>
      <c r="G939" s="474" t="s">
        <v>34</v>
      </c>
      <c r="H939" s="121">
        <v>93</v>
      </c>
      <c r="I939" s="121">
        <v>95</v>
      </c>
      <c r="J939" s="32">
        <f t="shared" si="85"/>
        <v>94</v>
      </c>
      <c r="K939" s="33" t="str">
        <f t="shared" si="86"/>
        <v>X SẮC</v>
      </c>
      <c r="L939" s="349"/>
      <c r="M939" s="376"/>
      <c r="N939" s="377"/>
      <c r="O939" s="288" t="s">
        <v>1320</v>
      </c>
      <c r="P939" s="25"/>
      <c r="Q939" s="25"/>
      <c r="R939" s="25"/>
      <c r="S939" s="25"/>
      <c r="T939" s="25"/>
      <c r="U939" s="25"/>
      <c r="V939" s="25"/>
      <c r="W939" s="25"/>
    </row>
    <row r="940" spans="1:23" s="38" customFormat="1" ht="24" customHeight="1">
      <c r="A940" s="31">
        <f t="shared" si="84"/>
        <v>9</v>
      </c>
      <c r="B940" s="342">
        <v>2110219582</v>
      </c>
      <c r="C940" s="123" t="s">
        <v>979</v>
      </c>
      <c r="D940" s="124" t="s">
        <v>1006</v>
      </c>
      <c r="E940" s="443" t="s">
        <v>1133</v>
      </c>
      <c r="F940" s="199">
        <v>35634</v>
      </c>
      <c r="G940" s="474" t="s">
        <v>34</v>
      </c>
      <c r="H940" s="121">
        <v>88</v>
      </c>
      <c r="I940" s="121">
        <v>85</v>
      </c>
      <c r="J940" s="32">
        <f t="shared" si="85"/>
        <v>86.5</v>
      </c>
      <c r="K940" s="33" t="str">
        <f t="shared" si="86"/>
        <v>TỐT</v>
      </c>
      <c r="L940" s="349"/>
      <c r="M940" s="376"/>
      <c r="N940" s="377"/>
      <c r="O940" s="288" t="s">
        <v>1320</v>
      </c>
      <c r="P940" s="25"/>
      <c r="Q940" s="25"/>
      <c r="R940" s="25"/>
      <c r="S940" s="25"/>
      <c r="T940" s="25"/>
      <c r="U940" s="25"/>
      <c r="V940" s="25"/>
      <c r="W940" s="25"/>
    </row>
    <row r="941" spans="1:23" s="38" customFormat="1" ht="24" customHeight="1">
      <c r="A941" s="31">
        <f t="shared" si="84"/>
        <v>10</v>
      </c>
      <c r="B941" s="342">
        <v>2110219599</v>
      </c>
      <c r="C941" s="123" t="s">
        <v>1046</v>
      </c>
      <c r="D941" s="124" t="s">
        <v>1001</v>
      </c>
      <c r="E941" s="443" t="s">
        <v>1281</v>
      </c>
      <c r="F941" s="199">
        <v>33423</v>
      </c>
      <c r="G941" s="474" t="s">
        <v>34</v>
      </c>
      <c r="H941" s="121">
        <v>82</v>
      </c>
      <c r="I941" s="121">
        <v>85</v>
      </c>
      <c r="J941" s="32">
        <f t="shared" si="85"/>
        <v>83.5</v>
      </c>
      <c r="K941" s="33" t="str">
        <f t="shared" si="86"/>
        <v>TỐT</v>
      </c>
      <c r="L941" s="349"/>
      <c r="M941" s="376"/>
      <c r="N941" s="377"/>
      <c r="O941" s="288" t="s">
        <v>1320</v>
      </c>
      <c r="P941" s="25"/>
      <c r="Q941" s="25"/>
      <c r="R941" s="25"/>
      <c r="S941" s="25"/>
      <c r="T941" s="25"/>
      <c r="U941" s="25"/>
      <c r="V941" s="25"/>
      <c r="W941" s="25"/>
    </row>
    <row r="942" spans="1:23" s="38" customFormat="1" ht="21.75" customHeight="1">
      <c r="A942" s="375"/>
      <c r="B942" s="375"/>
      <c r="C942" s="375"/>
      <c r="D942" s="375"/>
      <c r="E942" s="375"/>
      <c r="F942" s="375"/>
      <c r="G942" s="471"/>
      <c r="H942" s="375"/>
      <c r="I942" s="375"/>
      <c r="J942" s="375"/>
      <c r="K942" s="375"/>
      <c r="L942" s="375"/>
      <c r="M942" s="375"/>
      <c r="N942" s="450"/>
      <c r="O942" s="155"/>
    </row>
    <row r="943" spans="1:23">
      <c r="A943" s="44"/>
      <c r="B943" s="41"/>
      <c r="C943" s="43"/>
      <c r="D943" s="43"/>
      <c r="E943" s="440"/>
      <c r="F943" s="46"/>
      <c r="J943" s="540" t="s">
        <v>117</v>
      </c>
      <c r="K943" s="541"/>
      <c r="L943" s="542"/>
      <c r="M943" s="352"/>
      <c r="N943" s="360"/>
      <c r="O943" s="47"/>
      <c r="P943" s="47"/>
      <c r="Q943" s="47"/>
      <c r="R943" s="47"/>
      <c r="S943" s="47"/>
    </row>
    <row r="944" spans="1:23">
      <c r="A944" s="44"/>
      <c r="B944" s="41"/>
      <c r="C944" s="43"/>
      <c r="D944" s="43"/>
      <c r="E944" s="421"/>
      <c r="F944" s="41"/>
      <c r="J944" s="151" t="s">
        <v>118</v>
      </c>
      <c r="K944" s="48" t="s">
        <v>99</v>
      </c>
      <c r="L944" s="48" t="s">
        <v>119</v>
      </c>
      <c r="M944" s="352"/>
      <c r="N944" s="360"/>
      <c r="O944" s="47"/>
      <c r="P944" s="47"/>
      <c r="Q944" s="47"/>
      <c r="R944" s="47"/>
      <c r="S944" s="47"/>
    </row>
    <row r="945" spans="1:23" ht="21" customHeight="1">
      <c r="A945" s="516" t="s">
        <v>120</v>
      </c>
      <c r="B945" s="536"/>
      <c r="C945" s="516"/>
      <c r="D945" s="421"/>
      <c r="E945" s="49"/>
      <c r="F945" s="41"/>
      <c r="J945" s="152" t="s">
        <v>83</v>
      </c>
      <c r="K945" s="31">
        <f t="shared" ref="K945:K950" si="87">COUNTIF($K$141:$K$261,J945)</f>
        <v>24</v>
      </c>
      <c r="L945" s="404">
        <f t="shared" ref="L945:L951" si="88">K945/$K$303</f>
        <v>0.15789473684210525</v>
      </c>
      <c r="M945" s="352"/>
      <c r="N945" s="353"/>
      <c r="O945" s="26"/>
      <c r="P945" s="26"/>
      <c r="Q945" s="26"/>
      <c r="R945" s="26"/>
      <c r="S945" s="26"/>
    </row>
    <row r="946" spans="1:23" ht="15.75" customHeight="1">
      <c r="A946" s="44"/>
      <c r="B946" s="41"/>
      <c r="C946" s="43"/>
      <c r="D946" s="43"/>
      <c r="E946" s="421"/>
      <c r="F946" s="41"/>
      <c r="J946" s="152" t="s">
        <v>84</v>
      </c>
      <c r="K946" s="31">
        <f t="shared" si="87"/>
        <v>80</v>
      </c>
      <c r="L946" s="404">
        <f t="shared" si="88"/>
        <v>0.52631578947368418</v>
      </c>
      <c r="M946" s="352"/>
      <c r="N946" s="353"/>
      <c r="O946" s="26"/>
      <c r="P946" s="26"/>
      <c r="Q946" s="26"/>
      <c r="R946" s="26"/>
      <c r="S946" s="26"/>
    </row>
    <row r="947" spans="1:23" ht="15.75" customHeight="1">
      <c r="A947" s="44"/>
      <c r="B947" s="41"/>
      <c r="C947" s="43"/>
      <c r="D947" s="43"/>
      <c r="E947" s="421"/>
      <c r="F947" s="41"/>
      <c r="J947" s="152" t="s">
        <v>85</v>
      </c>
      <c r="K947" s="31">
        <f t="shared" si="87"/>
        <v>11</v>
      </c>
      <c r="L947" s="404">
        <f t="shared" si="88"/>
        <v>7.2368421052631582E-2</v>
      </c>
      <c r="M947" s="352"/>
      <c r="N947" s="353"/>
      <c r="O947" s="26"/>
      <c r="P947" s="26"/>
      <c r="Q947" s="26"/>
      <c r="R947" s="26"/>
      <c r="S947" s="26"/>
    </row>
    <row r="948" spans="1:23" ht="15.75" customHeight="1">
      <c r="A948" s="44"/>
      <c r="B948" s="41"/>
      <c r="C948" s="43"/>
      <c r="D948" s="43"/>
      <c r="E948" s="421"/>
      <c r="F948" s="41"/>
      <c r="J948" s="152" t="s">
        <v>86</v>
      </c>
      <c r="K948" s="31">
        <f t="shared" si="87"/>
        <v>0</v>
      </c>
      <c r="L948" s="404">
        <f t="shared" si="88"/>
        <v>0</v>
      </c>
      <c r="M948" s="352"/>
      <c r="N948" s="353"/>
      <c r="O948" s="26"/>
      <c r="P948" s="26"/>
      <c r="Q948" s="26"/>
      <c r="R948" s="26"/>
      <c r="S948" s="26"/>
    </row>
    <row r="949" spans="1:23" ht="15.75" customHeight="1">
      <c r="A949" s="44"/>
      <c r="B949" s="41"/>
      <c r="C949" s="43"/>
      <c r="D949" s="43"/>
      <c r="E949" s="421"/>
      <c r="F949" s="41"/>
      <c r="J949" s="152" t="s">
        <v>87</v>
      </c>
      <c r="K949" s="31">
        <f t="shared" si="87"/>
        <v>3</v>
      </c>
      <c r="L949" s="404">
        <f t="shared" si="88"/>
        <v>1.9736842105263157E-2</v>
      </c>
      <c r="M949" s="352"/>
      <c r="N949" s="353"/>
      <c r="O949" s="26"/>
      <c r="P949" s="26"/>
      <c r="Q949" s="26"/>
      <c r="R949" s="26"/>
      <c r="S949" s="26"/>
    </row>
    <row r="950" spans="1:23" ht="21" customHeight="1">
      <c r="A950" s="531" t="s">
        <v>127</v>
      </c>
      <c r="B950" s="531"/>
      <c r="C950" s="531"/>
      <c r="D950" s="420"/>
      <c r="E950" s="51"/>
      <c r="F950" s="51"/>
      <c r="J950" s="152" t="s">
        <v>88</v>
      </c>
      <c r="K950" s="31">
        <f t="shared" si="87"/>
        <v>3</v>
      </c>
      <c r="L950" s="404">
        <f t="shared" si="88"/>
        <v>1.9736842105263157E-2</v>
      </c>
      <c r="M950" s="352"/>
      <c r="N950" s="353"/>
      <c r="O950" s="26"/>
      <c r="P950" s="26"/>
      <c r="Q950" s="26"/>
      <c r="R950" s="26"/>
      <c r="S950" s="26"/>
    </row>
    <row r="951" spans="1:23" ht="15.75" customHeight="1">
      <c r="A951" s="44"/>
      <c r="B951" s="41"/>
      <c r="C951" s="43"/>
      <c r="D951" s="43"/>
      <c r="E951" s="421"/>
      <c r="F951" s="41"/>
      <c r="J951" s="152" t="s">
        <v>121</v>
      </c>
      <c r="K951" s="31">
        <f>SUM(K945:K950)</f>
        <v>121</v>
      </c>
      <c r="L951" s="404">
        <f t="shared" si="88"/>
        <v>0.79605263157894735</v>
      </c>
      <c r="M951" s="352"/>
      <c r="N951" s="353"/>
      <c r="O951" s="26"/>
      <c r="P951" s="26"/>
      <c r="Q951" s="26"/>
      <c r="R951" s="26"/>
      <c r="S951" s="26"/>
    </row>
    <row r="952" spans="1:23" s="52" customFormat="1" ht="5.25" customHeight="1">
      <c r="A952" s="417"/>
      <c r="B952" s="42"/>
      <c r="C952" s="30"/>
      <c r="D952" s="30"/>
      <c r="G952" s="440"/>
      <c r="H952" s="53"/>
      <c r="I952" s="53"/>
      <c r="J952" s="53"/>
      <c r="L952" s="405"/>
      <c r="M952" s="361"/>
      <c r="N952" s="53"/>
      <c r="O952" s="54"/>
      <c r="P952" s="54"/>
      <c r="Q952" s="54"/>
      <c r="R952" s="54"/>
      <c r="S952" s="54"/>
    </row>
    <row r="953" spans="1:23" s="56" customFormat="1" ht="6.75" customHeight="1">
      <c r="A953" s="55"/>
      <c r="B953" s="344"/>
      <c r="C953" s="344"/>
      <c r="D953" s="344"/>
      <c r="G953" s="532"/>
      <c r="H953" s="532"/>
      <c r="I953" s="532"/>
      <c r="J953" s="532"/>
      <c r="K953" s="532"/>
      <c r="L953" s="532"/>
      <c r="M953" s="362"/>
      <c r="N953" s="363"/>
    </row>
    <row r="954" spans="1:23" s="8" customFormat="1" ht="15.75">
      <c r="A954" s="513" t="s">
        <v>73</v>
      </c>
      <c r="B954" s="533"/>
      <c r="C954" s="513"/>
      <c r="D954" s="418"/>
      <c r="E954" s="513" t="s">
        <v>122</v>
      </c>
      <c r="F954" s="513"/>
      <c r="G954" s="513"/>
      <c r="H954" s="513"/>
      <c r="I954" s="515" t="s">
        <v>123</v>
      </c>
      <c r="J954" s="515"/>
      <c r="K954" s="515"/>
      <c r="L954" s="515"/>
      <c r="M954" s="364"/>
      <c r="N954" s="365"/>
    </row>
    <row r="955" spans="1:23" s="8" customFormat="1" ht="15.75">
      <c r="A955" s="57"/>
      <c r="B955" s="345"/>
      <c r="C955" s="433"/>
      <c r="D955" s="433"/>
      <c r="E955" s="58"/>
      <c r="F955" s="58"/>
      <c r="G955" s="433"/>
      <c r="H955" s="58"/>
      <c r="I955" s="58"/>
      <c r="J955" s="58"/>
      <c r="K955" s="59"/>
      <c r="L955" s="399"/>
      <c r="M955" s="364"/>
      <c r="N955" s="365"/>
    </row>
    <row r="956" spans="1:23" s="8" customFormat="1" ht="15.75">
      <c r="A956" s="57"/>
      <c r="B956" s="345"/>
      <c r="C956" s="433"/>
      <c r="D956" s="433"/>
      <c r="E956" s="58"/>
      <c r="F956" s="58"/>
      <c r="G956" s="433"/>
      <c r="H956" s="58"/>
      <c r="I956" s="58"/>
      <c r="J956" s="58"/>
      <c r="K956" s="59"/>
      <c r="L956" s="399"/>
      <c r="M956" s="364"/>
      <c r="N956" s="365"/>
    </row>
    <row r="957" spans="1:23" s="8" customFormat="1" ht="15.75">
      <c r="A957" s="423"/>
      <c r="B957" s="30"/>
      <c r="C957" s="30"/>
      <c r="D957" s="30"/>
      <c r="E957" s="153"/>
      <c r="F957" s="153"/>
      <c r="G957" s="30"/>
      <c r="H957" s="153"/>
      <c r="I957" s="153"/>
      <c r="J957" s="153"/>
      <c r="L957" s="399"/>
      <c r="M957" s="364"/>
      <c r="N957" s="365"/>
    </row>
    <row r="958" spans="1:23" s="8" customFormat="1" ht="15.75">
      <c r="A958" s="423"/>
      <c r="B958" s="30"/>
      <c r="C958" s="30"/>
      <c r="D958" s="30"/>
      <c r="E958" s="153"/>
      <c r="F958" s="153"/>
      <c r="G958" s="30"/>
      <c r="H958" s="153"/>
      <c r="I958" s="153"/>
      <c r="J958" s="153"/>
      <c r="L958" s="399"/>
      <c r="M958" s="364"/>
      <c r="N958" s="365"/>
    </row>
    <row r="959" spans="1:23" s="8" customFormat="1" ht="15.75">
      <c r="A959" s="515"/>
      <c r="B959" s="531"/>
      <c r="C959" s="515"/>
      <c r="D959" s="420"/>
      <c r="E959" s="515" t="s">
        <v>107</v>
      </c>
      <c r="F959" s="515"/>
      <c r="G959" s="515"/>
      <c r="H959" s="515"/>
      <c r="I959" s="153"/>
      <c r="J959" s="153"/>
      <c r="L959" s="399"/>
      <c r="M959" s="364"/>
      <c r="N959" s="365"/>
    </row>
    <row r="960" spans="1:23" s="38" customFormat="1" ht="24" customHeight="1">
      <c r="A960" s="449"/>
      <c r="B960" s="452"/>
      <c r="C960" s="254"/>
      <c r="D960" s="254"/>
      <c r="E960" s="456"/>
      <c r="F960" s="217"/>
      <c r="G960" s="475"/>
      <c r="H960" s="289"/>
      <c r="I960" s="289"/>
      <c r="J960" s="453"/>
      <c r="K960" s="41"/>
      <c r="L960" s="457"/>
      <c r="M960" s="376"/>
      <c r="N960" s="377"/>
      <c r="O960" s="288"/>
      <c r="P960" s="25"/>
      <c r="Q960" s="25"/>
      <c r="R960" s="25"/>
      <c r="S960" s="25"/>
      <c r="T960" s="25"/>
      <c r="U960" s="25"/>
      <c r="V960" s="25"/>
      <c r="W960" s="25"/>
    </row>
    <row r="961" spans="1:23" s="38" customFormat="1" ht="24" customHeight="1">
      <c r="A961" s="341"/>
      <c r="B961" s="341"/>
      <c r="C961" s="434"/>
      <c r="D961" s="434"/>
      <c r="E961" s="444"/>
      <c r="F961" s="341"/>
      <c r="G961" s="434"/>
      <c r="H961" s="341"/>
      <c r="I961" s="341"/>
      <c r="J961" s="341"/>
      <c r="K961" s="341"/>
      <c r="L961" s="410"/>
      <c r="M961" s="376"/>
      <c r="N961" s="377"/>
      <c r="O961" s="288"/>
      <c r="P961" s="25"/>
      <c r="Q961" s="25"/>
      <c r="R961" s="25"/>
      <c r="S961" s="25"/>
      <c r="T961" s="25"/>
      <c r="U961" s="25"/>
      <c r="V961" s="25"/>
      <c r="W961" s="25"/>
    </row>
    <row r="962" spans="1:23" s="38" customFormat="1" ht="24" customHeight="1">
      <c r="A962" s="31">
        <f t="shared" ref="A962:A969" si="89">A961+1</f>
        <v>1</v>
      </c>
      <c r="B962" s="342">
        <v>2210214677</v>
      </c>
      <c r="C962" s="123" t="s">
        <v>1264</v>
      </c>
      <c r="D962" s="124" t="s">
        <v>1043</v>
      </c>
      <c r="E962" s="443" t="s">
        <v>1073</v>
      </c>
      <c r="F962" s="199">
        <v>36107</v>
      </c>
      <c r="G962" s="474" t="s">
        <v>971</v>
      </c>
      <c r="H962" s="121">
        <v>87</v>
      </c>
      <c r="I962" s="121">
        <v>82</v>
      </c>
      <c r="J962" s="32">
        <f t="shared" ref="J962:J969" si="90">(H962+I962)/2</f>
        <v>84.5</v>
      </c>
      <c r="K962" s="33" t="str">
        <f t="shared" ref="K962:K969" si="91">IF(J962&gt;=90,"X SẮC",IF(J962&gt;=80,"TỐT",IF(J962&gt;=65,"KHÁ",IF(J962&gt;=50,"T. BÌNH",IF(J962&gt;=35,"YẾU","KÉM")))))</f>
        <v>TỐT</v>
      </c>
      <c r="L962" s="349"/>
      <c r="M962" s="376"/>
      <c r="N962" s="377"/>
      <c r="O962" s="288"/>
      <c r="P962" s="25"/>
      <c r="Q962" s="25"/>
      <c r="R962" s="25"/>
      <c r="S962" s="25"/>
      <c r="T962" s="25"/>
      <c r="U962" s="25"/>
      <c r="V962" s="25"/>
      <c r="W962" s="25"/>
    </row>
    <row r="963" spans="1:23" s="38" customFormat="1" ht="24" customHeight="1">
      <c r="A963" s="31">
        <f t="shared" si="89"/>
        <v>2</v>
      </c>
      <c r="B963" s="342">
        <v>2210214678</v>
      </c>
      <c r="C963" s="123" t="s">
        <v>993</v>
      </c>
      <c r="D963" s="124" t="s">
        <v>1083</v>
      </c>
      <c r="E963" s="443" t="s">
        <v>1104</v>
      </c>
      <c r="F963" s="199">
        <v>35276</v>
      </c>
      <c r="G963" s="474" t="s">
        <v>971</v>
      </c>
      <c r="H963" s="121">
        <v>0</v>
      </c>
      <c r="I963" s="121">
        <v>0</v>
      </c>
      <c r="J963" s="32">
        <f t="shared" si="90"/>
        <v>0</v>
      </c>
      <c r="K963" s="33" t="str">
        <f t="shared" si="91"/>
        <v>KÉM</v>
      </c>
      <c r="L963" s="349" t="s">
        <v>1625</v>
      </c>
      <c r="M963" s="376" t="s">
        <v>1582</v>
      </c>
      <c r="N963" s="377" t="s">
        <v>1646</v>
      </c>
      <c r="O963" s="288" t="s">
        <v>1306</v>
      </c>
      <c r="P963" s="25"/>
      <c r="Q963" s="25"/>
      <c r="R963" s="25"/>
      <c r="S963" s="25"/>
      <c r="T963" s="25"/>
      <c r="U963" s="25"/>
      <c r="V963" s="25"/>
      <c r="W963" s="25"/>
    </row>
    <row r="964" spans="1:23" s="38" customFormat="1" ht="24" customHeight="1">
      <c r="A964" s="31">
        <f t="shared" si="89"/>
        <v>3</v>
      </c>
      <c r="B964" s="342">
        <v>2210219582</v>
      </c>
      <c r="C964" s="123" t="s">
        <v>993</v>
      </c>
      <c r="D964" s="124" t="s">
        <v>1011</v>
      </c>
      <c r="E964" s="443" t="s">
        <v>1317</v>
      </c>
      <c r="F964" s="199">
        <v>35521</v>
      </c>
      <c r="G964" s="474" t="s">
        <v>971</v>
      </c>
      <c r="H964" s="121">
        <v>77</v>
      </c>
      <c r="I964" s="121">
        <v>85</v>
      </c>
      <c r="J964" s="32">
        <f t="shared" si="90"/>
        <v>81</v>
      </c>
      <c r="K964" s="33" t="str">
        <f t="shared" si="91"/>
        <v>TỐT</v>
      </c>
      <c r="L964" s="349"/>
      <c r="M964" s="376" t="s">
        <v>1624</v>
      </c>
      <c r="N964" s="377"/>
      <c r="O964" s="288"/>
      <c r="P964" s="25" t="s">
        <v>1624</v>
      </c>
      <c r="Q964" s="25"/>
      <c r="R964" s="25"/>
      <c r="S964" s="25"/>
      <c r="T964" s="25"/>
      <c r="U964" s="25"/>
      <c r="V964" s="25"/>
      <c r="W964" s="25"/>
    </row>
    <row r="965" spans="1:23" s="38" customFormat="1" ht="24" customHeight="1">
      <c r="A965" s="31">
        <f t="shared" si="89"/>
        <v>4</v>
      </c>
      <c r="B965" s="342">
        <v>2210219583</v>
      </c>
      <c r="C965" s="123" t="s">
        <v>1621</v>
      </c>
      <c r="D965" s="124"/>
      <c r="E965" s="443" t="s">
        <v>1177</v>
      </c>
      <c r="F965" s="199">
        <v>35675</v>
      </c>
      <c r="G965" s="474" t="s">
        <v>971</v>
      </c>
      <c r="H965" s="121">
        <v>77</v>
      </c>
      <c r="I965" s="121">
        <v>0</v>
      </c>
      <c r="J965" s="32">
        <f t="shared" si="90"/>
        <v>38.5</v>
      </c>
      <c r="K965" s="33" t="str">
        <f t="shared" si="91"/>
        <v>YẾU</v>
      </c>
      <c r="L965" s="349" t="s">
        <v>1625</v>
      </c>
      <c r="M965" s="376" t="s">
        <v>1582</v>
      </c>
      <c r="N965" s="377" t="s">
        <v>1641</v>
      </c>
      <c r="O965" s="288" t="s">
        <v>1306</v>
      </c>
      <c r="P965" s="25" t="s">
        <v>1624</v>
      </c>
      <c r="Q965" s="25"/>
      <c r="R965" s="25"/>
      <c r="S965" s="25"/>
      <c r="T965" s="25"/>
      <c r="U965" s="25"/>
      <c r="V965" s="25"/>
      <c r="W965" s="25"/>
    </row>
    <row r="966" spans="1:23" s="38" customFormat="1" ht="24" customHeight="1">
      <c r="A966" s="31">
        <f t="shared" si="89"/>
        <v>5</v>
      </c>
      <c r="B966" s="342">
        <v>2210219648</v>
      </c>
      <c r="C966" s="123" t="s">
        <v>1019</v>
      </c>
      <c r="D966" s="124" t="s">
        <v>1649</v>
      </c>
      <c r="E966" s="443" t="s">
        <v>1104</v>
      </c>
      <c r="F966" s="199">
        <v>34029</v>
      </c>
      <c r="G966" s="474" t="s">
        <v>971</v>
      </c>
      <c r="H966" s="121">
        <v>75</v>
      </c>
      <c r="I966" s="121">
        <v>0</v>
      </c>
      <c r="J966" s="32">
        <f t="shared" si="90"/>
        <v>37.5</v>
      </c>
      <c r="K966" s="33" t="str">
        <f t="shared" si="91"/>
        <v>YẾU</v>
      </c>
      <c r="L966" s="349" t="s">
        <v>1648</v>
      </c>
      <c r="M966" s="376" t="s">
        <v>1624</v>
      </c>
      <c r="N966" s="377" t="s">
        <v>1643</v>
      </c>
      <c r="O966" s="288" t="s">
        <v>1306</v>
      </c>
      <c r="P966" s="25" t="s">
        <v>1624</v>
      </c>
      <c r="Q966" s="25"/>
      <c r="R966" s="25"/>
      <c r="S966" s="25"/>
      <c r="T966" s="25"/>
      <c r="U966" s="25"/>
      <c r="V966" s="25"/>
      <c r="W966" s="25"/>
    </row>
    <row r="967" spans="1:23" s="38" customFormat="1" ht="24" customHeight="1">
      <c r="A967" s="31">
        <f t="shared" si="89"/>
        <v>6</v>
      </c>
      <c r="B967" s="342">
        <v>2211214672</v>
      </c>
      <c r="C967" s="123" t="s">
        <v>987</v>
      </c>
      <c r="D967" s="124" t="s">
        <v>1088</v>
      </c>
      <c r="E967" s="443" t="s">
        <v>1005</v>
      </c>
      <c r="F967" s="199">
        <v>35595</v>
      </c>
      <c r="G967" s="474" t="s">
        <v>971</v>
      </c>
      <c r="H967" s="121">
        <v>77</v>
      </c>
      <c r="I967" s="121">
        <v>85</v>
      </c>
      <c r="J967" s="32">
        <f t="shared" si="90"/>
        <v>81</v>
      </c>
      <c r="K967" s="33" t="str">
        <f t="shared" si="91"/>
        <v>TỐT</v>
      </c>
      <c r="L967" s="349"/>
      <c r="M967" s="376"/>
      <c r="N967" s="377"/>
      <c r="O967" s="288"/>
      <c r="P967" s="25"/>
      <c r="Q967" s="25"/>
      <c r="R967" s="25"/>
      <c r="S967" s="25"/>
      <c r="T967" s="25"/>
      <c r="U967" s="25"/>
      <c r="V967" s="25"/>
      <c r="W967" s="25"/>
    </row>
    <row r="968" spans="1:23" s="38" customFormat="1" ht="24" customHeight="1">
      <c r="A968" s="31">
        <f t="shared" si="89"/>
        <v>7</v>
      </c>
      <c r="B968" s="342">
        <v>2211219554</v>
      </c>
      <c r="C968" s="123" t="s">
        <v>1118</v>
      </c>
      <c r="D968" s="124" t="s">
        <v>1088</v>
      </c>
      <c r="E968" s="443" t="s">
        <v>1318</v>
      </c>
      <c r="F968" s="199">
        <v>34798</v>
      </c>
      <c r="G968" s="474" t="s">
        <v>971</v>
      </c>
      <c r="H968" s="121">
        <v>0</v>
      </c>
      <c r="I968" s="121">
        <v>0</v>
      </c>
      <c r="J968" s="32">
        <f t="shared" si="90"/>
        <v>0</v>
      </c>
      <c r="K968" s="33" t="str">
        <f t="shared" si="91"/>
        <v>KÉM</v>
      </c>
      <c r="L968" s="349" t="s">
        <v>1625</v>
      </c>
      <c r="M968" s="376" t="s">
        <v>1582</v>
      </c>
      <c r="N968" s="377" t="s">
        <v>1645</v>
      </c>
      <c r="O968" s="288" t="s">
        <v>1306</v>
      </c>
      <c r="P968" s="25"/>
      <c r="Q968" s="25"/>
      <c r="R968" s="25"/>
      <c r="S968" s="25"/>
      <c r="T968" s="25"/>
      <c r="U968" s="25"/>
      <c r="V968" s="25"/>
      <c r="W968" s="25"/>
    </row>
    <row r="969" spans="1:23" s="38" customFormat="1" ht="24" customHeight="1">
      <c r="A969" s="31">
        <f t="shared" si="89"/>
        <v>8</v>
      </c>
      <c r="B969" s="342">
        <v>2221259631</v>
      </c>
      <c r="C969" s="123" t="s">
        <v>1450</v>
      </c>
      <c r="D969" s="124" t="s">
        <v>1315</v>
      </c>
      <c r="E969" s="443" t="s">
        <v>1316</v>
      </c>
      <c r="F969" s="199">
        <v>35162</v>
      </c>
      <c r="G969" s="474" t="s">
        <v>971</v>
      </c>
      <c r="H969" s="121">
        <v>85</v>
      </c>
      <c r="I969" s="121">
        <v>87</v>
      </c>
      <c r="J969" s="32">
        <f t="shared" si="90"/>
        <v>86</v>
      </c>
      <c r="K969" s="33" t="str">
        <f t="shared" si="91"/>
        <v>TỐT</v>
      </c>
      <c r="L969" s="349"/>
      <c r="M969" s="376" t="s">
        <v>1624</v>
      </c>
      <c r="N969" s="377"/>
      <c r="O969" s="288"/>
      <c r="P969" s="25" t="s">
        <v>1624</v>
      </c>
      <c r="Q969" s="25"/>
      <c r="R969" s="25"/>
      <c r="S969" s="25"/>
      <c r="T969" s="25"/>
      <c r="U969" s="25"/>
      <c r="V969" s="25"/>
      <c r="W969" s="25"/>
    </row>
    <row r="970" spans="1:23" s="38" customFormat="1" ht="21.75" customHeight="1">
      <c r="A970" s="375"/>
      <c r="B970" s="375"/>
      <c r="C970" s="375"/>
      <c r="D970" s="375"/>
      <c r="E970" s="375"/>
      <c r="F970" s="375"/>
      <c r="G970" s="471"/>
      <c r="H970" s="375"/>
      <c r="I970" s="375"/>
      <c r="J970" s="375"/>
      <c r="K970" s="375"/>
      <c r="L970" s="375"/>
      <c r="M970" s="375"/>
      <c r="N970" s="450"/>
      <c r="O970" s="155"/>
    </row>
    <row r="971" spans="1:23">
      <c r="A971" s="44"/>
      <c r="B971" s="41"/>
      <c r="C971" s="43"/>
      <c r="D971" s="43"/>
      <c r="E971" s="440"/>
      <c r="F971" s="46"/>
      <c r="J971" s="540" t="s">
        <v>117</v>
      </c>
      <c r="K971" s="541"/>
      <c r="L971" s="542"/>
      <c r="M971" s="352"/>
      <c r="N971" s="360"/>
      <c r="O971" s="47"/>
      <c r="P971" s="47"/>
      <c r="Q971" s="47"/>
      <c r="R971" s="47"/>
      <c r="S971" s="47"/>
    </row>
    <row r="972" spans="1:23">
      <c r="A972" s="44"/>
      <c r="B972" s="41"/>
      <c r="C972" s="43"/>
      <c r="D972" s="43"/>
      <c r="E972" s="421"/>
      <c r="F972" s="41"/>
      <c r="J972" s="459" t="s">
        <v>118</v>
      </c>
      <c r="K972" s="48" t="s">
        <v>99</v>
      </c>
      <c r="L972" s="48" t="s">
        <v>119</v>
      </c>
      <c r="M972" s="352"/>
      <c r="N972" s="360"/>
      <c r="O972" s="47"/>
      <c r="P972" s="47"/>
      <c r="Q972" s="47"/>
      <c r="R972" s="47"/>
      <c r="S972" s="47"/>
    </row>
    <row r="973" spans="1:23" ht="21" customHeight="1">
      <c r="A973" s="516" t="s">
        <v>120</v>
      </c>
      <c r="B973" s="536"/>
      <c r="C973" s="516"/>
      <c r="D973" s="421"/>
      <c r="E973" s="49"/>
      <c r="F973" s="41"/>
      <c r="J973" s="459" t="s">
        <v>83</v>
      </c>
      <c r="K973" s="31">
        <f t="shared" ref="K973:K978" si="92">COUNTIF($K$141:$K$261,J973)</f>
        <v>24</v>
      </c>
      <c r="L973" s="404">
        <f t="shared" ref="L973:L979" si="93">K973/$K$303</f>
        <v>0.15789473684210525</v>
      </c>
      <c r="M973" s="352"/>
      <c r="N973" s="353"/>
      <c r="O973" s="26"/>
      <c r="P973" s="26"/>
      <c r="Q973" s="26"/>
      <c r="R973" s="26"/>
      <c r="S973" s="26"/>
    </row>
    <row r="974" spans="1:23" ht="15.75" customHeight="1">
      <c r="A974" s="44"/>
      <c r="B974" s="41"/>
      <c r="C974" s="43"/>
      <c r="D974" s="43"/>
      <c r="E974" s="421"/>
      <c r="F974" s="41"/>
      <c r="J974" s="459" t="s">
        <v>84</v>
      </c>
      <c r="K974" s="31">
        <f t="shared" si="92"/>
        <v>80</v>
      </c>
      <c r="L974" s="404">
        <f t="shared" si="93"/>
        <v>0.52631578947368418</v>
      </c>
      <c r="M974" s="352"/>
      <c r="N974" s="353"/>
      <c r="O974" s="26"/>
      <c r="P974" s="26"/>
      <c r="Q974" s="26"/>
      <c r="R974" s="26"/>
      <c r="S974" s="26"/>
    </row>
    <row r="975" spans="1:23" ht="15.75" customHeight="1">
      <c r="A975" s="44"/>
      <c r="B975" s="41"/>
      <c r="C975" s="43"/>
      <c r="D975" s="43"/>
      <c r="E975" s="421"/>
      <c r="F975" s="41"/>
      <c r="J975" s="459" t="s">
        <v>85</v>
      </c>
      <c r="K975" s="31">
        <f t="shared" si="92"/>
        <v>11</v>
      </c>
      <c r="L975" s="404">
        <f t="shared" si="93"/>
        <v>7.2368421052631582E-2</v>
      </c>
      <c r="M975" s="352"/>
      <c r="N975" s="353"/>
      <c r="O975" s="26"/>
      <c r="P975" s="26"/>
      <c r="Q975" s="26"/>
      <c r="R975" s="26"/>
      <c r="S975" s="26"/>
    </row>
    <row r="976" spans="1:23" ht="15.75" customHeight="1">
      <c r="A976" s="44"/>
      <c r="B976" s="41"/>
      <c r="C976" s="43"/>
      <c r="D976" s="43"/>
      <c r="E976" s="421"/>
      <c r="F976" s="41"/>
      <c r="J976" s="459" t="s">
        <v>86</v>
      </c>
      <c r="K976" s="31">
        <f t="shared" si="92"/>
        <v>0</v>
      </c>
      <c r="L976" s="404">
        <f t="shared" si="93"/>
        <v>0</v>
      </c>
      <c r="M976" s="352"/>
      <c r="N976" s="353"/>
      <c r="O976" s="26"/>
      <c r="P976" s="26"/>
      <c r="Q976" s="26"/>
      <c r="R976" s="26"/>
      <c r="S976" s="26"/>
    </row>
    <row r="977" spans="1:19" ht="15.75" customHeight="1">
      <c r="A977" s="44"/>
      <c r="B977" s="41"/>
      <c r="C977" s="43"/>
      <c r="D977" s="43"/>
      <c r="E977" s="421"/>
      <c r="F977" s="41"/>
      <c r="J977" s="459" t="s">
        <v>87</v>
      </c>
      <c r="K977" s="31">
        <f t="shared" si="92"/>
        <v>3</v>
      </c>
      <c r="L977" s="404">
        <f t="shared" si="93"/>
        <v>1.9736842105263157E-2</v>
      </c>
      <c r="M977" s="352"/>
      <c r="N977" s="353"/>
      <c r="O977" s="26"/>
      <c r="P977" s="26"/>
      <c r="Q977" s="26"/>
      <c r="R977" s="26"/>
      <c r="S977" s="26"/>
    </row>
    <row r="978" spans="1:19" ht="21" customHeight="1">
      <c r="A978" s="531" t="s">
        <v>127</v>
      </c>
      <c r="B978" s="531"/>
      <c r="C978" s="531"/>
      <c r="D978" s="420"/>
      <c r="E978" s="51"/>
      <c r="F978" s="51"/>
      <c r="J978" s="459" t="s">
        <v>88</v>
      </c>
      <c r="K978" s="31">
        <f t="shared" si="92"/>
        <v>3</v>
      </c>
      <c r="L978" s="404">
        <f t="shared" si="93"/>
        <v>1.9736842105263157E-2</v>
      </c>
      <c r="M978" s="352"/>
      <c r="N978" s="353"/>
      <c r="O978" s="26"/>
      <c r="P978" s="26"/>
      <c r="Q978" s="26"/>
      <c r="R978" s="26"/>
      <c r="S978" s="26"/>
    </row>
    <row r="979" spans="1:19" ht="15.75" customHeight="1">
      <c r="A979" s="44"/>
      <c r="B979" s="41"/>
      <c r="C979" s="43"/>
      <c r="D979" s="43"/>
      <c r="E979" s="421"/>
      <c r="F979" s="41"/>
      <c r="J979" s="152" t="s">
        <v>121</v>
      </c>
      <c r="K979" s="31">
        <f>SUM(K973:K978)</f>
        <v>121</v>
      </c>
      <c r="L979" s="404">
        <f t="shared" si="93"/>
        <v>0.79605263157894735</v>
      </c>
      <c r="M979" s="352"/>
      <c r="N979" s="353"/>
      <c r="O979" s="26"/>
      <c r="P979" s="26"/>
      <c r="Q979" s="26"/>
      <c r="R979" s="26"/>
      <c r="S979" s="26"/>
    </row>
    <row r="980" spans="1:19" s="52" customFormat="1" ht="5.25" customHeight="1">
      <c r="A980" s="417"/>
      <c r="B980" s="42"/>
      <c r="C980" s="30"/>
      <c r="D980" s="30"/>
      <c r="G980" s="440"/>
      <c r="H980" s="53"/>
      <c r="I980" s="53"/>
      <c r="J980" s="53"/>
      <c r="L980" s="405"/>
      <c r="M980" s="361"/>
      <c r="N980" s="53"/>
      <c r="O980" s="54"/>
      <c r="P980" s="54"/>
      <c r="Q980" s="54"/>
      <c r="R980" s="54"/>
      <c r="S980" s="54"/>
    </row>
    <row r="981" spans="1:19" s="56" customFormat="1" ht="6.75" customHeight="1">
      <c r="A981" s="55"/>
      <c r="B981" s="344"/>
      <c r="C981" s="344"/>
      <c r="D981" s="344"/>
      <c r="G981" s="532"/>
      <c r="H981" s="532"/>
      <c r="I981" s="532"/>
      <c r="J981" s="532"/>
      <c r="K981" s="532"/>
      <c r="L981" s="532"/>
      <c r="M981" s="362"/>
      <c r="N981" s="363"/>
    </row>
    <row r="982" spans="1:19" s="8" customFormat="1" ht="15.75">
      <c r="A982" s="513" t="s">
        <v>73</v>
      </c>
      <c r="B982" s="533"/>
      <c r="C982" s="513"/>
      <c r="D982" s="418"/>
      <c r="E982" s="513" t="s">
        <v>122</v>
      </c>
      <c r="F982" s="513"/>
      <c r="G982" s="513"/>
      <c r="H982" s="513"/>
      <c r="I982" s="515" t="s">
        <v>123</v>
      </c>
      <c r="J982" s="515"/>
      <c r="K982" s="515"/>
      <c r="L982" s="515"/>
      <c r="M982" s="364"/>
      <c r="N982" s="365"/>
    </row>
    <row r="983" spans="1:19" s="8" customFormat="1" ht="15.75">
      <c r="A983" s="57"/>
      <c r="B983" s="345"/>
      <c r="C983" s="433"/>
      <c r="D983" s="433"/>
      <c r="E983" s="58"/>
      <c r="F983" s="58"/>
      <c r="G983" s="433"/>
      <c r="H983" s="58"/>
      <c r="I983" s="58"/>
      <c r="J983" s="58"/>
      <c r="K983" s="59"/>
      <c r="L983" s="399"/>
      <c r="M983" s="364"/>
      <c r="N983" s="365"/>
    </row>
    <row r="984" spans="1:19" s="8" customFormat="1" ht="15.75">
      <c r="A984" s="57"/>
      <c r="B984" s="345"/>
      <c r="C984" s="433"/>
      <c r="D984" s="433"/>
      <c r="E984" s="58"/>
      <c r="F984" s="58"/>
      <c r="G984" s="433"/>
      <c r="H984" s="58"/>
      <c r="I984" s="58"/>
      <c r="J984" s="58"/>
      <c r="K984" s="59"/>
      <c r="L984" s="399"/>
      <c r="M984" s="364"/>
      <c r="N984" s="365"/>
    </row>
    <row r="985" spans="1:19" s="8" customFormat="1" ht="15.75">
      <c r="A985" s="423"/>
      <c r="B985" s="30"/>
      <c r="C985" s="30"/>
      <c r="D985" s="30"/>
      <c r="E985" s="153"/>
      <c r="F985" s="153"/>
      <c r="G985" s="30"/>
      <c r="H985" s="153"/>
      <c r="I985" s="153"/>
      <c r="J985" s="153"/>
      <c r="L985" s="399"/>
      <c r="M985" s="364"/>
      <c r="N985" s="365"/>
    </row>
    <row r="986" spans="1:19" s="8" customFormat="1" ht="15.75">
      <c r="A986" s="423"/>
      <c r="B986" s="30"/>
      <c r="C986" s="30"/>
      <c r="D986" s="30"/>
      <c r="E986" s="153"/>
      <c r="F986" s="153"/>
      <c r="G986" s="30"/>
      <c r="H986" s="153"/>
      <c r="I986" s="153"/>
      <c r="J986" s="153"/>
      <c r="L986" s="399"/>
      <c r="M986" s="364"/>
      <c r="N986" s="365"/>
    </row>
    <row r="987" spans="1:19" s="8" customFormat="1" ht="15.75">
      <c r="A987" s="515"/>
      <c r="B987" s="531"/>
      <c r="C987" s="515"/>
      <c r="D987" s="420"/>
      <c r="E987" s="515" t="s">
        <v>107</v>
      </c>
      <c r="F987" s="515"/>
      <c r="G987" s="515"/>
      <c r="H987" s="515"/>
      <c r="I987" s="153"/>
      <c r="J987" s="153"/>
      <c r="L987" s="399"/>
      <c r="M987" s="364"/>
      <c r="N987" s="365"/>
    </row>
    <row r="995" spans="1:23" s="38" customFormat="1" ht="24" customHeight="1">
      <c r="A995" s="31">
        <f t="shared" ref="A995:A1044" si="94">A994+1</f>
        <v>1</v>
      </c>
      <c r="B995" s="342">
        <v>161325739</v>
      </c>
      <c r="C995" s="123" t="s">
        <v>1221</v>
      </c>
      <c r="D995" s="124" t="s">
        <v>1038</v>
      </c>
      <c r="E995" s="443" t="s">
        <v>1104</v>
      </c>
      <c r="F995" s="199">
        <v>33739</v>
      </c>
      <c r="G995" s="474" t="s">
        <v>1504</v>
      </c>
      <c r="H995" s="121">
        <v>95</v>
      </c>
      <c r="I995" s="121">
        <v>97</v>
      </c>
      <c r="J995" s="32">
        <f t="shared" ref="J995:J1013" si="95">(H995+I995)/2</f>
        <v>96</v>
      </c>
      <c r="K995" s="33" t="str">
        <f t="shared" ref="K995:K1026" si="96">IF(J995&gt;=90,"X SẮC",IF(J995&gt;=80,"TỐT",IF(J995&gt;=65,"KHÁ",IF(J995&gt;=50,"T. BÌNH",IF(J995&gt;=35,"YẾU","KÉM")))))</f>
        <v>X SẮC</v>
      </c>
      <c r="L995" s="349"/>
      <c r="M995" s="376"/>
      <c r="N995" s="377"/>
      <c r="O995" s="288" t="s">
        <v>1513</v>
      </c>
      <c r="P995" s="25"/>
      <c r="Q995" s="25"/>
      <c r="R995" s="25"/>
      <c r="S995" s="25"/>
      <c r="T995" s="25"/>
      <c r="U995" s="25"/>
      <c r="V995" s="25"/>
      <c r="W995" s="25"/>
    </row>
    <row r="996" spans="1:23" s="38" customFormat="1" ht="24" customHeight="1">
      <c r="A996" s="31">
        <f t="shared" si="94"/>
        <v>2</v>
      </c>
      <c r="B996" s="342">
        <v>161325856</v>
      </c>
      <c r="C996" s="123" t="s">
        <v>990</v>
      </c>
      <c r="D996" s="124" t="s">
        <v>1108</v>
      </c>
      <c r="E996" s="443" t="s">
        <v>1076</v>
      </c>
      <c r="F996" s="199">
        <v>33604</v>
      </c>
      <c r="G996" s="474" t="s">
        <v>1504</v>
      </c>
      <c r="H996" s="121">
        <v>85</v>
      </c>
      <c r="I996" s="121">
        <v>84</v>
      </c>
      <c r="J996" s="32">
        <f t="shared" si="95"/>
        <v>84.5</v>
      </c>
      <c r="K996" s="33" t="str">
        <f t="shared" si="96"/>
        <v>TỐT</v>
      </c>
      <c r="L996" s="349"/>
      <c r="M996" s="376"/>
      <c r="N996" s="377"/>
      <c r="O996" s="288" t="s">
        <v>1513</v>
      </c>
      <c r="P996" s="25"/>
      <c r="Q996" s="25"/>
      <c r="R996" s="25"/>
      <c r="S996" s="25"/>
      <c r="T996" s="25"/>
      <c r="U996" s="25"/>
      <c r="V996" s="25"/>
      <c r="W996" s="25"/>
    </row>
    <row r="997" spans="1:23" s="38" customFormat="1" ht="24" customHeight="1">
      <c r="A997" s="31">
        <f t="shared" si="94"/>
        <v>3</v>
      </c>
      <c r="B997" s="342">
        <v>171325903</v>
      </c>
      <c r="C997" s="123" t="s">
        <v>990</v>
      </c>
      <c r="D997" s="124" t="s">
        <v>988</v>
      </c>
      <c r="E997" s="443" t="s">
        <v>1133</v>
      </c>
      <c r="F997" s="199">
        <v>34146</v>
      </c>
      <c r="G997" s="474" t="s">
        <v>1127</v>
      </c>
      <c r="H997" s="121">
        <v>83</v>
      </c>
      <c r="I997" s="121">
        <v>90</v>
      </c>
      <c r="J997" s="32">
        <f t="shared" si="95"/>
        <v>86.5</v>
      </c>
      <c r="K997" s="33" t="str">
        <f t="shared" si="96"/>
        <v>TỐT</v>
      </c>
      <c r="L997" s="349"/>
      <c r="M997" s="376"/>
      <c r="N997" s="377"/>
      <c r="O997" s="288" t="s">
        <v>1160</v>
      </c>
      <c r="P997" s="25"/>
      <c r="Q997" s="25"/>
      <c r="R997" s="25"/>
      <c r="S997" s="25"/>
      <c r="T997" s="25"/>
      <c r="U997" s="25"/>
      <c r="V997" s="25"/>
      <c r="W997" s="25"/>
    </row>
    <row r="998" spans="1:23" s="38" customFormat="1" ht="24" customHeight="1">
      <c r="A998" s="31">
        <f t="shared" si="94"/>
        <v>4</v>
      </c>
      <c r="B998" s="342">
        <v>171326032</v>
      </c>
      <c r="C998" s="123" t="s">
        <v>1030</v>
      </c>
      <c r="D998" s="124" t="s">
        <v>1505</v>
      </c>
      <c r="E998" s="443" t="s">
        <v>1065</v>
      </c>
      <c r="F998" s="199">
        <v>33692</v>
      </c>
      <c r="G998" s="474" t="s">
        <v>1504</v>
      </c>
      <c r="H998" s="121">
        <v>83</v>
      </c>
      <c r="I998" s="121">
        <v>0</v>
      </c>
      <c r="J998" s="32">
        <f t="shared" si="95"/>
        <v>41.5</v>
      </c>
      <c r="K998" s="33" t="str">
        <f t="shared" si="96"/>
        <v>YẾU</v>
      </c>
      <c r="L998" s="349" t="s">
        <v>1654</v>
      </c>
      <c r="M998" s="376"/>
      <c r="N998" s="377"/>
      <c r="O998" s="288"/>
      <c r="P998" s="25"/>
      <c r="Q998" s="25"/>
      <c r="R998" s="25"/>
      <c r="S998" s="25"/>
      <c r="T998" s="25"/>
      <c r="U998" s="25"/>
      <c r="V998" s="25"/>
      <c r="W998" s="25"/>
    </row>
    <row r="999" spans="1:23" s="38" customFormat="1" ht="24" customHeight="1">
      <c r="A999" s="31">
        <f t="shared" si="94"/>
        <v>5</v>
      </c>
      <c r="B999" s="342">
        <v>1810213728</v>
      </c>
      <c r="C999" s="123" t="s">
        <v>993</v>
      </c>
      <c r="D999" s="124" t="s">
        <v>1008</v>
      </c>
      <c r="E999" s="443" t="s">
        <v>1106</v>
      </c>
      <c r="F999" s="199">
        <v>34504</v>
      </c>
      <c r="G999" s="474" t="s">
        <v>1127</v>
      </c>
      <c r="H999" s="121">
        <v>83</v>
      </c>
      <c r="I999" s="121">
        <v>97</v>
      </c>
      <c r="J999" s="32">
        <f t="shared" si="95"/>
        <v>90</v>
      </c>
      <c r="K999" s="33" t="str">
        <f t="shared" si="96"/>
        <v>X SẮC</v>
      </c>
      <c r="L999" s="386" t="s">
        <v>1616</v>
      </c>
      <c r="M999" s="376"/>
      <c r="N999" s="377"/>
      <c r="O999" s="288" t="s">
        <v>1160</v>
      </c>
      <c r="P999" s="25"/>
      <c r="Q999" s="25"/>
      <c r="R999" s="25"/>
      <c r="S999" s="25"/>
      <c r="T999" s="25"/>
      <c r="U999" s="25"/>
      <c r="V999" s="25"/>
      <c r="W999" s="25"/>
    </row>
    <row r="1000" spans="1:23" s="38" customFormat="1" ht="24" customHeight="1">
      <c r="A1000" s="31">
        <f t="shared" si="94"/>
        <v>6</v>
      </c>
      <c r="B1000" s="342">
        <v>1810213730</v>
      </c>
      <c r="C1000" s="123" t="s">
        <v>997</v>
      </c>
      <c r="D1000" s="124" t="s">
        <v>1038</v>
      </c>
      <c r="E1000" s="443" t="s">
        <v>1091</v>
      </c>
      <c r="F1000" s="199">
        <v>34374</v>
      </c>
      <c r="G1000" s="474" t="s">
        <v>1504</v>
      </c>
      <c r="H1000" s="121">
        <v>83</v>
      </c>
      <c r="I1000" s="121">
        <v>84</v>
      </c>
      <c r="J1000" s="32">
        <f t="shared" si="95"/>
        <v>83.5</v>
      </c>
      <c r="K1000" s="33" t="str">
        <f t="shared" si="96"/>
        <v>TỐT</v>
      </c>
      <c r="L1000" s="386" t="s">
        <v>1616</v>
      </c>
      <c r="M1000" s="376"/>
      <c r="N1000" s="377"/>
      <c r="O1000" s="288" t="s">
        <v>1513</v>
      </c>
      <c r="P1000" s="25"/>
      <c r="Q1000" s="25"/>
      <c r="R1000" s="25"/>
      <c r="S1000" s="25"/>
      <c r="T1000" s="25"/>
      <c r="U1000" s="25"/>
      <c r="V1000" s="25"/>
      <c r="W1000" s="25"/>
    </row>
    <row r="1001" spans="1:23" s="38" customFormat="1" ht="24" customHeight="1">
      <c r="A1001" s="31">
        <f t="shared" si="94"/>
        <v>7</v>
      </c>
      <c r="B1001" s="342">
        <v>1810214463</v>
      </c>
      <c r="C1001" s="123" t="s">
        <v>979</v>
      </c>
      <c r="D1001" s="124" t="s">
        <v>1055</v>
      </c>
      <c r="E1001" s="443" t="s">
        <v>1142</v>
      </c>
      <c r="F1001" s="199">
        <v>34524</v>
      </c>
      <c r="G1001" s="474" t="s">
        <v>1127</v>
      </c>
      <c r="H1001" s="121">
        <v>77</v>
      </c>
      <c r="I1001" s="121">
        <v>88</v>
      </c>
      <c r="J1001" s="32">
        <f t="shared" si="95"/>
        <v>82.5</v>
      </c>
      <c r="K1001" s="33" t="str">
        <f t="shared" si="96"/>
        <v>TỐT</v>
      </c>
      <c r="L1001" s="349"/>
      <c r="M1001" s="376"/>
      <c r="N1001" s="377"/>
      <c r="O1001" s="288" t="s">
        <v>1160</v>
      </c>
      <c r="P1001" s="25"/>
      <c r="Q1001" s="25"/>
      <c r="R1001" s="25"/>
      <c r="S1001" s="25"/>
      <c r="T1001" s="25"/>
      <c r="U1001" s="25"/>
      <c r="V1001" s="25"/>
      <c r="W1001" s="25"/>
    </row>
    <row r="1002" spans="1:23" s="38" customFormat="1" ht="24" customHeight="1">
      <c r="A1002" s="31">
        <f t="shared" si="94"/>
        <v>8</v>
      </c>
      <c r="B1002" s="342">
        <v>1810214477</v>
      </c>
      <c r="C1002" s="123" t="s">
        <v>979</v>
      </c>
      <c r="D1002" s="124" t="s">
        <v>1125</v>
      </c>
      <c r="E1002" s="443" t="s">
        <v>1053</v>
      </c>
      <c r="F1002" s="199">
        <v>34613</v>
      </c>
      <c r="G1002" s="474" t="s">
        <v>1127</v>
      </c>
      <c r="H1002" s="121">
        <v>83</v>
      </c>
      <c r="I1002" s="121">
        <v>90</v>
      </c>
      <c r="J1002" s="32">
        <f t="shared" si="95"/>
        <v>86.5</v>
      </c>
      <c r="K1002" s="33" t="str">
        <f t="shared" si="96"/>
        <v>TỐT</v>
      </c>
      <c r="L1002" s="349"/>
      <c r="M1002" s="376"/>
      <c r="N1002" s="377"/>
      <c r="O1002" s="288" t="s">
        <v>1160</v>
      </c>
      <c r="P1002" s="25"/>
      <c r="Q1002" s="25"/>
      <c r="R1002" s="25"/>
      <c r="S1002" s="25"/>
      <c r="T1002" s="25"/>
      <c r="U1002" s="25"/>
      <c r="V1002" s="25"/>
      <c r="W1002" s="25"/>
    </row>
    <row r="1003" spans="1:23" s="38" customFormat="1" ht="24" customHeight="1">
      <c r="A1003" s="31">
        <f t="shared" si="94"/>
        <v>9</v>
      </c>
      <c r="B1003" s="342">
        <v>1810214479</v>
      </c>
      <c r="C1003" s="123" t="s">
        <v>990</v>
      </c>
      <c r="D1003" s="124" t="s">
        <v>1038</v>
      </c>
      <c r="E1003" s="443" t="s">
        <v>989</v>
      </c>
      <c r="F1003" s="199">
        <v>34505</v>
      </c>
      <c r="G1003" s="474" t="s">
        <v>1504</v>
      </c>
      <c r="H1003" s="121">
        <v>84</v>
      </c>
      <c r="I1003" s="121">
        <v>84</v>
      </c>
      <c r="J1003" s="32">
        <f t="shared" si="95"/>
        <v>84</v>
      </c>
      <c r="K1003" s="33" t="str">
        <f t="shared" si="96"/>
        <v>TỐT</v>
      </c>
      <c r="L1003" s="386" t="s">
        <v>1616</v>
      </c>
      <c r="M1003" s="376"/>
      <c r="N1003" s="377"/>
      <c r="O1003" s="288" t="s">
        <v>1513</v>
      </c>
      <c r="P1003" s="25"/>
      <c r="Q1003" s="25"/>
      <c r="R1003" s="25"/>
      <c r="S1003" s="25"/>
      <c r="T1003" s="25"/>
      <c r="U1003" s="25"/>
      <c r="V1003" s="25"/>
      <c r="W1003" s="25"/>
    </row>
    <row r="1004" spans="1:23" s="38" customFormat="1" ht="24" customHeight="1">
      <c r="A1004" s="31">
        <f t="shared" si="94"/>
        <v>10</v>
      </c>
      <c r="B1004" s="342">
        <v>1810215015</v>
      </c>
      <c r="C1004" s="123" t="s">
        <v>1030</v>
      </c>
      <c r="D1004" s="124" t="s">
        <v>1129</v>
      </c>
      <c r="E1004" s="443" t="s">
        <v>981</v>
      </c>
      <c r="F1004" s="199">
        <v>34566</v>
      </c>
      <c r="G1004" s="474" t="s">
        <v>1127</v>
      </c>
      <c r="H1004" s="121">
        <v>77</v>
      </c>
      <c r="I1004" s="121">
        <v>90</v>
      </c>
      <c r="J1004" s="32">
        <f t="shared" si="95"/>
        <v>83.5</v>
      </c>
      <c r="K1004" s="33" t="str">
        <f t="shared" si="96"/>
        <v>TỐT</v>
      </c>
      <c r="L1004" s="386" t="s">
        <v>1616</v>
      </c>
      <c r="M1004" s="376"/>
      <c r="N1004" s="377"/>
      <c r="O1004" s="288" t="s">
        <v>1160</v>
      </c>
      <c r="P1004" s="25"/>
      <c r="Q1004" s="25"/>
      <c r="R1004" s="25"/>
      <c r="S1004" s="25"/>
      <c r="T1004" s="25"/>
      <c r="U1004" s="25"/>
      <c r="V1004" s="25"/>
      <c r="W1004" s="25"/>
    </row>
    <row r="1005" spans="1:23" s="38" customFormat="1" ht="24" customHeight="1">
      <c r="A1005" s="31">
        <f t="shared" si="94"/>
        <v>11</v>
      </c>
      <c r="B1005" s="342">
        <v>1810215455</v>
      </c>
      <c r="C1005" s="123" t="s">
        <v>1030</v>
      </c>
      <c r="D1005" s="124" t="s">
        <v>1147</v>
      </c>
      <c r="E1005" s="443" t="s">
        <v>988</v>
      </c>
      <c r="F1005" s="199">
        <v>34582</v>
      </c>
      <c r="G1005" s="474" t="s">
        <v>1127</v>
      </c>
      <c r="H1005" s="121">
        <v>82</v>
      </c>
      <c r="I1005" s="121">
        <v>88</v>
      </c>
      <c r="J1005" s="32">
        <f t="shared" si="95"/>
        <v>85</v>
      </c>
      <c r="K1005" s="33" t="str">
        <f t="shared" si="96"/>
        <v>TỐT</v>
      </c>
      <c r="L1005" s="349"/>
      <c r="M1005" s="376"/>
      <c r="N1005" s="377"/>
      <c r="O1005" s="288" t="s">
        <v>1160</v>
      </c>
      <c r="P1005" s="25"/>
      <c r="Q1005" s="25"/>
      <c r="R1005" s="25"/>
      <c r="S1005" s="25"/>
      <c r="T1005" s="25"/>
      <c r="U1005" s="25"/>
      <c r="V1005" s="25"/>
      <c r="W1005" s="25"/>
    </row>
    <row r="1006" spans="1:23" s="38" customFormat="1" ht="24" customHeight="1">
      <c r="A1006" s="31">
        <f t="shared" si="94"/>
        <v>12</v>
      </c>
      <c r="B1006" s="342">
        <v>1810215457</v>
      </c>
      <c r="C1006" s="123" t="s">
        <v>990</v>
      </c>
      <c r="D1006" s="124" t="s">
        <v>1140</v>
      </c>
      <c r="E1006" s="443" t="s">
        <v>1045</v>
      </c>
      <c r="F1006" s="199">
        <v>34354</v>
      </c>
      <c r="G1006" s="474" t="s">
        <v>1127</v>
      </c>
      <c r="H1006" s="121">
        <v>77</v>
      </c>
      <c r="I1006" s="121">
        <v>88</v>
      </c>
      <c r="J1006" s="32">
        <f t="shared" si="95"/>
        <v>82.5</v>
      </c>
      <c r="K1006" s="33" t="str">
        <f t="shared" si="96"/>
        <v>TỐT</v>
      </c>
      <c r="L1006" s="349"/>
      <c r="M1006" s="376"/>
      <c r="N1006" s="377"/>
      <c r="O1006" s="288" t="s">
        <v>1160</v>
      </c>
      <c r="P1006" s="25"/>
      <c r="Q1006" s="25"/>
      <c r="R1006" s="25"/>
      <c r="S1006" s="25"/>
      <c r="T1006" s="25"/>
      <c r="U1006" s="25"/>
      <c r="V1006" s="25"/>
      <c r="W1006" s="25"/>
    </row>
    <row r="1007" spans="1:23" s="38" customFormat="1" ht="24" customHeight="1">
      <c r="A1007" s="31">
        <f t="shared" si="94"/>
        <v>13</v>
      </c>
      <c r="B1007" s="342">
        <v>1810215770</v>
      </c>
      <c r="C1007" s="123" t="s">
        <v>987</v>
      </c>
      <c r="D1007" s="124" t="s">
        <v>1020</v>
      </c>
      <c r="E1007" s="443" t="s">
        <v>1104</v>
      </c>
      <c r="F1007" s="199">
        <v>34558</v>
      </c>
      <c r="G1007" s="474" t="s">
        <v>1504</v>
      </c>
      <c r="H1007" s="121">
        <v>84</v>
      </c>
      <c r="I1007" s="121">
        <v>84</v>
      </c>
      <c r="J1007" s="32">
        <f t="shared" si="95"/>
        <v>84</v>
      </c>
      <c r="K1007" s="33" t="str">
        <f t="shared" si="96"/>
        <v>TỐT</v>
      </c>
      <c r="L1007" s="349"/>
      <c r="M1007" s="376"/>
      <c r="N1007" s="377"/>
      <c r="O1007" s="288" t="s">
        <v>1513</v>
      </c>
      <c r="P1007" s="25"/>
      <c r="Q1007" s="25"/>
      <c r="R1007" s="25"/>
      <c r="S1007" s="25"/>
      <c r="T1007" s="25"/>
      <c r="U1007" s="25"/>
      <c r="V1007" s="25"/>
      <c r="W1007" s="25"/>
    </row>
    <row r="1008" spans="1:23" s="38" customFormat="1" ht="24" customHeight="1">
      <c r="A1008" s="31">
        <f t="shared" si="94"/>
        <v>14</v>
      </c>
      <c r="B1008" s="342">
        <v>1810216595</v>
      </c>
      <c r="C1008" s="123" t="s">
        <v>990</v>
      </c>
      <c r="D1008" s="124" t="s">
        <v>1011</v>
      </c>
      <c r="E1008" s="443" t="s">
        <v>985</v>
      </c>
      <c r="F1008" s="199">
        <v>34612</v>
      </c>
      <c r="G1008" s="474" t="s">
        <v>1127</v>
      </c>
      <c r="H1008" s="121">
        <v>77</v>
      </c>
      <c r="I1008" s="121">
        <v>88</v>
      </c>
      <c r="J1008" s="32">
        <f t="shared" si="95"/>
        <v>82.5</v>
      </c>
      <c r="K1008" s="33" t="str">
        <f t="shared" si="96"/>
        <v>TỐT</v>
      </c>
      <c r="L1008" s="386" t="s">
        <v>1616</v>
      </c>
      <c r="M1008" s="376"/>
      <c r="N1008" s="377"/>
      <c r="O1008" s="288" t="s">
        <v>1160</v>
      </c>
      <c r="P1008" s="25"/>
      <c r="Q1008" s="25"/>
      <c r="R1008" s="25"/>
      <c r="S1008" s="25"/>
      <c r="T1008" s="25"/>
      <c r="U1008" s="25"/>
      <c r="V1008" s="25"/>
      <c r="W1008" s="25"/>
    </row>
    <row r="1009" spans="1:23" s="38" customFormat="1" ht="24" customHeight="1">
      <c r="A1009" s="31">
        <f t="shared" si="94"/>
        <v>15</v>
      </c>
      <c r="B1009" s="342">
        <v>1810216644</v>
      </c>
      <c r="C1009" s="123" t="s">
        <v>990</v>
      </c>
      <c r="D1009" s="124" t="s">
        <v>1091</v>
      </c>
      <c r="E1009" s="443" t="s">
        <v>1065</v>
      </c>
      <c r="F1009" s="199">
        <v>34177</v>
      </c>
      <c r="G1009" s="474" t="s">
        <v>1504</v>
      </c>
      <c r="H1009" s="121">
        <v>95</v>
      </c>
      <c r="I1009" s="121">
        <v>87</v>
      </c>
      <c r="J1009" s="32">
        <f t="shared" si="95"/>
        <v>91</v>
      </c>
      <c r="K1009" s="33" t="str">
        <f t="shared" si="96"/>
        <v>X SẮC</v>
      </c>
      <c r="L1009" s="349"/>
      <c r="M1009" s="376"/>
      <c r="N1009" s="377"/>
      <c r="O1009" s="288" t="s">
        <v>1513</v>
      </c>
      <c r="P1009" s="25"/>
      <c r="Q1009" s="25"/>
      <c r="R1009" s="25"/>
      <c r="S1009" s="25"/>
      <c r="T1009" s="25"/>
      <c r="U1009" s="25"/>
      <c r="V1009" s="25"/>
      <c r="W1009" s="25"/>
    </row>
    <row r="1010" spans="1:23" s="38" customFormat="1" ht="24" customHeight="1">
      <c r="A1010" s="31">
        <f t="shared" si="94"/>
        <v>16</v>
      </c>
      <c r="B1010" s="342">
        <v>1811216486</v>
      </c>
      <c r="C1010" s="123" t="s">
        <v>1118</v>
      </c>
      <c r="D1010" s="124" t="s">
        <v>1435</v>
      </c>
      <c r="E1010" s="443" t="s">
        <v>1114</v>
      </c>
      <c r="F1010" s="199">
        <v>34555</v>
      </c>
      <c r="G1010" s="474" t="s">
        <v>1504</v>
      </c>
      <c r="H1010" s="121">
        <v>84</v>
      </c>
      <c r="I1010" s="121">
        <v>84</v>
      </c>
      <c r="J1010" s="32">
        <f t="shared" si="95"/>
        <v>84</v>
      </c>
      <c r="K1010" s="33" t="str">
        <f t="shared" si="96"/>
        <v>TỐT</v>
      </c>
      <c r="L1010" s="349"/>
      <c r="M1010" s="376"/>
      <c r="N1010" s="377"/>
      <c r="O1010" s="288" t="s">
        <v>1513</v>
      </c>
      <c r="P1010" s="25"/>
      <c r="Q1010" s="25"/>
      <c r="R1010" s="25"/>
      <c r="S1010" s="25"/>
      <c r="T1010" s="25"/>
      <c r="U1010" s="25"/>
      <c r="V1010" s="25"/>
      <c r="W1010" s="25"/>
    </row>
    <row r="1011" spans="1:23" s="38" customFormat="1" ht="24" customHeight="1">
      <c r="A1011" s="31">
        <f t="shared" si="94"/>
        <v>17</v>
      </c>
      <c r="B1011" s="342">
        <v>2126251674</v>
      </c>
      <c r="C1011" s="123" t="s">
        <v>990</v>
      </c>
      <c r="D1011" s="124" t="s">
        <v>1011</v>
      </c>
      <c r="E1011" s="443" t="s">
        <v>1130</v>
      </c>
      <c r="F1011" s="199">
        <v>34333</v>
      </c>
      <c r="G1011" s="474" t="s">
        <v>1127</v>
      </c>
      <c r="H1011" s="121">
        <v>77</v>
      </c>
      <c r="I1011" s="121">
        <v>90</v>
      </c>
      <c r="J1011" s="32">
        <f t="shared" si="95"/>
        <v>83.5</v>
      </c>
      <c r="K1011" s="33" t="str">
        <f t="shared" si="96"/>
        <v>TỐT</v>
      </c>
      <c r="L1011" s="349"/>
      <c r="M1011" s="376"/>
      <c r="N1011" s="377"/>
      <c r="O1011" s="288" t="s">
        <v>1160</v>
      </c>
      <c r="P1011" s="25"/>
      <c r="Q1011" s="25"/>
      <c r="R1011" s="25"/>
      <c r="S1011" s="25"/>
      <c r="T1011" s="25"/>
      <c r="U1011" s="25"/>
      <c r="V1011" s="25"/>
      <c r="W1011" s="25"/>
    </row>
    <row r="1012" spans="1:23" s="38" customFormat="1" ht="24" customHeight="1">
      <c r="A1012" s="31">
        <f t="shared" si="94"/>
        <v>18</v>
      </c>
      <c r="B1012" s="342">
        <v>2126251677</v>
      </c>
      <c r="C1012" s="123" t="s">
        <v>1019</v>
      </c>
      <c r="D1012" s="124" t="s">
        <v>1068</v>
      </c>
      <c r="E1012" s="443" t="s">
        <v>1009</v>
      </c>
      <c r="F1012" s="199">
        <v>34330</v>
      </c>
      <c r="G1012" s="474" t="s">
        <v>1127</v>
      </c>
      <c r="H1012" s="121">
        <v>100</v>
      </c>
      <c r="I1012" s="121">
        <v>100</v>
      </c>
      <c r="J1012" s="32">
        <f t="shared" si="95"/>
        <v>100</v>
      </c>
      <c r="K1012" s="33" t="str">
        <f t="shared" si="96"/>
        <v>X SẮC</v>
      </c>
      <c r="L1012" s="349"/>
      <c r="M1012" s="376"/>
      <c r="N1012" s="377"/>
      <c r="O1012" s="288" t="s">
        <v>1160</v>
      </c>
      <c r="P1012" s="25"/>
      <c r="Q1012" s="25"/>
      <c r="R1012" s="25"/>
      <c r="S1012" s="25"/>
      <c r="T1012" s="25"/>
      <c r="U1012" s="25"/>
      <c r="V1012" s="25"/>
      <c r="W1012" s="25"/>
    </row>
    <row r="1013" spans="1:23" s="38" customFormat="1" ht="24" customHeight="1">
      <c r="A1013" s="31">
        <f t="shared" si="94"/>
        <v>19</v>
      </c>
      <c r="B1013" s="342">
        <v>2126251694</v>
      </c>
      <c r="C1013" s="123" t="s">
        <v>1010</v>
      </c>
      <c r="D1013" s="124" t="s">
        <v>1011</v>
      </c>
      <c r="E1013" s="443" t="s">
        <v>1100</v>
      </c>
      <c r="F1013" s="199">
        <v>34152</v>
      </c>
      <c r="G1013" s="474" t="s">
        <v>1127</v>
      </c>
      <c r="H1013" s="121">
        <v>83</v>
      </c>
      <c r="I1013" s="121">
        <v>90</v>
      </c>
      <c r="J1013" s="32">
        <f t="shared" si="95"/>
        <v>86.5</v>
      </c>
      <c r="K1013" s="33" t="str">
        <f t="shared" si="96"/>
        <v>TỐT</v>
      </c>
      <c r="L1013" s="349"/>
      <c r="M1013" s="376"/>
      <c r="N1013" s="377"/>
      <c r="O1013" s="288" t="s">
        <v>1160</v>
      </c>
      <c r="P1013" s="25"/>
      <c r="Q1013" s="25"/>
      <c r="R1013" s="25"/>
      <c r="S1013" s="25"/>
      <c r="T1013" s="25"/>
      <c r="U1013" s="25"/>
      <c r="V1013" s="25"/>
      <c r="W1013" s="25"/>
    </row>
    <row r="1014" spans="1:23" s="38" customFormat="1" ht="24" customHeight="1">
      <c r="A1014" s="31">
        <f t="shared" si="94"/>
        <v>20</v>
      </c>
      <c r="B1014" s="342">
        <v>2126261387</v>
      </c>
      <c r="C1014" s="123" t="s">
        <v>1510</v>
      </c>
      <c r="D1014" s="124" t="s">
        <v>1511</v>
      </c>
      <c r="E1014" s="443" t="s">
        <v>1050</v>
      </c>
      <c r="F1014" s="199">
        <v>33311</v>
      </c>
      <c r="G1014" s="474" t="s">
        <v>1504</v>
      </c>
      <c r="H1014" s="415"/>
      <c r="I1014" s="121">
        <v>87</v>
      </c>
      <c r="J1014" s="32">
        <f>I1014</f>
        <v>87</v>
      </c>
      <c r="K1014" s="33" t="str">
        <f t="shared" si="96"/>
        <v>TỐT</v>
      </c>
      <c r="L1014" s="349" t="s">
        <v>1658</v>
      </c>
      <c r="M1014" s="385" t="s">
        <v>1657</v>
      </c>
      <c r="N1014" s="377"/>
      <c r="O1014" s="288" t="s">
        <v>1513</v>
      </c>
      <c r="P1014" s="25"/>
      <c r="Q1014" s="25"/>
      <c r="R1014" s="25"/>
      <c r="S1014" s="25"/>
      <c r="T1014" s="25"/>
      <c r="U1014" s="25"/>
      <c r="V1014" s="25"/>
      <c r="W1014" s="25"/>
    </row>
    <row r="1015" spans="1:23" s="38" customFormat="1" ht="24" customHeight="1">
      <c r="A1015" s="31">
        <f t="shared" si="94"/>
        <v>21</v>
      </c>
      <c r="B1015" s="342">
        <v>2126261401</v>
      </c>
      <c r="C1015" s="123" t="s">
        <v>1153</v>
      </c>
      <c r="D1015" s="124" t="s">
        <v>1154</v>
      </c>
      <c r="E1015" s="443" t="s">
        <v>1098</v>
      </c>
      <c r="F1015" s="199">
        <v>33296</v>
      </c>
      <c r="G1015" s="474" t="s">
        <v>1127</v>
      </c>
      <c r="H1015" s="464"/>
      <c r="I1015" s="121">
        <v>88</v>
      </c>
      <c r="J1015" s="32">
        <f>I1015</f>
        <v>88</v>
      </c>
      <c r="K1015" s="33" t="str">
        <f t="shared" si="96"/>
        <v>TỐT</v>
      </c>
      <c r="L1015" s="466" t="s">
        <v>1684</v>
      </c>
      <c r="M1015" s="376" t="s">
        <v>1160</v>
      </c>
      <c r="N1015" s="468" t="s">
        <v>1666</v>
      </c>
      <c r="O1015" s="288" t="s">
        <v>1160</v>
      </c>
      <c r="P1015" s="289">
        <v>905787486</v>
      </c>
      <c r="Q1015" s="25"/>
      <c r="R1015" s="25"/>
      <c r="S1015" s="25"/>
      <c r="T1015" s="25"/>
      <c r="U1015" s="25"/>
      <c r="V1015" s="25"/>
      <c r="W1015" s="25"/>
    </row>
    <row r="1016" spans="1:23" s="38" customFormat="1" ht="24" customHeight="1">
      <c r="A1016" s="31">
        <f t="shared" si="94"/>
        <v>22</v>
      </c>
      <c r="B1016" s="342">
        <v>2126261698</v>
      </c>
      <c r="C1016" s="123" t="s">
        <v>1019</v>
      </c>
      <c r="D1016" s="124" t="s">
        <v>1128</v>
      </c>
      <c r="E1016" s="443" t="s">
        <v>981</v>
      </c>
      <c r="F1016" s="199">
        <v>34668</v>
      </c>
      <c r="G1016" s="474" t="s">
        <v>1127</v>
      </c>
      <c r="H1016" s="121">
        <v>77</v>
      </c>
      <c r="I1016" s="121">
        <v>90</v>
      </c>
      <c r="J1016" s="32">
        <f t="shared" ref="J1016:J1044" si="97">(H1016+I1016)/2</f>
        <v>83.5</v>
      </c>
      <c r="K1016" s="33" t="str">
        <f t="shared" si="96"/>
        <v>TỐT</v>
      </c>
      <c r="L1016" s="349"/>
      <c r="M1016" s="376"/>
      <c r="N1016" s="377"/>
      <c r="O1016" s="288" t="s">
        <v>1160</v>
      </c>
      <c r="P1016" s="25"/>
      <c r="Q1016" s="25"/>
      <c r="R1016" s="25"/>
      <c r="S1016" s="25"/>
      <c r="T1016" s="25"/>
      <c r="U1016" s="25"/>
      <c r="V1016" s="25"/>
      <c r="W1016" s="25"/>
    </row>
    <row r="1017" spans="1:23" s="38" customFormat="1" ht="24" customHeight="1">
      <c r="A1017" s="31">
        <f t="shared" si="94"/>
        <v>23</v>
      </c>
      <c r="B1017" s="342">
        <v>2126261700</v>
      </c>
      <c r="C1017" s="123" t="s">
        <v>1032</v>
      </c>
      <c r="D1017" s="124" t="s">
        <v>1131</v>
      </c>
      <c r="E1017" s="443" t="s">
        <v>1132</v>
      </c>
      <c r="F1017" s="199">
        <v>33936</v>
      </c>
      <c r="G1017" s="474" t="s">
        <v>1127</v>
      </c>
      <c r="H1017" s="121">
        <v>83</v>
      </c>
      <c r="I1017" s="121">
        <v>95</v>
      </c>
      <c r="J1017" s="32">
        <f t="shared" si="97"/>
        <v>89</v>
      </c>
      <c r="K1017" s="33" t="str">
        <f t="shared" si="96"/>
        <v>TỐT</v>
      </c>
      <c r="L1017" s="349"/>
      <c r="M1017" s="376"/>
      <c r="N1017" s="377"/>
      <c r="O1017" s="288" t="s">
        <v>1160</v>
      </c>
      <c r="P1017" s="25"/>
      <c r="Q1017" s="25"/>
      <c r="R1017" s="25"/>
      <c r="S1017" s="25"/>
      <c r="T1017" s="25"/>
      <c r="U1017" s="25"/>
      <c r="V1017" s="25"/>
      <c r="W1017" s="25"/>
    </row>
    <row r="1018" spans="1:23" s="384" customFormat="1" ht="24" customHeight="1">
      <c r="A1018" s="31">
        <f t="shared" si="94"/>
        <v>24</v>
      </c>
      <c r="B1018" s="342">
        <v>2126261702</v>
      </c>
      <c r="C1018" s="123" t="s">
        <v>1052</v>
      </c>
      <c r="D1018" s="124" t="s">
        <v>1134</v>
      </c>
      <c r="E1018" s="443" t="s">
        <v>1020</v>
      </c>
      <c r="F1018" s="199">
        <v>34164</v>
      </c>
      <c r="G1018" s="474" t="s">
        <v>1127</v>
      </c>
      <c r="H1018" s="121">
        <v>82</v>
      </c>
      <c r="I1018" s="121">
        <v>93</v>
      </c>
      <c r="J1018" s="32">
        <f t="shared" si="97"/>
        <v>87.5</v>
      </c>
      <c r="K1018" s="33" t="str">
        <f t="shared" si="96"/>
        <v>TỐT</v>
      </c>
      <c r="L1018" s="349"/>
      <c r="M1018" s="376"/>
      <c r="N1018" s="377"/>
      <c r="O1018" s="288" t="s">
        <v>1160</v>
      </c>
      <c r="P1018" s="25"/>
      <c r="Q1018" s="25"/>
      <c r="R1018" s="25"/>
      <c r="S1018" s="25"/>
      <c r="T1018" s="25"/>
      <c r="U1018" s="25"/>
      <c r="V1018" s="25"/>
      <c r="W1018" s="25"/>
    </row>
    <row r="1019" spans="1:23" s="38" customFormat="1" ht="24" customHeight="1">
      <c r="A1019" s="31">
        <f t="shared" si="94"/>
        <v>25</v>
      </c>
      <c r="B1019" s="342">
        <v>2126261705</v>
      </c>
      <c r="C1019" s="123" t="s">
        <v>1030</v>
      </c>
      <c r="D1019" s="124" t="s">
        <v>1135</v>
      </c>
      <c r="E1019" s="443" t="s">
        <v>1136</v>
      </c>
      <c r="F1019" s="199">
        <v>34520</v>
      </c>
      <c r="G1019" s="474" t="s">
        <v>1127</v>
      </c>
      <c r="H1019" s="121">
        <v>83</v>
      </c>
      <c r="I1019" s="121">
        <v>90</v>
      </c>
      <c r="J1019" s="32">
        <f t="shared" si="97"/>
        <v>86.5</v>
      </c>
      <c r="K1019" s="33" t="str">
        <f t="shared" si="96"/>
        <v>TỐT</v>
      </c>
      <c r="L1019" s="349"/>
      <c r="M1019" s="376"/>
      <c r="N1019" s="377"/>
      <c r="O1019" s="288" t="s">
        <v>1160</v>
      </c>
      <c r="P1019" s="25"/>
      <c r="Q1019" s="25"/>
      <c r="R1019" s="25"/>
      <c r="S1019" s="25"/>
      <c r="T1019" s="25"/>
      <c r="U1019" s="25"/>
      <c r="V1019" s="25"/>
      <c r="W1019" s="25"/>
    </row>
    <row r="1020" spans="1:23" s="38" customFormat="1" ht="24" customHeight="1">
      <c r="A1020" s="31">
        <f t="shared" si="94"/>
        <v>26</v>
      </c>
      <c r="B1020" s="342">
        <v>2126261707</v>
      </c>
      <c r="C1020" s="123" t="s">
        <v>990</v>
      </c>
      <c r="D1020" s="124" t="s">
        <v>1048</v>
      </c>
      <c r="E1020" s="443" t="s">
        <v>1139</v>
      </c>
      <c r="F1020" s="199">
        <v>34159</v>
      </c>
      <c r="G1020" s="474" t="s">
        <v>1127</v>
      </c>
      <c r="H1020" s="121">
        <v>83</v>
      </c>
      <c r="I1020" s="121">
        <v>90</v>
      </c>
      <c r="J1020" s="32">
        <f t="shared" si="97"/>
        <v>86.5</v>
      </c>
      <c r="K1020" s="33" t="str">
        <f t="shared" si="96"/>
        <v>TỐT</v>
      </c>
      <c r="L1020" s="349"/>
      <c r="M1020" s="376"/>
      <c r="N1020" s="377"/>
      <c r="O1020" s="288" t="s">
        <v>1160</v>
      </c>
      <c r="P1020" s="25"/>
      <c r="Q1020" s="25"/>
      <c r="R1020" s="25"/>
      <c r="S1020" s="25"/>
      <c r="T1020" s="25"/>
      <c r="U1020" s="25"/>
      <c r="V1020" s="25"/>
      <c r="W1020" s="25"/>
    </row>
    <row r="1021" spans="1:23" s="38" customFormat="1" ht="24" customHeight="1">
      <c r="A1021" s="31">
        <f t="shared" si="94"/>
        <v>27</v>
      </c>
      <c r="B1021" s="342">
        <v>2126261711</v>
      </c>
      <c r="C1021" s="123" t="s">
        <v>1110</v>
      </c>
      <c r="D1021" s="124" t="s">
        <v>1011</v>
      </c>
      <c r="E1021" s="443" t="s">
        <v>1141</v>
      </c>
      <c r="F1021" s="199">
        <v>34623</v>
      </c>
      <c r="G1021" s="474" t="s">
        <v>1127</v>
      </c>
      <c r="H1021" s="121">
        <v>77</v>
      </c>
      <c r="I1021" s="121">
        <v>90</v>
      </c>
      <c r="J1021" s="32">
        <f t="shared" si="97"/>
        <v>83.5</v>
      </c>
      <c r="K1021" s="33" t="str">
        <f t="shared" si="96"/>
        <v>TỐT</v>
      </c>
      <c r="L1021" s="349"/>
      <c r="M1021" s="376"/>
      <c r="N1021" s="377"/>
      <c r="O1021" s="288" t="s">
        <v>1160</v>
      </c>
      <c r="P1021" s="25"/>
      <c r="Q1021" s="25"/>
      <c r="R1021" s="25"/>
      <c r="S1021" s="25"/>
      <c r="T1021" s="25"/>
      <c r="U1021" s="25"/>
      <c r="V1021" s="25"/>
      <c r="W1021" s="25"/>
    </row>
    <row r="1022" spans="1:23" s="38" customFormat="1" ht="24" customHeight="1">
      <c r="A1022" s="31">
        <f t="shared" si="94"/>
        <v>28</v>
      </c>
      <c r="B1022" s="342">
        <v>2126261719</v>
      </c>
      <c r="C1022" s="123" t="s">
        <v>979</v>
      </c>
      <c r="D1022" s="124" t="s">
        <v>1091</v>
      </c>
      <c r="E1022" s="443" t="s">
        <v>988</v>
      </c>
      <c r="F1022" s="199">
        <v>34232</v>
      </c>
      <c r="G1022" s="474" t="s">
        <v>1127</v>
      </c>
      <c r="H1022" s="121">
        <v>77</v>
      </c>
      <c r="I1022" s="121">
        <v>95</v>
      </c>
      <c r="J1022" s="32">
        <f t="shared" si="97"/>
        <v>86</v>
      </c>
      <c r="K1022" s="33" t="str">
        <f t="shared" si="96"/>
        <v>TỐT</v>
      </c>
      <c r="L1022" s="349"/>
      <c r="M1022" s="376"/>
      <c r="N1022" s="377"/>
      <c r="O1022" s="288" t="s">
        <v>1160</v>
      </c>
      <c r="P1022" s="25"/>
      <c r="Q1022" s="25"/>
      <c r="R1022" s="25"/>
      <c r="S1022" s="25"/>
      <c r="T1022" s="25"/>
      <c r="U1022" s="25"/>
      <c r="V1022" s="25"/>
      <c r="W1022" s="25"/>
    </row>
    <row r="1023" spans="1:23" s="38" customFormat="1" ht="24" customHeight="1">
      <c r="A1023" s="31">
        <f t="shared" si="94"/>
        <v>29</v>
      </c>
      <c r="B1023" s="342">
        <v>2126261720</v>
      </c>
      <c r="C1023" s="123" t="s">
        <v>987</v>
      </c>
      <c r="D1023" s="124" t="s">
        <v>1011</v>
      </c>
      <c r="E1023" s="443" t="s">
        <v>988</v>
      </c>
      <c r="F1023" s="199">
        <v>34097</v>
      </c>
      <c r="G1023" s="474" t="s">
        <v>1127</v>
      </c>
      <c r="H1023" s="121">
        <v>75</v>
      </c>
      <c r="I1023" s="121">
        <v>90</v>
      </c>
      <c r="J1023" s="32">
        <f t="shared" si="97"/>
        <v>82.5</v>
      </c>
      <c r="K1023" s="33" t="str">
        <f t="shared" si="96"/>
        <v>TỐT</v>
      </c>
      <c r="L1023" s="349"/>
      <c r="M1023" s="376"/>
      <c r="N1023" s="377"/>
      <c r="O1023" s="288" t="s">
        <v>1160</v>
      </c>
      <c r="P1023" s="25"/>
      <c r="Q1023" s="25"/>
      <c r="R1023" s="25"/>
      <c r="S1023" s="25"/>
      <c r="T1023" s="25"/>
      <c r="U1023" s="25"/>
      <c r="V1023" s="25"/>
      <c r="W1023" s="25"/>
    </row>
    <row r="1024" spans="1:23" s="38" customFormat="1" ht="24" customHeight="1">
      <c r="A1024" s="31">
        <f t="shared" si="94"/>
        <v>30</v>
      </c>
      <c r="B1024" s="342">
        <v>2126261721</v>
      </c>
      <c r="C1024" s="123" t="s">
        <v>990</v>
      </c>
      <c r="D1024" s="124" t="s">
        <v>1148</v>
      </c>
      <c r="E1024" s="443" t="s">
        <v>1065</v>
      </c>
      <c r="F1024" s="199">
        <v>34052</v>
      </c>
      <c r="G1024" s="474" t="s">
        <v>1127</v>
      </c>
      <c r="H1024" s="121">
        <v>93</v>
      </c>
      <c r="I1024" s="121">
        <v>100</v>
      </c>
      <c r="J1024" s="32">
        <f t="shared" si="97"/>
        <v>96.5</v>
      </c>
      <c r="K1024" s="33" t="str">
        <f t="shared" si="96"/>
        <v>X SẮC</v>
      </c>
      <c r="L1024" s="349"/>
      <c r="M1024" s="376"/>
      <c r="N1024" s="377"/>
      <c r="O1024" s="288" t="s">
        <v>1160</v>
      </c>
      <c r="P1024" s="25"/>
      <c r="Q1024" s="25"/>
      <c r="R1024" s="25"/>
      <c r="S1024" s="25"/>
      <c r="T1024" s="25"/>
      <c r="U1024" s="25"/>
      <c r="V1024" s="25"/>
      <c r="W1024" s="25"/>
    </row>
    <row r="1025" spans="1:23" s="38" customFormat="1" ht="24" customHeight="1">
      <c r="A1025" s="31">
        <f t="shared" si="94"/>
        <v>31</v>
      </c>
      <c r="B1025" s="342">
        <v>2126261724</v>
      </c>
      <c r="C1025" s="123" t="s">
        <v>1463</v>
      </c>
      <c r="D1025" s="124" t="s">
        <v>1430</v>
      </c>
      <c r="E1025" s="443" t="s">
        <v>1260</v>
      </c>
      <c r="F1025" s="199">
        <v>33664</v>
      </c>
      <c r="G1025" s="474" t="s">
        <v>1504</v>
      </c>
      <c r="H1025" s="121">
        <v>0</v>
      </c>
      <c r="I1025" s="121">
        <v>0</v>
      </c>
      <c r="J1025" s="32">
        <f t="shared" si="97"/>
        <v>0</v>
      </c>
      <c r="K1025" s="33" t="str">
        <f t="shared" si="96"/>
        <v>KÉM</v>
      </c>
      <c r="L1025" s="349" t="s">
        <v>1653</v>
      </c>
      <c r="M1025" s="376" t="s">
        <v>1659</v>
      </c>
      <c r="N1025" s="377"/>
      <c r="O1025" s="288" t="s">
        <v>1513</v>
      </c>
      <c r="P1025" s="25"/>
      <c r="Q1025" s="25"/>
      <c r="R1025" s="25"/>
      <c r="S1025" s="25"/>
      <c r="T1025" s="25"/>
      <c r="U1025" s="25"/>
      <c r="V1025" s="25"/>
      <c r="W1025" s="25"/>
    </row>
    <row r="1026" spans="1:23" s="38" customFormat="1" ht="24" customHeight="1">
      <c r="A1026" s="31">
        <f t="shared" si="94"/>
        <v>32</v>
      </c>
      <c r="B1026" s="342">
        <v>2126261725</v>
      </c>
      <c r="C1026" s="123" t="s">
        <v>997</v>
      </c>
      <c r="D1026" s="124" t="s">
        <v>1022</v>
      </c>
      <c r="E1026" s="443" t="s">
        <v>1181</v>
      </c>
      <c r="F1026" s="199">
        <v>34401</v>
      </c>
      <c r="G1026" s="474" t="s">
        <v>1504</v>
      </c>
      <c r="H1026" s="121">
        <v>81</v>
      </c>
      <c r="I1026" s="121">
        <v>84</v>
      </c>
      <c r="J1026" s="32">
        <f t="shared" si="97"/>
        <v>82.5</v>
      </c>
      <c r="K1026" s="33" t="str">
        <f t="shared" si="96"/>
        <v>TỐT</v>
      </c>
      <c r="L1026" s="349"/>
      <c r="M1026" s="376"/>
      <c r="N1026" s="377"/>
      <c r="O1026" s="288" t="s">
        <v>1513</v>
      </c>
      <c r="P1026" s="25"/>
      <c r="Q1026" s="25"/>
      <c r="R1026" s="25"/>
      <c r="S1026" s="25"/>
      <c r="T1026" s="25"/>
      <c r="U1026" s="25"/>
      <c r="V1026" s="25"/>
      <c r="W1026" s="25"/>
    </row>
    <row r="1027" spans="1:23" s="38" customFormat="1" ht="24" customHeight="1">
      <c r="A1027" s="31">
        <f t="shared" si="94"/>
        <v>33</v>
      </c>
      <c r="B1027" s="342">
        <v>2126261730</v>
      </c>
      <c r="C1027" s="123" t="s">
        <v>990</v>
      </c>
      <c r="D1027" s="124" t="s">
        <v>1022</v>
      </c>
      <c r="E1027" s="443" t="s">
        <v>1085</v>
      </c>
      <c r="F1027" s="199">
        <v>33517</v>
      </c>
      <c r="G1027" s="474" t="s">
        <v>1504</v>
      </c>
      <c r="H1027" s="121">
        <v>0</v>
      </c>
      <c r="I1027" s="121">
        <v>0</v>
      </c>
      <c r="J1027" s="32">
        <f t="shared" si="97"/>
        <v>0</v>
      </c>
      <c r="K1027" s="33" t="str">
        <f t="shared" ref="K1027:K1044" si="98">IF(J1027&gt;=90,"X SẮC",IF(J1027&gt;=80,"TỐT",IF(J1027&gt;=65,"KHÁ",IF(J1027&gt;=50,"T. BÌNH",IF(J1027&gt;=35,"YẾU","KÉM")))))</f>
        <v>KÉM</v>
      </c>
      <c r="L1027" s="349" t="s">
        <v>1653</v>
      </c>
      <c r="M1027" s="376" t="s">
        <v>1660</v>
      </c>
      <c r="N1027" s="377"/>
      <c r="O1027" s="288" t="s">
        <v>1513</v>
      </c>
      <c r="P1027" s="25"/>
      <c r="Q1027" s="25"/>
      <c r="R1027" s="25"/>
      <c r="S1027" s="25"/>
      <c r="T1027" s="25"/>
      <c r="U1027" s="25"/>
      <c r="V1027" s="25"/>
      <c r="W1027" s="25"/>
    </row>
    <row r="1028" spans="1:23" s="38" customFormat="1" ht="24" customHeight="1">
      <c r="A1028" s="31">
        <f t="shared" si="94"/>
        <v>34</v>
      </c>
      <c r="B1028" s="342">
        <v>2126261732</v>
      </c>
      <c r="C1028" s="123" t="s">
        <v>1052</v>
      </c>
      <c r="D1028" s="124" t="s">
        <v>1011</v>
      </c>
      <c r="E1028" s="443" t="s">
        <v>1050</v>
      </c>
      <c r="F1028" s="199">
        <v>33794</v>
      </c>
      <c r="G1028" s="474" t="s">
        <v>1504</v>
      </c>
      <c r="H1028" s="121">
        <v>85</v>
      </c>
      <c r="I1028" s="121">
        <v>87</v>
      </c>
      <c r="J1028" s="32">
        <f t="shared" si="97"/>
        <v>86</v>
      </c>
      <c r="K1028" s="33" t="str">
        <f t="shared" si="98"/>
        <v>TỐT</v>
      </c>
      <c r="L1028" s="349"/>
      <c r="M1028" s="376"/>
      <c r="N1028" s="377"/>
      <c r="O1028" s="288" t="s">
        <v>1513</v>
      </c>
      <c r="P1028" s="25"/>
      <c r="Q1028" s="25"/>
      <c r="R1028" s="25"/>
      <c r="S1028" s="25"/>
      <c r="T1028" s="25"/>
      <c r="U1028" s="25"/>
      <c r="V1028" s="25"/>
      <c r="W1028" s="25"/>
    </row>
    <row r="1029" spans="1:23" s="38" customFormat="1" ht="24" customHeight="1">
      <c r="A1029" s="31">
        <f t="shared" si="94"/>
        <v>35</v>
      </c>
      <c r="B1029" s="342">
        <v>2126261733</v>
      </c>
      <c r="C1029" s="123" t="s">
        <v>1052</v>
      </c>
      <c r="D1029" s="124" t="s">
        <v>1022</v>
      </c>
      <c r="E1029" s="443" t="s">
        <v>1091</v>
      </c>
      <c r="F1029" s="199">
        <v>33811</v>
      </c>
      <c r="G1029" s="474" t="s">
        <v>1504</v>
      </c>
      <c r="H1029" s="121">
        <v>84</v>
      </c>
      <c r="I1029" s="121">
        <v>87</v>
      </c>
      <c r="J1029" s="32">
        <f t="shared" si="97"/>
        <v>85.5</v>
      </c>
      <c r="K1029" s="33" t="str">
        <f t="shared" si="98"/>
        <v>TỐT</v>
      </c>
      <c r="L1029" s="349"/>
      <c r="M1029" s="376"/>
      <c r="N1029" s="377"/>
      <c r="O1029" s="288" t="s">
        <v>1513</v>
      </c>
      <c r="P1029" s="25"/>
      <c r="Q1029" s="25"/>
      <c r="R1029" s="25"/>
      <c r="S1029" s="25"/>
      <c r="T1029" s="25"/>
      <c r="U1029" s="25"/>
      <c r="V1029" s="25"/>
      <c r="W1029" s="25"/>
    </row>
    <row r="1030" spans="1:23" s="38" customFormat="1" ht="24" customHeight="1">
      <c r="A1030" s="31">
        <f t="shared" si="94"/>
        <v>36</v>
      </c>
      <c r="B1030" s="342">
        <v>2126261734</v>
      </c>
      <c r="C1030" s="123" t="s">
        <v>1019</v>
      </c>
      <c r="D1030" s="124" t="s">
        <v>1006</v>
      </c>
      <c r="E1030" s="443" t="s">
        <v>1091</v>
      </c>
      <c r="F1030" s="199">
        <v>34042</v>
      </c>
      <c r="G1030" s="474" t="s">
        <v>1504</v>
      </c>
      <c r="H1030" s="121">
        <v>84</v>
      </c>
      <c r="I1030" s="121">
        <v>84</v>
      </c>
      <c r="J1030" s="32">
        <f t="shared" si="97"/>
        <v>84</v>
      </c>
      <c r="K1030" s="33" t="str">
        <f t="shared" si="98"/>
        <v>TỐT</v>
      </c>
      <c r="L1030" s="349"/>
      <c r="M1030" s="376"/>
      <c r="N1030" s="377"/>
      <c r="O1030" s="288" t="s">
        <v>1513</v>
      </c>
      <c r="P1030" s="25"/>
      <c r="Q1030" s="25"/>
      <c r="R1030" s="25"/>
      <c r="S1030" s="25"/>
      <c r="T1030" s="25"/>
      <c r="U1030" s="25"/>
      <c r="V1030" s="25"/>
      <c r="W1030" s="25"/>
    </row>
    <row r="1031" spans="1:23" s="38" customFormat="1" ht="24" customHeight="1">
      <c r="A1031" s="31">
        <f t="shared" si="94"/>
        <v>37</v>
      </c>
      <c r="B1031" s="342">
        <v>2126261735</v>
      </c>
      <c r="C1031" s="123" t="s">
        <v>990</v>
      </c>
      <c r="D1031" s="124" t="s">
        <v>1458</v>
      </c>
      <c r="E1031" s="443" t="s">
        <v>1091</v>
      </c>
      <c r="F1031" s="199">
        <v>34198</v>
      </c>
      <c r="G1031" s="474" t="s">
        <v>1504</v>
      </c>
      <c r="H1031" s="121">
        <v>0</v>
      </c>
      <c r="I1031" s="121">
        <v>0</v>
      </c>
      <c r="J1031" s="32">
        <f t="shared" si="97"/>
        <v>0</v>
      </c>
      <c r="K1031" s="33" t="str">
        <f t="shared" si="98"/>
        <v>KÉM</v>
      </c>
      <c r="L1031" s="349" t="s">
        <v>1653</v>
      </c>
      <c r="M1031" s="376" t="s">
        <v>1661</v>
      </c>
      <c r="N1031" s="377"/>
      <c r="O1031" s="288" t="s">
        <v>1513</v>
      </c>
      <c r="P1031" s="25"/>
      <c r="Q1031" s="25"/>
      <c r="R1031" s="25"/>
      <c r="S1031" s="25"/>
      <c r="T1031" s="25"/>
      <c r="U1031" s="25"/>
      <c r="V1031" s="25"/>
      <c r="W1031" s="25"/>
    </row>
    <row r="1032" spans="1:23" s="38" customFormat="1" ht="24" customHeight="1">
      <c r="A1032" s="31">
        <f t="shared" si="94"/>
        <v>38</v>
      </c>
      <c r="B1032" s="342">
        <v>2126261742</v>
      </c>
      <c r="C1032" s="123" t="s">
        <v>987</v>
      </c>
      <c r="D1032" s="124" t="s">
        <v>1507</v>
      </c>
      <c r="E1032" s="443" t="s">
        <v>1104</v>
      </c>
      <c r="F1032" s="199">
        <v>33458</v>
      </c>
      <c r="G1032" s="474" t="s">
        <v>1504</v>
      </c>
      <c r="H1032" s="121">
        <v>80</v>
      </c>
      <c r="I1032" s="121">
        <v>84</v>
      </c>
      <c r="J1032" s="32">
        <f t="shared" si="97"/>
        <v>82</v>
      </c>
      <c r="K1032" s="33" t="str">
        <f t="shared" si="98"/>
        <v>TỐT</v>
      </c>
      <c r="L1032" s="349"/>
      <c r="M1032" s="376"/>
      <c r="N1032" s="377"/>
      <c r="O1032" s="288" t="s">
        <v>1513</v>
      </c>
      <c r="P1032" s="25"/>
      <c r="Q1032" s="25"/>
      <c r="R1032" s="25"/>
      <c r="S1032" s="25"/>
      <c r="T1032" s="25"/>
      <c r="U1032" s="25"/>
      <c r="V1032" s="25"/>
      <c r="W1032" s="25"/>
    </row>
    <row r="1033" spans="1:23" s="38" customFormat="1" ht="24" customHeight="1">
      <c r="A1033" s="31">
        <f t="shared" si="94"/>
        <v>39</v>
      </c>
      <c r="B1033" s="342">
        <v>2126261744</v>
      </c>
      <c r="C1033" s="123" t="s">
        <v>990</v>
      </c>
      <c r="D1033" s="124" t="s">
        <v>1149</v>
      </c>
      <c r="E1033" s="443" t="s">
        <v>1109</v>
      </c>
      <c r="F1033" s="199">
        <v>34335</v>
      </c>
      <c r="G1033" s="474" t="s">
        <v>1127</v>
      </c>
      <c r="H1033" s="121">
        <v>77</v>
      </c>
      <c r="I1033" s="121">
        <v>88</v>
      </c>
      <c r="J1033" s="32">
        <f t="shared" si="97"/>
        <v>82.5</v>
      </c>
      <c r="K1033" s="33" t="str">
        <f t="shared" si="98"/>
        <v>TỐT</v>
      </c>
      <c r="L1033" s="349"/>
      <c r="M1033" s="376"/>
      <c r="N1033" s="377"/>
      <c r="O1033" s="288" t="s">
        <v>1160</v>
      </c>
      <c r="P1033" s="25"/>
      <c r="Q1033" s="25"/>
      <c r="R1033" s="25"/>
      <c r="S1033" s="25"/>
      <c r="T1033" s="25"/>
      <c r="U1033" s="25"/>
      <c r="V1033" s="25"/>
      <c r="W1033" s="25"/>
    </row>
    <row r="1034" spans="1:23" s="38" customFormat="1" ht="24" customHeight="1">
      <c r="A1034" s="31">
        <f t="shared" si="94"/>
        <v>40</v>
      </c>
      <c r="B1034" s="342">
        <v>2126261746</v>
      </c>
      <c r="C1034" s="123" t="s">
        <v>993</v>
      </c>
      <c r="D1034" s="124" t="s">
        <v>1022</v>
      </c>
      <c r="E1034" s="443" t="s">
        <v>1288</v>
      </c>
      <c r="F1034" s="199">
        <v>33044</v>
      </c>
      <c r="G1034" s="474" t="s">
        <v>1504</v>
      </c>
      <c r="H1034" s="121">
        <v>95</v>
      </c>
      <c r="I1034" s="121">
        <v>97</v>
      </c>
      <c r="J1034" s="32">
        <f t="shared" si="97"/>
        <v>96</v>
      </c>
      <c r="K1034" s="33" t="str">
        <f t="shared" si="98"/>
        <v>X SẮC</v>
      </c>
      <c r="L1034" s="349"/>
      <c r="M1034" s="376"/>
      <c r="N1034" s="377"/>
      <c r="O1034" s="288" t="s">
        <v>1513</v>
      </c>
      <c r="P1034" s="25"/>
      <c r="Q1034" s="25"/>
      <c r="R1034" s="25"/>
      <c r="S1034" s="25"/>
      <c r="T1034" s="25"/>
      <c r="U1034" s="25"/>
      <c r="V1034" s="25"/>
      <c r="W1034" s="25"/>
    </row>
    <row r="1035" spans="1:23" s="38" customFormat="1" ht="24" customHeight="1">
      <c r="A1035" s="31">
        <f t="shared" si="94"/>
        <v>41</v>
      </c>
      <c r="B1035" s="342">
        <v>2126261748</v>
      </c>
      <c r="C1035" s="123" t="s">
        <v>990</v>
      </c>
      <c r="D1035" s="124" t="s">
        <v>1508</v>
      </c>
      <c r="E1035" s="443" t="s">
        <v>1120</v>
      </c>
      <c r="F1035" s="199">
        <v>33319</v>
      </c>
      <c r="G1035" s="474" t="s">
        <v>1504</v>
      </c>
      <c r="H1035" s="121">
        <v>84</v>
      </c>
      <c r="I1035" s="121">
        <v>84</v>
      </c>
      <c r="J1035" s="32">
        <f t="shared" si="97"/>
        <v>84</v>
      </c>
      <c r="K1035" s="33" t="str">
        <f t="shared" si="98"/>
        <v>TỐT</v>
      </c>
      <c r="L1035" s="349"/>
      <c r="M1035" s="376"/>
      <c r="N1035" s="377"/>
      <c r="O1035" s="288" t="s">
        <v>1513</v>
      </c>
      <c r="P1035" s="25"/>
      <c r="Q1035" s="25"/>
      <c r="R1035" s="25"/>
      <c r="S1035" s="25"/>
      <c r="T1035" s="25"/>
      <c r="U1035" s="25"/>
      <c r="V1035" s="25"/>
      <c r="W1035" s="25"/>
    </row>
    <row r="1036" spans="1:23" s="38" customFormat="1" ht="24" customHeight="1">
      <c r="A1036" s="31">
        <f t="shared" si="94"/>
        <v>42</v>
      </c>
      <c r="B1036" s="342">
        <v>2126261751</v>
      </c>
      <c r="C1036" s="123" t="s">
        <v>1367</v>
      </c>
      <c r="D1036" s="124" t="s">
        <v>1507</v>
      </c>
      <c r="E1036" s="443" t="s">
        <v>1096</v>
      </c>
      <c r="F1036" s="199">
        <v>33329</v>
      </c>
      <c r="G1036" s="474" t="s">
        <v>1504</v>
      </c>
      <c r="H1036" s="121">
        <v>83</v>
      </c>
      <c r="I1036" s="121">
        <v>84</v>
      </c>
      <c r="J1036" s="32">
        <f t="shared" si="97"/>
        <v>83.5</v>
      </c>
      <c r="K1036" s="33" t="str">
        <f t="shared" si="98"/>
        <v>TỐT</v>
      </c>
      <c r="L1036" s="349"/>
      <c r="M1036" s="376"/>
      <c r="N1036" s="377"/>
      <c r="O1036" s="288" t="s">
        <v>1513</v>
      </c>
      <c r="P1036" s="25"/>
      <c r="Q1036" s="25"/>
      <c r="R1036" s="25"/>
      <c r="S1036" s="25"/>
      <c r="T1036" s="25"/>
      <c r="U1036" s="25"/>
      <c r="V1036" s="25"/>
      <c r="W1036" s="25"/>
    </row>
    <row r="1037" spans="1:23" s="38" customFormat="1" ht="24" customHeight="1">
      <c r="A1037" s="31">
        <f t="shared" si="94"/>
        <v>43</v>
      </c>
      <c r="B1037" s="342">
        <v>2126261753</v>
      </c>
      <c r="C1037" s="123" t="s">
        <v>987</v>
      </c>
      <c r="D1037" s="124" t="s">
        <v>1011</v>
      </c>
      <c r="E1037" s="443" t="s">
        <v>1126</v>
      </c>
      <c r="F1037" s="199">
        <v>33458</v>
      </c>
      <c r="G1037" s="474" t="s">
        <v>1504</v>
      </c>
      <c r="H1037" s="121">
        <v>83</v>
      </c>
      <c r="I1037" s="121">
        <v>84</v>
      </c>
      <c r="J1037" s="32">
        <f t="shared" si="97"/>
        <v>83.5</v>
      </c>
      <c r="K1037" s="33" t="str">
        <f t="shared" si="98"/>
        <v>TỐT</v>
      </c>
      <c r="L1037" s="386" t="s">
        <v>1616</v>
      </c>
      <c r="M1037" s="376"/>
      <c r="N1037" s="377"/>
      <c r="O1037" s="288" t="s">
        <v>1513</v>
      </c>
      <c r="P1037" s="25"/>
      <c r="Q1037" s="25"/>
      <c r="R1037" s="25"/>
      <c r="S1037" s="25"/>
      <c r="T1037" s="25"/>
      <c r="U1037" s="25"/>
      <c r="V1037" s="25"/>
      <c r="W1037" s="25"/>
    </row>
    <row r="1038" spans="1:23" s="38" customFormat="1" ht="24" customHeight="1">
      <c r="A1038" s="31">
        <f t="shared" si="94"/>
        <v>44</v>
      </c>
      <c r="B1038" s="379">
        <v>2127261494</v>
      </c>
      <c r="C1038" s="123" t="s">
        <v>1150</v>
      </c>
      <c r="D1038" s="124" t="s">
        <v>1151</v>
      </c>
      <c r="E1038" s="445" t="s">
        <v>1152</v>
      </c>
      <c r="F1038" s="193">
        <v>33530</v>
      </c>
      <c r="G1038" s="476" t="s">
        <v>1127</v>
      </c>
      <c r="H1038" s="121">
        <v>77</v>
      </c>
      <c r="I1038" s="166">
        <v>85</v>
      </c>
      <c r="J1038" s="380">
        <f t="shared" si="97"/>
        <v>81</v>
      </c>
      <c r="K1038" s="381" t="str">
        <f t="shared" si="98"/>
        <v>TỐT</v>
      </c>
      <c r="L1038" s="411"/>
      <c r="M1038" s="382"/>
      <c r="N1038" s="383"/>
      <c r="O1038" s="168" t="s">
        <v>1160</v>
      </c>
      <c r="P1038" s="300"/>
      <c r="Q1038" s="300"/>
      <c r="R1038" s="300"/>
      <c r="S1038" s="300"/>
      <c r="T1038" s="300"/>
      <c r="U1038" s="300"/>
      <c r="V1038" s="300"/>
      <c r="W1038" s="300"/>
    </row>
    <row r="1039" spans="1:23" s="38" customFormat="1" ht="24" customHeight="1">
      <c r="A1039" s="31">
        <f t="shared" si="94"/>
        <v>45</v>
      </c>
      <c r="B1039" s="342">
        <v>2127261695</v>
      </c>
      <c r="C1039" s="123" t="s">
        <v>999</v>
      </c>
      <c r="D1039" s="124" t="s">
        <v>988</v>
      </c>
      <c r="E1039" s="443" t="s">
        <v>981</v>
      </c>
      <c r="F1039" s="199">
        <v>33826</v>
      </c>
      <c r="G1039" s="474" t="s">
        <v>1127</v>
      </c>
      <c r="H1039" s="121">
        <v>87</v>
      </c>
      <c r="I1039" s="121">
        <v>87</v>
      </c>
      <c r="J1039" s="32">
        <f t="shared" si="97"/>
        <v>87</v>
      </c>
      <c r="K1039" s="33" t="str">
        <f t="shared" si="98"/>
        <v>TỐT</v>
      </c>
      <c r="L1039" s="349"/>
      <c r="M1039" s="376"/>
      <c r="N1039" s="377"/>
      <c r="O1039" s="288" t="s">
        <v>1160</v>
      </c>
      <c r="P1039" s="25"/>
      <c r="Q1039" s="25"/>
      <c r="R1039" s="25"/>
      <c r="S1039" s="25"/>
      <c r="T1039" s="25"/>
      <c r="U1039" s="25"/>
      <c r="V1039" s="25"/>
      <c r="W1039" s="25"/>
    </row>
    <row r="1040" spans="1:23" s="38" customFormat="1" ht="24" customHeight="1">
      <c r="A1040" s="31">
        <f t="shared" si="94"/>
        <v>46</v>
      </c>
      <c r="B1040" s="342">
        <v>1817217045</v>
      </c>
      <c r="C1040" s="123" t="s">
        <v>979</v>
      </c>
      <c r="D1040" s="124" t="s">
        <v>1151</v>
      </c>
      <c r="E1040" s="443" t="s">
        <v>981</v>
      </c>
      <c r="F1040" s="199">
        <v>32560</v>
      </c>
      <c r="G1040" s="474" t="s">
        <v>1127</v>
      </c>
      <c r="H1040" s="121">
        <v>77</v>
      </c>
      <c r="I1040" s="121">
        <v>75</v>
      </c>
      <c r="J1040" s="32">
        <f t="shared" si="97"/>
        <v>76</v>
      </c>
      <c r="K1040" s="33" t="str">
        <f t="shared" si="98"/>
        <v>KHÁ</v>
      </c>
      <c r="L1040" s="484">
        <v>2127261697</v>
      </c>
      <c r="M1040" s="376" t="s">
        <v>1687</v>
      </c>
      <c r="N1040" s="377"/>
      <c r="O1040" s="288" t="s">
        <v>1160</v>
      </c>
      <c r="P1040" s="25"/>
      <c r="Q1040" s="25"/>
      <c r="R1040" s="25"/>
      <c r="S1040" s="25"/>
      <c r="T1040" s="25"/>
      <c r="U1040" s="25"/>
      <c r="V1040" s="25"/>
      <c r="W1040" s="25"/>
    </row>
    <row r="1041" spans="1:23" s="38" customFormat="1" ht="24" customHeight="1">
      <c r="A1041" s="31">
        <f t="shared" si="94"/>
        <v>47</v>
      </c>
      <c r="B1041" s="342">
        <v>2127261706</v>
      </c>
      <c r="C1041" s="123" t="s">
        <v>1030</v>
      </c>
      <c r="D1041" s="124" t="s">
        <v>1137</v>
      </c>
      <c r="E1041" s="443" t="s">
        <v>1138</v>
      </c>
      <c r="F1041" s="199">
        <v>32648</v>
      </c>
      <c r="G1041" s="474" t="s">
        <v>1127</v>
      </c>
      <c r="H1041" s="121">
        <v>97</v>
      </c>
      <c r="I1041" s="121">
        <v>90</v>
      </c>
      <c r="J1041" s="32">
        <f t="shared" si="97"/>
        <v>93.5</v>
      </c>
      <c r="K1041" s="33" t="str">
        <f t="shared" si="98"/>
        <v>X SẮC</v>
      </c>
      <c r="L1041" s="349"/>
      <c r="M1041" s="376"/>
      <c r="N1041" s="377"/>
      <c r="O1041" s="288" t="s">
        <v>1160</v>
      </c>
      <c r="P1041" s="25"/>
      <c r="Q1041" s="25"/>
      <c r="R1041" s="25"/>
      <c r="S1041" s="25"/>
      <c r="T1041" s="25"/>
      <c r="U1041" s="25"/>
      <c r="V1041" s="25"/>
      <c r="W1041" s="25"/>
    </row>
    <row r="1042" spans="1:23" s="38" customFormat="1" ht="24" customHeight="1">
      <c r="A1042" s="31">
        <f t="shared" si="94"/>
        <v>48</v>
      </c>
      <c r="B1042" s="342">
        <v>2127261717</v>
      </c>
      <c r="C1042" s="123" t="s">
        <v>987</v>
      </c>
      <c r="D1042" s="124" t="s">
        <v>1033</v>
      </c>
      <c r="E1042" s="443" t="s">
        <v>1146</v>
      </c>
      <c r="F1042" s="199">
        <v>34026</v>
      </c>
      <c r="G1042" s="474" t="s">
        <v>1127</v>
      </c>
      <c r="H1042" s="121">
        <v>97</v>
      </c>
      <c r="I1042" s="121">
        <v>100</v>
      </c>
      <c r="J1042" s="32">
        <f t="shared" si="97"/>
        <v>98.5</v>
      </c>
      <c r="K1042" s="33" t="str">
        <f t="shared" si="98"/>
        <v>X SẮC</v>
      </c>
      <c r="L1042" s="349"/>
      <c r="M1042" s="376"/>
      <c r="N1042" s="377"/>
      <c r="O1042" s="288" t="s">
        <v>1160</v>
      </c>
      <c r="P1042" s="25"/>
      <c r="Q1042" s="25"/>
      <c r="R1042" s="25"/>
      <c r="S1042" s="25"/>
      <c r="T1042" s="25"/>
      <c r="U1042" s="25"/>
      <c r="V1042" s="25"/>
      <c r="W1042" s="25"/>
    </row>
    <row r="1043" spans="1:23" s="38" customFormat="1" ht="24" customHeight="1">
      <c r="A1043" s="31">
        <f t="shared" si="94"/>
        <v>49</v>
      </c>
      <c r="B1043" s="342">
        <v>2127261726</v>
      </c>
      <c r="C1043" s="123" t="s">
        <v>990</v>
      </c>
      <c r="D1043" s="124" t="s">
        <v>1035</v>
      </c>
      <c r="E1043" s="443" t="s">
        <v>1286</v>
      </c>
      <c r="F1043" s="199">
        <v>33689</v>
      </c>
      <c r="G1043" s="474" t="s">
        <v>1504</v>
      </c>
      <c r="H1043" s="121">
        <v>74</v>
      </c>
      <c r="I1043" s="121">
        <v>80</v>
      </c>
      <c r="J1043" s="32">
        <f t="shared" si="97"/>
        <v>77</v>
      </c>
      <c r="K1043" s="33" t="str">
        <f t="shared" si="98"/>
        <v>KHÁ</v>
      </c>
      <c r="L1043" s="349"/>
      <c r="M1043" s="376"/>
      <c r="N1043" s="377"/>
      <c r="O1043" s="288" t="s">
        <v>1513</v>
      </c>
      <c r="P1043" s="25"/>
      <c r="Q1043" s="25"/>
      <c r="R1043" s="25"/>
      <c r="S1043" s="25"/>
      <c r="T1043" s="25"/>
      <c r="U1043" s="25"/>
      <c r="V1043" s="25"/>
      <c r="W1043" s="25"/>
    </row>
    <row r="1044" spans="1:23" s="38" customFormat="1" ht="24" customHeight="1">
      <c r="A1044" s="31">
        <f t="shared" si="94"/>
        <v>50</v>
      </c>
      <c r="B1044" s="342">
        <v>2127261752</v>
      </c>
      <c r="C1044" s="123" t="s">
        <v>990</v>
      </c>
      <c r="D1044" s="124" t="s">
        <v>1137</v>
      </c>
      <c r="E1044" s="443" t="s">
        <v>1397</v>
      </c>
      <c r="F1044" s="199">
        <v>33393</v>
      </c>
      <c r="G1044" s="474" t="s">
        <v>1504</v>
      </c>
      <c r="H1044" s="465">
        <v>84</v>
      </c>
      <c r="I1044" s="121">
        <v>84</v>
      </c>
      <c r="J1044" s="32">
        <f t="shared" si="97"/>
        <v>84</v>
      </c>
      <c r="K1044" s="33" t="str">
        <f t="shared" si="98"/>
        <v>TỐT</v>
      </c>
      <c r="L1044" s="467"/>
      <c r="M1044" s="376"/>
      <c r="N1044" s="458"/>
      <c r="O1044" s="288" t="s">
        <v>1513</v>
      </c>
      <c r="P1044" s="469"/>
      <c r="Q1044" s="25"/>
      <c r="R1044" s="25"/>
      <c r="S1044" s="25"/>
      <c r="T1044" s="25"/>
      <c r="U1044" s="25"/>
      <c r="V1044" s="25"/>
      <c r="W1044" s="25"/>
    </row>
    <row r="1045" spans="1:23" s="38" customFormat="1" ht="21.75" customHeight="1">
      <c r="A1045" s="375"/>
      <c r="B1045" s="375"/>
      <c r="C1045" s="375"/>
      <c r="D1045" s="375"/>
      <c r="E1045" s="375"/>
      <c r="F1045" s="375"/>
      <c r="G1045" s="471"/>
      <c r="H1045" s="375"/>
      <c r="I1045" s="375"/>
      <c r="J1045" s="375"/>
      <c r="K1045" s="375"/>
      <c r="L1045" s="375"/>
      <c r="M1045" s="375"/>
      <c r="N1045" s="450"/>
      <c r="O1045" s="155"/>
    </row>
    <row r="1046" spans="1:23">
      <c r="A1046" s="44"/>
      <c r="B1046" s="41"/>
      <c r="C1046" s="43"/>
      <c r="D1046" s="43"/>
      <c r="E1046" s="440"/>
      <c r="F1046" s="46"/>
      <c r="J1046" s="540" t="s">
        <v>117</v>
      </c>
      <c r="K1046" s="541"/>
      <c r="L1046" s="542"/>
      <c r="M1046" s="352"/>
      <c r="N1046" s="360"/>
      <c r="O1046" s="47"/>
      <c r="P1046" s="47"/>
      <c r="Q1046" s="47"/>
      <c r="R1046" s="47"/>
      <c r="S1046" s="47"/>
    </row>
    <row r="1047" spans="1:23">
      <c r="A1047" s="44"/>
      <c r="B1047" s="41"/>
      <c r="C1047" s="43"/>
      <c r="D1047" s="43"/>
      <c r="E1047" s="421"/>
      <c r="F1047" s="41"/>
      <c r="J1047" s="459" t="s">
        <v>118</v>
      </c>
      <c r="K1047" s="48" t="s">
        <v>99</v>
      </c>
      <c r="L1047" s="48" t="s">
        <v>119</v>
      </c>
      <c r="M1047" s="352"/>
      <c r="N1047" s="360"/>
      <c r="O1047" s="47"/>
      <c r="P1047" s="47"/>
      <c r="Q1047" s="47"/>
      <c r="R1047" s="47"/>
      <c r="S1047" s="47"/>
    </row>
    <row r="1048" spans="1:23" ht="21" customHeight="1">
      <c r="A1048" s="516" t="s">
        <v>120</v>
      </c>
      <c r="B1048" s="536"/>
      <c r="C1048" s="516"/>
      <c r="D1048" s="421"/>
      <c r="E1048" s="49"/>
      <c r="F1048" s="41"/>
      <c r="J1048" s="459" t="s">
        <v>83</v>
      </c>
      <c r="K1048" s="31">
        <f t="shared" ref="K1048:K1053" si="99">COUNTIF($K$141:$K$261,J1048)</f>
        <v>24</v>
      </c>
      <c r="L1048" s="404">
        <f t="shared" ref="L1048:L1054" si="100">K1048/$K$303</f>
        <v>0.15789473684210525</v>
      </c>
      <c r="M1048" s="352"/>
      <c r="N1048" s="353"/>
      <c r="O1048" s="26"/>
      <c r="P1048" s="26"/>
      <c r="Q1048" s="26"/>
      <c r="R1048" s="26"/>
      <c r="S1048" s="26"/>
    </row>
    <row r="1049" spans="1:23" ht="15.75" customHeight="1">
      <c r="A1049" s="44"/>
      <c r="B1049" s="41"/>
      <c r="C1049" s="43"/>
      <c r="D1049" s="43"/>
      <c r="E1049" s="421"/>
      <c r="F1049" s="41"/>
      <c r="J1049" s="459" t="s">
        <v>84</v>
      </c>
      <c r="K1049" s="31">
        <f t="shared" si="99"/>
        <v>80</v>
      </c>
      <c r="L1049" s="404">
        <f t="shared" si="100"/>
        <v>0.52631578947368418</v>
      </c>
      <c r="M1049" s="352"/>
      <c r="N1049" s="353"/>
      <c r="O1049" s="26"/>
      <c r="P1049" s="26"/>
      <c r="Q1049" s="26"/>
      <c r="R1049" s="26"/>
      <c r="S1049" s="26"/>
    </row>
    <row r="1050" spans="1:23" ht="15.75" customHeight="1">
      <c r="A1050" s="44"/>
      <c r="B1050" s="41"/>
      <c r="C1050" s="43"/>
      <c r="D1050" s="43"/>
      <c r="E1050" s="421"/>
      <c r="F1050" s="41"/>
      <c r="J1050" s="459" t="s">
        <v>85</v>
      </c>
      <c r="K1050" s="31">
        <f t="shared" si="99"/>
        <v>11</v>
      </c>
      <c r="L1050" s="404">
        <f t="shared" si="100"/>
        <v>7.2368421052631582E-2</v>
      </c>
      <c r="M1050" s="352"/>
      <c r="N1050" s="353"/>
      <c r="O1050" s="26"/>
      <c r="P1050" s="26"/>
      <c r="Q1050" s="26"/>
      <c r="R1050" s="26"/>
      <c r="S1050" s="26"/>
    </row>
    <row r="1051" spans="1:23" ht="15.75" customHeight="1">
      <c r="A1051" s="44"/>
      <c r="B1051" s="41"/>
      <c r="C1051" s="43"/>
      <c r="D1051" s="43"/>
      <c r="E1051" s="421"/>
      <c r="F1051" s="41"/>
      <c r="J1051" s="459" t="s">
        <v>86</v>
      </c>
      <c r="K1051" s="31">
        <f t="shared" si="99"/>
        <v>0</v>
      </c>
      <c r="L1051" s="404">
        <f t="shared" si="100"/>
        <v>0</v>
      </c>
      <c r="M1051" s="352"/>
      <c r="N1051" s="353"/>
      <c r="O1051" s="26"/>
      <c r="P1051" s="26"/>
      <c r="Q1051" s="26"/>
      <c r="R1051" s="26"/>
      <c r="S1051" s="26"/>
    </row>
    <row r="1052" spans="1:23" ht="15.75" customHeight="1">
      <c r="A1052" s="44"/>
      <c r="B1052" s="41"/>
      <c r="C1052" s="43"/>
      <c r="D1052" s="43"/>
      <c r="E1052" s="421"/>
      <c r="F1052" s="41"/>
      <c r="J1052" s="459" t="s">
        <v>87</v>
      </c>
      <c r="K1052" s="31">
        <f t="shared" si="99"/>
        <v>3</v>
      </c>
      <c r="L1052" s="404">
        <f t="shared" si="100"/>
        <v>1.9736842105263157E-2</v>
      </c>
      <c r="M1052" s="352"/>
      <c r="N1052" s="353"/>
      <c r="O1052" s="26"/>
      <c r="P1052" s="26"/>
      <c r="Q1052" s="26"/>
      <c r="R1052" s="26"/>
      <c r="S1052" s="26"/>
    </row>
    <row r="1053" spans="1:23" ht="21" customHeight="1">
      <c r="A1053" s="531" t="s">
        <v>127</v>
      </c>
      <c r="B1053" s="531"/>
      <c r="C1053" s="531"/>
      <c r="D1053" s="420"/>
      <c r="E1053" s="51"/>
      <c r="F1053" s="51"/>
      <c r="J1053" s="459" t="s">
        <v>88</v>
      </c>
      <c r="K1053" s="31">
        <f t="shared" si="99"/>
        <v>3</v>
      </c>
      <c r="L1053" s="404">
        <f t="shared" si="100"/>
        <v>1.9736842105263157E-2</v>
      </c>
      <c r="M1053" s="352"/>
      <c r="N1053" s="353"/>
      <c r="O1053" s="26"/>
      <c r="P1053" s="26"/>
      <c r="Q1053" s="26"/>
      <c r="R1053" s="26"/>
      <c r="S1053" s="26"/>
    </row>
    <row r="1054" spans="1:23" ht="15.75" customHeight="1">
      <c r="A1054" s="44"/>
      <c r="B1054" s="41"/>
      <c r="C1054" s="43"/>
      <c r="D1054" s="43"/>
      <c r="E1054" s="421"/>
      <c r="F1054" s="41"/>
      <c r="J1054" s="152" t="s">
        <v>121</v>
      </c>
      <c r="K1054" s="31">
        <f>SUM(K1048:K1053)</f>
        <v>121</v>
      </c>
      <c r="L1054" s="404">
        <f t="shared" si="100"/>
        <v>0.79605263157894735</v>
      </c>
      <c r="M1054" s="352"/>
      <c r="N1054" s="353"/>
      <c r="O1054" s="26"/>
      <c r="P1054" s="26"/>
      <c r="Q1054" s="26"/>
      <c r="R1054" s="26"/>
      <c r="S1054" s="26"/>
    </row>
    <row r="1055" spans="1:23" s="52" customFormat="1" ht="5.25" customHeight="1">
      <c r="A1055" s="417"/>
      <c r="B1055" s="42"/>
      <c r="C1055" s="30"/>
      <c r="D1055" s="30"/>
      <c r="G1055" s="440"/>
      <c r="H1055" s="53"/>
      <c r="I1055" s="53"/>
      <c r="J1055" s="53"/>
      <c r="L1055" s="405"/>
      <c r="M1055" s="361"/>
      <c r="N1055" s="53"/>
      <c r="O1055" s="54"/>
      <c r="P1055" s="54"/>
      <c r="Q1055" s="54"/>
      <c r="R1055" s="54"/>
      <c r="S1055" s="54"/>
    </row>
    <row r="1056" spans="1:23" s="56" customFormat="1" ht="6.75" customHeight="1">
      <c r="A1056" s="55"/>
      <c r="B1056" s="344"/>
      <c r="C1056" s="344"/>
      <c r="D1056" s="344"/>
      <c r="G1056" s="532"/>
      <c r="H1056" s="532"/>
      <c r="I1056" s="532"/>
      <c r="J1056" s="532"/>
      <c r="K1056" s="532"/>
      <c r="L1056" s="532"/>
      <c r="M1056" s="362"/>
      <c r="N1056" s="363"/>
    </row>
    <row r="1057" spans="1:23" s="8" customFormat="1" ht="15.75">
      <c r="A1057" s="513" t="s">
        <v>73</v>
      </c>
      <c r="B1057" s="533"/>
      <c r="C1057" s="513"/>
      <c r="D1057" s="418"/>
      <c r="E1057" s="513" t="s">
        <v>122</v>
      </c>
      <c r="F1057" s="513"/>
      <c r="G1057" s="513"/>
      <c r="H1057" s="513"/>
      <c r="I1057" s="515" t="s">
        <v>123</v>
      </c>
      <c r="J1057" s="515"/>
      <c r="K1057" s="515"/>
      <c r="L1057" s="515"/>
      <c r="M1057" s="364"/>
      <c r="N1057" s="365"/>
    </row>
    <row r="1058" spans="1:23" s="8" customFormat="1" ht="15.75">
      <c r="A1058" s="57"/>
      <c r="B1058" s="345"/>
      <c r="C1058" s="433"/>
      <c r="D1058" s="433"/>
      <c r="E1058" s="58"/>
      <c r="F1058" s="58"/>
      <c r="G1058" s="433"/>
      <c r="H1058" s="58"/>
      <c r="I1058" s="58"/>
      <c r="J1058" s="58"/>
      <c r="K1058" s="59"/>
      <c r="L1058" s="399"/>
      <c r="M1058" s="364"/>
      <c r="N1058" s="365"/>
    </row>
    <row r="1059" spans="1:23" s="8" customFormat="1" ht="15.75">
      <c r="A1059" s="57"/>
      <c r="B1059" s="345"/>
      <c r="C1059" s="433"/>
      <c r="D1059" s="433"/>
      <c r="E1059" s="58"/>
      <c r="F1059" s="58"/>
      <c r="G1059" s="433"/>
      <c r="H1059" s="58"/>
      <c r="I1059" s="58"/>
      <c r="J1059" s="58"/>
      <c r="K1059" s="59"/>
      <c r="L1059" s="399"/>
      <c r="M1059" s="364"/>
      <c r="N1059" s="365"/>
    </row>
    <row r="1060" spans="1:23" s="8" customFormat="1" ht="15.75">
      <c r="A1060" s="423"/>
      <c r="B1060" s="30"/>
      <c r="C1060" s="30"/>
      <c r="D1060" s="30"/>
      <c r="E1060" s="153"/>
      <c r="F1060" s="153"/>
      <c r="G1060" s="30"/>
      <c r="H1060" s="153"/>
      <c r="I1060" s="153"/>
      <c r="J1060" s="153"/>
      <c r="L1060" s="399"/>
      <c r="M1060" s="364"/>
      <c r="N1060" s="365"/>
    </row>
    <row r="1061" spans="1:23" s="8" customFormat="1" ht="15.75">
      <c r="A1061" s="423"/>
      <c r="B1061" s="30"/>
      <c r="C1061" s="30"/>
      <c r="D1061" s="30"/>
      <c r="E1061" s="153"/>
      <c r="F1061" s="153"/>
      <c r="G1061" s="30"/>
      <c r="H1061" s="153"/>
      <c r="I1061" s="153"/>
      <c r="J1061" s="153"/>
      <c r="L1061" s="399"/>
      <c r="M1061" s="364"/>
      <c r="N1061" s="365"/>
    </row>
    <row r="1062" spans="1:23" s="8" customFormat="1" ht="15.75">
      <c r="A1062" s="515"/>
      <c r="B1062" s="531"/>
      <c r="C1062" s="515"/>
      <c r="D1062" s="420"/>
      <c r="E1062" s="515" t="s">
        <v>107</v>
      </c>
      <c r="F1062" s="515"/>
      <c r="G1062" s="515"/>
      <c r="H1062" s="515"/>
      <c r="I1062" s="153"/>
      <c r="J1062" s="153"/>
      <c r="L1062" s="399"/>
      <c r="M1062" s="364"/>
      <c r="N1062" s="365"/>
    </row>
    <row r="1064" spans="1:23" s="38" customFormat="1" ht="24" customHeight="1">
      <c r="A1064" s="154"/>
      <c r="B1064" s="342">
        <v>171326090</v>
      </c>
      <c r="C1064" s="123" t="s">
        <v>1052</v>
      </c>
      <c r="D1064" s="124" t="s">
        <v>1312</v>
      </c>
      <c r="E1064" s="443" t="s">
        <v>1475</v>
      </c>
      <c r="F1064" s="199">
        <v>34095</v>
      </c>
      <c r="G1064" s="474" t="s">
        <v>47</v>
      </c>
      <c r="H1064" s="121">
        <v>90</v>
      </c>
      <c r="I1064" s="121">
        <v>89</v>
      </c>
      <c r="J1064" s="32">
        <f t="shared" ref="J1064:J1073" si="101">(H1064+I1064)/2</f>
        <v>89.5</v>
      </c>
      <c r="K1064" s="33" t="str">
        <f t="shared" ref="K1064:K1073" si="102">IF(J1064&gt;=90,"X SẮC",IF(J1064&gt;=80,"TỐT",IF(J1064&gt;=65,"KHÁ",IF(J1064&gt;=50,"T. BÌNH",IF(J1064&gt;=35,"YẾU","KÉM")))))</f>
        <v>TỐT</v>
      </c>
      <c r="L1064" s="349"/>
      <c r="M1064" s="376" t="s">
        <v>1494</v>
      </c>
      <c r="N1064" s="377"/>
      <c r="O1064" s="288"/>
      <c r="P1064" s="25"/>
      <c r="Q1064" s="25"/>
      <c r="R1064" s="25"/>
      <c r="S1064" s="25"/>
      <c r="T1064" s="25"/>
      <c r="U1064" s="25"/>
      <c r="V1064" s="25"/>
      <c r="W1064" s="25"/>
    </row>
    <row r="1065" spans="1:23" s="38" customFormat="1" ht="24" customHeight="1">
      <c r="A1065" s="154"/>
      <c r="B1065" s="342">
        <v>1810215483</v>
      </c>
      <c r="C1065" s="123" t="s">
        <v>979</v>
      </c>
      <c r="D1065" s="124" t="s">
        <v>986</v>
      </c>
      <c r="E1065" s="443" t="s">
        <v>1133</v>
      </c>
      <c r="F1065" s="199">
        <v>34033</v>
      </c>
      <c r="G1065" s="474" t="s">
        <v>47</v>
      </c>
      <c r="H1065" s="121">
        <v>75</v>
      </c>
      <c r="I1065" s="121">
        <v>90</v>
      </c>
      <c r="J1065" s="32">
        <f t="shared" si="101"/>
        <v>82.5</v>
      </c>
      <c r="K1065" s="33" t="str">
        <f t="shared" si="102"/>
        <v>TỐT</v>
      </c>
      <c r="L1065" s="349"/>
      <c r="M1065" s="376" t="s">
        <v>1494</v>
      </c>
      <c r="N1065" s="377"/>
      <c r="O1065" s="288"/>
      <c r="P1065" s="25"/>
      <c r="Q1065" s="25"/>
      <c r="R1065" s="25"/>
      <c r="S1065" s="25"/>
      <c r="T1065" s="25"/>
      <c r="U1065" s="25"/>
      <c r="V1065" s="25"/>
      <c r="W1065" s="25"/>
    </row>
    <row r="1066" spans="1:23" s="38" customFormat="1" ht="24" customHeight="1">
      <c r="A1066" s="154"/>
      <c r="B1066" s="342">
        <v>1811215469</v>
      </c>
      <c r="C1066" s="123" t="s">
        <v>1046</v>
      </c>
      <c r="D1066" s="124" t="s">
        <v>1200</v>
      </c>
      <c r="E1066" s="443" t="s">
        <v>1474</v>
      </c>
      <c r="F1066" s="199">
        <v>34424</v>
      </c>
      <c r="G1066" s="474" t="s">
        <v>47</v>
      </c>
      <c r="H1066" s="121">
        <v>80</v>
      </c>
      <c r="I1066" s="121">
        <v>90</v>
      </c>
      <c r="J1066" s="32">
        <f t="shared" si="101"/>
        <v>85</v>
      </c>
      <c r="K1066" s="33" t="str">
        <f t="shared" si="102"/>
        <v>TỐT</v>
      </c>
      <c r="L1066" s="349">
        <v>2127251683</v>
      </c>
      <c r="M1066" s="376" t="s">
        <v>1494</v>
      </c>
      <c r="N1066" s="377"/>
      <c r="O1066" s="288"/>
      <c r="P1066" s="25"/>
      <c r="Q1066" s="25"/>
      <c r="R1066" s="25"/>
      <c r="S1066" s="25"/>
      <c r="T1066" s="25"/>
      <c r="U1066" s="25"/>
      <c r="V1066" s="25"/>
      <c r="W1066" s="25"/>
    </row>
    <row r="1067" spans="1:23" s="38" customFormat="1" ht="24" customHeight="1">
      <c r="A1067" s="154"/>
      <c r="B1067" s="342">
        <v>2126251680</v>
      </c>
      <c r="C1067" s="123" t="s">
        <v>987</v>
      </c>
      <c r="D1067" s="124" t="s">
        <v>1140</v>
      </c>
      <c r="E1067" s="443" t="s">
        <v>1106</v>
      </c>
      <c r="F1067" s="199">
        <v>31867</v>
      </c>
      <c r="G1067" s="474" t="s">
        <v>47</v>
      </c>
      <c r="H1067" s="121">
        <v>98</v>
      </c>
      <c r="I1067" s="121">
        <v>98</v>
      </c>
      <c r="J1067" s="32">
        <f t="shared" si="101"/>
        <v>98</v>
      </c>
      <c r="K1067" s="33" t="str">
        <f t="shared" si="102"/>
        <v>X SẮC</v>
      </c>
      <c r="L1067" s="349"/>
      <c r="M1067" s="376" t="s">
        <v>1494</v>
      </c>
      <c r="N1067" s="377"/>
      <c r="O1067" s="288"/>
      <c r="P1067" s="25"/>
      <c r="Q1067" s="25"/>
      <c r="R1067" s="25"/>
      <c r="S1067" s="25"/>
      <c r="T1067" s="25"/>
      <c r="U1067" s="25"/>
      <c r="V1067" s="25"/>
      <c r="W1067" s="25"/>
    </row>
    <row r="1068" spans="1:23" s="38" customFormat="1" ht="24" customHeight="1">
      <c r="A1068" s="154"/>
      <c r="B1068" s="342">
        <v>2126251682</v>
      </c>
      <c r="C1068" s="123" t="s">
        <v>1032</v>
      </c>
      <c r="D1068" s="124" t="s">
        <v>1011</v>
      </c>
      <c r="E1068" s="443" t="s">
        <v>1023</v>
      </c>
      <c r="F1068" s="199">
        <v>33930</v>
      </c>
      <c r="G1068" s="474" t="s">
        <v>47</v>
      </c>
      <c r="H1068" s="121">
        <v>85</v>
      </c>
      <c r="I1068" s="121">
        <v>87</v>
      </c>
      <c r="J1068" s="32">
        <f t="shared" si="101"/>
        <v>86</v>
      </c>
      <c r="K1068" s="33" t="str">
        <f t="shared" si="102"/>
        <v>TỐT</v>
      </c>
      <c r="L1068" s="349"/>
      <c r="M1068" s="376" t="s">
        <v>1494</v>
      </c>
      <c r="N1068" s="377"/>
      <c r="O1068" s="288"/>
      <c r="P1068" s="25"/>
      <c r="Q1068" s="25"/>
      <c r="R1068" s="25"/>
      <c r="S1068" s="25"/>
      <c r="T1068" s="25"/>
      <c r="U1068" s="25"/>
      <c r="V1068" s="25"/>
      <c r="W1068" s="25"/>
    </row>
    <row r="1069" spans="1:23" s="38" customFormat="1" ht="24" customHeight="1">
      <c r="A1069" s="154"/>
      <c r="B1069" s="342">
        <v>2126251686</v>
      </c>
      <c r="C1069" s="123" t="s">
        <v>979</v>
      </c>
      <c r="D1069" s="124" t="s">
        <v>1011</v>
      </c>
      <c r="E1069" s="443" t="s">
        <v>1448</v>
      </c>
      <c r="F1069" s="199">
        <v>34397</v>
      </c>
      <c r="G1069" s="474" t="s">
        <v>47</v>
      </c>
      <c r="H1069" s="121">
        <v>98</v>
      </c>
      <c r="I1069" s="121">
        <v>93</v>
      </c>
      <c r="J1069" s="32">
        <f t="shared" si="101"/>
        <v>95.5</v>
      </c>
      <c r="K1069" s="33" t="str">
        <f t="shared" si="102"/>
        <v>X SẮC</v>
      </c>
      <c r="L1069" s="349"/>
      <c r="M1069" s="376" t="s">
        <v>1494</v>
      </c>
      <c r="N1069" s="377"/>
      <c r="O1069" s="288"/>
      <c r="P1069" s="25"/>
      <c r="Q1069" s="25"/>
      <c r="R1069" s="25"/>
      <c r="S1069" s="25"/>
      <c r="T1069" s="25"/>
      <c r="U1069" s="25"/>
      <c r="V1069" s="25"/>
      <c r="W1069" s="25"/>
    </row>
    <row r="1070" spans="1:23" s="38" customFormat="1" ht="24" customHeight="1">
      <c r="A1070" s="154"/>
      <c r="B1070" s="342">
        <v>2126251692</v>
      </c>
      <c r="C1070" s="123" t="s">
        <v>990</v>
      </c>
      <c r="D1070" s="124" t="s">
        <v>1476</v>
      </c>
      <c r="E1070" s="443" t="s">
        <v>1091</v>
      </c>
      <c r="F1070" s="199">
        <v>33461</v>
      </c>
      <c r="G1070" s="474" t="s">
        <v>47</v>
      </c>
      <c r="H1070" s="121">
        <v>85</v>
      </c>
      <c r="I1070" s="121">
        <v>87</v>
      </c>
      <c r="J1070" s="32">
        <f t="shared" si="101"/>
        <v>86</v>
      </c>
      <c r="K1070" s="33" t="str">
        <f t="shared" si="102"/>
        <v>TỐT</v>
      </c>
      <c r="L1070" s="349"/>
      <c r="M1070" s="376" t="s">
        <v>1494</v>
      </c>
      <c r="N1070" s="377"/>
      <c r="O1070" s="288"/>
      <c r="P1070" s="25"/>
      <c r="Q1070" s="25"/>
      <c r="R1070" s="25"/>
      <c r="S1070" s="25"/>
      <c r="T1070" s="25"/>
      <c r="U1070" s="25"/>
      <c r="V1070" s="25"/>
      <c r="W1070" s="25"/>
    </row>
    <row r="1071" spans="1:23" s="38" customFormat="1" ht="24" customHeight="1">
      <c r="A1071" s="154"/>
      <c r="B1071" s="342">
        <v>2126251693</v>
      </c>
      <c r="C1071" s="123" t="s">
        <v>1198</v>
      </c>
      <c r="D1071" s="124" t="s">
        <v>1011</v>
      </c>
      <c r="E1071" s="443" t="s">
        <v>1098</v>
      </c>
      <c r="F1071" s="199">
        <v>33844</v>
      </c>
      <c r="G1071" s="474" t="s">
        <v>47</v>
      </c>
      <c r="H1071" s="121">
        <v>85</v>
      </c>
      <c r="I1071" s="121">
        <v>84</v>
      </c>
      <c r="J1071" s="32">
        <f t="shared" si="101"/>
        <v>84.5</v>
      </c>
      <c r="K1071" s="33" t="str">
        <f t="shared" si="102"/>
        <v>TỐT</v>
      </c>
      <c r="L1071" s="349"/>
      <c r="M1071" s="376" t="s">
        <v>1494</v>
      </c>
      <c r="N1071" s="377"/>
      <c r="O1071" s="288"/>
      <c r="P1071" s="25"/>
      <c r="Q1071" s="25"/>
      <c r="R1071" s="25"/>
      <c r="S1071" s="25"/>
      <c r="T1071" s="25"/>
      <c r="U1071" s="25"/>
      <c r="V1071" s="25"/>
      <c r="W1071" s="25"/>
    </row>
    <row r="1072" spans="1:23" s="38" customFormat="1" ht="24" customHeight="1">
      <c r="A1072" s="154"/>
      <c r="B1072" s="342">
        <v>2126261737</v>
      </c>
      <c r="C1072" s="123" t="s">
        <v>1020</v>
      </c>
      <c r="D1072" s="124" t="s">
        <v>1477</v>
      </c>
      <c r="E1072" s="443" t="s">
        <v>1478</v>
      </c>
      <c r="F1072" s="199">
        <v>34546</v>
      </c>
      <c r="G1072" s="474" t="s">
        <v>47</v>
      </c>
      <c r="H1072" s="121">
        <v>95</v>
      </c>
      <c r="I1072" s="121">
        <v>93</v>
      </c>
      <c r="J1072" s="32">
        <f t="shared" si="101"/>
        <v>94</v>
      </c>
      <c r="K1072" s="33" t="str">
        <f t="shared" si="102"/>
        <v>X SẮC</v>
      </c>
      <c r="L1072" s="349"/>
      <c r="M1072" s="376" t="s">
        <v>1494</v>
      </c>
      <c r="N1072" s="377"/>
      <c r="O1072" s="288"/>
      <c r="P1072" s="25"/>
      <c r="Q1072" s="25"/>
      <c r="R1072" s="25"/>
      <c r="S1072" s="25"/>
      <c r="T1072" s="25"/>
      <c r="U1072" s="25"/>
      <c r="V1072" s="25"/>
      <c r="W1072" s="25"/>
    </row>
    <row r="1073" spans="1:23" s="38" customFormat="1" ht="24" customHeight="1">
      <c r="A1073" s="154"/>
      <c r="B1073" s="342">
        <v>2127251675</v>
      </c>
      <c r="C1073" s="123" t="s">
        <v>1110</v>
      </c>
      <c r="D1073" s="124" t="s">
        <v>1186</v>
      </c>
      <c r="E1073" s="443" t="s">
        <v>1374</v>
      </c>
      <c r="F1073" s="199">
        <v>34259</v>
      </c>
      <c r="G1073" s="474" t="s">
        <v>47</v>
      </c>
      <c r="H1073" s="121">
        <v>75</v>
      </c>
      <c r="I1073" s="121">
        <v>87</v>
      </c>
      <c r="J1073" s="32">
        <f t="shared" si="101"/>
        <v>81</v>
      </c>
      <c r="K1073" s="33" t="str">
        <f t="shared" si="102"/>
        <v>TỐT</v>
      </c>
      <c r="L1073" s="349"/>
      <c r="M1073" s="376" t="s">
        <v>1494</v>
      </c>
      <c r="N1073" s="377"/>
      <c r="O1073" s="288"/>
      <c r="P1073" s="25"/>
      <c r="Q1073" s="25"/>
      <c r="R1073" s="25"/>
      <c r="S1073" s="25"/>
      <c r="T1073" s="25"/>
      <c r="U1073" s="25"/>
      <c r="V1073" s="25"/>
      <c r="W1073" s="25"/>
    </row>
    <row r="1074" spans="1:23" s="38" customFormat="1" ht="21.75" customHeight="1">
      <c r="A1074" s="375"/>
      <c r="B1074" s="375"/>
      <c r="C1074" s="375"/>
      <c r="D1074" s="375"/>
      <c r="E1074" s="375"/>
      <c r="F1074" s="375"/>
      <c r="G1074" s="471"/>
      <c r="H1074" s="375"/>
      <c r="I1074" s="375"/>
      <c r="J1074" s="375"/>
      <c r="K1074" s="375"/>
      <c r="L1074" s="375"/>
      <c r="M1074" s="375"/>
      <c r="N1074" s="450"/>
      <c r="O1074" s="155"/>
    </row>
    <row r="1075" spans="1:23">
      <c r="A1075" s="44"/>
      <c r="B1075" s="41"/>
      <c r="C1075" s="43"/>
      <c r="D1075" s="43"/>
      <c r="E1075" s="440"/>
      <c r="F1075" s="46"/>
      <c r="J1075" s="540" t="s">
        <v>117</v>
      </c>
      <c r="K1075" s="541"/>
      <c r="L1075" s="542"/>
      <c r="M1075" s="352"/>
      <c r="N1075" s="360"/>
      <c r="O1075" s="47"/>
      <c r="P1075" s="47"/>
      <c r="Q1075" s="47"/>
      <c r="R1075" s="47"/>
      <c r="S1075" s="47"/>
    </row>
    <row r="1076" spans="1:23">
      <c r="A1076" s="44"/>
      <c r="B1076" s="41"/>
      <c r="C1076" s="43"/>
      <c r="D1076" s="43"/>
      <c r="E1076" s="421"/>
      <c r="F1076" s="41"/>
      <c r="J1076" s="459" t="s">
        <v>118</v>
      </c>
      <c r="K1076" s="48" t="s">
        <v>99</v>
      </c>
      <c r="L1076" s="48" t="s">
        <v>119</v>
      </c>
      <c r="M1076" s="352"/>
      <c r="N1076" s="360"/>
      <c r="O1076" s="47"/>
      <c r="P1076" s="47"/>
      <c r="Q1076" s="47"/>
      <c r="R1076" s="47"/>
      <c r="S1076" s="47"/>
    </row>
    <row r="1077" spans="1:23" ht="21" customHeight="1">
      <c r="A1077" s="516" t="s">
        <v>120</v>
      </c>
      <c r="B1077" s="536"/>
      <c r="C1077" s="516"/>
      <c r="D1077" s="421"/>
      <c r="E1077" s="49"/>
      <c r="F1077" s="41"/>
      <c r="J1077" s="459" t="s">
        <v>83</v>
      </c>
      <c r="K1077" s="31">
        <f t="shared" ref="K1077:K1082" si="103">COUNTIF($K$141:$K$261,J1077)</f>
        <v>24</v>
      </c>
      <c r="L1077" s="404">
        <f t="shared" ref="L1077:L1083" si="104">K1077/$K$303</f>
        <v>0.15789473684210525</v>
      </c>
      <c r="M1077" s="352"/>
      <c r="N1077" s="353"/>
      <c r="O1077" s="26"/>
      <c r="P1077" s="26"/>
      <c r="Q1077" s="26"/>
      <c r="R1077" s="26"/>
      <c r="S1077" s="26"/>
    </row>
    <row r="1078" spans="1:23" ht="15.75" customHeight="1">
      <c r="A1078" s="44"/>
      <c r="B1078" s="41"/>
      <c r="C1078" s="43"/>
      <c r="D1078" s="43"/>
      <c r="E1078" s="421"/>
      <c r="F1078" s="41"/>
      <c r="J1078" s="459" t="s">
        <v>84</v>
      </c>
      <c r="K1078" s="31">
        <f t="shared" si="103"/>
        <v>80</v>
      </c>
      <c r="L1078" s="404">
        <f t="shared" si="104"/>
        <v>0.52631578947368418</v>
      </c>
      <c r="M1078" s="352"/>
      <c r="N1078" s="353"/>
      <c r="O1078" s="26"/>
      <c r="P1078" s="26"/>
      <c r="Q1078" s="26"/>
      <c r="R1078" s="26"/>
      <c r="S1078" s="26"/>
    </row>
    <row r="1079" spans="1:23" ht="15.75" customHeight="1">
      <c r="A1079" s="44"/>
      <c r="B1079" s="41"/>
      <c r="C1079" s="43"/>
      <c r="D1079" s="43"/>
      <c r="E1079" s="421"/>
      <c r="F1079" s="41"/>
      <c r="J1079" s="459" t="s">
        <v>85</v>
      </c>
      <c r="K1079" s="31">
        <f t="shared" si="103"/>
        <v>11</v>
      </c>
      <c r="L1079" s="404">
        <f t="shared" si="104"/>
        <v>7.2368421052631582E-2</v>
      </c>
      <c r="M1079" s="352"/>
      <c r="N1079" s="353"/>
      <c r="O1079" s="26"/>
      <c r="P1079" s="26"/>
      <c r="Q1079" s="26"/>
      <c r="R1079" s="26"/>
      <c r="S1079" s="26"/>
    </row>
    <row r="1080" spans="1:23" ht="15.75" customHeight="1">
      <c r="A1080" s="44"/>
      <c r="B1080" s="41"/>
      <c r="C1080" s="43"/>
      <c r="D1080" s="43"/>
      <c r="E1080" s="421"/>
      <c r="F1080" s="41"/>
      <c r="J1080" s="459" t="s">
        <v>86</v>
      </c>
      <c r="K1080" s="31">
        <f t="shared" si="103"/>
        <v>0</v>
      </c>
      <c r="L1080" s="404">
        <f t="shared" si="104"/>
        <v>0</v>
      </c>
      <c r="M1080" s="352"/>
      <c r="N1080" s="353"/>
      <c r="O1080" s="26"/>
      <c r="P1080" s="26"/>
      <c r="Q1080" s="26"/>
      <c r="R1080" s="26"/>
      <c r="S1080" s="26"/>
    </row>
    <row r="1081" spans="1:23" ht="15.75" customHeight="1">
      <c r="A1081" s="44"/>
      <c r="B1081" s="41"/>
      <c r="C1081" s="43"/>
      <c r="D1081" s="43"/>
      <c r="E1081" s="421"/>
      <c r="F1081" s="41"/>
      <c r="J1081" s="459" t="s">
        <v>87</v>
      </c>
      <c r="K1081" s="31">
        <f t="shared" si="103"/>
        <v>3</v>
      </c>
      <c r="L1081" s="404">
        <f t="shared" si="104"/>
        <v>1.9736842105263157E-2</v>
      </c>
      <c r="M1081" s="352"/>
      <c r="N1081" s="353"/>
      <c r="O1081" s="26"/>
      <c r="P1081" s="26"/>
      <c r="Q1081" s="26"/>
      <c r="R1081" s="26"/>
      <c r="S1081" s="26"/>
    </row>
    <row r="1082" spans="1:23" ht="21" customHeight="1">
      <c r="A1082" s="531" t="s">
        <v>127</v>
      </c>
      <c r="B1082" s="531"/>
      <c r="C1082" s="531"/>
      <c r="D1082" s="420"/>
      <c r="E1082" s="51"/>
      <c r="F1082" s="51"/>
      <c r="J1082" s="459" t="s">
        <v>88</v>
      </c>
      <c r="K1082" s="31">
        <f t="shared" si="103"/>
        <v>3</v>
      </c>
      <c r="L1082" s="404">
        <f t="shared" si="104"/>
        <v>1.9736842105263157E-2</v>
      </c>
      <c r="M1082" s="352"/>
      <c r="N1082" s="353"/>
      <c r="O1082" s="26"/>
      <c r="P1082" s="26"/>
      <c r="Q1082" s="26"/>
      <c r="R1082" s="26"/>
      <c r="S1082" s="26"/>
    </row>
    <row r="1083" spans="1:23" ht="15.75" customHeight="1">
      <c r="A1083" s="44"/>
      <c r="B1083" s="41"/>
      <c r="C1083" s="43"/>
      <c r="D1083" s="43"/>
      <c r="E1083" s="421"/>
      <c r="F1083" s="41"/>
      <c r="J1083" s="152" t="s">
        <v>121</v>
      </c>
      <c r="K1083" s="31">
        <f>SUM(K1077:K1082)</f>
        <v>121</v>
      </c>
      <c r="L1083" s="404">
        <f t="shared" si="104"/>
        <v>0.79605263157894735</v>
      </c>
      <c r="M1083" s="352"/>
      <c r="N1083" s="353"/>
      <c r="O1083" s="26"/>
      <c r="P1083" s="26"/>
      <c r="Q1083" s="26"/>
      <c r="R1083" s="26"/>
      <c r="S1083" s="26"/>
    </row>
    <row r="1084" spans="1:23" s="52" customFormat="1" ht="5.25" customHeight="1">
      <c r="A1084" s="417"/>
      <c r="B1084" s="42"/>
      <c r="C1084" s="30"/>
      <c r="D1084" s="30"/>
      <c r="G1084" s="440"/>
      <c r="H1084" s="53"/>
      <c r="I1084" s="53"/>
      <c r="J1084" s="53"/>
      <c r="L1084" s="405"/>
      <c r="M1084" s="361"/>
      <c r="N1084" s="53"/>
      <c r="O1084" s="54"/>
      <c r="P1084" s="54"/>
      <c r="Q1084" s="54"/>
      <c r="R1084" s="54"/>
      <c r="S1084" s="54"/>
    </row>
    <row r="1085" spans="1:23" s="56" customFormat="1" ht="6.75" customHeight="1">
      <c r="A1085" s="55"/>
      <c r="B1085" s="344"/>
      <c r="C1085" s="344"/>
      <c r="D1085" s="344"/>
      <c r="G1085" s="532"/>
      <c r="H1085" s="532"/>
      <c r="I1085" s="532"/>
      <c r="J1085" s="532"/>
      <c r="K1085" s="532"/>
      <c r="L1085" s="532"/>
      <c r="M1085" s="362"/>
      <c r="N1085" s="363"/>
    </row>
    <row r="1086" spans="1:23" s="8" customFormat="1" ht="15.75">
      <c r="A1086" s="513" t="s">
        <v>73</v>
      </c>
      <c r="B1086" s="533"/>
      <c r="C1086" s="513"/>
      <c r="D1086" s="418"/>
      <c r="E1086" s="513" t="s">
        <v>122</v>
      </c>
      <c r="F1086" s="513"/>
      <c r="G1086" s="513"/>
      <c r="H1086" s="513"/>
      <c r="I1086" s="515" t="s">
        <v>123</v>
      </c>
      <c r="J1086" s="515"/>
      <c r="K1086" s="515"/>
      <c r="L1086" s="515"/>
      <c r="M1086" s="364"/>
      <c r="N1086" s="365"/>
    </row>
    <row r="1087" spans="1:23" s="8" customFormat="1" ht="15.75">
      <c r="A1087" s="57"/>
      <c r="B1087" s="345"/>
      <c r="C1087" s="433"/>
      <c r="D1087" s="433"/>
      <c r="E1087" s="58"/>
      <c r="F1087" s="58"/>
      <c r="G1087" s="433"/>
      <c r="H1087" s="58"/>
      <c r="I1087" s="58"/>
      <c r="J1087" s="58"/>
      <c r="K1087" s="59"/>
      <c r="L1087" s="399"/>
      <c r="M1087" s="364"/>
      <c r="N1087" s="365"/>
    </row>
    <row r="1088" spans="1:23" s="8" customFormat="1" ht="15.75">
      <c r="A1088" s="57"/>
      <c r="B1088" s="345"/>
      <c r="C1088" s="433"/>
      <c r="D1088" s="433"/>
      <c r="E1088" s="58"/>
      <c r="F1088" s="58"/>
      <c r="G1088" s="433"/>
      <c r="H1088" s="58"/>
      <c r="I1088" s="58"/>
      <c r="J1088" s="58"/>
      <c r="K1088" s="59"/>
      <c r="L1088" s="399"/>
      <c r="M1088" s="364"/>
      <c r="N1088" s="365"/>
    </row>
    <row r="1089" spans="1:23" s="8" customFormat="1" ht="15.75">
      <c r="A1089" s="423"/>
      <c r="B1089" s="30"/>
      <c r="C1089" s="30"/>
      <c r="D1089" s="30"/>
      <c r="E1089" s="153"/>
      <c r="F1089" s="153"/>
      <c r="G1089" s="30"/>
      <c r="H1089" s="153"/>
      <c r="I1089" s="153"/>
      <c r="J1089" s="153"/>
      <c r="L1089" s="399"/>
      <c r="M1089" s="364"/>
      <c r="N1089" s="365"/>
    </row>
    <row r="1090" spans="1:23" s="8" customFormat="1" ht="15.75">
      <c r="A1090" s="423"/>
      <c r="B1090" s="30"/>
      <c r="C1090" s="30"/>
      <c r="D1090" s="30"/>
      <c r="E1090" s="153"/>
      <c r="F1090" s="153"/>
      <c r="G1090" s="30"/>
      <c r="H1090" s="153"/>
      <c r="I1090" s="153"/>
      <c r="J1090" s="153"/>
      <c r="L1090" s="399"/>
      <c r="M1090" s="364"/>
      <c r="N1090" s="365"/>
    </row>
    <row r="1091" spans="1:23" s="8" customFormat="1" ht="15.75">
      <c r="A1091" s="515"/>
      <c r="B1091" s="531"/>
      <c r="C1091" s="515"/>
      <c r="D1091" s="420"/>
      <c r="E1091" s="515" t="s">
        <v>107</v>
      </c>
      <c r="F1091" s="515"/>
      <c r="G1091" s="515"/>
      <c r="H1091" s="515"/>
      <c r="I1091" s="153"/>
      <c r="J1091" s="153"/>
      <c r="L1091" s="399"/>
      <c r="M1091" s="364"/>
      <c r="N1091" s="365"/>
    </row>
    <row r="1093" spans="1:23" s="38" customFormat="1" ht="24" customHeight="1">
      <c r="A1093" s="154"/>
      <c r="B1093" s="342">
        <v>171325892</v>
      </c>
      <c r="C1093" s="123" t="s">
        <v>990</v>
      </c>
      <c r="D1093" s="124" t="s">
        <v>1011</v>
      </c>
      <c r="E1093" s="443" t="s">
        <v>1009</v>
      </c>
      <c r="F1093" s="199">
        <v>34334</v>
      </c>
      <c r="G1093" s="474" t="s">
        <v>972</v>
      </c>
      <c r="H1093" s="121">
        <v>85</v>
      </c>
      <c r="I1093" s="121">
        <v>85</v>
      </c>
      <c r="J1093" s="32">
        <f>(H1093+I1093)/2</f>
        <v>85</v>
      </c>
      <c r="K1093" s="33" t="str">
        <f t="shared" ref="K1093:K1138" si="105">IF(J1093&gt;=90,"X SẮC",IF(J1093&gt;=80,"TỐT",IF(J1093&gt;=65,"KHÁ",IF(J1093&gt;=50,"T. BÌNH",IF(J1093&gt;=35,"YẾU","KÉM")))))</f>
        <v>TỐT</v>
      </c>
      <c r="L1093" s="349"/>
      <c r="M1093" s="376"/>
      <c r="N1093" s="377"/>
      <c r="O1093" s="288" t="s">
        <v>1236</v>
      </c>
      <c r="P1093" s="25"/>
      <c r="Q1093" s="25"/>
      <c r="R1093" s="25"/>
      <c r="S1093" s="25"/>
      <c r="T1093" s="25"/>
      <c r="U1093" s="25"/>
      <c r="V1093" s="25"/>
      <c r="W1093" s="25"/>
    </row>
    <row r="1094" spans="1:23" s="38" customFormat="1" ht="24" customHeight="1">
      <c r="A1094" s="154"/>
      <c r="B1094" s="342">
        <v>171325922</v>
      </c>
      <c r="C1094" s="123" t="s">
        <v>990</v>
      </c>
      <c r="D1094" s="124" t="s">
        <v>1011</v>
      </c>
      <c r="E1094" s="443" t="s">
        <v>1171</v>
      </c>
      <c r="F1094" s="199">
        <v>34218</v>
      </c>
      <c r="G1094" s="474" t="s">
        <v>972</v>
      </c>
      <c r="H1094" s="121">
        <v>85</v>
      </c>
      <c r="I1094" s="121">
        <v>85</v>
      </c>
      <c r="J1094" s="32">
        <f>(H1094+I1094)/2</f>
        <v>85</v>
      </c>
      <c r="K1094" s="33" t="str">
        <f t="shared" si="105"/>
        <v>TỐT</v>
      </c>
      <c r="L1094" s="349"/>
      <c r="M1094" s="376"/>
      <c r="N1094" s="377"/>
      <c r="O1094" s="288" t="s">
        <v>1236</v>
      </c>
      <c r="P1094" s="25"/>
      <c r="Q1094" s="25"/>
      <c r="R1094" s="25"/>
      <c r="S1094" s="25"/>
      <c r="T1094" s="25"/>
      <c r="U1094" s="25"/>
      <c r="V1094" s="25"/>
      <c r="W1094" s="25"/>
    </row>
    <row r="1095" spans="1:23" s="38" customFormat="1" ht="24" customHeight="1">
      <c r="A1095" s="154"/>
      <c r="B1095" s="342">
        <v>171326165</v>
      </c>
      <c r="C1095" s="123" t="s">
        <v>1030</v>
      </c>
      <c r="D1095" s="124" t="s">
        <v>1194</v>
      </c>
      <c r="E1095" s="443" t="s">
        <v>1104</v>
      </c>
      <c r="F1095" s="199">
        <v>33981</v>
      </c>
      <c r="G1095" s="474" t="s">
        <v>972</v>
      </c>
      <c r="H1095" s="121">
        <v>85</v>
      </c>
      <c r="I1095" s="121">
        <v>85</v>
      </c>
      <c r="J1095" s="32">
        <f>(H1095+I1095)/2</f>
        <v>85</v>
      </c>
      <c r="K1095" s="33" t="str">
        <f t="shared" si="105"/>
        <v>TỐT</v>
      </c>
      <c r="L1095" s="349"/>
      <c r="M1095" s="376"/>
      <c r="N1095" s="377"/>
      <c r="O1095" s="288" t="s">
        <v>1236</v>
      </c>
      <c r="P1095" s="25"/>
      <c r="Q1095" s="25"/>
      <c r="R1095" s="25"/>
      <c r="S1095" s="25"/>
      <c r="T1095" s="25"/>
      <c r="U1095" s="25"/>
      <c r="V1095" s="25"/>
      <c r="W1095" s="25"/>
    </row>
    <row r="1096" spans="1:23" s="38" customFormat="1" ht="24" customHeight="1">
      <c r="A1096" s="154"/>
      <c r="B1096" s="342">
        <v>171326189</v>
      </c>
      <c r="C1096" s="123" t="s">
        <v>1046</v>
      </c>
      <c r="D1096" s="124" t="s">
        <v>1177</v>
      </c>
      <c r="E1096" s="443" t="s">
        <v>989</v>
      </c>
      <c r="F1096" s="199">
        <v>33888</v>
      </c>
      <c r="G1096" s="474" t="s">
        <v>972</v>
      </c>
      <c r="H1096" s="121"/>
      <c r="I1096" s="121">
        <v>70</v>
      </c>
      <c r="J1096" s="32">
        <f>I1096</f>
        <v>70</v>
      </c>
      <c r="K1096" s="33" t="str">
        <f t="shared" si="105"/>
        <v>KHÁ</v>
      </c>
      <c r="L1096" s="349" t="s">
        <v>1665</v>
      </c>
      <c r="M1096" s="393" t="s">
        <v>1664</v>
      </c>
      <c r="N1096" s="287">
        <v>906488628</v>
      </c>
      <c r="O1096" s="288" t="s">
        <v>1236</v>
      </c>
      <c r="P1096" s="25"/>
      <c r="Q1096" s="25"/>
      <c r="R1096" s="25"/>
      <c r="S1096" s="25"/>
      <c r="T1096" s="25"/>
      <c r="U1096" s="25"/>
      <c r="V1096" s="25"/>
      <c r="W1096" s="25"/>
    </row>
    <row r="1097" spans="1:23" s="38" customFormat="1" ht="24" customHeight="1">
      <c r="A1097" s="154"/>
      <c r="B1097" s="342">
        <v>171328788</v>
      </c>
      <c r="C1097" s="123" t="s">
        <v>979</v>
      </c>
      <c r="D1097" s="124" t="s">
        <v>1057</v>
      </c>
      <c r="E1097" s="443" t="s">
        <v>1056</v>
      </c>
      <c r="F1097" s="199">
        <v>34171</v>
      </c>
      <c r="G1097" s="474" t="s">
        <v>972</v>
      </c>
      <c r="H1097" s="121">
        <v>70</v>
      </c>
      <c r="I1097" s="121">
        <v>79</v>
      </c>
      <c r="J1097" s="32">
        <f t="shared" ref="J1097:J1138" si="106">(H1097+I1097)/2</f>
        <v>74.5</v>
      </c>
      <c r="K1097" s="33" t="str">
        <f t="shared" si="105"/>
        <v>KHÁ</v>
      </c>
      <c r="L1097" s="349"/>
      <c r="M1097" s="376"/>
      <c r="N1097" s="377"/>
      <c r="O1097" s="288" t="s">
        <v>1236</v>
      </c>
      <c r="P1097" s="25"/>
      <c r="Q1097" s="25"/>
      <c r="R1097" s="25"/>
      <c r="S1097" s="25"/>
      <c r="T1097" s="25"/>
      <c r="U1097" s="25"/>
      <c r="V1097" s="25"/>
      <c r="W1097" s="25"/>
    </row>
    <row r="1098" spans="1:23" s="38" customFormat="1" ht="24" customHeight="1">
      <c r="A1098" s="154"/>
      <c r="B1098" s="342">
        <v>1810213930</v>
      </c>
      <c r="C1098" s="123" t="s">
        <v>1030</v>
      </c>
      <c r="D1098" s="124" t="s">
        <v>1038</v>
      </c>
      <c r="E1098" s="443" t="s">
        <v>1020</v>
      </c>
      <c r="F1098" s="199">
        <v>34594</v>
      </c>
      <c r="G1098" s="474" t="s">
        <v>972</v>
      </c>
      <c r="H1098" s="121">
        <v>78</v>
      </c>
      <c r="I1098" s="121">
        <v>80</v>
      </c>
      <c r="J1098" s="32">
        <f t="shared" si="106"/>
        <v>79</v>
      </c>
      <c r="K1098" s="33" t="str">
        <f t="shared" si="105"/>
        <v>KHÁ</v>
      </c>
      <c r="L1098" s="349"/>
      <c r="M1098" s="376"/>
      <c r="N1098" s="377"/>
      <c r="O1098" s="288" t="s">
        <v>1236</v>
      </c>
      <c r="P1098" s="25"/>
      <c r="Q1098" s="25"/>
      <c r="R1098" s="25"/>
      <c r="S1098" s="25"/>
      <c r="T1098" s="25"/>
      <c r="U1098" s="25"/>
      <c r="V1098" s="25"/>
      <c r="W1098" s="25"/>
    </row>
    <row r="1099" spans="1:23" s="252" customFormat="1" ht="24" customHeight="1">
      <c r="A1099" s="154"/>
      <c r="B1099" s="342">
        <v>1810214476</v>
      </c>
      <c r="C1099" s="123" t="s">
        <v>1187</v>
      </c>
      <c r="D1099" s="124" t="s">
        <v>1006</v>
      </c>
      <c r="E1099" s="443" t="s">
        <v>1091</v>
      </c>
      <c r="F1099" s="199">
        <v>34575</v>
      </c>
      <c r="G1099" s="474" t="s">
        <v>972</v>
      </c>
      <c r="H1099" s="121">
        <v>78</v>
      </c>
      <c r="I1099" s="121">
        <v>79</v>
      </c>
      <c r="J1099" s="32">
        <f t="shared" si="106"/>
        <v>78.5</v>
      </c>
      <c r="K1099" s="33" t="str">
        <f t="shared" si="105"/>
        <v>KHÁ</v>
      </c>
      <c r="L1099" s="349"/>
      <c r="M1099" s="376"/>
      <c r="N1099" s="377"/>
      <c r="O1099" s="288" t="s">
        <v>1236</v>
      </c>
      <c r="P1099" s="25"/>
      <c r="Q1099" s="25"/>
      <c r="R1099" s="25"/>
      <c r="S1099" s="25"/>
      <c r="T1099" s="25"/>
      <c r="U1099" s="25"/>
      <c r="V1099" s="25"/>
      <c r="W1099" s="25"/>
    </row>
    <row r="1100" spans="1:23" s="38" customFormat="1" ht="24" customHeight="1">
      <c r="A1100" s="154"/>
      <c r="B1100" s="342">
        <v>1810215022</v>
      </c>
      <c r="C1100" s="123" t="s">
        <v>979</v>
      </c>
      <c r="D1100" s="124" t="s">
        <v>1011</v>
      </c>
      <c r="E1100" s="443" t="s">
        <v>1024</v>
      </c>
      <c r="F1100" s="199">
        <v>34283</v>
      </c>
      <c r="G1100" s="474" t="s">
        <v>972</v>
      </c>
      <c r="H1100" s="121">
        <v>78</v>
      </c>
      <c r="I1100" s="121">
        <v>79</v>
      </c>
      <c r="J1100" s="32">
        <f t="shared" si="106"/>
        <v>78.5</v>
      </c>
      <c r="K1100" s="33" t="str">
        <f t="shared" si="105"/>
        <v>KHÁ</v>
      </c>
      <c r="L1100" s="349"/>
      <c r="M1100" s="376"/>
      <c r="N1100" s="377"/>
      <c r="O1100" s="288" t="s">
        <v>1236</v>
      </c>
      <c r="P1100" s="25"/>
      <c r="Q1100" s="25"/>
      <c r="R1100" s="25"/>
      <c r="S1100" s="25"/>
      <c r="T1100" s="25"/>
      <c r="U1100" s="25"/>
      <c r="V1100" s="25"/>
      <c r="W1100" s="25"/>
    </row>
    <row r="1101" spans="1:23" s="38" customFormat="1" ht="24" customHeight="1">
      <c r="A1101" s="154"/>
      <c r="B1101" s="342">
        <v>1811215018</v>
      </c>
      <c r="C1101" s="123" t="s">
        <v>990</v>
      </c>
      <c r="D1101" s="124" t="s">
        <v>1166</v>
      </c>
      <c r="E1101" s="443" t="s">
        <v>1167</v>
      </c>
      <c r="F1101" s="199">
        <v>34096</v>
      </c>
      <c r="G1101" s="474" t="s">
        <v>972</v>
      </c>
      <c r="H1101" s="121">
        <v>78</v>
      </c>
      <c r="I1101" s="121">
        <v>0</v>
      </c>
      <c r="J1101" s="32">
        <f t="shared" si="106"/>
        <v>39</v>
      </c>
      <c r="K1101" s="33" t="str">
        <f t="shared" si="105"/>
        <v>YẾU</v>
      </c>
      <c r="L1101" s="349" t="s">
        <v>1144</v>
      </c>
      <c r="M1101" s="416" t="s">
        <v>1685</v>
      </c>
      <c r="N1101" s="377" t="s">
        <v>1662</v>
      </c>
      <c r="O1101" s="288" t="s">
        <v>1236</v>
      </c>
      <c r="P1101" s="25"/>
      <c r="Q1101" s="25"/>
      <c r="R1101" s="25"/>
      <c r="S1101" s="25"/>
      <c r="T1101" s="25"/>
      <c r="U1101" s="25"/>
      <c r="V1101" s="25"/>
      <c r="W1101" s="25"/>
    </row>
    <row r="1102" spans="1:23" s="38" customFormat="1" ht="24" customHeight="1">
      <c r="A1102" s="154"/>
      <c r="B1102" s="342">
        <v>1811215480</v>
      </c>
      <c r="C1102" s="123" t="s">
        <v>993</v>
      </c>
      <c r="D1102" s="124" t="s">
        <v>1173</v>
      </c>
      <c r="E1102" s="443" t="s">
        <v>1174</v>
      </c>
      <c r="F1102" s="199">
        <v>34385</v>
      </c>
      <c r="G1102" s="474" t="s">
        <v>972</v>
      </c>
      <c r="H1102" s="121">
        <v>78</v>
      </c>
      <c r="I1102" s="121">
        <v>79</v>
      </c>
      <c r="J1102" s="32">
        <f t="shared" si="106"/>
        <v>78.5</v>
      </c>
      <c r="K1102" s="33" t="str">
        <f t="shared" si="105"/>
        <v>KHÁ</v>
      </c>
      <c r="L1102" s="349"/>
      <c r="M1102" s="376"/>
      <c r="N1102" s="377"/>
      <c r="O1102" s="288" t="s">
        <v>1236</v>
      </c>
      <c r="P1102" s="25"/>
      <c r="Q1102" s="25"/>
      <c r="R1102" s="25"/>
      <c r="S1102" s="25"/>
      <c r="T1102" s="25"/>
      <c r="U1102" s="25"/>
      <c r="V1102" s="25"/>
      <c r="W1102" s="25"/>
    </row>
    <row r="1103" spans="1:23" s="38" customFormat="1" ht="24" customHeight="1">
      <c r="A1103" s="154"/>
      <c r="B1103" s="342">
        <v>1912211639</v>
      </c>
      <c r="C1103" s="123" t="s">
        <v>979</v>
      </c>
      <c r="D1103" s="124" t="s">
        <v>1192</v>
      </c>
      <c r="E1103" s="443" t="s">
        <v>1104</v>
      </c>
      <c r="F1103" s="199">
        <v>34573</v>
      </c>
      <c r="G1103" s="474" t="s">
        <v>972</v>
      </c>
      <c r="H1103" s="121">
        <v>78</v>
      </c>
      <c r="I1103" s="121">
        <v>79</v>
      </c>
      <c r="J1103" s="32">
        <f t="shared" si="106"/>
        <v>78.5</v>
      </c>
      <c r="K1103" s="33" t="str">
        <f t="shared" si="105"/>
        <v>KHÁ</v>
      </c>
      <c r="L1103" s="349"/>
      <c r="M1103" s="376"/>
      <c r="N1103" s="377"/>
      <c r="O1103" s="288" t="s">
        <v>1236</v>
      </c>
      <c r="P1103" s="25"/>
      <c r="Q1103" s="25"/>
      <c r="R1103" s="25"/>
      <c r="S1103" s="25"/>
      <c r="T1103" s="25"/>
      <c r="U1103" s="25"/>
      <c r="V1103" s="25"/>
      <c r="W1103" s="25"/>
    </row>
    <row r="1104" spans="1:23" s="38" customFormat="1" ht="24" customHeight="1">
      <c r="A1104" s="154"/>
      <c r="B1104" s="342">
        <v>1913211628</v>
      </c>
      <c r="C1104" s="123" t="s">
        <v>990</v>
      </c>
      <c r="D1104" s="124" t="s">
        <v>1138</v>
      </c>
      <c r="E1104" s="443" t="s">
        <v>1176</v>
      </c>
      <c r="F1104" s="199">
        <v>34425</v>
      </c>
      <c r="G1104" s="474" t="s">
        <v>972</v>
      </c>
      <c r="H1104" s="121">
        <v>98</v>
      </c>
      <c r="I1104" s="121">
        <v>99</v>
      </c>
      <c r="J1104" s="32">
        <f t="shared" si="106"/>
        <v>98.5</v>
      </c>
      <c r="K1104" s="33" t="str">
        <f t="shared" si="105"/>
        <v>X SẮC</v>
      </c>
      <c r="L1104" s="349"/>
      <c r="M1104" s="376"/>
      <c r="N1104" s="377"/>
      <c r="O1104" s="288" t="s">
        <v>1236</v>
      </c>
      <c r="P1104" s="25"/>
      <c r="Q1104" s="25"/>
      <c r="R1104" s="25"/>
      <c r="S1104" s="25"/>
      <c r="T1104" s="25"/>
      <c r="U1104" s="25"/>
      <c r="V1104" s="25"/>
      <c r="W1104" s="25"/>
    </row>
    <row r="1105" spans="1:23" s="38" customFormat="1" ht="24" customHeight="1">
      <c r="A1105" s="154"/>
      <c r="B1105" s="342">
        <v>1913211632</v>
      </c>
      <c r="C1105" s="123" t="s">
        <v>1204</v>
      </c>
      <c r="D1105" s="124" t="s">
        <v>1205</v>
      </c>
      <c r="E1105" s="443" t="s">
        <v>1206</v>
      </c>
      <c r="F1105" s="199">
        <v>34589</v>
      </c>
      <c r="G1105" s="474" t="s">
        <v>972</v>
      </c>
      <c r="H1105" s="121">
        <v>78</v>
      </c>
      <c r="I1105" s="121">
        <v>79</v>
      </c>
      <c r="J1105" s="32">
        <f t="shared" si="106"/>
        <v>78.5</v>
      </c>
      <c r="K1105" s="33" t="str">
        <f t="shared" si="105"/>
        <v>KHÁ</v>
      </c>
      <c r="L1105" s="349"/>
      <c r="M1105" s="376" t="s">
        <v>1236</v>
      </c>
      <c r="N1105" s="377"/>
      <c r="O1105" s="288"/>
      <c r="P1105" s="25"/>
      <c r="Q1105" s="25"/>
      <c r="R1105" s="25"/>
      <c r="S1105" s="25"/>
      <c r="T1105" s="25"/>
      <c r="U1105" s="25"/>
      <c r="V1105" s="25"/>
      <c r="W1105" s="25"/>
    </row>
    <row r="1106" spans="1:23" s="38" customFormat="1" ht="24" customHeight="1">
      <c r="A1106" s="154"/>
      <c r="B1106" s="342">
        <v>1913211640</v>
      </c>
      <c r="C1106" s="123" t="s">
        <v>990</v>
      </c>
      <c r="D1106" s="124" t="s">
        <v>1197</v>
      </c>
      <c r="E1106" s="443" t="s">
        <v>1113</v>
      </c>
      <c r="F1106" s="199">
        <v>34759</v>
      </c>
      <c r="G1106" s="474" t="s">
        <v>972</v>
      </c>
      <c r="H1106" s="121">
        <v>88</v>
      </c>
      <c r="I1106" s="121">
        <v>95</v>
      </c>
      <c r="J1106" s="32">
        <f t="shared" si="106"/>
        <v>91.5</v>
      </c>
      <c r="K1106" s="33" t="str">
        <f t="shared" si="105"/>
        <v>X SẮC</v>
      </c>
      <c r="L1106" s="349"/>
      <c r="M1106" s="376"/>
      <c r="N1106" s="377"/>
      <c r="O1106" s="288" t="s">
        <v>1236</v>
      </c>
      <c r="P1106" s="25"/>
      <c r="Q1106" s="25"/>
      <c r="R1106" s="25"/>
      <c r="S1106" s="25"/>
      <c r="T1106" s="25"/>
      <c r="U1106" s="25"/>
      <c r="V1106" s="25"/>
      <c r="W1106" s="25"/>
    </row>
    <row r="1107" spans="1:23" s="38" customFormat="1" ht="24" customHeight="1">
      <c r="A1107" s="154"/>
      <c r="B1107" s="342">
        <v>2226261220</v>
      </c>
      <c r="C1107" s="123" t="s">
        <v>1019</v>
      </c>
      <c r="D1107" s="124" t="s">
        <v>1105</v>
      </c>
      <c r="E1107" s="443" t="s">
        <v>1161</v>
      </c>
      <c r="F1107" s="199">
        <v>34263</v>
      </c>
      <c r="G1107" s="474" t="s">
        <v>972</v>
      </c>
      <c r="H1107" s="121">
        <v>85</v>
      </c>
      <c r="I1107" s="121">
        <v>85</v>
      </c>
      <c r="J1107" s="32">
        <f t="shared" si="106"/>
        <v>85</v>
      </c>
      <c r="K1107" s="33" t="str">
        <f t="shared" si="105"/>
        <v>TỐT</v>
      </c>
      <c r="L1107" s="349"/>
      <c r="M1107" s="376"/>
      <c r="N1107" s="377"/>
      <c r="O1107" s="288" t="s">
        <v>1236</v>
      </c>
      <c r="P1107" s="25"/>
      <c r="Q1107" s="25"/>
      <c r="R1107" s="25"/>
      <c r="S1107" s="25"/>
      <c r="T1107" s="25"/>
      <c r="U1107" s="25"/>
      <c r="V1107" s="25"/>
      <c r="W1107" s="25"/>
    </row>
    <row r="1108" spans="1:23" s="38" customFormat="1" ht="24" customHeight="1">
      <c r="A1108" s="154"/>
      <c r="B1108" s="342">
        <v>2226261221</v>
      </c>
      <c r="C1108" s="123" t="s">
        <v>1019</v>
      </c>
      <c r="D1108" s="124" t="s">
        <v>1011</v>
      </c>
      <c r="E1108" s="443" t="s">
        <v>1162</v>
      </c>
      <c r="F1108" s="199">
        <v>34774</v>
      </c>
      <c r="G1108" s="474" t="s">
        <v>972</v>
      </c>
      <c r="H1108" s="121">
        <v>85</v>
      </c>
      <c r="I1108" s="121">
        <v>85</v>
      </c>
      <c r="J1108" s="32">
        <f t="shared" si="106"/>
        <v>85</v>
      </c>
      <c r="K1108" s="33" t="str">
        <f t="shared" si="105"/>
        <v>TỐT</v>
      </c>
      <c r="L1108" s="349"/>
      <c r="M1108" s="376"/>
      <c r="N1108" s="377"/>
      <c r="O1108" s="288" t="s">
        <v>1236</v>
      </c>
      <c r="P1108" s="25"/>
      <c r="Q1108" s="25"/>
      <c r="R1108" s="25"/>
      <c r="S1108" s="25"/>
      <c r="T1108" s="25"/>
      <c r="U1108" s="25"/>
      <c r="V1108" s="25"/>
      <c r="W1108" s="25"/>
    </row>
    <row r="1109" spans="1:23" s="38" customFormat="1" ht="24" customHeight="1">
      <c r="A1109" s="154"/>
      <c r="B1109" s="342">
        <v>2226261222</v>
      </c>
      <c r="C1109" s="123" t="s">
        <v>983</v>
      </c>
      <c r="D1109" s="124" t="s">
        <v>1108</v>
      </c>
      <c r="E1109" s="443" t="s">
        <v>1163</v>
      </c>
      <c r="F1109" s="199">
        <v>34039</v>
      </c>
      <c r="G1109" s="474" t="s">
        <v>972</v>
      </c>
      <c r="H1109" s="121">
        <v>0</v>
      </c>
      <c r="I1109" s="121">
        <v>0</v>
      </c>
      <c r="J1109" s="32">
        <f t="shared" si="106"/>
        <v>0</v>
      </c>
      <c r="K1109" s="33" t="str">
        <f t="shared" si="105"/>
        <v>KÉM</v>
      </c>
      <c r="L1109" s="349" t="s">
        <v>1654</v>
      </c>
      <c r="M1109" s="376" t="s">
        <v>1164</v>
      </c>
      <c r="N1109" s="377" t="s">
        <v>1165</v>
      </c>
      <c r="O1109" s="288" t="s">
        <v>1236</v>
      </c>
      <c r="P1109" s="25"/>
      <c r="Q1109" s="25"/>
      <c r="R1109" s="25"/>
      <c r="S1109" s="25"/>
      <c r="T1109" s="25"/>
      <c r="U1109" s="25"/>
      <c r="V1109" s="25"/>
      <c r="W1109" s="25"/>
    </row>
    <row r="1110" spans="1:23" s="38" customFormat="1" ht="24" customHeight="1">
      <c r="A1110" s="154"/>
      <c r="B1110" s="342">
        <v>2226261225</v>
      </c>
      <c r="C1110" s="123" t="s">
        <v>979</v>
      </c>
      <c r="D1110" s="124" t="s">
        <v>1168</v>
      </c>
      <c r="E1110" s="443" t="s">
        <v>1018</v>
      </c>
      <c r="F1110" s="199">
        <v>32940</v>
      </c>
      <c r="G1110" s="474" t="s">
        <v>972</v>
      </c>
      <c r="H1110" s="121">
        <v>85</v>
      </c>
      <c r="I1110" s="121">
        <v>85</v>
      </c>
      <c r="J1110" s="32">
        <f t="shared" si="106"/>
        <v>85</v>
      </c>
      <c r="K1110" s="33" t="str">
        <f t="shared" si="105"/>
        <v>TỐT</v>
      </c>
      <c r="L1110" s="349"/>
      <c r="M1110" s="376"/>
      <c r="N1110" s="377"/>
      <c r="O1110" s="288" t="s">
        <v>1236</v>
      </c>
      <c r="P1110" s="25"/>
      <c r="Q1110" s="25"/>
      <c r="R1110" s="25"/>
      <c r="S1110" s="25"/>
      <c r="T1110" s="25"/>
      <c r="U1110" s="25"/>
      <c r="V1110" s="25"/>
      <c r="W1110" s="25"/>
    </row>
    <row r="1111" spans="1:23" s="38" customFormat="1" ht="24" customHeight="1">
      <c r="A1111" s="154"/>
      <c r="B1111" s="342">
        <v>2226261227</v>
      </c>
      <c r="C1111" s="123" t="s">
        <v>983</v>
      </c>
      <c r="D1111" s="124" t="s">
        <v>1022</v>
      </c>
      <c r="E1111" s="443" t="s">
        <v>1021</v>
      </c>
      <c r="F1111" s="199">
        <v>33826</v>
      </c>
      <c r="G1111" s="474" t="s">
        <v>972</v>
      </c>
      <c r="H1111" s="121">
        <v>0</v>
      </c>
      <c r="I1111" s="121">
        <v>0</v>
      </c>
      <c r="J1111" s="32">
        <f t="shared" si="106"/>
        <v>0</v>
      </c>
      <c r="K1111" s="33" t="str">
        <f t="shared" si="105"/>
        <v>KÉM</v>
      </c>
      <c r="L1111" s="349" t="s">
        <v>1654</v>
      </c>
      <c r="M1111" s="376" t="s">
        <v>1164</v>
      </c>
      <c r="N1111" s="377" t="s">
        <v>1165</v>
      </c>
      <c r="O1111" s="288" t="s">
        <v>1236</v>
      </c>
      <c r="P1111" s="25"/>
      <c r="Q1111" s="25"/>
      <c r="R1111" s="25"/>
      <c r="S1111" s="25"/>
      <c r="T1111" s="25"/>
      <c r="U1111" s="25"/>
      <c r="V1111" s="25"/>
      <c r="W1111" s="25"/>
    </row>
    <row r="1112" spans="1:23" s="38" customFormat="1" ht="24" customHeight="1">
      <c r="A1112" s="154"/>
      <c r="B1112" s="342">
        <v>2226261228</v>
      </c>
      <c r="C1112" s="123" t="s">
        <v>990</v>
      </c>
      <c r="D1112" s="124" t="s">
        <v>1011</v>
      </c>
      <c r="E1112" s="443" t="s">
        <v>1021</v>
      </c>
      <c r="F1112" s="199">
        <v>33906</v>
      </c>
      <c r="G1112" s="474" t="s">
        <v>972</v>
      </c>
      <c r="H1112" s="121">
        <v>85</v>
      </c>
      <c r="I1112" s="121">
        <v>85</v>
      </c>
      <c r="J1112" s="32">
        <f t="shared" si="106"/>
        <v>85</v>
      </c>
      <c r="K1112" s="33" t="str">
        <f t="shared" si="105"/>
        <v>TỐT</v>
      </c>
      <c r="L1112" s="349"/>
      <c r="M1112" s="376"/>
      <c r="N1112" s="377"/>
      <c r="O1112" s="288" t="s">
        <v>1236</v>
      </c>
      <c r="P1112" s="25"/>
      <c r="Q1112" s="25"/>
      <c r="R1112" s="25"/>
      <c r="S1112" s="25"/>
      <c r="T1112" s="25"/>
      <c r="U1112" s="25"/>
      <c r="V1112" s="25"/>
      <c r="W1112" s="25"/>
    </row>
    <row r="1113" spans="1:23" s="38" customFormat="1" ht="24" customHeight="1">
      <c r="A1113" s="248"/>
      <c r="B1113" s="342">
        <v>2226261229</v>
      </c>
      <c r="C1113" s="123" t="s">
        <v>990</v>
      </c>
      <c r="D1113" s="124" t="s">
        <v>1169</v>
      </c>
      <c r="E1113" s="443" t="s">
        <v>1170</v>
      </c>
      <c r="F1113" s="199">
        <v>34393</v>
      </c>
      <c r="G1113" s="474" t="s">
        <v>972</v>
      </c>
      <c r="H1113" s="121">
        <v>75</v>
      </c>
      <c r="I1113" s="121">
        <v>79</v>
      </c>
      <c r="J1113" s="32">
        <f t="shared" si="106"/>
        <v>77</v>
      </c>
      <c r="K1113" s="33" t="str">
        <f t="shared" si="105"/>
        <v>KHÁ</v>
      </c>
      <c r="L1113" s="349"/>
      <c r="M1113" s="481"/>
      <c r="N1113" s="377"/>
      <c r="O1113" s="288" t="s">
        <v>1236</v>
      </c>
      <c r="P1113" s="25"/>
      <c r="Q1113" s="25"/>
      <c r="R1113" s="25"/>
      <c r="S1113" s="25"/>
      <c r="T1113" s="25"/>
      <c r="U1113" s="25"/>
      <c r="V1113" s="25"/>
      <c r="W1113" s="25"/>
    </row>
    <row r="1114" spans="1:23" s="38" customFormat="1" ht="24" customHeight="1">
      <c r="A1114" s="154"/>
      <c r="B1114" s="342">
        <v>2226261234</v>
      </c>
      <c r="C1114" s="123" t="s">
        <v>990</v>
      </c>
      <c r="D1114" s="124" t="s">
        <v>1011</v>
      </c>
      <c r="E1114" s="443" t="s">
        <v>1175</v>
      </c>
      <c r="F1114" s="199">
        <v>33436</v>
      </c>
      <c r="G1114" s="474" t="s">
        <v>972</v>
      </c>
      <c r="H1114" s="121">
        <v>85</v>
      </c>
      <c r="I1114" s="121">
        <v>80</v>
      </c>
      <c r="J1114" s="32">
        <f t="shared" si="106"/>
        <v>82.5</v>
      </c>
      <c r="K1114" s="33" t="str">
        <f t="shared" si="105"/>
        <v>TỐT</v>
      </c>
      <c r="L1114" s="349"/>
      <c r="M1114" s="376"/>
      <c r="N1114" s="377"/>
      <c r="O1114" s="288" t="s">
        <v>1236</v>
      </c>
      <c r="P1114" s="25"/>
      <c r="Q1114" s="25"/>
      <c r="R1114" s="25"/>
      <c r="S1114" s="25"/>
      <c r="T1114" s="25"/>
      <c r="U1114" s="25"/>
      <c r="V1114" s="25"/>
      <c r="W1114" s="25"/>
    </row>
    <row r="1115" spans="1:23" s="38" customFormat="1" ht="24" customHeight="1">
      <c r="A1115" s="154"/>
      <c r="B1115" s="342">
        <v>2226261239</v>
      </c>
      <c r="C1115" s="123" t="s">
        <v>990</v>
      </c>
      <c r="D1115" s="124" t="s">
        <v>1178</v>
      </c>
      <c r="E1115" s="443" t="s">
        <v>1179</v>
      </c>
      <c r="F1115" s="199">
        <v>33813</v>
      </c>
      <c r="G1115" s="474" t="s">
        <v>972</v>
      </c>
      <c r="H1115" s="121">
        <v>79</v>
      </c>
      <c r="I1115" s="121">
        <v>79</v>
      </c>
      <c r="J1115" s="32">
        <f t="shared" si="106"/>
        <v>79</v>
      </c>
      <c r="K1115" s="33" t="str">
        <f t="shared" si="105"/>
        <v>KHÁ</v>
      </c>
      <c r="L1115" s="349"/>
      <c r="M1115" s="376"/>
      <c r="N1115" s="377"/>
      <c r="O1115" s="288" t="s">
        <v>1236</v>
      </c>
      <c r="P1115" s="25"/>
      <c r="Q1115" s="25"/>
      <c r="R1115" s="25"/>
      <c r="S1115" s="25"/>
      <c r="T1115" s="25"/>
      <c r="U1115" s="25"/>
      <c r="V1115" s="25"/>
      <c r="W1115" s="25"/>
    </row>
    <row r="1116" spans="1:23" s="38" customFormat="1" ht="24" customHeight="1">
      <c r="A1116" s="154"/>
      <c r="B1116" s="342">
        <v>2226261240</v>
      </c>
      <c r="C1116" s="123" t="s">
        <v>1110</v>
      </c>
      <c r="D1116" s="124" t="s">
        <v>1180</v>
      </c>
      <c r="E1116" s="443" t="s">
        <v>1181</v>
      </c>
      <c r="F1116" s="199">
        <v>33485</v>
      </c>
      <c r="G1116" s="474" t="s">
        <v>972</v>
      </c>
      <c r="H1116" s="121">
        <v>85</v>
      </c>
      <c r="I1116" s="121">
        <v>85</v>
      </c>
      <c r="J1116" s="32">
        <f t="shared" si="106"/>
        <v>85</v>
      </c>
      <c r="K1116" s="33" t="str">
        <f t="shared" si="105"/>
        <v>TỐT</v>
      </c>
      <c r="L1116" s="349"/>
      <c r="M1116" s="376"/>
      <c r="N1116" s="377"/>
      <c r="O1116" s="288" t="s">
        <v>1236</v>
      </c>
      <c r="P1116" s="25"/>
      <c r="Q1116" s="25"/>
      <c r="R1116" s="25"/>
      <c r="S1116" s="25"/>
      <c r="T1116" s="25"/>
      <c r="U1116" s="25"/>
      <c r="V1116" s="25"/>
      <c r="W1116" s="25"/>
    </row>
    <row r="1117" spans="1:23" s="38" customFormat="1" ht="24" customHeight="1">
      <c r="A1117" s="154"/>
      <c r="B1117" s="388">
        <v>2226261241</v>
      </c>
      <c r="C1117" s="435" t="s">
        <v>990</v>
      </c>
      <c r="D1117" s="436" t="s">
        <v>1182</v>
      </c>
      <c r="E1117" s="446" t="s">
        <v>1183</v>
      </c>
      <c r="F1117" s="389">
        <v>33836</v>
      </c>
      <c r="G1117" s="477" t="s">
        <v>972</v>
      </c>
      <c r="H1117" s="387">
        <v>78</v>
      </c>
      <c r="I1117" s="387">
        <v>0</v>
      </c>
      <c r="J1117" s="32">
        <f t="shared" si="106"/>
        <v>39</v>
      </c>
      <c r="K1117" s="33" t="str">
        <f t="shared" si="105"/>
        <v>YẾU</v>
      </c>
      <c r="L1117" s="412" t="s">
        <v>1663</v>
      </c>
      <c r="M1117" s="480" t="s">
        <v>1686</v>
      </c>
      <c r="N1117" s="390" t="s">
        <v>1165</v>
      </c>
      <c r="O1117" s="391" t="s">
        <v>1236</v>
      </c>
      <c r="P1117" s="392"/>
      <c r="Q1117" s="392"/>
      <c r="R1117" s="392"/>
      <c r="S1117" s="392"/>
      <c r="T1117" s="392"/>
      <c r="U1117" s="392"/>
      <c r="V1117" s="392"/>
      <c r="W1117" s="392"/>
    </row>
    <row r="1118" spans="1:23" s="38" customFormat="1" ht="24" customHeight="1">
      <c r="A1118" s="154"/>
      <c r="B1118" s="342">
        <v>2226261242</v>
      </c>
      <c r="C1118" s="123" t="s">
        <v>990</v>
      </c>
      <c r="D1118" s="124" t="s">
        <v>984</v>
      </c>
      <c r="E1118" s="443" t="s">
        <v>1076</v>
      </c>
      <c r="F1118" s="199">
        <v>31279</v>
      </c>
      <c r="G1118" s="474" t="s">
        <v>972</v>
      </c>
      <c r="H1118" s="121">
        <v>0</v>
      </c>
      <c r="I1118" s="121">
        <v>0</v>
      </c>
      <c r="J1118" s="32">
        <f t="shared" si="106"/>
        <v>0</v>
      </c>
      <c r="K1118" s="33" t="str">
        <f t="shared" si="105"/>
        <v>KÉM</v>
      </c>
      <c r="L1118" s="349" t="s">
        <v>1654</v>
      </c>
      <c r="M1118" s="376" t="s">
        <v>1164</v>
      </c>
      <c r="N1118" s="377" t="s">
        <v>1165</v>
      </c>
      <c r="O1118" s="288" t="s">
        <v>1236</v>
      </c>
      <c r="P1118" s="25"/>
      <c r="Q1118" s="25"/>
      <c r="R1118" s="25"/>
      <c r="S1118" s="25"/>
      <c r="T1118" s="25"/>
      <c r="U1118" s="25"/>
      <c r="V1118" s="25"/>
      <c r="W1118" s="25"/>
    </row>
    <row r="1119" spans="1:23" s="38" customFormat="1" ht="24" customHeight="1">
      <c r="A1119" s="154"/>
      <c r="B1119" s="342">
        <v>2226261246</v>
      </c>
      <c r="C1119" s="123" t="s">
        <v>1046</v>
      </c>
      <c r="D1119" s="124" t="s">
        <v>1184</v>
      </c>
      <c r="E1119" s="443" t="s">
        <v>1068</v>
      </c>
      <c r="F1119" s="199">
        <v>33393</v>
      </c>
      <c r="G1119" s="474" t="s">
        <v>972</v>
      </c>
      <c r="H1119" s="121">
        <v>85</v>
      </c>
      <c r="I1119" s="121">
        <v>80</v>
      </c>
      <c r="J1119" s="32">
        <f t="shared" si="106"/>
        <v>82.5</v>
      </c>
      <c r="K1119" s="33" t="str">
        <f t="shared" si="105"/>
        <v>TỐT</v>
      </c>
      <c r="L1119" s="349"/>
      <c r="M1119" s="376"/>
      <c r="N1119" s="377"/>
      <c r="O1119" s="288" t="s">
        <v>1236</v>
      </c>
      <c r="P1119" s="25"/>
      <c r="Q1119" s="25"/>
      <c r="R1119" s="25"/>
      <c r="S1119" s="25"/>
      <c r="T1119" s="25"/>
      <c r="U1119" s="25"/>
      <c r="V1119" s="25"/>
      <c r="W1119" s="25"/>
    </row>
    <row r="1120" spans="1:23" s="38" customFormat="1" ht="24" customHeight="1">
      <c r="A1120" s="154"/>
      <c r="B1120" s="342">
        <v>2226261248</v>
      </c>
      <c r="C1120" s="123" t="s">
        <v>1092</v>
      </c>
      <c r="D1120" s="124" t="s">
        <v>984</v>
      </c>
      <c r="E1120" s="443" t="s">
        <v>1186</v>
      </c>
      <c r="F1120" s="199">
        <v>32376</v>
      </c>
      <c r="G1120" s="474" t="s">
        <v>972</v>
      </c>
      <c r="H1120" s="121">
        <v>85</v>
      </c>
      <c r="I1120" s="121">
        <v>85</v>
      </c>
      <c r="J1120" s="32">
        <f t="shared" si="106"/>
        <v>85</v>
      </c>
      <c r="K1120" s="33" t="str">
        <f t="shared" si="105"/>
        <v>TỐT</v>
      </c>
      <c r="L1120" s="349"/>
      <c r="M1120" s="376"/>
      <c r="N1120" s="377"/>
      <c r="O1120" s="288" t="s">
        <v>1236</v>
      </c>
      <c r="P1120" s="25"/>
      <c r="Q1120" s="25"/>
      <c r="R1120" s="25"/>
      <c r="S1120" s="25"/>
      <c r="T1120" s="25"/>
      <c r="U1120" s="25"/>
      <c r="V1120" s="25"/>
      <c r="W1120" s="25"/>
    </row>
    <row r="1121" spans="1:23" s="38" customFormat="1" ht="24" customHeight="1">
      <c r="A1121" s="154"/>
      <c r="B1121" s="342">
        <v>2226261250</v>
      </c>
      <c r="C1121" s="123" t="s">
        <v>979</v>
      </c>
      <c r="D1121" s="124" t="s">
        <v>1041</v>
      </c>
      <c r="E1121" s="443" t="s">
        <v>1091</v>
      </c>
      <c r="F1121" s="199">
        <v>33981</v>
      </c>
      <c r="G1121" s="474" t="s">
        <v>972</v>
      </c>
      <c r="H1121" s="121">
        <v>78</v>
      </c>
      <c r="I1121" s="121">
        <v>85</v>
      </c>
      <c r="J1121" s="32">
        <f t="shared" si="106"/>
        <v>81.5</v>
      </c>
      <c r="K1121" s="33" t="str">
        <f t="shared" si="105"/>
        <v>TỐT</v>
      </c>
      <c r="L1121" s="349"/>
      <c r="M1121" s="376"/>
      <c r="N1121" s="377"/>
      <c r="O1121" s="288" t="s">
        <v>1236</v>
      </c>
      <c r="P1121" s="25"/>
      <c r="Q1121" s="25"/>
      <c r="R1121" s="25"/>
      <c r="S1121" s="25"/>
      <c r="T1121" s="25"/>
      <c r="U1121" s="25"/>
      <c r="V1121" s="25"/>
      <c r="W1121" s="25"/>
    </row>
    <row r="1122" spans="1:23" s="38" customFormat="1" ht="24" customHeight="1">
      <c r="A1122" s="154"/>
      <c r="B1122" s="342">
        <v>2226261251</v>
      </c>
      <c r="C1122" s="123" t="s">
        <v>1092</v>
      </c>
      <c r="D1122" s="124" t="s">
        <v>1188</v>
      </c>
      <c r="E1122" s="443" t="s">
        <v>1098</v>
      </c>
      <c r="F1122" s="199">
        <v>34630</v>
      </c>
      <c r="G1122" s="474" t="s">
        <v>972</v>
      </c>
      <c r="H1122" s="121">
        <v>85</v>
      </c>
      <c r="I1122" s="121">
        <v>85</v>
      </c>
      <c r="J1122" s="32">
        <f t="shared" si="106"/>
        <v>85</v>
      </c>
      <c r="K1122" s="33" t="str">
        <f t="shared" si="105"/>
        <v>TỐT</v>
      </c>
      <c r="L1122" s="349"/>
      <c r="M1122" s="376"/>
      <c r="N1122" s="377"/>
      <c r="O1122" s="288" t="s">
        <v>1236</v>
      </c>
      <c r="P1122" s="25"/>
      <c r="Q1122" s="25"/>
      <c r="R1122" s="25"/>
      <c r="S1122" s="25"/>
      <c r="T1122" s="25"/>
      <c r="U1122" s="25"/>
      <c r="V1122" s="25"/>
      <c r="W1122" s="25"/>
    </row>
    <row r="1123" spans="1:23" s="38" customFormat="1" ht="24" customHeight="1">
      <c r="A1123" s="154"/>
      <c r="B1123" s="342">
        <v>2226261252</v>
      </c>
      <c r="C1123" s="123" t="s">
        <v>990</v>
      </c>
      <c r="D1123" s="124" t="s">
        <v>1189</v>
      </c>
      <c r="E1123" s="443" t="s">
        <v>1098</v>
      </c>
      <c r="F1123" s="199">
        <v>33674</v>
      </c>
      <c r="G1123" s="474" t="s">
        <v>972</v>
      </c>
      <c r="H1123" s="121">
        <v>78</v>
      </c>
      <c r="I1123" s="121">
        <v>79</v>
      </c>
      <c r="J1123" s="32">
        <f t="shared" si="106"/>
        <v>78.5</v>
      </c>
      <c r="K1123" s="33" t="str">
        <f t="shared" si="105"/>
        <v>KHÁ</v>
      </c>
      <c r="L1123" s="349"/>
      <c r="M1123" s="376"/>
      <c r="N1123" s="377"/>
      <c r="O1123" s="288" t="s">
        <v>1236</v>
      </c>
      <c r="P1123" s="25"/>
      <c r="Q1123" s="25"/>
      <c r="R1123" s="25"/>
      <c r="S1123" s="25"/>
      <c r="T1123" s="25"/>
      <c r="U1123" s="25"/>
      <c r="V1123" s="25"/>
      <c r="W1123" s="25"/>
    </row>
    <row r="1124" spans="1:23" s="38" customFormat="1" ht="24" customHeight="1">
      <c r="A1124" s="154"/>
      <c r="B1124" s="342">
        <v>2226261253</v>
      </c>
      <c r="C1124" s="123" t="s">
        <v>990</v>
      </c>
      <c r="D1124" s="124" t="s">
        <v>1105</v>
      </c>
      <c r="E1124" s="443" t="s">
        <v>1100</v>
      </c>
      <c r="F1124" s="199">
        <v>34579</v>
      </c>
      <c r="G1124" s="474" t="s">
        <v>972</v>
      </c>
      <c r="H1124" s="121">
        <v>85</v>
      </c>
      <c r="I1124" s="121">
        <v>85</v>
      </c>
      <c r="J1124" s="32">
        <f t="shared" si="106"/>
        <v>85</v>
      </c>
      <c r="K1124" s="33" t="str">
        <f t="shared" si="105"/>
        <v>TỐT</v>
      </c>
      <c r="L1124" s="349"/>
      <c r="M1124" s="376"/>
      <c r="N1124" s="377"/>
      <c r="O1124" s="288" t="s">
        <v>1236</v>
      </c>
      <c r="P1124" s="25"/>
      <c r="Q1124" s="25"/>
      <c r="R1124" s="25"/>
      <c r="S1124" s="25"/>
      <c r="T1124" s="25"/>
      <c r="U1124" s="25"/>
      <c r="V1124" s="25"/>
      <c r="W1124" s="25"/>
    </row>
    <row r="1125" spans="1:23" s="38" customFormat="1" ht="24" customHeight="1">
      <c r="A1125" s="154"/>
      <c r="B1125" s="342">
        <v>2226261255</v>
      </c>
      <c r="C1125" s="123" t="s">
        <v>1032</v>
      </c>
      <c r="D1125" s="124" t="s">
        <v>991</v>
      </c>
      <c r="E1125" s="443" t="s">
        <v>1102</v>
      </c>
      <c r="F1125" s="199">
        <v>34425</v>
      </c>
      <c r="G1125" s="474" t="s">
        <v>972</v>
      </c>
      <c r="H1125" s="121">
        <v>85</v>
      </c>
      <c r="I1125" s="121">
        <v>85</v>
      </c>
      <c r="J1125" s="32">
        <f t="shared" si="106"/>
        <v>85</v>
      </c>
      <c r="K1125" s="33" t="str">
        <f t="shared" si="105"/>
        <v>TỐT</v>
      </c>
      <c r="L1125" s="349"/>
      <c r="M1125" s="376"/>
      <c r="N1125" s="377"/>
      <c r="O1125" s="288" t="s">
        <v>1236</v>
      </c>
      <c r="P1125" s="25"/>
      <c r="Q1125" s="25"/>
      <c r="R1125" s="25"/>
      <c r="S1125" s="25"/>
      <c r="T1125" s="25"/>
      <c r="U1125" s="25"/>
      <c r="V1125" s="25"/>
      <c r="W1125" s="25"/>
    </row>
    <row r="1126" spans="1:23" s="38" customFormat="1" ht="24" customHeight="1">
      <c r="A1126" s="154"/>
      <c r="B1126" s="342">
        <v>2226261257</v>
      </c>
      <c r="C1126" s="123" t="s">
        <v>979</v>
      </c>
      <c r="D1126" s="124" t="s">
        <v>1193</v>
      </c>
      <c r="E1126" s="443" t="s">
        <v>1104</v>
      </c>
      <c r="F1126" s="199">
        <v>32299</v>
      </c>
      <c r="G1126" s="474" t="s">
        <v>972</v>
      </c>
      <c r="H1126" s="121">
        <v>85</v>
      </c>
      <c r="I1126" s="121">
        <v>85</v>
      </c>
      <c r="J1126" s="32">
        <f t="shared" si="106"/>
        <v>85</v>
      </c>
      <c r="K1126" s="33" t="str">
        <f t="shared" si="105"/>
        <v>TỐT</v>
      </c>
      <c r="L1126" s="349"/>
      <c r="M1126" s="376"/>
      <c r="N1126" s="377"/>
      <c r="O1126" s="288" t="s">
        <v>1236</v>
      </c>
      <c r="P1126" s="25"/>
      <c r="Q1126" s="25"/>
      <c r="R1126" s="25"/>
      <c r="S1126" s="25"/>
      <c r="T1126" s="25"/>
      <c r="U1126" s="25"/>
      <c r="V1126" s="25"/>
      <c r="W1126" s="25"/>
    </row>
    <row r="1127" spans="1:23" s="38" customFormat="1" ht="24" customHeight="1">
      <c r="A1127" s="154"/>
      <c r="B1127" s="342">
        <v>2226261259</v>
      </c>
      <c r="C1127" s="123" t="s">
        <v>990</v>
      </c>
      <c r="D1127" s="124" t="s">
        <v>1195</v>
      </c>
      <c r="E1127" s="443" t="s">
        <v>1109</v>
      </c>
      <c r="F1127" s="199">
        <v>33904</v>
      </c>
      <c r="G1127" s="474" t="s">
        <v>972</v>
      </c>
      <c r="H1127" s="121">
        <v>0</v>
      </c>
      <c r="I1127" s="121">
        <v>0</v>
      </c>
      <c r="J1127" s="32">
        <f t="shared" si="106"/>
        <v>0</v>
      </c>
      <c r="K1127" s="33" t="str">
        <f t="shared" si="105"/>
        <v>KÉM</v>
      </c>
      <c r="L1127" s="349" t="s">
        <v>1654</v>
      </c>
      <c r="M1127" s="376" t="s">
        <v>1164</v>
      </c>
      <c r="N1127" s="377" t="s">
        <v>1165</v>
      </c>
      <c r="O1127" s="288" t="s">
        <v>1236</v>
      </c>
      <c r="P1127" s="25"/>
      <c r="Q1127" s="25"/>
      <c r="R1127" s="25"/>
      <c r="S1127" s="25"/>
      <c r="T1127" s="25"/>
      <c r="U1127" s="25"/>
      <c r="V1127" s="25"/>
      <c r="W1127" s="25"/>
    </row>
    <row r="1128" spans="1:23" s="38" customFormat="1" ht="24" customHeight="1">
      <c r="A1128" s="154"/>
      <c r="B1128" s="342">
        <v>2226261262</v>
      </c>
      <c r="C1128" s="123" t="s">
        <v>1198</v>
      </c>
      <c r="D1128" s="124" t="s">
        <v>1199</v>
      </c>
      <c r="E1128" s="443" t="s">
        <v>1096</v>
      </c>
      <c r="F1128" s="199">
        <v>33825</v>
      </c>
      <c r="G1128" s="474" t="s">
        <v>972</v>
      </c>
      <c r="H1128" s="121">
        <v>85</v>
      </c>
      <c r="I1128" s="121">
        <v>0</v>
      </c>
      <c r="J1128" s="32">
        <f t="shared" si="106"/>
        <v>42.5</v>
      </c>
      <c r="K1128" s="33" t="str">
        <f t="shared" si="105"/>
        <v>YẾU</v>
      </c>
      <c r="L1128" s="349" t="s">
        <v>1654</v>
      </c>
      <c r="M1128" s="376" t="s">
        <v>1164</v>
      </c>
      <c r="N1128" s="377" t="s">
        <v>1165</v>
      </c>
      <c r="O1128" s="288" t="s">
        <v>1236</v>
      </c>
      <c r="P1128" s="25"/>
      <c r="Q1128" s="25"/>
      <c r="R1128" s="25"/>
      <c r="S1128" s="25"/>
      <c r="T1128" s="25"/>
      <c r="U1128" s="25"/>
      <c r="V1128" s="25"/>
      <c r="W1128" s="25"/>
    </row>
    <row r="1129" spans="1:23" s="38" customFormat="1" ht="24" customHeight="1">
      <c r="A1129" s="154"/>
      <c r="B1129" s="342">
        <v>2226261263</v>
      </c>
      <c r="C1129" s="123" t="s">
        <v>987</v>
      </c>
      <c r="D1129" s="124" t="s">
        <v>1121</v>
      </c>
      <c r="E1129" s="443" t="s">
        <v>1096</v>
      </c>
      <c r="F1129" s="199">
        <v>33462</v>
      </c>
      <c r="G1129" s="474" t="s">
        <v>972</v>
      </c>
      <c r="H1129" s="121">
        <v>85</v>
      </c>
      <c r="I1129" s="121">
        <v>80</v>
      </c>
      <c r="J1129" s="32">
        <f t="shared" si="106"/>
        <v>82.5</v>
      </c>
      <c r="K1129" s="33" t="str">
        <f t="shared" si="105"/>
        <v>TỐT</v>
      </c>
      <c r="L1129" s="349"/>
      <c r="M1129" s="376"/>
      <c r="N1129" s="377"/>
      <c r="O1129" s="288" t="s">
        <v>1236</v>
      </c>
      <c r="P1129" s="25"/>
      <c r="Q1129" s="25"/>
      <c r="R1129" s="25"/>
      <c r="S1129" s="25"/>
      <c r="T1129" s="25"/>
      <c r="U1129" s="25"/>
      <c r="V1129" s="25"/>
      <c r="W1129" s="25"/>
    </row>
    <row r="1130" spans="1:23" s="38" customFormat="1" ht="24" customHeight="1">
      <c r="A1130" s="154"/>
      <c r="B1130" s="342">
        <v>2226261265</v>
      </c>
      <c r="C1130" s="123" t="s">
        <v>1201</v>
      </c>
      <c r="D1130" s="124" t="s">
        <v>1202</v>
      </c>
      <c r="E1130" s="443" t="s">
        <v>1071</v>
      </c>
      <c r="F1130" s="199">
        <v>33722</v>
      </c>
      <c r="G1130" s="474" t="s">
        <v>972</v>
      </c>
      <c r="H1130" s="121">
        <v>85</v>
      </c>
      <c r="I1130" s="121">
        <v>85</v>
      </c>
      <c r="J1130" s="32">
        <f t="shared" si="106"/>
        <v>85</v>
      </c>
      <c r="K1130" s="33" t="str">
        <f t="shared" si="105"/>
        <v>TỐT</v>
      </c>
      <c r="L1130" s="349"/>
      <c r="M1130" s="376"/>
      <c r="N1130" s="377"/>
      <c r="O1130" s="288" t="s">
        <v>1236</v>
      </c>
      <c r="P1130" s="25"/>
      <c r="Q1130" s="25"/>
      <c r="R1130" s="25"/>
      <c r="S1130" s="25"/>
      <c r="T1130" s="25"/>
      <c r="U1130" s="25"/>
      <c r="V1130" s="25"/>
      <c r="W1130" s="25"/>
    </row>
    <row r="1131" spans="1:23" s="38" customFormat="1" ht="24" customHeight="1">
      <c r="A1131" s="154"/>
      <c r="B1131" s="342">
        <v>2226261266</v>
      </c>
      <c r="C1131" s="123" t="s">
        <v>990</v>
      </c>
      <c r="D1131" s="124" t="s">
        <v>1203</v>
      </c>
      <c r="E1131" s="443" t="s">
        <v>1126</v>
      </c>
      <c r="F1131" s="199">
        <v>33662</v>
      </c>
      <c r="G1131" s="474" t="s">
        <v>972</v>
      </c>
      <c r="H1131" s="121">
        <v>85</v>
      </c>
      <c r="I1131" s="121">
        <v>85</v>
      </c>
      <c r="J1131" s="32">
        <f t="shared" si="106"/>
        <v>85</v>
      </c>
      <c r="K1131" s="33" t="str">
        <f t="shared" si="105"/>
        <v>TỐT</v>
      </c>
      <c r="L1131" s="349"/>
      <c r="M1131" s="376"/>
      <c r="N1131" s="377"/>
      <c r="O1131" s="288" t="s">
        <v>1236</v>
      </c>
      <c r="P1131" s="25"/>
      <c r="Q1131" s="25"/>
      <c r="R1131" s="25"/>
      <c r="S1131" s="25"/>
      <c r="T1131" s="25"/>
      <c r="U1131" s="25"/>
      <c r="V1131" s="25"/>
      <c r="W1131" s="25"/>
    </row>
    <row r="1132" spans="1:23" s="38" customFormat="1" ht="24" customHeight="1">
      <c r="A1132" s="154"/>
      <c r="B1132" s="342">
        <v>2226261267</v>
      </c>
      <c r="C1132" s="123" t="s">
        <v>990</v>
      </c>
      <c r="D1132" s="124" t="s">
        <v>1038</v>
      </c>
      <c r="E1132" s="443" t="s">
        <v>1126</v>
      </c>
      <c r="F1132" s="199">
        <v>33853</v>
      </c>
      <c r="G1132" s="474" t="s">
        <v>972</v>
      </c>
      <c r="H1132" s="121">
        <v>78</v>
      </c>
      <c r="I1132" s="121">
        <v>79</v>
      </c>
      <c r="J1132" s="32">
        <f t="shared" si="106"/>
        <v>78.5</v>
      </c>
      <c r="K1132" s="33" t="str">
        <f t="shared" si="105"/>
        <v>KHÁ</v>
      </c>
      <c r="L1132" s="349"/>
      <c r="M1132" s="376"/>
      <c r="N1132" s="377"/>
      <c r="O1132" s="288" t="s">
        <v>1236</v>
      </c>
      <c r="P1132" s="25"/>
      <c r="Q1132" s="25"/>
      <c r="R1132" s="25"/>
      <c r="S1132" s="25"/>
      <c r="T1132" s="25"/>
      <c r="U1132" s="25"/>
      <c r="V1132" s="25"/>
      <c r="W1132" s="25"/>
    </row>
    <row r="1133" spans="1:23" s="38" customFormat="1" ht="24" customHeight="1">
      <c r="A1133" s="154"/>
      <c r="B1133" s="342">
        <v>2227261232</v>
      </c>
      <c r="C1133" s="123" t="s">
        <v>1070</v>
      </c>
      <c r="D1133" s="124" t="s">
        <v>1088</v>
      </c>
      <c r="E1133" s="443" t="s">
        <v>1172</v>
      </c>
      <c r="F1133" s="199">
        <v>29510</v>
      </c>
      <c r="G1133" s="474" t="s">
        <v>972</v>
      </c>
      <c r="H1133" s="121">
        <v>85</v>
      </c>
      <c r="I1133" s="121">
        <v>85</v>
      </c>
      <c r="J1133" s="32">
        <f t="shared" si="106"/>
        <v>85</v>
      </c>
      <c r="K1133" s="33" t="str">
        <f t="shared" si="105"/>
        <v>TỐT</v>
      </c>
      <c r="L1133" s="349"/>
      <c r="M1133" s="376"/>
      <c r="N1133" s="377"/>
      <c r="O1133" s="288" t="s">
        <v>1236</v>
      </c>
      <c r="P1133" s="25"/>
      <c r="Q1133" s="25"/>
      <c r="R1133" s="25"/>
      <c r="S1133" s="25"/>
      <c r="T1133" s="25"/>
      <c r="U1133" s="25"/>
      <c r="V1133" s="25"/>
      <c r="W1133" s="25"/>
    </row>
    <row r="1134" spans="1:23" s="38" customFormat="1" ht="24" customHeight="1">
      <c r="A1134" s="154"/>
      <c r="B1134" s="342">
        <v>2227261237</v>
      </c>
      <c r="C1134" s="123" t="s">
        <v>990</v>
      </c>
      <c r="D1134" s="124" t="s">
        <v>1177</v>
      </c>
      <c r="E1134" s="443" t="s">
        <v>996</v>
      </c>
      <c r="F1134" s="199">
        <v>34017</v>
      </c>
      <c r="G1134" s="474" t="s">
        <v>972</v>
      </c>
      <c r="H1134" s="121">
        <v>85</v>
      </c>
      <c r="I1134" s="121">
        <v>0</v>
      </c>
      <c r="J1134" s="32">
        <f t="shared" si="106"/>
        <v>42.5</v>
      </c>
      <c r="K1134" s="33" t="str">
        <f t="shared" si="105"/>
        <v>YẾU</v>
      </c>
      <c r="L1134" s="349" t="s">
        <v>1654</v>
      </c>
      <c r="M1134" s="376" t="s">
        <v>1164</v>
      </c>
      <c r="N1134" s="377" t="s">
        <v>1165</v>
      </c>
      <c r="O1134" s="288" t="s">
        <v>1236</v>
      </c>
      <c r="P1134" s="25"/>
      <c r="Q1134" s="25"/>
      <c r="R1134" s="25"/>
      <c r="S1134" s="25"/>
      <c r="T1134" s="25"/>
      <c r="U1134" s="25"/>
      <c r="V1134" s="25"/>
      <c r="W1134" s="25"/>
    </row>
    <row r="1135" spans="1:23" s="38" customFormat="1" ht="24" customHeight="1">
      <c r="A1135" s="154"/>
      <c r="B1135" s="342">
        <v>2227261247</v>
      </c>
      <c r="C1135" s="123" t="s">
        <v>1046</v>
      </c>
      <c r="D1135" s="124" t="s">
        <v>1137</v>
      </c>
      <c r="E1135" s="443" t="s">
        <v>1185</v>
      </c>
      <c r="F1135" s="199">
        <v>29799</v>
      </c>
      <c r="G1135" s="474" t="s">
        <v>972</v>
      </c>
      <c r="H1135" s="121">
        <v>85</v>
      </c>
      <c r="I1135" s="121">
        <v>85</v>
      </c>
      <c r="J1135" s="32">
        <f t="shared" si="106"/>
        <v>85</v>
      </c>
      <c r="K1135" s="33" t="str">
        <f t="shared" si="105"/>
        <v>TỐT</v>
      </c>
      <c r="L1135" s="349"/>
      <c r="M1135" s="376"/>
      <c r="N1135" s="377"/>
      <c r="O1135" s="288" t="s">
        <v>1236</v>
      </c>
      <c r="P1135" s="25"/>
      <c r="Q1135" s="25"/>
      <c r="R1135" s="25"/>
      <c r="S1135" s="25"/>
      <c r="T1135" s="25"/>
      <c r="U1135" s="25"/>
      <c r="V1135" s="25"/>
      <c r="W1135" s="25"/>
    </row>
    <row r="1136" spans="1:23" s="38" customFormat="1" ht="24" customHeight="1">
      <c r="A1136" s="154"/>
      <c r="B1136" s="342">
        <v>2227261254</v>
      </c>
      <c r="C1136" s="123" t="s">
        <v>999</v>
      </c>
      <c r="D1136" s="124" t="s">
        <v>1190</v>
      </c>
      <c r="E1136" s="443" t="s">
        <v>1191</v>
      </c>
      <c r="F1136" s="199">
        <v>32511</v>
      </c>
      <c r="G1136" s="474" t="s">
        <v>972</v>
      </c>
      <c r="H1136" s="121">
        <v>85</v>
      </c>
      <c r="I1136" s="121">
        <v>80</v>
      </c>
      <c r="J1136" s="32">
        <f t="shared" si="106"/>
        <v>82.5</v>
      </c>
      <c r="K1136" s="33" t="str">
        <f t="shared" si="105"/>
        <v>TỐT</v>
      </c>
      <c r="L1136" s="349"/>
      <c r="M1136" s="376"/>
      <c r="N1136" s="377"/>
      <c r="O1136" s="288" t="s">
        <v>1236</v>
      </c>
      <c r="P1136" s="25"/>
      <c r="Q1136" s="25"/>
      <c r="R1136" s="25"/>
      <c r="S1136" s="25"/>
      <c r="T1136" s="25"/>
      <c r="U1136" s="25"/>
      <c r="V1136" s="25"/>
      <c r="W1136" s="25"/>
    </row>
    <row r="1137" spans="1:23" s="38" customFormat="1" ht="24" customHeight="1">
      <c r="A1137" s="154"/>
      <c r="B1137" s="342">
        <v>2227261260</v>
      </c>
      <c r="C1137" s="123" t="s">
        <v>990</v>
      </c>
      <c r="D1137" s="124" t="s">
        <v>1088</v>
      </c>
      <c r="E1137" s="443" t="s">
        <v>1196</v>
      </c>
      <c r="F1137" s="199">
        <v>33696</v>
      </c>
      <c r="G1137" s="474" t="s">
        <v>972</v>
      </c>
      <c r="H1137" s="121">
        <v>70</v>
      </c>
      <c r="I1137" s="121">
        <v>79</v>
      </c>
      <c r="J1137" s="32">
        <f t="shared" si="106"/>
        <v>74.5</v>
      </c>
      <c r="K1137" s="33" t="str">
        <f t="shared" si="105"/>
        <v>KHÁ</v>
      </c>
      <c r="L1137" s="349"/>
      <c r="M1137" s="376"/>
      <c r="N1137" s="482"/>
      <c r="O1137" s="288" t="s">
        <v>1236</v>
      </c>
      <c r="P1137" s="25"/>
      <c r="Q1137" s="25"/>
      <c r="R1137" s="25"/>
      <c r="S1137" s="25"/>
      <c r="T1137" s="25"/>
      <c r="U1137" s="25"/>
      <c r="V1137" s="25"/>
      <c r="W1137" s="25"/>
    </row>
    <row r="1138" spans="1:23" s="38" customFormat="1" ht="24" customHeight="1">
      <c r="A1138" s="154"/>
      <c r="B1138" s="342">
        <v>2227261264</v>
      </c>
      <c r="C1138" s="123" t="s">
        <v>990</v>
      </c>
      <c r="D1138" s="124" t="s">
        <v>1004</v>
      </c>
      <c r="E1138" s="443" t="s">
        <v>1200</v>
      </c>
      <c r="F1138" s="199">
        <v>33722</v>
      </c>
      <c r="G1138" s="474" t="s">
        <v>972</v>
      </c>
      <c r="H1138" s="121">
        <v>80</v>
      </c>
      <c r="I1138" s="121">
        <v>85</v>
      </c>
      <c r="J1138" s="32">
        <f t="shared" si="106"/>
        <v>82.5</v>
      </c>
      <c r="K1138" s="33" t="str">
        <f t="shared" si="105"/>
        <v>TỐT</v>
      </c>
      <c r="L1138" s="349"/>
      <c r="M1138" s="376"/>
      <c r="N1138" s="377"/>
      <c r="O1138" s="288" t="s">
        <v>1236</v>
      </c>
      <c r="P1138" s="25"/>
      <c r="Q1138" s="25"/>
      <c r="R1138" s="25"/>
      <c r="S1138" s="25"/>
      <c r="T1138" s="25"/>
      <c r="U1138" s="25"/>
      <c r="V1138" s="25"/>
      <c r="W1138" s="25"/>
    </row>
    <row r="1139" spans="1:23" s="38" customFormat="1" ht="21.75" customHeight="1">
      <c r="A1139" s="375"/>
      <c r="B1139" s="375"/>
      <c r="C1139" s="375"/>
      <c r="D1139" s="375"/>
      <c r="E1139" s="375"/>
      <c r="F1139" s="375"/>
      <c r="G1139" s="471"/>
      <c r="H1139" s="375"/>
      <c r="I1139" s="375"/>
      <c r="J1139" s="375"/>
      <c r="K1139" s="375"/>
      <c r="L1139" s="375"/>
      <c r="M1139" s="375"/>
      <c r="N1139" s="450"/>
      <c r="O1139" s="155"/>
    </row>
    <row r="1140" spans="1:23">
      <c r="A1140" s="44"/>
      <c r="B1140" s="41"/>
      <c r="C1140" s="43"/>
      <c r="D1140" s="43"/>
      <c r="E1140" s="440"/>
      <c r="F1140" s="46"/>
      <c r="J1140" s="540" t="s">
        <v>117</v>
      </c>
      <c r="K1140" s="541"/>
      <c r="L1140" s="542"/>
      <c r="M1140" s="352"/>
      <c r="N1140" s="360"/>
      <c r="O1140" s="47"/>
      <c r="P1140" s="47"/>
      <c r="Q1140" s="47"/>
      <c r="R1140" s="47"/>
      <c r="S1140" s="47"/>
    </row>
    <row r="1141" spans="1:23">
      <c r="A1141" s="44"/>
      <c r="B1141" s="41"/>
      <c r="C1141" s="43"/>
      <c r="D1141" s="43"/>
      <c r="E1141" s="421"/>
      <c r="F1141" s="41"/>
      <c r="J1141" s="459" t="s">
        <v>118</v>
      </c>
      <c r="K1141" s="48" t="s">
        <v>99</v>
      </c>
      <c r="L1141" s="48" t="s">
        <v>119</v>
      </c>
      <c r="M1141" s="352"/>
      <c r="N1141" s="360"/>
      <c r="O1141" s="47"/>
      <c r="P1141" s="47"/>
      <c r="Q1141" s="47"/>
      <c r="R1141" s="47"/>
      <c r="S1141" s="47"/>
    </row>
    <row r="1142" spans="1:23" ht="21" customHeight="1">
      <c r="A1142" s="516" t="s">
        <v>120</v>
      </c>
      <c r="B1142" s="536"/>
      <c r="C1142" s="516"/>
      <c r="D1142" s="421"/>
      <c r="E1142" s="49"/>
      <c r="F1142" s="41"/>
      <c r="J1142" s="459" t="s">
        <v>83</v>
      </c>
      <c r="K1142" s="31">
        <f t="shared" ref="K1142:K1147" si="107">COUNTIF($K$141:$K$261,J1142)</f>
        <v>24</v>
      </c>
      <c r="L1142" s="404">
        <f t="shared" ref="L1142:L1148" si="108">K1142/$K$303</f>
        <v>0.15789473684210525</v>
      </c>
      <c r="M1142" s="352"/>
      <c r="N1142" s="353"/>
      <c r="O1142" s="26"/>
      <c r="P1142" s="26"/>
      <c r="Q1142" s="26"/>
      <c r="R1142" s="26"/>
      <c r="S1142" s="26"/>
    </row>
    <row r="1143" spans="1:23" ht="15.75" customHeight="1">
      <c r="A1143" s="44"/>
      <c r="B1143" s="41"/>
      <c r="C1143" s="43"/>
      <c r="D1143" s="43"/>
      <c r="E1143" s="421"/>
      <c r="F1143" s="41"/>
      <c r="J1143" s="459" t="s">
        <v>84</v>
      </c>
      <c r="K1143" s="31">
        <f t="shared" si="107"/>
        <v>80</v>
      </c>
      <c r="L1143" s="404">
        <f t="shared" si="108"/>
        <v>0.52631578947368418</v>
      </c>
      <c r="M1143" s="352"/>
      <c r="N1143" s="353"/>
      <c r="O1143" s="26"/>
      <c r="P1143" s="26"/>
      <c r="Q1143" s="26"/>
      <c r="R1143" s="26"/>
      <c r="S1143" s="26"/>
    </row>
    <row r="1144" spans="1:23" ht="15.75" customHeight="1">
      <c r="A1144" s="44"/>
      <c r="B1144" s="41"/>
      <c r="C1144" s="43"/>
      <c r="D1144" s="43"/>
      <c r="E1144" s="421"/>
      <c r="F1144" s="41"/>
      <c r="J1144" s="459" t="s">
        <v>85</v>
      </c>
      <c r="K1144" s="31">
        <f t="shared" si="107"/>
        <v>11</v>
      </c>
      <c r="L1144" s="404">
        <f t="shared" si="108"/>
        <v>7.2368421052631582E-2</v>
      </c>
      <c r="M1144" s="352"/>
      <c r="N1144" s="353"/>
      <c r="O1144" s="26"/>
      <c r="P1144" s="26"/>
      <c r="Q1144" s="26"/>
      <c r="R1144" s="26"/>
      <c r="S1144" s="26"/>
    </row>
    <row r="1145" spans="1:23" ht="15.75" customHeight="1">
      <c r="A1145" s="44"/>
      <c r="B1145" s="41"/>
      <c r="C1145" s="43"/>
      <c r="D1145" s="43"/>
      <c r="E1145" s="421"/>
      <c r="F1145" s="41"/>
      <c r="J1145" s="459" t="s">
        <v>86</v>
      </c>
      <c r="K1145" s="31">
        <f t="shared" si="107"/>
        <v>0</v>
      </c>
      <c r="L1145" s="404">
        <f t="shared" si="108"/>
        <v>0</v>
      </c>
      <c r="M1145" s="352"/>
      <c r="N1145" s="353"/>
      <c r="O1145" s="26"/>
      <c r="P1145" s="26"/>
      <c r="Q1145" s="26"/>
      <c r="R1145" s="26"/>
      <c r="S1145" s="26"/>
    </row>
    <row r="1146" spans="1:23" ht="15.75" customHeight="1">
      <c r="A1146" s="44"/>
      <c r="B1146" s="41"/>
      <c r="C1146" s="43"/>
      <c r="D1146" s="43"/>
      <c r="E1146" s="421"/>
      <c r="F1146" s="41"/>
      <c r="J1146" s="459" t="s">
        <v>87</v>
      </c>
      <c r="K1146" s="31">
        <f t="shared" si="107"/>
        <v>3</v>
      </c>
      <c r="L1146" s="404">
        <f t="shared" si="108"/>
        <v>1.9736842105263157E-2</v>
      </c>
      <c r="M1146" s="352"/>
      <c r="N1146" s="353"/>
      <c r="O1146" s="26"/>
      <c r="P1146" s="26"/>
      <c r="Q1146" s="26"/>
      <c r="R1146" s="26"/>
      <c r="S1146" s="26"/>
    </row>
    <row r="1147" spans="1:23" ht="21" customHeight="1">
      <c r="A1147" s="531" t="s">
        <v>127</v>
      </c>
      <c r="B1147" s="531"/>
      <c r="C1147" s="531"/>
      <c r="D1147" s="420"/>
      <c r="E1147" s="51"/>
      <c r="F1147" s="51"/>
      <c r="J1147" s="459" t="s">
        <v>88</v>
      </c>
      <c r="K1147" s="31">
        <f t="shared" si="107"/>
        <v>3</v>
      </c>
      <c r="L1147" s="404">
        <f t="shared" si="108"/>
        <v>1.9736842105263157E-2</v>
      </c>
      <c r="M1147" s="352"/>
      <c r="N1147" s="353"/>
      <c r="O1147" s="26"/>
      <c r="P1147" s="26"/>
      <c r="Q1147" s="26"/>
      <c r="R1147" s="26"/>
      <c r="S1147" s="26"/>
    </row>
    <row r="1148" spans="1:23" ht="15.75" customHeight="1">
      <c r="A1148" s="44"/>
      <c r="B1148" s="41"/>
      <c r="C1148" s="43"/>
      <c r="D1148" s="43"/>
      <c r="E1148" s="421"/>
      <c r="F1148" s="41"/>
      <c r="J1148" s="152" t="s">
        <v>121</v>
      </c>
      <c r="K1148" s="31">
        <f>SUM(K1142:K1147)</f>
        <v>121</v>
      </c>
      <c r="L1148" s="404">
        <f t="shared" si="108"/>
        <v>0.79605263157894735</v>
      </c>
      <c r="M1148" s="352"/>
      <c r="N1148" s="353"/>
      <c r="O1148" s="26"/>
      <c r="P1148" s="26"/>
      <c r="Q1148" s="26"/>
      <c r="R1148" s="26"/>
      <c r="S1148" s="26"/>
    </row>
    <row r="1149" spans="1:23" s="52" customFormat="1" ht="5.25" customHeight="1">
      <c r="A1149" s="417"/>
      <c r="B1149" s="42"/>
      <c r="C1149" s="30"/>
      <c r="D1149" s="30"/>
      <c r="G1149" s="440"/>
      <c r="H1149" s="53"/>
      <c r="I1149" s="53"/>
      <c r="J1149" s="53"/>
      <c r="L1149" s="405"/>
      <c r="M1149" s="361"/>
      <c r="N1149" s="53"/>
      <c r="O1149" s="54"/>
      <c r="P1149" s="54"/>
      <c r="Q1149" s="54"/>
      <c r="R1149" s="54"/>
      <c r="S1149" s="54"/>
    </row>
    <row r="1150" spans="1:23" s="56" customFormat="1" ht="6.75" customHeight="1">
      <c r="A1150" s="55"/>
      <c r="B1150" s="344"/>
      <c r="C1150" s="344"/>
      <c r="D1150" s="344"/>
      <c r="G1150" s="532"/>
      <c r="H1150" s="532"/>
      <c r="I1150" s="532"/>
      <c r="J1150" s="532"/>
      <c r="K1150" s="532"/>
      <c r="L1150" s="532"/>
      <c r="M1150" s="362"/>
      <c r="N1150" s="363"/>
    </row>
    <row r="1151" spans="1:23" s="8" customFormat="1" ht="15.75">
      <c r="A1151" s="513" t="s">
        <v>73</v>
      </c>
      <c r="B1151" s="533"/>
      <c r="C1151" s="513"/>
      <c r="D1151" s="418"/>
      <c r="E1151" s="513" t="s">
        <v>122</v>
      </c>
      <c r="F1151" s="513"/>
      <c r="G1151" s="513"/>
      <c r="H1151" s="513"/>
      <c r="I1151" s="515" t="s">
        <v>123</v>
      </c>
      <c r="J1151" s="515"/>
      <c r="K1151" s="515"/>
      <c r="L1151" s="515"/>
      <c r="M1151" s="364"/>
      <c r="N1151" s="365"/>
    </row>
    <row r="1152" spans="1:23" s="8" customFormat="1" ht="15.75">
      <c r="A1152" s="57"/>
      <c r="B1152" s="345"/>
      <c r="C1152" s="433"/>
      <c r="D1152" s="433"/>
      <c r="E1152" s="58"/>
      <c r="F1152" s="58"/>
      <c r="G1152" s="433"/>
      <c r="H1152" s="58"/>
      <c r="I1152" s="58"/>
      <c r="J1152" s="58"/>
      <c r="K1152" s="59"/>
      <c r="L1152" s="399"/>
      <c r="M1152" s="364"/>
      <c r="N1152" s="365"/>
    </row>
    <row r="1153" spans="1:23" s="8" customFormat="1" ht="15.75">
      <c r="A1153" s="57"/>
      <c r="B1153" s="345"/>
      <c r="C1153" s="433"/>
      <c r="D1153" s="433"/>
      <c r="E1153" s="58"/>
      <c r="F1153" s="58"/>
      <c r="G1153" s="433"/>
      <c r="H1153" s="58"/>
      <c r="I1153" s="58"/>
      <c r="J1153" s="58"/>
      <c r="K1153" s="59"/>
      <c r="L1153" s="399"/>
      <c r="M1153" s="364"/>
      <c r="N1153" s="365"/>
    </row>
    <row r="1154" spans="1:23" s="8" customFormat="1" ht="15.75">
      <c r="A1154" s="423"/>
      <c r="B1154" s="30"/>
      <c r="C1154" s="30"/>
      <c r="D1154" s="30"/>
      <c r="E1154" s="153"/>
      <c r="F1154" s="153"/>
      <c r="G1154" s="30"/>
      <c r="H1154" s="153"/>
      <c r="I1154" s="153"/>
      <c r="J1154" s="153"/>
      <c r="L1154" s="399"/>
      <c r="M1154" s="364"/>
      <c r="N1154" s="365"/>
    </row>
    <row r="1155" spans="1:23" s="8" customFormat="1" ht="15.75">
      <c r="A1155" s="423"/>
      <c r="B1155" s="30"/>
      <c r="C1155" s="30"/>
      <c r="D1155" s="30"/>
      <c r="E1155" s="153"/>
      <c r="F1155" s="153"/>
      <c r="G1155" s="30"/>
      <c r="H1155" s="153"/>
      <c r="I1155" s="153"/>
      <c r="J1155" s="153"/>
      <c r="L1155" s="399"/>
      <c r="M1155" s="364"/>
      <c r="N1155" s="365"/>
    </row>
    <row r="1156" spans="1:23" s="8" customFormat="1" ht="15.75">
      <c r="A1156" s="515"/>
      <c r="B1156" s="531"/>
      <c r="C1156" s="515"/>
      <c r="D1156" s="420"/>
      <c r="E1156" s="515" t="s">
        <v>107</v>
      </c>
      <c r="F1156" s="515"/>
      <c r="G1156" s="515"/>
      <c r="H1156" s="515"/>
      <c r="I1156" s="153"/>
      <c r="J1156" s="153"/>
      <c r="L1156" s="399"/>
      <c r="M1156" s="364"/>
      <c r="N1156" s="365"/>
    </row>
    <row r="1158" spans="1:23" s="38" customFormat="1" ht="24" customHeight="1">
      <c r="A1158" s="154"/>
      <c r="B1158" s="342">
        <v>2226261476</v>
      </c>
      <c r="C1158" s="123" t="s">
        <v>1019</v>
      </c>
      <c r="D1158" s="124" t="s">
        <v>1125</v>
      </c>
      <c r="E1158" s="443" t="s">
        <v>981</v>
      </c>
      <c r="F1158" s="199">
        <v>34063</v>
      </c>
      <c r="G1158" s="474" t="s">
        <v>973</v>
      </c>
      <c r="H1158" s="121">
        <v>97</v>
      </c>
      <c r="I1158" s="121">
        <v>97</v>
      </c>
      <c r="J1158" s="32">
        <f t="shared" ref="J1158:J1166" si="109">(H1158+I1158)/2</f>
        <v>97</v>
      </c>
      <c r="K1158" s="33" t="str">
        <f t="shared" ref="K1158:K1166" si="110">IF(J1158&gt;=90,"X SẮC",IF(J1158&gt;=80,"TỐT",IF(J1158&gt;=65,"KHÁ",IF(J1158&gt;=50,"T. BÌNH",IF(J1158&gt;=35,"YẾU","KÉM")))))</f>
        <v>X SẮC</v>
      </c>
      <c r="L1158" s="349"/>
      <c r="M1158" s="376"/>
      <c r="N1158" s="377"/>
      <c r="O1158" s="288" t="s">
        <v>1407</v>
      </c>
      <c r="P1158" s="25"/>
      <c r="Q1158" s="25"/>
      <c r="R1158" s="25"/>
      <c r="S1158" s="25"/>
      <c r="T1158" s="25"/>
      <c r="U1158" s="25"/>
      <c r="V1158" s="25"/>
      <c r="W1158" s="25"/>
    </row>
    <row r="1159" spans="1:23" s="38" customFormat="1" ht="24" customHeight="1">
      <c r="A1159" s="154"/>
      <c r="B1159" s="342">
        <v>2226261478</v>
      </c>
      <c r="C1159" s="123" t="s">
        <v>990</v>
      </c>
      <c r="D1159" s="124" t="s">
        <v>1404</v>
      </c>
      <c r="E1159" s="443" t="s">
        <v>1244</v>
      </c>
      <c r="F1159" s="199">
        <v>32374</v>
      </c>
      <c r="G1159" s="474" t="s">
        <v>973</v>
      </c>
      <c r="H1159" s="121">
        <v>0</v>
      </c>
      <c r="I1159" s="121">
        <v>0</v>
      </c>
      <c r="J1159" s="32">
        <f t="shared" si="109"/>
        <v>0</v>
      </c>
      <c r="K1159" s="33" t="str">
        <f t="shared" si="110"/>
        <v>KÉM</v>
      </c>
      <c r="L1159" s="483" t="s">
        <v>1652</v>
      </c>
      <c r="M1159" s="376" t="s">
        <v>1144</v>
      </c>
      <c r="N1159" s="377" t="s">
        <v>1306</v>
      </c>
      <c r="O1159" s="288" t="s">
        <v>1407</v>
      </c>
      <c r="P1159" s="25"/>
      <c r="Q1159" s="25"/>
      <c r="R1159" s="25"/>
      <c r="S1159" s="25"/>
      <c r="T1159" s="25"/>
      <c r="U1159" s="25"/>
      <c r="V1159" s="25"/>
      <c r="W1159" s="25"/>
    </row>
    <row r="1160" spans="1:23" s="38" customFormat="1" ht="24" customHeight="1">
      <c r="A1160" s="154"/>
      <c r="B1160" s="342">
        <v>2226261479</v>
      </c>
      <c r="C1160" s="123" t="s">
        <v>979</v>
      </c>
      <c r="D1160" s="124" t="s">
        <v>1405</v>
      </c>
      <c r="E1160" s="443" t="s">
        <v>1049</v>
      </c>
      <c r="F1160" s="199">
        <v>32821</v>
      </c>
      <c r="G1160" s="474" t="s">
        <v>973</v>
      </c>
      <c r="H1160" s="121">
        <v>98</v>
      </c>
      <c r="I1160" s="121">
        <v>97</v>
      </c>
      <c r="J1160" s="32">
        <f t="shared" si="109"/>
        <v>97.5</v>
      </c>
      <c r="K1160" s="33" t="str">
        <f t="shared" si="110"/>
        <v>X SẮC</v>
      </c>
      <c r="L1160" s="457"/>
      <c r="M1160" s="376"/>
      <c r="N1160" s="377"/>
      <c r="O1160" s="288" t="s">
        <v>1407</v>
      </c>
      <c r="P1160" s="25"/>
      <c r="Q1160" s="25"/>
      <c r="R1160" s="25"/>
      <c r="S1160" s="25"/>
      <c r="T1160" s="25"/>
      <c r="U1160" s="25"/>
      <c r="V1160" s="25"/>
      <c r="W1160" s="25"/>
    </row>
    <row r="1161" spans="1:23" s="38" customFormat="1" ht="24" customHeight="1">
      <c r="A1161" s="154"/>
      <c r="B1161" s="342">
        <v>2226261481</v>
      </c>
      <c r="C1161" s="123" t="s">
        <v>979</v>
      </c>
      <c r="D1161" s="124" t="s">
        <v>1011</v>
      </c>
      <c r="E1161" s="443" t="s">
        <v>1268</v>
      </c>
      <c r="F1161" s="199">
        <v>31683</v>
      </c>
      <c r="G1161" s="474" t="s">
        <v>973</v>
      </c>
      <c r="H1161" s="121">
        <v>0</v>
      </c>
      <c r="I1161" s="121">
        <v>0</v>
      </c>
      <c r="J1161" s="32">
        <f t="shared" si="109"/>
        <v>0</v>
      </c>
      <c r="K1161" s="33" t="str">
        <f t="shared" si="110"/>
        <v>KÉM</v>
      </c>
      <c r="L1161" s="483" t="s">
        <v>1652</v>
      </c>
      <c r="M1161" s="376" t="s">
        <v>1144</v>
      </c>
      <c r="N1161" s="377" t="s">
        <v>1306</v>
      </c>
      <c r="O1161" s="288" t="s">
        <v>1407</v>
      </c>
      <c r="P1161" s="25"/>
      <c r="Q1161" s="25"/>
      <c r="R1161" s="25"/>
      <c r="S1161" s="25"/>
      <c r="T1161" s="25"/>
      <c r="U1161" s="25"/>
      <c r="V1161" s="25"/>
      <c r="W1161" s="25"/>
    </row>
    <row r="1162" spans="1:23" s="38" customFormat="1" ht="24" customHeight="1">
      <c r="A1162" s="154"/>
      <c r="B1162" s="342">
        <v>2226261482</v>
      </c>
      <c r="C1162" s="123" t="s">
        <v>987</v>
      </c>
      <c r="D1162" s="124" t="s">
        <v>1038</v>
      </c>
      <c r="E1162" s="443" t="s">
        <v>1087</v>
      </c>
      <c r="F1162" s="199">
        <v>34548</v>
      </c>
      <c r="G1162" s="474" t="s">
        <v>973</v>
      </c>
      <c r="H1162" s="121">
        <v>88</v>
      </c>
      <c r="I1162" s="121">
        <v>97</v>
      </c>
      <c r="J1162" s="32">
        <f t="shared" si="109"/>
        <v>92.5</v>
      </c>
      <c r="K1162" s="33" t="str">
        <f t="shared" si="110"/>
        <v>X SẮC</v>
      </c>
      <c r="L1162" s="349"/>
      <c r="M1162" s="376"/>
      <c r="N1162" s="377"/>
      <c r="O1162" s="288" t="s">
        <v>1407</v>
      </c>
      <c r="P1162" s="25"/>
      <c r="Q1162" s="25"/>
      <c r="R1162" s="25"/>
      <c r="S1162" s="25"/>
      <c r="T1162" s="25"/>
      <c r="U1162" s="25"/>
      <c r="V1162" s="25"/>
      <c r="W1162" s="25"/>
    </row>
    <row r="1163" spans="1:23" s="38" customFormat="1" ht="24" customHeight="1">
      <c r="A1163" s="154"/>
      <c r="B1163" s="342">
        <v>2226261483</v>
      </c>
      <c r="C1163" s="123" t="s">
        <v>979</v>
      </c>
      <c r="D1163" s="124" t="s">
        <v>1047</v>
      </c>
      <c r="E1163" s="443" t="s">
        <v>1100</v>
      </c>
      <c r="F1163" s="199">
        <v>33419</v>
      </c>
      <c r="G1163" s="474" t="s">
        <v>973</v>
      </c>
      <c r="H1163" s="121">
        <v>86</v>
      </c>
      <c r="I1163" s="121">
        <v>91</v>
      </c>
      <c r="J1163" s="32">
        <f t="shared" si="109"/>
        <v>88.5</v>
      </c>
      <c r="K1163" s="33" t="str">
        <f t="shared" si="110"/>
        <v>TỐT</v>
      </c>
      <c r="L1163" s="457"/>
      <c r="M1163" s="376"/>
      <c r="N1163" s="377"/>
      <c r="O1163" s="288" t="s">
        <v>1407</v>
      </c>
      <c r="P1163" s="25"/>
      <c r="Q1163" s="25"/>
      <c r="R1163" s="25"/>
      <c r="S1163" s="25"/>
      <c r="T1163" s="25"/>
      <c r="U1163" s="25"/>
      <c r="V1163" s="25"/>
      <c r="W1163" s="25"/>
    </row>
    <row r="1164" spans="1:23" s="38" customFormat="1" ht="24" customHeight="1">
      <c r="A1164" s="154"/>
      <c r="B1164" s="342">
        <v>2226261485</v>
      </c>
      <c r="C1164" s="123" t="s">
        <v>993</v>
      </c>
      <c r="D1164" s="124" t="s">
        <v>1011</v>
      </c>
      <c r="E1164" s="443" t="s">
        <v>146</v>
      </c>
      <c r="F1164" s="199">
        <v>33849</v>
      </c>
      <c r="G1164" s="474" t="s">
        <v>973</v>
      </c>
      <c r="H1164" s="121">
        <v>80</v>
      </c>
      <c r="I1164" s="121">
        <v>90</v>
      </c>
      <c r="J1164" s="32">
        <f t="shared" si="109"/>
        <v>85</v>
      </c>
      <c r="K1164" s="33" t="str">
        <f t="shared" si="110"/>
        <v>TỐT</v>
      </c>
      <c r="L1164" s="349"/>
      <c r="M1164" s="376"/>
      <c r="N1164" s="377"/>
      <c r="O1164" s="288" t="s">
        <v>1407</v>
      </c>
      <c r="P1164" s="25"/>
      <c r="Q1164" s="25"/>
      <c r="R1164" s="25"/>
      <c r="S1164" s="25"/>
      <c r="T1164" s="25"/>
      <c r="U1164" s="25"/>
      <c r="V1164" s="25"/>
      <c r="W1164" s="25"/>
    </row>
    <row r="1165" spans="1:23" s="38" customFormat="1" ht="24" customHeight="1">
      <c r="A1165" s="154"/>
      <c r="B1165" s="342">
        <v>2227261477</v>
      </c>
      <c r="C1165" s="123" t="s">
        <v>979</v>
      </c>
      <c r="D1165" s="124" t="s">
        <v>1403</v>
      </c>
      <c r="E1165" s="443" t="s">
        <v>1015</v>
      </c>
      <c r="F1165" s="199">
        <v>34240</v>
      </c>
      <c r="G1165" s="474" t="s">
        <v>973</v>
      </c>
      <c r="H1165" s="121">
        <v>98</v>
      </c>
      <c r="I1165" s="121">
        <v>93</v>
      </c>
      <c r="J1165" s="32">
        <f t="shared" si="109"/>
        <v>95.5</v>
      </c>
      <c r="K1165" s="33" t="str">
        <f t="shared" si="110"/>
        <v>X SẮC</v>
      </c>
      <c r="L1165" s="349"/>
      <c r="M1165" s="376"/>
      <c r="N1165" s="377"/>
      <c r="O1165" s="288" t="s">
        <v>1407</v>
      </c>
      <c r="P1165" s="25"/>
      <c r="Q1165" s="25"/>
      <c r="R1165" s="25"/>
      <c r="S1165" s="25"/>
      <c r="T1165" s="25"/>
      <c r="U1165" s="25"/>
      <c r="V1165" s="25"/>
      <c r="W1165" s="25"/>
    </row>
    <row r="1166" spans="1:23" s="38" customFormat="1" ht="24" customHeight="1">
      <c r="A1166" s="154"/>
      <c r="B1166" s="342">
        <v>2227261480</v>
      </c>
      <c r="C1166" s="123" t="s">
        <v>979</v>
      </c>
      <c r="D1166" s="124" t="s">
        <v>1406</v>
      </c>
      <c r="E1166" s="443" t="s">
        <v>1051</v>
      </c>
      <c r="F1166" s="199">
        <v>32509</v>
      </c>
      <c r="G1166" s="474" t="s">
        <v>973</v>
      </c>
      <c r="H1166" s="121">
        <v>87</v>
      </c>
      <c r="I1166" s="121">
        <v>87</v>
      </c>
      <c r="J1166" s="32">
        <f t="shared" si="109"/>
        <v>87</v>
      </c>
      <c r="K1166" s="33" t="str">
        <f t="shared" si="110"/>
        <v>TỐT</v>
      </c>
      <c r="L1166" s="349"/>
      <c r="M1166" s="376"/>
      <c r="N1166" s="377"/>
      <c r="O1166" s="288" t="s">
        <v>1407</v>
      </c>
      <c r="P1166" s="25"/>
      <c r="Q1166" s="25"/>
      <c r="R1166" s="25"/>
      <c r="S1166" s="25"/>
      <c r="T1166" s="25"/>
      <c r="U1166" s="25"/>
      <c r="V1166" s="25"/>
      <c r="W1166" s="25"/>
    </row>
    <row r="1167" spans="1:23" s="38" customFormat="1" ht="21.75" customHeight="1">
      <c r="A1167" s="375"/>
      <c r="B1167" s="375"/>
      <c r="C1167" s="375"/>
      <c r="D1167" s="375"/>
      <c r="E1167" s="375"/>
      <c r="F1167" s="375"/>
      <c r="G1167" s="471"/>
      <c r="H1167" s="375"/>
      <c r="I1167" s="375"/>
      <c r="J1167" s="375"/>
      <c r="K1167" s="375"/>
      <c r="L1167" s="375"/>
      <c r="M1167" s="375"/>
      <c r="N1167" s="450"/>
      <c r="O1167" s="155"/>
    </row>
    <row r="1168" spans="1:23">
      <c r="A1168" s="44"/>
      <c r="B1168" s="41"/>
      <c r="C1168" s="43"/>
      <c r="D1168" s="43"/>
      <c r="E1168" s="440"/>
      <c r="F1168" s="46"/>
      <c r="J1168" s="540" t="s">
        <v>117</v>
      </c>
      <c r="K1168" s="541"/>
      <c r="L1168" s="542"/>
      <c r="M1168" s="352"/>
      <c r="N1168" s="360"/>
      <c r="O1168" s="47"/>
      <c r="P1168" s="47"/>
      <c r="Q1168" s="47"/>
      <c r="R1168" s="47"/>
      <c r="S1168" s="47"/>
    </row>
    <row r="1169" spans="1:19">
      <c r="A1169" s="44"/>
      <c r="B1169" s="41"/>
      <c r="C1169" s="43"/>
      <c r="D1169" s="43"/>
      <c r="E1169" s="421"/>
      <c r="F1169" s="41"/>
      <c r="J1169" s="459" t="s">
        <v>118</v>
      </c>
      <c r="K1169" s="48" t="s">
        <v>99</v>
      </c>
      <c r="L1169" s="48" t="s">
        <v>119</v>
      </c>
      <c r="M1169" s="352"/>
      <c r="N1169" s="360"/>
      <c r="O1169" s="47"/>
      <c r="P1169" s="47"/>
      <c r="Q1169" s="47"/>
      <c r="R1169" s="47"/>
      <c r="S1169" s="47"/>
    </row>
    <row r="1170" spans="1:19" ht="21" customHeight="1">
      <c r="A1170" s="516" t="s">
        <v>120</v>
      </c>
      <c r="B1170" s="536"/>
      <c r="C1170" s="516"/>
      <c r="D1170" s="421"/>
      <c r="E1170" s="49"/>
      <c r="F1170" s="41"/>
      <c r="J1170" s="459" t="s">
        <v>83</v>
      </c>
      <c r="K1170" s="31">
        <f t="shared" ref="K1170:K1175" si="111">COUNTIF($K$141:$K$261,J1170)</f>
        <v>24</v>
      </c>
      <c r="L1170" s="404">
        <f t="shared" ref="L1170:L1176" si="112">K1170/$K$303</f>
        <v>0.15789473684210525</v>
      </c>
      <c r="M1170" s="352"/>
      <c r="N1170" s="353"/>
      <c r="O1170" s="26"/>
      <c r="P1170" s="26"/>
      <c r="Q1170" s="26"/>
      <c r="R1170" s="26"/>
      <c r="S1170" s="26"/>
    </row>
    <row r="1171" spans="1:19" ht="15.75" customHeight="1">
      <c r="A1171" s="44"/>
      <c r="B1171" s="41"/>
      <c r="C1171" s="43"/>
      <c r="D1171" s="43"/>
      <c r="E1171" s="421"/>
      <c r="F1171" s="41"/>
      <c r="J1171" s="459" t="s">
        <v>84</v>
      </c>
      <c r="K1171" s="31">
        <f t="shared" si="111"/>
        <v>80</v>
      </c>
      <c r="L1171" s="404">
        <f t="shared" si="112"/>
        <v>0.52631578947368418</v>
      </c>
      <c r="M1171" s="352"/>
      <c r="N1171" s="353"/>
      <c r="O1171" s="26"/>
      <c r="P1171" s="26"/>
      <c r="Q1171" s="26"/>
      <c r="R1171" s="26"/>
      <c r="S1171" s="26"/>
    </row>
    <row r="1172" spans="1:19" ht="15.75" customHeight="1">
      <c r="A1172" s="44"/>
      <c r="B1172" s="41"/>
      <c r="C1172" s="43"/>
      <c r="D1172" s="43"/>
      <c r="E1172" s="421"/>
      <c r="F1172" s="41"/>
      <c r="J1172" s="459" t="s">
        <v>85</v>
      </c>
      <c r="K1172" s="31">
        <f t="shared" si="111"/>
        <v>11</v>
      </c>
      <c r="L1172" s="404">
        <f t="shared" si="112"/>
        <v>7.2368421052631582E-2</v>
      </c>
      <c r="M1172" s="352"/>
      <c r="N1172" s="353"/>
      <c r="O1172" s="26"/>
      <c r="P1172" s="26"/>
      <c r="Q1172" s="26"/>
      <c r="R1172" s="26"/>
      <c r="S1172" s="26"/>
    </row>
    <row r="1173" spans="1:19" ht="15.75" customHeight="1">
      <c r="A1173" s="44"/>
      <c r="B1173" s="41"/>
      <c r="C1173" s="43"/>
      <c r="D1173" s="43"/>
      <c r="E1173" s="421"/>
      <c r="F1173" s="41"/>
      <c r="J1173" s="459" t="s">
        <v>86</v>
      </c>
      <c r="K1173" s="31">
        <f t="shared" si="111"/>
        <v>0</v>
      </c>
      <c r="L1173" s="404">
        <f t="shared" si="112"/>
        <v>0</v>
      </c>
      <c r="M1173" s="352"/>
      <c r="N1173" s="353"/>
      <c r="O1173" s="26"/>
      <c r="P1173" s="26"/>
      <c r="Q1173" s="26"/>
      <c r="R1173" s="26"/>
      <c r="S1173" s="26"/>
    </row>
    <row r="1174" spans="1:19" ht="15.75" customHeight="1">
      <c r="A1174" s="44"/>
      <c r="B1174" s="41"/>
      <c r="C1174" s="43"/>
      <c r="D1174" s="43"/>
      <c r="E1174" s="421"/>
      <c r="F1174" s="41"/>
      <c r="J1174" s="459" t="s">
        <v>87</v>
      </c>
      <c r="K1174" s="31">
        <f t="shared" si="111"/>
        <v>3</v>
      </c>
      <c r="L1174" s="404">
        <f t="shared" si="112"/>
        <v>1.9736842105263157E-2</v>
      </c>
      <c r="M1174" s="352"/>
      <c r="N1174" s="353"/>
      <c r="O1174" s="26"/>
      <c r="P1174" s="26"/>
      <c r="Q1174" s="26"/>
      <c r="R1174" s="26"/>
      <c r="S1174" s="26"/>
    </row>
    <row r="1175" spans="1:19" ht="21" customHeight="1">
      <c r="A1175" s="531" t="s">
        <v>127</v>
      </c>
      <c r="B1175" s="531"/>
      <c r="C1175" s="531"/>
      <c r="D1175" s="420"/>
      <c r="E1175" s="51"/>
      <c r="F1175" s="51"/>
      <c r="J1175" s="459" t="s">
        <v>88</v>
      </c>
      <c r="K1175" s="31">
        <f t="shared" si="111"/>
        <v>3</v>
      </c>
      <c r="L1175" s="404">
        <f t="shared" si="112"/>
        <v>1.9736842105263157E-2</v>
      </c>
      <c r="M1175" s="352"/>
      <c r="N1175" s="353"/>
      <c r="O1175" s="26"/>
      <c r="P1175" s="26"/>
      <c r="Q1175" s="26"/>
      <c r="R1175" s="26"/>
      <c r="S1175" s="26"/>
    </row>
    <row r="1176" spans="1:19" ht="15.75" customHeight="1">
      <c r="A1176" s="44"/>
      <c r="B1176" s="41"/>
      <c r="C1176" s="43"/>
      <c r="D1176" s="43"/>
      <c r="E1176" s="421"/>
      <c r="F1176" s="41"/>
      <c r="J1176" s="152" t="s">
        <v>121</v>
      </c>
      <c r="K1176" s="31">
        <f>SUM(K1170:K1175)</f>
        <v>121</v>
      </c>
      <c r="L1176" s="404">
        <f t="shared" si="112"/>
        <v>0.79605263157894735</v>
      </c>
      <c r="M1176" s="352"/>
      <c r="N1176" s="353"/>
      <c r="O1176" s="26"/>
      <c r="P1176" s="26"/>
      <c r="Q1176" s="26"/>
      <c r="R1176" s="26"/>
      <c r="S1176" s="26"/>
    </row>
    <row r="1177" spans="1:19" s="52" customFormat="1" ht="5.25" customHeight="1">
      <c r="A1177" s="417"/>
      <c r="B1177" s="42"/>
      <c r="C1177" s="30"/>
      <c r="D1177" s="30"/>
      <c r="G1177" s="440"/>
      <c r="H1177" s="53"/>
      <c r="I1177" s="53"/>
      <c r="J1177" s="53"/>
      <c r="L1177" s="405"/>
      <c r="M1177" s="361"/>
      <c r="N1177" s="53"/>
      <c r="O1177" s="54"/>
      <c r="P1177" s="54"/>
      <c r="Q1177" s="54"/>
      <c r="R1177" s="54"/>
      <c r="S1177" s="54"/>
    </row>
    <row r="1178" spans="1:19" s="56" customFormat="1" ht="6.75" customHeight="1">
      <c r="A1178" s="55"/>
      <c r="B1178" s="344"/>
      <c r="C1178" s="344"/>
      <c r="D1178" s="344"/>
      <c r="G1178" s="532"/>
      <c r="H1178" s="532"/>
      <c r="I1178" s="532"/>
      <c r="J1178" s="532"/>
      <c r="K1178" s="532"/>
      <c r="L1178" s="532"/>
      <c r="M1178" s="362"/>
      <c r="N1178" s="363"/>
    </row>
    <row r="1179" spans="1:19" s="8" customFormat="1" ht="15.75">
      <c r="A1179" s="513" t="s">
        <v>73</v>
      </c>
      <c r="B1179" s="533"/>
      <c r="C1179" s="513"/>
      <c r="D1179" s="418"/>
      <c r="E1179" s="513" t="s">
        <v>122</v>
      </c>
      <c r="F1179" s="513"/>
      <c r="G1179" s="513"/>
      <c r="H1179" s="513"/>
      <c r="I1179" s="515" t="s">
        <v>123</v>
      </c>
      <c r="J1179" s="515"/>
      <c r="K1179" s="515"/>
      <c r="L1179" s="515"/>
      <c r="M1179" s="364"/>
      <c r="N1179" s="365"/>
    </row>
    <row r="1180" spans="1:19" s="8" customFormat="1" ht="15.75">
      <c r="A1180" s="57"/>
      <c r="B1180" s="345"/>
      <c r="C1180" s="433"/>
      <c r="D1180" s="433"/>
      <c r="E1180" s="58"/>
      <c r="F1180" s="58"/>
      <c r="G1180" s="433"/>
      <c r="H1180" s="58"/>
      <c r="I1180" s="58"/>
      <c r="J1180" s="58"/>
      <c r="K1180" s="59"/>
      <c r="L1180" s="399"/>
      <c r="M1180" s="364"/>
      <c r="N1180" s="365"/>
    </row>
    <row r="1181" spans="1:19" s="8" customFormat="1" ht="15.75">
      <c r="A1181" s="57"/>
      <c r="B1181" s="345"/>
      <c r="C1181" s="433"/>
      <c r="D1181" s="433"/>
      <c r="E1181" s="58"/>
      <c r="F1181" s="58"/>
      <c r="G1181" s="433"/>
      <c r="H1181" s="58"/>
      <c r="I1181" s="58"/>
      <c r="J1181" s="58"/>
      <c r="K1181" s="59"/>
      <c r="L1181" s="399"/>
      <c r="M1181" s="364"/>
      <c r="N1181" s="365"/>
    </row>
    <row r="1182" spans="1:19" s="8" customFormat="1" ht="15.75">
      <c r="A1182" s="423"/>
      <c r="B1182" s="30"/>
      <c r="C1182" s="30"/>
      <c r="D1182" s="30"/>
      <c r="E1182" s="153"/>
      <c r="F1182" s="153"/>
      <c r="G1182" s="30"/>
      <c r="H1182" s="153"/>
      <c r="I1182" s="153"/>
      <c r="J1182" s="153"/>
      <c r="L1182" s="399"/>
      <c r="M1182" s="364"/>
      <c r="N1182" s="365"/>
    </row>
    <row r="1183" spans="1:19" s="8" customFormat="1" ht="15.75">
      <c r="A1183" s="423"/>
      <c r="B1183" s="30"/>
      <c r="C1183" s="30"/>
      <c r="D1183" s="30"/>
      <c r="E1183" s="153"/>
      <c r="F1183" s="153"/>
      <c r="G1183" s="30"/>
      <c r="H1183" s="153"/>
      <c r="I1183" s="153"/>
      <c r="J1183" s="153"/>
      <c r="L1183" s="399"/>
      <c r="M1183" s="364"/>
      <c r="N1183" s="365"/>
    </row>
    <row r="1184" spans="1:19" s="8" customFormat="1" ht="15.75">
      <c r="A1184" s="515"/>
      <c r="B1184" s="531"/>
      <c r="C1184" s="515"/>
      <c r="D1184" s="420"/>
      <c r="E1184" s="515" t="s">
        <v>107</v>
      </c>
      <c r="F1184" s="515"/>
      <c r="G1184" s="515"/>
      <c r="H1184" s="515"/>
      <c r="I1184" s="153"/>
      <c r="J1184" s="153"/>
      <c r="L1184" s="399"/>
      <c r="M1184" s="364"/>
      <c r="N1184" s="365"/>
    </row>
    <row r="1186" spans="1:23" s="38" customFormat="1" ht="24" customHeight="1">
      <c r="A1186" s="154"/>
      <c r="B1186" s="342">
        <v>2226251611</v>
      </c>
      <c r="C1186" s="123" t="s">
        <v>1070</v>
      </c>
      <c r="D1186" s="124" t="s">
        <v>1105</v>
      </c>
      <c r="E1186" s="443" t="s">
        <v>1090</v>
      </c>
      <c r="F1186" s="199">
        <v>34934</v>
      </c>
      <c r="G1186" s="474" t="s">
        <v>974</v>
      </c>
      <c r="H1186" s="394"/>
      <c r="I1186" s="121">
        <v>77</v>
      </c>
      <c r="J1186" s="32">
        <f t="shared" ref="J1186:J1195" si="113">I1186</f>
        <v>77</v>
      </c>
      <c r="K1186" s="33" t="str">
        <f t="shared" ref="K1186:K1195" si="114">IF(J1186&gt;=90,"X SẮC",IF(J1186&gt;=80,"TỐT",IF(J1186&gt;=65,"KHÁ",IF(J1186&gt;=50,"T. BÌNH",IF(J1186&gt;=35,"YẾU","KÉM")))))</f>
        <v>KHÁ</v>
      </c>
      <c r="L1186" s="467"/>
      <c r="M1186" s="376" t="s">
        <v>1348</v>
      </c>
      <c r="N1186" s="377"/>
      <c r="O1186" s="288"/>
      <c r="P1186" s="25"/>
      <c r="Q1186" s="25"/>
      <c r="R1186" s="25"/>
      <c r="S1186" s="25"/>
      <c r="T1186" s="25"/>
      <c r="U1186" s="25"/>
      <c r="V1186" s="25"/>
      <c r="W1186" s="25"/>
    </row>
    <row r="1187" spans="1:23" s="38" customFormat="1" ht="24" customHeight="1">
      <c r="A1187" s="154"/>
      <c r="B1187" s="342">
        <v>2226261612</v>
      </c>
      <c r="C1187" s="123" t="s">
        <v>1150</v>
      </c>
      <c r="D1187" s="124" t="s">
        <v>1321</v>
      </c>
      <c r="E1187" s="443" t="s">
        <v>1285</v>
      </c>
      <c r="F1187" s="199">
        <v>34167</v>
      </c>
      <c r="G1187" s="474" t="s">
        <v>974</v>
      </c>
      <c r="H1187" s="394"/>
      <c r="I1187" s="121">
        <v>0</v>
      </c>
      <c r="J1187" s="32">
        <f t="shared" si="113"/>
        <v>0</v>
      </c>
      <c r="K1187" s="33" t="str">
        <f t="shared" si="114"/>
        <v>KÉM</v>
      </c>
      <c r="L1187" s="483" t="s">
        <v>1652</v>
      </c>
      <c r="M1187" s="376" t="s">
        <v>1348</v>
      </c>
      <c r="N1187" s="377"/>
      <c r="O1187" s="288"/>
      <c r="P1187" s="25"/>
      <c r="Q1187" s="25"/>
      <c r="R1187" s="25"/>
      <c r="S1187" s="25"/>
      <c r="T1187" s="25"/>
      <c r="U1187" s="25"/>
      <c r="V1187" s="25"/>
      <c r="W1187" s="25"/>
    </row>
    <row r="1188" spans="1:23" s="38" customFormat="1" ht="24" customHeight="1">
      <c r="A1188" s="154"/>
      <c r="B1188" s="342">
        <v>2226261613</v>
      </c>
      <c r="C1188" s="123" t="s">
        <v>1030</v>
      </c>
      <c r="D1188" s="124" t="s">
        <v>1047</v>
      </c>
      <c r="E1188" s="443" t="s">
        <v>981</v>
      </c>
      <c r="F1188" s="199">
        <v>34378</v>
      </c>
      <c r="G1188" s="474" t="s">
        <v>974</v>
      </c>
      <c r="H1188" s="394"/>
      <c r="I1188" s="121">
        <v>80</v>
      </c>
      <c r="J1188" s="32">
        <f t="shared" si="113"/>
        <v>80</v>
      </c>
      <c r="K1188" s="33" t="str">
        <f t="shared" si="114"/>
        <v>TỐT</v>
      </c>
      <c r="L1188" s="349"/>
      <c r="M1188" s="376" t="s">
        <v>1348</v>
      </c>
      <c r="N1188" s="377"/>
      <c r="O1188" s="288"/>
      <c r="P1188" s="25"/>
      <c r="Q1188" s="25"/>
      <c r="R1188" s="25"/>
      <c r="S1188" s="25"/>
      <c r="T1188" s="25"/>
      <c r="U1188" s="25"/>
      <c r="V1188" s="25"/>
      <c r="W1188" s="25"/>
    </row>
    <row r="1189" spans="1:23" s="38" customFormat="1" ht="24" customHeight="1">
      <c r="A1189" s="154"/>
      <c r="B1189" s="342">
        <v>2226261614</v>
      </c>
      <c r="C1189" s="123" t="s">
        <v>997</v>
      </c>
      <c r="D1189" s="124" t="s">
        <v>1058</v>
      </c>
      <c r="E1189" s="443" t="s">
        <v>1021</v>
      </c>
      <c r="F1189" s="199">
        <v>33149</v>
      </c>
      <c r="G1189" s="474" t="s">
        <v>974</v>
      </c>
      <c r="H1189" s="394"/>
      <c r="I1189" s="121">
        <v>79</v>
      </c>
      <c r="J1189" s="32">
        <f t="shared" si="113"/>
        <v>79</v>
      </c>
      <c r="K1189" s="33" t="str">
        <f t="shared" si="114"/>
        <v>KHÁ</v>
      </c>
      <c r="L1189" s="467"/>
      <c r="M1189" s="376" t="s">
        <v>1348</v>
      </c>
      <c r="N1189" s="377"/>
      <c r="O1189" s="288"/>
      <c r="P1189" s="25"/>
      <c r="Q1189" s="25"/>
      <c r="R1189" s="25"/>
      <c r="S1189" s="25"/>
      <c r="T1189" s="25"/>
      <c r="U1189" s="25"/>
      <c r="V1189" s="25"/>
      <c r="W1189" s="25"/>
    </row>
    <row r="1190" spans="1:23" s="38" customFormat="1" ht="24" customHeight="1">
      <c r="A1190" s="154"/>
      <c r="B1190" s="342">
        <v>2226261615</v>
      </c>
      <c r="C1190" s="123" t="s">
        <v>999</v>
      </c>
      <c r="D1190" s="124" t="s">
        <v>1183</v>
      </c>
      <c r="E1190" s="443" t="s">
        <v>1025</v>
      </c>
      <c r="F1190" s="199">
        <v>34153</v>
      </c>
      <c r="G1190" s="474" t="s">
        <v>974</v>
      </c>
      <c r="H1190" s="394"/>
      <c r="I1190" s="121">
        <v>0</v>
      </c>
      <c r="J1190" s="32">
        <f t="shared" si="113"/>
        <v>0</v>
      </c>
      <c r="K1190" s="33" t="str">
        <f t="shared" si="114"/>
        <v>KÉM</v>
      </c>
      <c r="L1190" s="483" t="s">
        <v>1652</v>
      </c>
      <c r="M1190" s="376" t="s">
        <v>1348</v>
      </c>
      <c r="N1190" s="377"/>
      <c r="O1190" s="288"/>
      <c r="P1190" s="25"/>
      <c r="Q1190" s="25"/>
      <c r="R1190" s="25"/>
      <c r="S1190" s="25"/>
      <c r="T1190" s="25"/>
      <c r="U1190" s="25"/>
      <c r="V1190" s="25"/>
      <c r="W1190" s="25"/>
    </row>
    <row r="1191" spans="1:23" s="38" customFormat="1" ht="24" customHeight="1">
      <c r="A1191" s="154"/>
      <c r="B1191" s="342">
        <v>2226261616</v>
      </c>
      <c r="C1191" s="123" t="s">
        <v>1046</v>
      </c>
      <c r="D1191" s="124" t="s">
        <v>1194</v>
      </c>
      <c r="E1191" s="443" t="s">
        <v>1324</v>
      </c>
      <c r="F1191" s="199">
        <v>34880</v>
      </c>
      <c r="G1191" s="474" t="s">
        <v>974</v>
      </c>
      <c r="H1191" s="394"/>
      <c r="I1191" s="121">
        <v>90</v>
      </c>
      <c r="J1191" s="32">
        <f t="shared" si="113"/>
        <v>90</v>
      </c>
      <c r="K1191" s="33" t="str">
        <f t="shared" si="114"/>
        <v>X SẮC</v>
      </c>
      <c r="L1191" s="349"/>
      <c r="M1191" s="376" t="s">
        <v>1348</v>
      </c>
      <c r="N1191" s="377"/>
      <c r="O1191" s="288"/>
      <c r="P1191" s="25"/>
      <c r="Q1191" s="25"/>
      <c r="R1191" s="25"/>
      <c r="S1191" s="25"/>
      <c r="T1191" s="25"/>
      <c r="U1191" s="25"/>
      <c r="V1191" s="25"/>
      <c r="W1191" s="25"/>
    </row>
    <row r="1192" spans="1:23" s="38" customFormat="1" ht="24" customHeight="1">
      <c r="A1192" s="154"/>
      <c r="B1192" s="342">
        <v>2226261618</v>
      </c>
      <c r="C1192" s="123" t="s">
        <v>979</v>
      </c>
      <c r="D1192" s="124" t="s">
        <v>1325</v>
      </c>
      <c r="E1192" s="443" t="s">
        <v>1067</v>
      </c>
      <c r="F1192" s="199">
        <v>35043</v>
      </c>
      <c r="G1192" s="474" t="s">
        <v>974</v>
      </c>
      <c r="H1192" s="394"/>
      <c r="I1192" s="121">
        <v>80</v>
      </c>
      <c r="J1192" s="32">
        <f t="shared" si="113"/>
        <v>80</v>
      </c>
      <c r="K1192" s="33" t="str">
        <f t="shared" si="114"/>
        <v>TỐT</v>
      </c>
      <c r="L1192" s="349"/>
      <c r="M1192" s="376" t="s">
        <v>1348</v>
      </c>
      <c r="N1192" s="377"/>
      <c r="O1192" s="288"/>
      <c r="P1192" s="25"/>
      <c r="Q1192" s="25"/>
      <c r="R1192" s="25"/>
      <c r="S1192" s="25"/>
      <c r="T1192" s="25"/>
      <c r="U1192" s="25"/>
      <c r="V1192" s="25"/>
      <c r="W1192" s="25"/>
    </row>
    <row r="1193" spans="1:23" s="38" customFormat="1" ht="24" customHeight="1">
      <c r="A1193" s="154"/>
      <c r="B1193" s="342">
        <v>2226261619</v>
      </c>
      <c r="C1193" s="123" t="s">
        <v>985</v>
      </c>
      <c r="D1193" s="124" t="s">
        <v>1022</v>
      </c>
      <c r="E1193" s="443" t="s">
        <v>1068</v>
      </c>
      <c r="F1193" s="199">
        <v>33845</v>
      </c>
      <c r="G1193" s="474" t="s">
        <v>974</v>
      </c>
      <c r="H1193" s="394"/>
      <c r="I1193" s="121">
        <v>77</v>
      </c>
      <c r="J1193" s="32">
        <f t="shared" si="113"/>
        <v>77</v>
      </c>
      <c r="K1193" s="33" t="str">
        <f t="shared" si="114"/>
        <v>KHÁ</v>
      </c>
      <c r="L1193" s="349"/>
      <c r="M1193" s="376" t="s">
        <v>1348</v>
      </c>
      <c r="N1193" s="377"/>
      <c r="O1193" s="288"/>
      <c r="P1193" s="25"/>
      <c r="Q1193" s="25"/>
      <c r="R1193" s="25"/>
      <c r="S1193" s="25"/>
      <c r="T1193" s="25"/>
      <c r="U1193" s="25"/>
      <c r="V1193" s="25"/>
      <c r="W1193" s="25"/>
    </row>
    <row r="1194" spans="1:23" s="38" customFormat="1" ht="24" customHeight="1">
      <c r="A1194" s="154"/>
      <c r="B1194" s="342">
        <v>2226261620</v>
      </c>
      <c r="C1194" s="123" t="s">
        <v>1016</v>
      </c>
      <c r="D1194" s="124" t="s">
        <v>1326</v>
      </c>
      <c r="E1194" s="443" t="s">
        <v>1091</v>
      </c>
      <c r="F1194" s="199">
        <v>34101</v>
      </c>
      <c r="G1194" s="474" t="s">
        <v>974</v>
      </c>
      <c r="H1194" s="394"/>
      <c r="I1194" s="121">
        <v>79</v>
      </c>
      <c r="J1194" s="32">
        <f t="shared" si="113"/>
        <v>79</v>
      </c>
      <c r="K1194" s="33" t="str">
        <f t="shared" si="114"/>
        <v>KHÁ</v>
      </c>
      <c r="L1194" s="349"/>
      <c r="M1194" s="376" t="s">
        <v>1348</v>
      </c>
      <c r="N1194" s="377"/>
      <c r="O1194" s="288"/>
      <c r="P1194" s="25"/>
      <c r="Q1194" s="25"/>
      <c r="R1194" s="25"/>
      <c r="S1194" s="25"/>
      <c r="T1194" s="25"/>
      <c r="U1194" s="25"/>
      <c r="V1194" s="25"/>
      <c r="W1194" s="25"/>
    </row>
    <row r="1195" spans="1:23" s="38" customFormat="1" ht="24" customHeight="1">
      <c r="A1195" s="154"/>
      <c r="B1195" s="342">
        <v>2227261617</v>
      </c>
      <c r="C1195" s="123" t="s">
        <v>990</v>
      </c>
      <c r="D1195" s="124" t="s">
        <v>1138</v>
      </c>
      <c r="E1195" s="443" t="s">
        <v>1200</v>
      </c>
      <c r="F1195" s="199">
        <v>34627</v>
      </c>
      <c r="G1195" s="474" t="s">
        <v>974</v>
      </c>
      <c r="H1195" s="394"/>
      <c r="I1195" s="121">
        <v>77</v>
      </c>
      <c r="J1195" s="32">
        <f t="shared" si="113"/>
        <v>77</v>
      </c>
      <c r="K1195" s="33" t="str">
        <f t="shared" si="114"/>
        <v>KHÁ</v>
      </c>
      <c r="L1195" s="349"/>
      <c r="M1195" s="376" t="s">
        <v>1348</v>
      </c>
      <c r="N1195" s="377"/>
      <c r="O1195" s="288"/>
      <c r="P1195" s="25"/>
      <c r="Q1195" s="25"/>
      <c r="R1195" s="25"/>
      <c r="S1195" s="25"/>
      <c r="T1195" s="25"/>
      <c r="U1195" s="25"/>
      <c r="V1195" s="25"/>
      <c r="W1195" s="25"/>
    </row>
    <row r="1196" spans="1:23" s="38" customFormat="1" ht="24" customHeight="1">
      <c r="A1196" s="154"/>
      <c r="B1196" s="342">
        <v>2226251606</v>
      </c>
      <c r="C1196" s="123" t="s">
        <v>979</v>
      </c>
      <c r="D1196" s="124" t="s">
        <v>1128</v>
      </c>
      <c r="E1196" s="443" t="s">
        <v>998</v>
      </c>
      <c r="F1196" s="199">
        <v>30229</v>
      </c>
      <c r="G1196" s="474" t="s">
        <v>975</v>
      </c>
      <c r="H1196" s="394"/>
      <c r="I1196" s="121">
        <v>77</v>
      </c>
      <c r="J1196" s="32">
        <f t="shared" ref="J1196:J1197" si="115">I1196</f>
        <v>77</v>
      </c>
      <c r="K1196" s="33" t="str">
        <f t="shared" ref="K1196:K1197" si="116">IF(J1196&gt;=90,"X SẮC",IF(J1196&gt;=80,"TỐT",IF(J1196&gt;=65,"KHÁ",IF(J1196&gt;=50,"T. BÌNH",IF(J1196&gt;=35,"YẾU","KÉM")))))</f>
        <v>KHÁ</v>
      </c>
      <c r="L1196" s="349"/>
      <c r="M1196" s="376" t="s">
        <v>1348</v>
      </c>
      <c r="N1196" s="377"/>
      <c r="O1196" s="288"/>
      <c r="P1196" s="25"/>
      <c r="Q1196" s="25"/>
      <c r="R1196" s="25"/>
      <c r="S1196" s="25"/>
      <c r="T1196" s="25"/>
      <c r="U1196" s="25"/>
      <c r="V1196" s="25"/>
      <c r="W1196" s="25"/>
    </row>
    <row r="1197" spans="1:23" s="38" customFormat="1" ht="24" customHeight="1">
      <c r="A1197" s="154"/>
      <c r="B1197" s="342">
        <v>2226261608</v>
      </c>
      <c r="C1197" s="123" t="s">
        <v>1010</v>
      </c>
      <c r="D1197" s="124" t="s">
        <v>1305</v>
      </c>
      <c r="E1197" s="443" t="s">
        <v>1056</v>
      </c>
      <c r="F1197" s="199">
        <v>33985</v>
      </c>
      <c r="G1197" s="474" t="s">
        <v>975</v>
      </c>
      <c r="H1197" s="394"/>
      <c r="I1197" s="121">
        <v>77</v>
      </c>
      <c r="J1197" s="32">
        <f t="shared" si="115"/>
        <v>77</v>
      </c>
      <c r="K1197" s="33" t="str">
        <f t="shared" si="116"/>
        <v>KHÁ</v>
      </c>
      <c r="L1197" s="349"/>
      <c r="M1197" s="376" t="s">
        <v>1348</v>
      </c>
      <c r="N1197" s="377"/>
      <c r="O1197" s="288"/>
      <c r="P1197" s="25"/>
      <c r="Q1197" s="25"/>
      <c r="R1197" s="25"/>
      <c r="S1197" s="25"/>
      <c r="T1197" s="25"/>
      <c r="U1197" s="25"/>
      <c r="V1197" s="25"/>
      <c r="W1197" s="25"/>
    </row>
    <row r="1198" spans="1:23" s="38" customFormat="1" ht="21.75" customHeight="1">
      <c r="A1198" s="375"/>
      <c r="B1198" s="375"/>
      <c r="C1198" s="375"/>
      <c r="D1198" s="375"/>
      <c r="E1198" s="375"/>
      <c r="F1198" s="375"/>
      <c r="G1198" s="471"/>
      <c r="H1198" s="375"/>
      <c r="I1198" s="375"/>
      <c r="J1198" s="375"/>
      <c r="K1198" s="375"/>
      <c r="L1198" s="375"/>
      <c r="M1198" s="375"/>
      <c r="N1198" s="450"/>
      <c r="O1198" s="155"/>
    </row>
    <row r="1199" spans="1:23">
      <c r="A1199" s="44"/>
      <c r="B1199" s="41"/>
      <c r="C1199" s="43"/>
      <c r="D1199" s="43"/>
      <c r="E1199" s="440"/>
      <c r="F1199" s="46"/>
      <c r="J1199" s="540" t="s">
        <v>117</v>
      </c>
      <c r="K1199" s="541"/>
      <c r="L1199" s="542"/>
      <c r="M1199" s="352"/>
      <c r="N1199" s="360"/>
      <c r="O1199" s="47"/>
      <c r="P1199" s="47"/>
      <c r="Q1199" s="47"/>
      <c r="R1199" s="47"/>
      <c r="S1199" s="47"/>
    </row>
    <row r="1200" spans="1:23">
      <c r="A1200" s="44"/>
      <c r="B1200" s="41"/>
      <c r="C1200" s="43"/>
      <c r="D1200" s="43"/>
      <c r="E1200" s="421"/>
      <c r="F1200" s="41"/>
      <c r="J1200" s="459" t="s">
        <v>118</v>
      </c>
      <c r="K1200" s="48" t="s">
        <v>99</v>
      </c>
      <c r="L1200" s="48" t="s">
        <v>119</v>
      </c>
      <c r="M1200" s="352"/>
      <c r="N1200" s="360"/>
      <c r="O1200" s="47"/>
      <c r="P1200" s="47"/>
      <c r="Q1200" s="47"/>
      <c r="R1200" s="47"/>
      <c r="S1200" s="47"/>
    </row>
    <row r="1201" spans="1:23" ht="21" customHeight="1">
      <c r="A1201" s="516" t="s">
        <v>120</v>
      </c>
      <c r="B1201" s="536"/>
      <c r="C1201" s="516"/>
      <c r="D1201" s="421"/>
      <c r="E1201" s="49"/>
      <c r="F1201" s="41"/>
      <c r="J1201" s="459" t="s">
        <v>83</v>
      </c>
      <c r="K1201" s="31">
        <f t="shared" ref="K1201:K1206" si="117">COUNTIF($K$141:$K$261,J1201)</f>
        <v>24</v>
      </c>
      <c r="L1201" s="404">
        <f t="shared" ref="L1201:L1207" si="118">K1201/$K$303</f>
        <v>0.15789473684210525</v>
      </c>
      <c r="M1201" s="352"/>
      <c r="N1201" s="353"/>
      <c r="O1201" s="26"/>
      <c r="P1201" s="26"/>
      <c r="Q1201" s="26"/>
      <c r="R1201" s="26"/>
      <c r="S1201" s="26"/>
    </row>
    <row r="1202" spans="1:23" ht="15.75" customHeight="1">
      <c r="A1202" s="44"/>
      <c r="B1202" s="41"/>
      <c r="C1202" s="43"/>
      <c r="D1202" s="43"/>
      <c r="E1202" s="421"/>
      <c r="F1202" s="41"/>
      <c r="J1202" s="459" t="s">
        <v>84</v>
      </c>
      <c r="K1202" s="31">
        <f t="shared" si="117"/>
        <v>80</v>
      </c>
      <c r="L1202" s="404">
        <f t="shared" si="118"/>
        <v>0.52631578947368418</v>
      </c>
      <c r="M1202" s="352"/>
      <c r="N1202" s="353"/>
      <c r="O1202" s="26"/>
      <c r="P1202" s="26"/>
      <c r="Q1202" s="26"/>
      <c r="R1202" s="26"/>
      <c r="S1202" s="26"/>
    </row>
    <row r="1203" spans="1:23" ht="15.75" customHeight="1">
      <c r="A1203" s="44"/>
      <c r="B1203" s="41"/>
      <c r="C1203" s="43"/>
      <c r="D1203" s="43"/>
      <c r="E1203" s="421"/>
      <c r="F1203" s="41"/>
      <c r="J1203" s="459" t="s">
        <v>85</v>
      </c>
      <c r="K1203" s="31">
        <f t="shared" si="117"/>
        <v>11</v>
      </c>
      <c r="L1203" s="404">
        <f t="shared" si="118"/>
        <v>7.2368421052631582E-2</v>
      </c>
      <c r="M1203" s="352"/>
      <c r="N1203" s="353"/>
      <c r="O1203" s="26"/>
      <c r="P1203" s="26"/>
      <c r="Q1203" s="26"/>
      <c r="R1203" s="26"/>
      <c r="S1203" s="26"/>
    </row>
    <row r="1204" spans="1:23" ht="15.75" customHeight="1">
      <c r="A1204" s="44"/>
      <c r="B1204" s="41"/>
      <c r="C1204" s="43"/>
      <c r="D1204" s="43"/>
      <c r="E1204" s="421"/>
      <c r="F1204" s="41"/>
      <c r="J1204" s="459" t="s">
        <v>86</v>
      </c>
      <c r="K1204" s="31">
        <f t="shared" si="117"/>
        <v>0</v>
      </c>
      <c r="L1204" s="404">
        <f t="shared" si="118"/>
        <v>0</v>
      </c>
      <c r="M1204" s="352"/>
      <c r="N1204" s="353"/>
      <c r="O1204" s="26"/>
      <c r="P1204" s="26"/>
      <c r="Q1204" s="26"/>
      <c r="R1204" s="26"/>
      <c r="S1204" s="26"/>
    </row>
    <row r="1205" spans="1:23" ht="15.75" customHeight="1">
      <c r="A1205" s="44"/>
      <c r="B1205" s="41"/>
      <c r="C1205" s="43"/>
      <c r="D1205" s="43"/>
      <c r="E1205" s="421"/>
      <c r="F1205" s="41"/>
      <c r="J1205" s="459" t="s">
        <v>87</v>
      </c>
      <c r="K1205" s="31">
        <f t="shared" si="117"/>
        <v>3</v>
      </c>
      <c r="L1205" s="404">
        <f t="shared" si="118"/>
        <v>1.9736842105263157E-2</v>
      </c>
      <c r="M1205" s="352"/>
      <c r="N1205" s="353"/>
      <c r="O1205" s="26"/>
      <c r="P1205" s="26"/>
      <c r="Q1205" s="26"/>
      <c r="R1205" s="26"/>
      <c r="S1205" s="26"/>
    </row>
    <row r="1206" spans="1:23" ht="21" customHeight="1">
      <c r="A1206" s="531" t="s">
        <v>127</v>
      </c>
      <c r="B1206" s="531"/>
      <c r="C1206" s="531"/>
      <c r="D1206" s="420"/>
      <c r="E1206" s="51"/>
      <c r="F1206" s="51"/>
      <c r="J1206" s="459" t="s">
        <v>88</v>
      </c>
      <c r="K1206" s="31">
        <f t="shared" si="117"/>
        <v>3</v>
      </c>
      <c r="L1206" s="404">
        <f t="shared" si="118"/>
        <v>1.9736842105263157E-2</v>
      </c>
      <c r="M1206" s="352"/>
      <c r="N1206" s="353"/>
      <c r="O1206" s="26"/>
      <c r="P1206" s="26"/>
      <c r="Q1206" s="26"/>
      <c r="R1206" s="26"/>
      <c r="S1206" s="26"/>
    </row>
    <row r="1207" spans="1:23" ht="15.75" customHeight="1">
      <c r="A1207" s="44"/>
      <c r="B1207" s="41"/>
      <c r="C1207" s="43"/>
      <c r="D1207" s="43"/>
      <c r="E1207" s="421"/>
      <c r="F1207" s="41"/>
      <c r="J1207" s="152" t="s">
        <v>121</v>
      </c>
      <c r="K1207" s="31">
        <f>SUM(K1201:K1206)</f>
        <v>121</v>
      </c>
      <c r="L1207" s="404">
        <f t="shared" si="118"/>
        <v>0.79605263157894735</v>
      </c>
      <c r="M1207" s="352"/>
      <c r="N1207" s="353"/>
      <c r="O1207" s="26"/>
      <c r="P1207" s="26"/>
      <c r="Q1207" s="26"/>
      <c r="R1207" s="26"/>
      <c r="S1207" s="26"/>
    </row>
    <row r="1208" spans="1:23" s="52" customFormat="1" ht="5.25" customHeight="1">
      <c r="A1208" s="417"/>
      <c r="B1208" s="42"/>
      <c r="C1208" s="30"/>
      <c r="D1208" s="30"/>
      <c r="G1208" s="440"/>
      <c r="H1208" s="53"/>
      <c r="I1208" s="53"/>
      <c r="J1208" s="53"/>
      <c r="L1208" s="405"/>
      <c r="M1208" s="361"/>
      <c r="N1208" s="53"/>
      <c r="O1208" s="54"/>
      <c r="P1208" s="54"/>
      <c r="Q1208" s="54"/>
      <c r="R1208" s="54"/>
      <c r="S1208" s="54"/>
    </row>
    <row r="1209" spans="1:23" s="56" customFormat="1" ht="6.75" customHeight="1">
      <c r="A1209" s="55"/>
      <c r="B1209" s="344"/>
      <c r="C1209" s="344"/>
      <c r="D1209" s="344"/>
      <c r="G1209" s="532"/>
      <c r="H1209" s="532"/>
      <c r="I1209" s="532"/>
      <c r="J1209" s="532"/>
      <c r="K1209" s="532"/>
      <c r="L1209" s="532"/>
      <c r="M1209" s="362"/>
      <c r="N1209" s="363"/>
    </row>
    <row r="1210" spans="1:23" s="8" customFormat="1" ht="15.75">
      <c r="A1210" s="513" t="s">
        <v>73</v>
      </c>
      <c r="B1210" s="533"/>
      <c r="C1210" s="513"/>
      <c r="D1210" s="418"/>
      <c r="E1210" s="513" t="s">
        <v>122</v>
      </c>
      <c r="F1210" s="513"/>
      <c r="G1210" s="513"/>
      <c r="H1210" s="513"/>
      <c r="I1210" s="515" t="s">
        <v>123</v>
      </c>
      <c r="J1210" s="515"/>
      <c r="K1210" s="515"/>
      <c r="L1210" s="515"/>
      <c r="M1210" s="364"/>
      <c r="N1210" s="365"/>
    </row>
    <row r="1211" spans="1:23" s="8" customFormat="1" ht="15.75">
      <c r="A1211" s="57"/>
      <c r="B1211" s="345"/>
      <c r="C1211" s="433"/>
      <c r="D1211" s="433"/>
      <c r="E1211" s="58"/>
      <c r="F1211" s="58"/>
      <c r="G1211" s="433"/>
      <c r="H1211" s="58"/>
      <c r="I1211" s="58"/>
      <c r="J1211" s="58"/>
      <c r="K1211" s="59"/>
      <c r="L1211" s="399"/>
      <c r="M1211" s="364"/>
      <c r="N1211" s="365"/>
    </row>
    <row r="1212" spans="1:23" s="8" customFormat="1" ht="15.75">
      <c r="A1212" s="57"/>
      <c r="B1212" s="345"/>
      <c r="C1212" s="433"/>
      <c r="D1212" s="433"/>
      <c r="E1212" s="58"/>
      <c r="F1212" s="58"/>
      <c r="G1212" s="433"/>
      <c r="H1212" s="58"/>
      <c r="I1212" s="58"/>
      <c r="J1212" s="58"/>
      <c r="K1212" s="59"/>
      <c r="L1212" s="399"/>
      <c r="M1212" s="364"/>
      <c r="N1212" s="365"/>
    </row>
    <row r="1213" spans="1:23" s="8" customFormat="1" ht="15.75">
      <c r="A1213" s="423"/>
      <c r="B1213" s="30"/>
      <c r="C1213" s="30"/>
      <c r="D1213" s="30"/>
      <c r="E1213" s="153"/>
      <c r="F1213" s="153"/>
      <c r="G1213" s="30"/>
      <c r="H1213" s="153"/>
      <c r="I1213" s="153"/>
      <c r="J1213" s="153"/>
      <c r="L1213" s="399"/>
      <c r="M1213" s="364"/>
      <c r="N1213" s="365"/>
    </row>
    <row r="1214" spans="1:23" s="8" customFormat="1" ht="15.75">
      <c r="A1214" s="423"/>
      <c r="B1214" s="30"/>
      <c r="C1214" s="30"/>
      <c r="D1214" s="30"/>
      <c r="E1214" s="153"/>
      <c r="F1214" s="153"/>
      <c r="G1214" s="30"/>
      <c r="H1214" s="153"/>
      <c r="I1214" s="153"/>
      <c r="J1214" s="153"/>
      <c r="L1214" s="399"/>
      <c r="M1214" s="364"/>
      <c r="N1214" s="365"/>
    </row>
    <row r="1215" spans="1:23" s="8" customFormat="1" ht="15.75">
      <c r="A1215" s="515"/>
      <c r="B1215" s="531"/>
      <c r="C1215" s="515"/>
      <c r="D1215" s="420"/>
      <c r="E1215" s="515" t="s">
        <v>107</v>
      </c>
      <c r="F1215" s="515"/>
      <c r="G1215" s="515"/>
      <c r="H1215" s="515"/>
      <c r="I1215" s="153"/>
      <c r="J1215" s="153"/>
      <c r="L1215" s="399"/>
      <c r="M1215" s="364"/>
      <c r="N1215" s="365"/>
    </row>
    <row r="1216" spans="1:23" s="38" customFormat="1" ht="24" customHeight="1">
      <c r="A1216" s="288"/>
      <c r="B1216" s="288"/>
      <c r="C1216" s="437"/>
      <c r="D1216" s="437"/>
      <c r="E1216" s="447"/>
      <c r="F1216" s="288"/>
      <c r="G1216" s="478"/>
      <c r="H1216" s="288"/>
      <c r="I1216" s="288"/>
      <c r="J1216" s="288"/>
      <c r="K1216" s="288"/>
      <c r="L1216" s="413"/>
      <c r="M1216" s="288"/>
      <c r="N1216" s="288"/>
      <c r="O1216" s="288"/>
      <c r="P1216" s="25"/>
      <c r="Q1216" s="25"/>
      <c r="R1216" s="25"/>
      <c r="S1216" s="25"/>
      <c r="T1216" s="25"/>
      <c r="U1216" s="25"/>
      <c r="V1216" s="25"/>
      <c r="W1216" s="25"/>
    </row>
    <row r="1217" spans="1:23" s="38" customFormat="1" ht="24" customHeight="1">
      <c r="A1217" s="154"/>
      <c r="B1217" s="342">
        <v>2226261811</v>
      </c>
      <c r="C1217" s="123" t="s">
        <v>1110</v>
      </c>
      <c r="D1217" s="124" t="s">
        <v>1038</v>
      </c>
      <c r="E1217" s="443" t="s">
        <v>1037</v>
      </c>
      <c r="F1217" s="199">
        <v>30575</v>
      </c>
      <c r="G1217" s="474" t="s">
        <v>976</v>
      </c>
      <c r="H1217" s="394"/>
      <c r="I1217" s="121">
        <v>90</v>
      </c>
      <c r="J1217" s="32">
        <f t="shared" ref="J1217:J1224" si="119">I1217</f>
        <v>90</v>
      </c>
      <c r="K1217" s="33" t="str">
        <f t="shared" ref="K1217:K1224" si="120">IF(J1217&gt;=90,"X SẮC",IF(J1217&gt;=80,"TỐT",IF(J1217&gt;=65,"KHÁ",IF(J1217&gt;=50,"T. BÌNH",IF(J1217&gt;=35,"YẾU","KÉM")))))</f>
        <v>X SẮC</v>
      </c>
      <c r="L1217" s="349"/>
      <c r="M1217" s="376" t="s">
        <v>1160</v>
      </c>
      <c r="N1217" s="377"/>
      <c r="O1217" s="288"/>
      <c r="P1217" s="25"/>
      <c r="Q1217" s="25"/>
      <c r="R1217" s="25"/>
      <c r="S1217" s="25"/>
      <c r="T1217" s="25"/>
      <c r="U1217" s="25"/>
      <c r="V1217" s="25"/>
      <c r="W1217" s="25"/>
    </row>
    <row r="1218" spans="1:23" s="38" customFormat="1" ht="24" customHeight="1">
      <c r="A1218" s="154"/>
      <c r="B1218" s="342">
        <v>2226261813</v>
      </c>
      <c r="C1218" s="123" t="s">
        <v>990</v>
      </c>
      <c r="D1218" s="124" t="s">
        <v>1022</v>
      </c>
      <c r="E1218" s="443" t="s">
        <v>1155</v>
      </c>
      <c r="F1218" s="199">
        <v>34825</v>
      </c>
      <c r="G1218" s="474" t="s">
        <v>976</v>
      </c>
      <c r="H1218" s="394"/>
      <c r="I1218" s="121">
        <v>90</v>
      </c>
      <c r="J1218" s="32">
        <f t="shared" si="119"/>
        <v>90</v>
      </c>
      <c r="K1218" s="33" t="str">
        <f t="shared" si="120"/>
        <v>X SẮC</v>
      </c>
      <c r="L1218" s="349"/>
      <c r="M1218" s="376" t="s">
        <v>1160</v>
      </c>
      <c r="N1218" s="377"/>
      <c r="O1218" s="288"/>
      <c r="P1218" s="25"/>
      <c r="Q1218" s="25"/>
      <c r="R1218" s="25"/>
      <c r="S1218" s="25"/>
      <c r="T1218" s="25"/>
      <c r="U1218" s="25"/>
      <c r="V1218" s="25"/>
      <c r="W1218" s="25"/>
    </row>
    <row r="1219" spans="1:23" s="38" customFormat="1" ht="24" customHeight="1">
      <c r="A1219" s="154"/>
      <c r="B1219" s="342">
        <v>2226261814</v>
      </c>
      <c r="C1219" s="123" t="s">
        <v>990</v>
      </c>
      <c r="D1219" s="124" t="s">
        <v>1157</v>
      </c>
      <c r="E1219" s="443" t="s">
        <v>1065</v>
      </c>
      <c r="F1219" s="199">
        <v>34598</v>
      </c>
      <c r="G1219" s="474" t="s">
        <v>976</v>
      </c>
      <c r="H1219" s="394"/>
      <c r="I1219" s="121">
        <v>90</v>
      </c>
      <c r="J1219" s="32">
        <f t="shared" si="119"/>
        <v>90</v>
      </c>
      <c r="K1219" s="33" t="str">
        <f t="shared" si="120"/>
        <v>X SẮC</v>
      </c>
      <c r="L1219" s="349"/>
      <c r="M1219" s="376" t="s">
        <v>1160</v>
      </c>
      <c r="N1219" s="377"/>
      <c r="O1219" s="288"/>
      <c r="P1219" s="25"/>
      <c r="Q1219" s="25"/>
      <c r="R1219" s="25"/>
      <c r="S1219" s="25"/>
      <c r="T1219" s="25"/>
      <c r="U1219" s="25"/>
      <c r="V1219" s="25"/>
      <c r="W1219" s="25"/>
    </row>
    <row r="1220" spans="1:23" s="38" customFormat="1" ht="24" customHeight="1">
      <c r="A1220" s="154"/>
      <c r="B1220" s="342">
        <v>2226261815</v>
      </c>
      <c r="C1220" s="123" t="s">
        <v>1116</v>
      </c>
      <c r="D1220" s="124" t="s">
        <v>1011</v>
      </c>
      <c r="E1220" s="443" t="s">
        <v>1159</v>
      </c>
      <c r="F1220" s="199">
        <v>33022</v>
      </c>
      <c r="G1220" s="474" t="s">
        <v>976</v>
      </c>
      <c r="H1220" s="394"/>
      <c r="I1220" s="121">
        <v>88</v>
      </c>
      <c r="J1220" s="32">
        <f t="shared" si="119"/>
        <v>88</v>
      </c>
      <c r="K1220" s="33" t="str">
        <f t="shared" si="120"/>
        <v>TỐT</v>
      </c>
      <c r="L1220" s="349"/>
      <c r="M1220" s="376" t="s">
        <v>1160</v>
      </c>
      <c r="N1220" s="377"/>
      <c r="O1220" s="288"/>
      <c r="P1220" s="25"/>
      <c r="Q1220" s="25"/>
      <c r="R1220" s="25"/>
      <c r="S1220" s="25"/>
      <c r="T1220" s="25"/>
      <c r="U1220" s="25"/>
      <c r="V1220" s="25"/>
      <c r="W1220" s="25"/>
    </row>
    <row r="1221" spans="1:23" s="38" customFormat="1" ht="24" customHeight="1">
      <c r="A1221" s="154"/>
      <c r="B1221" s="342">
        <v>2226261816</v>
      </c>
      <c r="C1221" s="123" t="s">
        <v>990</v>
      </c>
      <c r="D1221" s="124" t="s">
        <v>1043</v>
      </c>
      <c r="E1221" s="443" t="s">
        <v>1096</v>
      </c>
      <c r="F1221" s="199">
        <v>34792</v>
      </c>
      <c r="G1221" s="474" t="s">
        <v>976</v>
      </c>
      <c r="H1221" s="394"/>
      <c r="I1221" s="121">
        <v>90</v>
      </c>
      <c r="J1221" s="32">
        <f t="shared" si="119"/>
        <v>90</v>
      </c>
      <c r="K1221" s="33" t="str">
        <f t="shared" si="120"/>
        <v>X SẮC</v>
      </c>
      <c r="L1221" s="349"/>
      <c r="M1221" s="376" t="s">
        <v>1160</v>
      </c>
      <c r="N1221" s="377"/>
      <c r="O1221" s="288"/>
      <c r="P1221" s="25"/>
      <c r="Q1221" s="25"/>
      <c r="R1221" s="25"/>
      <c r="S1221" s="25"/>
      <c r="T1221" s="25"/>
      <c r="U1221" s="25"/>
      <c r="V1221" s="25"/>
      <c r="W1221" s="25"/>
    </row>
    <row r="1222" spans="1:23" s="38" customFormat="1" ht="24" customHeight="1">
      <c r="A1222" s="154"/>
      <c r="B1222" s="342">
        <v>2226261817</v>
      </c>
      <c r="C1222" s="123" t="s">
        <v>1032</v>
      </c>
      <c r="D1222" s="124" t="s">
        <v>1156</v>
      </c>
      <c r="E1222" s="443" t="s">
        <v>1045</v>
      </c>
      <c r="F1222" s="199">
        <v>34764</v>
      </c>
      <c r="G1222" s="474" t="s">
        <v>976</v>
      </c>
      <c r="H1222" s="394"/>
      <c r="I1222" s="121">
        <v>88</v>
      </c>
      <c r="J1222" s="32">
        <f t="shared" si="119"/>
        <v>88</v>
      </c>
      <c r="K1222" s="33" t="str">
        <f t="shared" si="120"/>
        <v>TỐT</v>
      </c>
      <c r="L1222" s="349"/>
      <c r="M1222" s="376" t="s">
        <v>1160</v>
      </c>
      <c r="N1222" s="377"/>
      <c r="O1222" s="288"/>
      <c r="P1222" s="25"/>
      <c r="Q1222" s="25"/>
      <c r="R1222" s="25"/>
      <c r="S1222" s="25"/>
      <c r="T1222" s="25"/>
      <c r="U1222" s="25"/>
      <c r="V1222" s="25"/>
      <c r="W1222" s="25"/>
    </row>
    <row r="1223" spans="1:23" s="38" customFormat="1" ht="24" customHeight="1">
      <c r="A1223" s="154"/>
      <c r="B1223" s="342">
        <v>2226261818</v>
      </c>
      <c r="C1223" s="123" t="s">
        <v>993</v>
      </c>
      <c r="D1223" s="124" t="s">
        <v>1011</v>
      </c>
      <c r="E1223" s="443" t="s">
        <v>1158</v>
      </c>
      <c r="F1223" s="199">
        <v>33734</v>
      </c>
      <c r="G1223" s="474" t="s">
        <v>976</v>
      </c>
      <c r="H1223" s="394"/>
      <c r="I1223" s="121">
        <v>90</v>
      </c>
      <c r="J1223" s="32">
        <f t="shared" si="119"/>
        <v>90</v>
      </c>
      <c r="K1223" s="33" t="str">
        <f t="shared" si="120"/>
        <v>X SẮC</v>
      </c>
      <c r="L1223" s="349"/>
      <c r="M1223" s="376" t="s">
        <v>1160</v>
      </c>
      <c r="N1223" s="377"/>
      <c r="O1223" s="288"/>
      <c r="P1223" s="25"/>
      <c r="Q1223" s="25"/>
      <c r="R1223" s="25"/>
      <c r="S1223" s="25"/>
      <c r="T1223" s="25"/>
      <c r="U1223" s="25"/>
      <c r="V1223" s="25"/>
      <c r="W1223" s="25"/>
    </row>
    <row r="1224" spans="1:23" s="38" customFormat="1" ht="24" customHeight="1">
      <c r="A1224" s="154"/>
      <c r="B1224" s="342">
        <v>2227261812</v>
      </c>
      <c r="C1224" s="123" t="s">
        <v>990</v>
      </c>
      <c r="D1224" s="124" t="s">
        <v>988</v>
      </c>
      <c r="E1224" s="443" t="s">
        <v>1138</v>
      </c>
      <c r="F1224" s="199">
        <v>34471</v>
      </c>
      <c r="G1224" s="474" t="s">
        <v>976</v>
      </c>
      <c r="H1224" s="394"/>
      <c r="I1224" s="121">
        <v>100</v>
      </c>
      <c r="J1224" s="32">
        <f t="shared" si="119"/>
        <v>100</v>
      </c>
      <c r="K1224" s="33" t="str">
        <f t="shared" si="120"/>
        <v>X SẮC</v>
      </c>
      <c r="L1224" s="349"/>
      <c r="M1224" s="376" t="s">
        <v>1160</v>
      </c>
      <c r="N1224" s="377"/>
      <c r="O1224" s="288"/>
      <c r="P1224" s="25"/>
      <c r="Q1224" s="25"/>
      <c r="R1224" s="25"/>
      <c r="S1224" s="25"/>
      <c r="T1224" s="25"/>
      <c r="U1224" s="25"/>
      <c r="V1224" s="25"/>
      <c r="W1224" s="25"/>
    </row>
    <row r="1225" spans="1:23" s="38" customFormat="1" ht="21.75" customHeight="1">
      <c r="A1225" s="375"/>
      <c r="B1225" s="375"/>
      <c r="C1225" s="375"/>
      <c r="D1225" s="375"/>
      <c r="E1225" s="375"/>
      <c r="F1225" s="375"/>
      <c r="G1225" s="471"/>
      <c r="H1225" s="375"/>
      <c r="I1225" s="375"/>
      <c r="J1225" s="375"/>
      <c r="K1225" s="375"/>
      <c r="L1225" s="375"/>
      <c r="M1225" s="375"/>
      <c r="N1225" s="450"/>
      <c r="O1225" s="155"/>
    </row>
    <row r="1226" spans="1:23">
      <c r="A1226" s="44"/>
      <c r="B1226" s="41"/>
      <c r="C1226" s="43"/>
      <c r="D1226" s="43"/>
      <c r="E1226" s="440"/>
      <c r="F1226" s="46"/>
      <c r="J1226" s="540" t="s">
        <v>117</v>
      </c>
      <c r="K1226" s="541"/>
      <c r="L1226" s="542"/>
      <c r="M1226" s="352"/>
      <c r="N1226" s="360"/>
      <c r="O1226" s="47"/>
      <c r="P1226" s="47"/>
      <c r="Q1226" s="47"/>
      <c r="R1226" s="47"/>
      <c r="S1226" s="47"/>
    </row>
    <row r="1227" spans="1:23">
      <c r="A1227" s="44"/>
      <c r="B1227" s="41"/>
      <c r="C1227" s="43"/>
      <c r="D1227" s="43"/>
      <c r="E1227" s="421"/>
      <c r="F1227" s="41"/>
      <c r="J1227" s="459" t="s">
        <v>118</v>
      </c>
      <c r="K1227" s="48" t="s">
        <v>99</v>
      </c>
      <c r="L1227" s="48" t="s">
        <v>119</v>
      </c>
      <c r="M1227" s="352"/>
      <c r="N1227" s="360"/>
      <c r="O1227" s="47"/>
      <c r="P1227" s="47"/>
      <c r="Q1227" s="47"/>
      <c r="R1227" s="47"/>
      <c r="S1227" s="47"/>
    </row>
    <row r="1228" spans="1:23" ht="21" customHeight="1">
      <c r="A1228" s="516" t="s">
        <v>120</v>
      </c>
      <c r="B1228" s="536"/>
      <c r="C1228" s="516"/>
      <c r="D1228" s="421"/>
      <c r="E1228" s="49"/>
      <c r="F1228" s="41"/>
      <c r="J1228" s="459" t="s">
        <v>83</v>
      </c>
      <c r="K1228" s="31">
        <f t="shared" ref="K1228:K1233" si="121">COUNTIF($K$141:$K$261,J1228)</f>
        <v>24</v>
      </c>
      <c r="L1228" s="404">
        <f t="shared" ref="L1228:L1234" si="122">K1228/$K$303</f>
        <v>0.15789473684210525</v>
      </c>
      <c r="M1228" s="352"/>
      <c r="N1228" s="353"/>
      <c r="O1228" s="26"/>
      <c r="P1228" s="26"/>
      <c r="Q1228" s="26"/>
      <c r="R1228" s="26"/>
      <c r="S1228" s="26"/>
    </row>
    <row r="1229" spans="1:23" ht="15.75" customHeight="1">
      <c r="A1229" s="44"/>
      <c r="B1229" s="41"/>
      <c r="C1229" s="43"/>
      <c r="D1229" s="43"/>
      <c r="E1229" s="421"/>
      <c r="F1229" s="41"/>
      <c r="J1229" s="459" t="s">
        <v>84</v>
      </c>
      <c r="K1229" s="31">
        <f t="shared" si="121"/>
        <v>80</v>
      </c>
      <c r="L1229" s="404">
        <f t="shared" si="122"/>
        <v>0.52631578947368418</v>
      </c>
      <c r="M1229" s="352"/>
      <c r="N1229" s="353"/>
      <c r="O1229" s="26"/>
      <c r="P1229" s="26"/>
      <c r="Q1229" s="26"/>
      <c r="R1229" s="26"/>
      <c r="S1229" s="26"/>
    </row>
    <row r="1230" spans="1:23" ht="15.75" customHeight="1">
      <c r="A1230" s="44"/>
      <c r="B1230" s="41"/>
      <c r="C1230" s="43"/>
      <c r="D1230" s="43"/>
      <c r="E1230" s="421"/>
      <c r="F1230" s="41"/>
      <c r="J1230" s="459" t="s">
        <v>85</v>
      </c>
      <c r="K1230" s="31">
        <f t="shared" si="121"/>
        <v>11</v>
      </c>
      <c r="L1230" s="404">
        <f t="shared" si="122"/>
        <v>7.2368421052631582E-2</v>
      </c>
      <c r="M1230" s="352"/>
      <c r="N1230" s="353"/>
      <c r="O1230" s="26"/>
      <c r="P1230" s="26"/>
      <c r="Q1230" s="26"/>
      <c r="R1230" s="26"/>
      <c r="S1230" s="26"/>
    </row>
    <row r="1231" spans="1:23" ht="15.75" customHeight="1">
      <c r="A1231" s="44"/>
      <c r="B1231" s="41"/>
      <c r="C1231" s="43"/>
      <c r="D1231" s="43"/>
      <c r="E1231" s="421"/>
      <c r="F1231" s="41"/>
      <c r="J1231" s="459" t="s">
        <v>86</v>
      </c>
      <c r="K1231" s="31">
        <f t="shared" si="121"/>
        <v>0</v>
      </c>
      <c r="L1231" s="404">
        <f t="shared" si="122"/>
        <v>0</v>
      </c>
      <c r="M1231" s="352"/>
      <c r="N1231" s="353"/>
      <c r="O1231" s="26"/>
      <c r="P1231" s="26"/>
      <c r="Q1231" s="26"/>
      <c r="R1231" s="26"/>
      <c r="S1231" s="26"/>
    </row>
    <row r="1232" spans="1:23" ht="15.75" customHeight="1">
      <c r="A1232" s="44"/>
      <c r="B1232" s="41"/>
      <c r="C1232" s="43"/>
      <c r="D1232" s="43"/>
      <c r="E1232" s="421"/>
      <c r="F1232" s="41"/>
      <c r="J1232" s="459" t="s">
        <v>87</v>
      </c>
      <c r="K1232" s="31">
        <f t="shared" si="121"/>
        <v>3</v>
      </c>
      <c r="L1232" s="404">
        <f t="shared" si="122"/>
        <v>1.9736842105263157E-2</v>
      </c>
      <c r="M1232" s="352"/>
      <c r="N1232" s="353"/>
      <c r="O1232" s="26"/>
      <c r="P1232" s="26"/>
      <c r="Q1232" s="26"/>
      <c r="R1232" s="26"/>
      <c r="S1232" s="26"/>
    </row>
    <row r="1233" spans="1:19" ht="21" customHeight="1">
      <c r="A1233" s="531" t="s">
        <v>127</v>
      </c>
      <c r="B1233" s="531"/>
      <c r="C1233" s="531"/>
      <c r="D1233" s="420"/>
      <c r="E1233" s="51"/>
      <c r="F1233" s="51"/>
      <c r="J1233" s="459" t="s">
        <v>88</v>
      </c>
      <c r="K1233" s="31">
        <f t="shared" si="121"/>
        <v>3</v>
      </c>
      <c r="L1233" s="404">
        <f t="shared" si="122"/>
        <v>1.9736842105263157E-2</v>
      </c>
      <c r="M1233" s="352"/>
      <c r="N1233" s="353"/>
      <c r="O1233" s="26"/>
      <c r="P1233" s="26"/>
      <c r="Q1233" s="26"/>
      <c r="R1233" s="26"/>
      <c r="S1233" s="26"/>
    </row>
    <row r="1234" spans="1:19" ht="15.75" customHeight="1">
      <c r="A1234" s="44"/>
      <c r="B1234" s="41"/>
      <c r="C1234" s="43"/>
      <c r="D1234" s="43"/>
      <c r="E1234" s="421"/>
      <c r="F1234" s="41"/>
      <c r="J1234" s="152" t="s">
        <v>121</v>
      </c>
      <c r="K1234" s="31">
        <f>SUM(K1228:K1233)</f>
        <v>121</v>
      </c>
      <c r="L1234" s="404">
        <f t="shared" si="122"/>
        <v>0.79605263157894735</v>
      </c>
      <c r="M1234" s="352"/>
      <c r="N1234" s="353"/>
      <c r="O1234" s="26"/>
      <c r="P1234" s="26"/>
      <c r="Q1234" s="26"/>
      <c r="R1234" s="26"/>
      <c r="S1234" s="26"/>
    </row>
    <row r="1235" spans="1:19" s="52" customFormat="1" ht="5.25" customHeight="1">
      <c r="A1235" s="417"/>
      <c r="B1235" s="42"/>
      <c r="C1235" s="30"/>
      <c r="D1235" s="30"/>
      <c r="G1235" s="440"/>
      <c r="H1235" s="53"/>
      <c r="I1235" s="53"/>
      <c r="J1235" s="53"/>
      <c r="L1235" s="405"/>
      <c r="M1235" s="361"/>
      <c r="N1235" s="53"/>
      <c r="O1235" s="54"/>
      <c r="P1235" s="54"/>
      <c r="Q1235" s="54"/>
      <c r="R1235" s="54"/>
      <c r="S1235" s="54"/>
    </row>
    <row r="1236" spans="1:19" s="56" customFormat="1" ht="6.75" customHeight="1">
      <c r="A1236" s="55"/>
      <c r="B1236" s="344"/>
      <c r="C1236" s="344"/>
      <c r="D1236" s="344"/>
      <c r="G1236" s="532"/>
      <c r="H1236" s="532"/>
      <c r="I1236" s="532"/>
      <c r="J1236" s="532"/>
      <c r="K1236" s="532"/>
      <c r="L1236" s="532"/>
      <c r="M1236" s="362"/>
      <c r="N1236" s="363"/>
    </row>
    <row r="1237" spans="1:19" s="8" customFormat="1" ht="15.75">
      <c r="A1237" s="513" t="s">
        <v>73</v>
      </c>
      <c r="B1237" s="533"/>
      <c r="C1237" s="513"/>
      <c r="D1237" s="418"/>
      <c r="E1237" s="513" t="s">
        <v>122</v>
      </c>
      <c r="F1237" s="513"/>
      <c r="G1237" s="513"/>
      <c r="H1237" s="513"/>
      <c r="I1237" s="515" t="s">
        <v>123</v>
      </c>
      <c r="J1237" s="515"/>
      <c r="K1237" s="515"/>
      <c r="L1237" s="515"/>
      <c r="M1237" s="364"/>
      <c r="N1237" s="365"/>
    </row>
    <row r="1238" spans="1:19" s="8" customFormat="1" ht="15.75">
      <c r="A1238" s="57"/>
      <c r="B1238" s="345"/>
      <c r="C1238" s="433"/>
      <c r="D1238" s="433"/>
      <c r="E1238" s="58"/>
      <c r="F1238" s="58"/>
      <c r="G1238" s="433"/>
      <c r="H1238" s="58"/>
      <c r="I1238" s="58"/>
      <c r="J1238" s="58"/>
      <c r="K1238" s="59"/>
      <c r="L1238" s="399"/>
      <c r="M1238" s="364"/>
      <c r="N1238" s="365"/>
    </row>
    <row r="1239" spans="1:19" s="8" customFormat="1" ht="15.75">
      <c r="A1239" s="57"/>
      <c r="B1239" s="345"/>
      <c r="C1239" s="433"/>
      <c r="D1239" s="433"/>
      <c r="E1239" s="58"/>
      <c r="F1239" s="58"/>
      <c r="G1239" s="433"/>
      <c r="H1239" s="58"/>
      <c r="I1239" s="58"/>
      <c r="J1239" s="58"/>
      <c r="K1239" s="59"/>
      <c r="L1239" s="399"/>
      <c r="M1239" s="364"/>
      <c r="N1239" s="365"/>
    </row>
    <row r="1240" spans="1:19" s="8" customFormat="1" ht="15.75">
      <c r="A1240" s="423"/>
      <c r="B1240" s="30"/>
      <c r="C1240" s="30"/>
      <c r="D1240" s="30"/>
      <c r="E1240" s="153"/>
      <c r="F1240" s="153"/>
      <c r="G1240" s="30"/>
      <c r="H1240" s="153"/>
      <c r="I1240" s="153"/>
      <c r="J1240" s="153"/>
      <c r="L1240" s="399"/>
      <c r="M1240" s="364"/>
      <c r="N1240" s="365"/>
    </row>
    <row r="1241" spans="1:19" s="8" customFormat="1" ht="15.75">
      <c r="A1241" s="423"/>
      <c r="B1241" s="30"/>
      <c r="C1241" s="30"/>
      <c r="D1241" s="30"/>
      <c r="E1241" s="153"/>
      <c r="F1241" s="153"/>
      <c r="G1241" s="30"/>
      <c r="H1241" s="153"/>
      <c r="I1241" s="153"/>
      <c r="J1241" s="153"/>
      <c r="L1241" s="399"/>
      <c r="M1241" s="364"/>
      <c r="N1241" s="365"/>
    </row>
    <row r="1242" spans="1:19" s="8" customFormat="1" ht="15.75">
      <c r="A1242" s="515"/>
      <c r="B1242" s="531"/>
      <c r="C1242" s="515"/>
      <c r="D1242" s="420"/>
      <c r="E1242" s="515" t="s">
        <v>107</v>
      </c>
      <c r="F1242" s="515"/>
      <c r="G1242" s="515"/>
      <c r="H1242" s="515"/>
      <c r="I1242" s="153"/>
      <c r="J1242" s="153"/>
      <c r="L1242" s="399"/>
      <c r="M1242" s="364"/>
      <c r="N1242" s="365"/>
    </row>
    <row r="1244" spans="1:19" s="252" customFormat="1" ht="21.75" customHeight="1">
      <c r="A1244" s="248" t="s">
        <v>1647</v>
      </c>
      <c r="B1244" s="346">
        <v>2020266141</v>
      </c>
      <c r="C1244" s="435" t="s">
        <v>987</v>
      </c>
      <c r="D1244" s="436" t="s">
        <v>1022</v>
      </c>
      <c r="E1244" s="448" t="s">
        <v>1024</v>
      </c>
      <c r="F1244" s="249">
        <v>35315</v>
      </c>
      <c r="G1244" s="479" t="s">
        <v>19</v>
      </c>
      <c r="H1244" s="250">
        <v>0</v>
      </c>
      <c r="I1244" s="250">
        <v>0</v>
      </c>
      <c r="J1244" s="340">
        <f t="shared" ref="J1244:J1245" si="123">(H1244+I1244)/2</f>
        <v>0</v>
      </c>
      <c r="K1244" s="339" t="str">
        <f t="shared" ref="K1244:K1245" si="124">IF(J1244&gt;=90,"X SẮC",IF(J1244&gt;=80,"TỐT",IF(J1244&gt;=65,"KHÁ",IF(J1244&gt;=50,"T. BÌNH",IF(J1244&gt;=35,"YẾU","KÉM")))))</f>
        <v>KÉM</v>
      </c>
      <c r="L1244" s="414" t="s">
        <v>1672</v>
      </c>
      <c r="M1244" s="378" t="s">
        <v>1521</v>
      </c>
      <c r="N1244" s="369"/>
      <c r="O1244" s="155" t="s">
        <v>1513</v>
      </c>
    </row>
    <row r="1245" spans="1:19" s="252" customFormat="1" ht="21.75" customHeight="1">
      <c r="A1245" s="248" t="s">
        <v>1647</v>
      </c>
      <c r="B1245" s="346">
        <v>171328817</v>
      </c>
      <c r="C1245" s="435" t="s">
        <v>990</v>
      </c>
      <c r="D1245" s="436" t="s">
        <v>986</v>
      </c>
      <c r="E1245" s="448" t="s">
        <v>1073</v>
      </c>
      <c r="F1245" s="249">
        <v>34278</v>
      </c>
      <c r="G1245" s="479" t="s">
        <v>19</v>
      </c>
      <c r="H1245" s="250">
        <v>0</v>
      </c>
      <c r="I1245" s="250">
        <v>0</v>
      </c>
      <c r="J1245" s="340">
        <f t="shared" si="123"/>
        <v>0</v>
      </c>
      <c r="K1245" s="339" t="str">
        <f t="shared" si="124"/>
        <v>KÉM</v>
      </c>
      <c r="L1245" s="414" t="s">
        <v>1502</v>
      </c>
      <c r="M1245" s="378" t="s">
        <v>1518</v>
      </c>
      <c r="N1245" s="369"/>
      <c r="O1245" s="155" t="s">
        <v>1513</v>
      </c>
    </row>
    <row r="1246" spans="1:19" s="252" customFormat="1" ht="21.75" customHeight="1">
      <c r="A1246" s="248" t="s">
        <v>1647</v>
      </c>
      <c r="B1246" s="346">
        <v>2221255288</v>
      </c>
      <c r="C1246" s="435" t="s">
        <v>1622</v>
      </c>
      <c r="D1246" s="436"/>
      <c r="E1246" s="448" t="s">
        <v>1152</v>
      </c>
      <c r="F1246" s="249">
        <v>35985</v>
      </c>
      <c r="G1246" s="479" t="s">
        <v>638</v>
      </c>
      <c r="H1246" s="250">
        <v>0</v>
      </c>
      <c r="I1246" s="250"/>
      <c r="J1246" s="340">
        <f>(H1246+I1246)/2</f>
        <v>0</v>
      </c>
      <c r="K1246" s="339" t="str">
        <f>IF(J1246&gt;=90,"X SẮC",IF(J1246&gt;=80,"TỐT",IF(J1246&gt;=65,"KHÁ",IF(J1246&gt;=50,"T. BÌNH",IF(J1246&gt;=35,"YẾU","KÉM")))))</f>
        <v>KÉM</v>
      </c>
      <c r="L1246" s="414"/>
      <c r="M1246" s="378" t="s">
        <v>1624</v>
      </c>
      <c r="N1246" s="369" t="s">
        <v>1642</v>
      </c>
      <c r="O1246" s="155"/>
      <c r="P1246" s="252" t="s">
        <v>1624</v>
      </c>
    </row>
    <row r="1247" spans="1:19" s="252" customFormat="1" ht="21.75" customHeight="1">
      <c r="A1247" s="248" t="s">
        <v>1647</v>
      </c>
      <c r="B1247" s="346">
        <v>2221624807</v>
      </c>
      <c r="C1247" s="435" t="s">
        <v>1650</v>
      </c>
      <c r="D1247" s="436" t="s">
        <v>1651</v>
      </c>
      <c r="E1247" s="448" t="s">
        <v>1110</v>
      </c>
      <c r="F1247" s="249">
        <v>36043</v>
      </c>
      <c r="G1247" s="479" t="s">
        <v>971</v>
      </c>
      <c r="H1247" s="250">
        <v>87</v>
      </c>
      <c r="I1247" s="250">
        <v>0</v>
      </c>
      <c r="J1247" s="340">
        <f>(H1247+I1247)/2</f>
        <v>43.5</v>
      </c>
      <c r="K1247" s="339" t="str">
        <f>IF(J1247&gt;=90,"X SẮC",IF(J1247&gt;=80,"TỐT",IF(J1247&gt;=65,"KHÁ",IF(J1247&gt;=50,"T. BÌNH",IF(J1247&gt;=35,"YẾU","KÉM")))))</f>
        <v>YẾU</v>
      </c>
      <c r="L1247" s="414" t="s">
        <v>1648</v>
      </c>
      <c r="M1247" s="378" t="s">
        <v>1624</v>
      </c>
      <c r="N1247" s="369" t="s">
        <v>1644</v>
      </c>
      <c r="O1247" s="155"/>
      <c r="P1247" s="252" t="s">
        <v>1624</v>
      </c>
    </row>
    <row r="1248" spans="1:19" s="252" customFormat="1" ht="21.75" customHeight="1">
      <c r="A1248" s="248" t="s">
        <v>1647</v>
      </c>
      <c r="B1248" s="346">
        <v>161326599</v>
      </c>
      <c r="C1248" s="435" t="s">
        <v>987</v>
      </c>
      <c r="D1248" s="436" t="s">
        <v>1331</v>
      </c>
      <c r="E1248" s="448" t="s">
        <v>1120</v>
      </c>
      <c r="F1248" s="249">
        <v>33839</v>
      </c>
      <c r="G1248" s="479" t="s">
        <v>1504</v>
      </c>
      <c r="H1248" s="250">
        <v>81</v>
      </c>
      <c r="I1248" s="250">
        <v>0</v>
      </c>
      <c r="J1248" s="340">
        <f>(H1248+I1248)/2</f>
        <v>40.5</v>
      </c>
      <c r="K1248" s="339" t="str">
        <f>IF(J1248&gt;=90,"X SẮC",IF(J1248&gt;=80,"TỐT",IF(J1248&gt;=65,"KHÁ",IF(J1248&gt;=50,"T. BÌNH",IF(J1248&gt;=35,"YẾU","KÉM")))))</f>
        <v>YẾU</v>
      </c>
      <c r="L1248" s="414"/>
      <c r="M1248" s="378" t="s">
        <v>1655</v>
      </c>
      <c r="N1248" s="369"/>
      <c r="O1248" s="155" t="s">
        <v>1513</v>
      </c>
      <c r="P1248" s="252" t="e">
        <f>IF(#REF!=B1248,1,0)</f>
        <v>#REF!</v>
      </c>
    </row>
    <row r="1249" spans="1:16" s="252" customFormat="1" ht="21.75" customHeight="1">
      <c r="A1249" s="248" t="s">
        <v>1647</v>
      </c>
      <c r="B1249" s="346">
        <v>171326765</v>
      </c>
      <c r="C1249" s="435" t="s">
        <v>1020</v>
      </c>
      <c r="D1249" s="436" t="s">
        <v>1143</v>
      </c>
      <c r="E1249" s="448" t="s">
        <v>1035</v>
      </c>
      <c r="F1249" s="249">
        <v>34246</v>
      </c>
      <c r="G1249" s="479" t="s">
        <v>1127</v>
      </c>
      <c r="H1249" s="250">
        <v>83</v>
      </c>
      <c r="I1249" s="250">
        <v>0</v>
      </c>
      <c r="J1249" s="340">
        <f>(H1249+I1249)/2</f>
        <v>41.5</v>
      </c>
      <c r="K1249" s="339" t="str">
        <f>IF(J1249&gt;=90,"X SẮC",IF(J1249&gt;=80,"TỐT",IF(J1249&gt;=65,"KHÁ",IF(J1249&gt;=50,"T. BÌNH",IF(J1249&gt;=35,"YẾU","KÉM")))))</f>
        <v>YẾU</v>
      </c>
      <c r="L1249" s="414"/>
      <c r="M1249" s="378" t="s">
        <v>1656</v>
      </c>
      <c r="N1249" s="369" t="s">
        <v>1145</v>
      </c>
      <c r="O1249" s="155" t="s">
        <v>1160</v>
      </c>
      <c r="P1249" s="252" t="e">
        <f>IF(#REF!=B1249,1,0)</f>
        <v>#REF!</v>
      </c>
    </row>
    <row r="1250" spans="1:16" s="252" customFormat="1" ht="21.75" customHeight="1">
      <c r="A1250" s="248" t="s">
        <v>1647</v>
      </c>
      <c r="B1250" s="346">
        <v>2120219008</v>
      </c>
      <c r="C1250" s="435" t="s">
        <v>983</v>
      </c>
      <c r="D1250" s="436" t="s">
        <v>1454</v>
      </c>
      <c r="E1250" s="448" t="s">
        <v>989</v>
      </c>
      <c r="F1250" s="249">
        <v>35761</v>
      </c>
      <c r="G1250" s="479" t="s">
        <v>27</v>
      </c>
      <c r="H1250" s="250"/>
      <c r="I1250" s="250">
        <v>0</v>
      </c>
      <c r="J1250" s="251">
        <f>(H1250+I1250)/2</f>
        <v>0</v>
      </c>
      <c r="K1250" s="250" t="str">
        <f>IF(J1250&gt;=90,"X SẮC",IF(J1250&gt;=80,"TỐT",IF(J1250&gt;=65,"KHÁ",IF(J1250&gt;=50,"T. BÌNH",IF(J1250&gt;=35,"YẾU","KÉM")))))</f>
        <v>KÉM</v>
      </c>
      <c r="L1250" s="414"/>
      <c r="M1250" s="368" t="s">
        <v>1144</v>
      </c>
      <c r="N1250" s="369" t="s">
        <v>1544</v>
      </c>
      <c r="O1250" s="155" t="s">
        <v>1457</v>
      </c>
    </row>
    <row r="1251" spans="1:16" s="252" customFormat="1" ht="21.75" customHeight="1">
      <c r="A1251" s="248" t="s">
        <v>1647</v>
      </c>
      <c r="B1251" s="346">
        <v>1810213738</v>
      </c>
      <c r="C1251" s="435" t="s">
        <v>990</v>
      </c>
      <c r="D1251" s="436" t="s">
        <v>991</v>
      </c>
      <c r="E1251" s="448" t="s">
        <v>1067</v>
      </c>
      <c r="F1251" s="249">
        <v>34616</v>
      </c>
      <c r="G1251" s="479" t="s">
        <v>32</v>
      </c>
      <c r="H1251" s="250">
        <v>90</v>
      </c>
      <c r="I1251" s="250"/>
      <c r="J1251" s="251"/>
      <c r="K1251" s="250"/>
      <c r="L1251" s="414"/>
      <c r="M1251" s="368" t="s">
        <v>1617</v>
      </c>
      <c r="N1251" s="369"/>
      <c r="O1251" s="155" t="s">
        <v>1494</v>
      </c>
    </row>
    <row r="1252" spans="1:16" s="252" customFormat="1" ht="21.75" customHeight="1">
      <c r="A1252" s="248" t="s">
        <v>1647</v>
      </c>
      <c r="B1252" s="346">
        <v>1810213928</v>
      </c>
      <c r="C1252" s="435" t="s">
        <v>990</v>
      </c>
      <c r="D1252" s="436" t="s">
        <v>1261</v>
      </c>
      <c r="E1252" s="448" t="s">
        <v>1021</v>
      </c>
      <c r="F1252" s="249">
        <v>34525</v>
      </c>
      <c r="G1252" s="479" t="s">
        <v>32</v>
      </c>
      <c r="H1252" s="250">
        <v>87</v>
      </c>
      <c r="I1252" s="250"/>
      <c r="J1252" s="251"/>
      <c r="K1252" s="250"/>
      <c r="L1252" s="414"/>
      <c r="M1252" s="368" t="s">
        <v>1617</v>
      </c>
      <c r="N1252" s="369"/>
      <c r="O1252" s="155" t="s">
        <v>1494</v>
      </c>
    </row>
    <row r="1253" spans="1:16" s="252" customFormat="1" ht="21.75" customHeight="1">
      <c r="A1253" s="248" t="s">
        <v>1647</v>
      </c>
      <c r="B1253" s="346">
        <v>1810214482</v>
      </c>
      <c r="C1253" s="435" t="s">
        <v>1052</v>
      </c>
      <c r="D1253" s="436" t="s">
        <v>1366</v>
      </c>
      <c r="E1253" s="448" t="s">
        <v>1104</v>
      </c>
      <c r="F1253" s="249">
        <v>34406</v>
      </c>
      <c r="G1253" s="479" t="s">
        <v>31</v>
      </c>
      <c r="H1253" s="250">
        <v>77</v>
      </c>
      <c r="I1253" s="250"/>
      <c r="J1253" s="251"/>
      <c r="K1253" s="250"/>
      <c r="L1253" s="414"/>
      <c r="M1253" s="368" t="s">
        <v>1617</v>
      </c>
      <c r="N1253" s="369" t="s">
        <v>1355</v>
      </c>
      <c r="O1253" s="155" t="s">
        <v>1391</v>
      </c>
    </row>
    <row r="1254" spans="1:16" s="252" customFormat="1" ht="21.75" customHeight="1">
      <c r="A1254" s="248" t="s">
        <v>1647</v>
      </c>
      <c r="B1254" s="346">
        <v>1810214490</v>
      </c>
      <c r="C1254" s="435" t="s">
        <v>979</v>
      </c>
      <c r="D1254" s="436" t="s">
        <v>1462</v>
      </c>
      <c r="E1254" s="448" t="s">
        <v>1172</v>
      </c>
      <c r="F1254" s="249">
        <v>34521</v>
      </c>
      <c r="G1254" s="479" t="s">
        <v>32</v>
      </c>
      <c r="H1254" s="250">
        <v>80</v>
      </c>
      <c r="I1254" s="250"/>
      <c r="J1254" s="251"/>
      <c r="K1254" s="250"/>
      <c r="L1254" s="414"/>
      <c r="M1254" s="368" t="s">
        <v>1617</v>
      </c>
      <c r="N1254" s="369"/>
      <c r="O1254" s="155" t="s">
        <v>1494</v>
      </c>
    </row>
    <row r="1255" spans="1:16" s="252" customFormat="1" ht="21.75" customHeight="1">
      <c r="A1255" s="248" t="s">
        <v>1647</v>
      </c>
      <c r="B1255" s="346">
        <v>1810214492</v>
      </c>
      <c r="C1255" s="435" t="s">
        <v>1015</v>
      </c>
      <c r="D1255" s="436" t="s">
        <v>1460</v>
      </c>
      <c r="E1255" s="448" t="s">
        <v>1018</v>
      </c>
      <c r="F1255" s="249">
        <v>34484</v>
      </c>
      <c r="G1255" s="479" t="s">
        <v>32</v>
      </c>
      <c r="H1255" s="250">
        <v>87</v>
      </c>
      <c r="I1255" s="250"/>
      <c r="J1255" s="251"/>
      <c r="K1255" s="250"/>
      <c r="L1255" s="414"/>
      <c r="M1255" s="368" t="s">
        <v>1617</v>
      </c>
      <c r="N1255" s="369"/>
      <c r="O1255" s="155" t="s">
        <v>1494</v>
      </c>
    </row>
    <row r="1256" spans="1:16" s="252" customFormat="1" ht="21.75" customHeight="1">
      <c r="A1256" s="248" t="s">
        <v>1647</v>
      </c>
      <c r="B1256" s="346">
        <v>1810215021</v>
      </c>
      <c r="C1256" s="435" t="s">
        <v>987</v>
      </c>
      <c r="D1256" s="436" t="s">
        <v>1353</v>
      </c>
      <c r="E1256" s="448" t="s">
        <v>1163</v>
      </c>
      <c r="F1256" s="249">
        <v>34472</v>
      </c>
      <c r="G1256" s="479" t="s">
        <v>31</v>
      </c>
      <c r="H1256" s="250">
        <v>77</v>
      </c>
      <c r="I1256" s="250"/>
      <c r="J1256" s="251"/>
      <c r="K1256" s="250"/>
      <c r="L1256" s="414"/>
      <c r="M1256" s="368" t="s">
        <v>1618</v>
      </c>
      <c r="N1256" s="369" t="s">
        <v>1355</v>
      </c>
      <c r="O1256" s="155" t="s">
        <v>1391</v>
      </c>
    </row>
    <row r="1257" spans="1:16" s="252" customFormat="1" ht="21.75" customHeight="1">
      <c r="A1257" s="248" t="s">
        <v>1647</v>
      </c>
      <c r="B1257" s="346">
        <v>1910217012</v>
      </c>
      <c r="C1257" s="435" t="s">
        <v>1046</v>
      </c>
      <c r="D1257" s="436" t="s">
        <v>1075</v>
      </c>
      <c r="E1257" s="448" t="s">
        <v>1095</v>
      </c>
      <c r="F1257" s="249">
        <v>34784</v>
      </c>
      <c r="G1257" s="479" t="s">
        <v>30</v>
      </c>
      <c r="H1257" s="250">
        <v>81</v>
      </c>
      <c r="I1257" s="250"/>
      <c r="J1257" s="251"/>
      <c r="K1257" s="250"/>
      <c r="L1257" s="414"/>
      <c r="M1257" s="368" t="s">
        <v>1617</v>
      </c>
      <c r="N1257" s="369"/>
      <c r="O1257" s="155" t="s">
        <v>1580</v>
      </c>
    </row>
    <row r="1258" spans="1:16" s="252" customFormat="1" ht="21.75" customHeight="1">
      <c r="A1258" s="248" t="s">
        <v>1647</v>
      </c>
      <c r="B1258" s="346">
        <v>2120253869</v>
      </c>
      <c r="C1258" s="435" t="s">
        <v>987</v>
      </c>
      <c r="D1258" s="436" t="s">
        <v>1047</v>
      </c>
      <c r="E1258" s="448" t="s">
        <v>1104</v>
      </c>
      <c r="F1258" s="249">
        <v>35627</v>
      </c>
      <c r="G1258" s="479" t="s">
        <v>30</v>
      </c>
      <c r="H1258" s="250">
        <v>78</v>
      </c>
      <c r="I1258" s="250">
        <v>0</v>
      </c>
      <c r="J1258" s="251">
        <f>(H1258+I1258)/2</f>
        <v>39</v>
      </c>
      <c r="K1258" s="250" t="str">
        <f>IF(J1258&gt;=90,"X SẮC",IF(J1258&gt;=80,"TỐT",IF(J1258&gt;=65,"KHÁ",IF(J1258&gt;=50,"T. BÌNH",IF(J1258&gt;=35,"YẾU","KÉM")))))</f>
        <v>YẾU</v>
      </c>
      <c r="L1258" s="414" t="s">
        <v>1626</v>
      </c>
      <c r="M1258" s="368" t="s">
        <v>1587</v>
      </c>
      <c r="N1258" s="369"/>
      <c r="O1258" s="155" t="s">
        <v>1580</v>
      </c>
    </row>
    <row r="1259" spans="1:16" s="252" customFormat="1" ht="21.75" customHeight="1">
      <c r="A1259" s="248" t="s">
        <v>1647</v>
      </c>
      <c r="B1259" s="346">
        <v>2120357853</v>
      </c>
      <c r="C1259" s="435" t="s">
        <v>990</v>
      </c>
      <c r="D1259" s="436" t="s">
        <v>1300</v>
      </c>
      <c r="E1259" s="448" t="s">
        <v>1020</v>
      </c>
      <c r="F1259" s="249">
        <v>35132</v>
      </c>
      <c r="G1259" s="479" t="s">
        <v>33</v>
      </c>
      <c r="H1259" s="250">
        <v>71</v>
      </c>
      <c r="I1259" s="250">
        <v>0</v>
      </c>
      <c r="J1259" s="251">
        <f>(H1259+I1259)/2</f>
        <v>35.5</v>
      </c>
      <c r="K1259" s="250" t="str">
        <f>IF(J1259&gt;=90,"X SẮC",IF(J1259&gt;=80,"TỐT",IF(J1259&gt;=65,"KHÁ",IF(J1259&gt;=50,"T. BÌNH",IF(J1259&gt;=35,"YẾU","KÉM")))))</f>
        <v>YẾU</v>
      </c>
      <c r="L1259" s="414" t="s">
        <v>1626</v>
      </c>
      <c r="M1259" s="368" t="s">
        <v>1589</v>
      </c>
      <c r="N1259" s="369" t="s">
        <v>1588</v>
      </c>
      <c r="O1259" s="155" t="s">
        <v>1320</v>
      </c>
    </row>
    <row r="1260" spans="1:16" s="252" customFormat="1" ht="21.75" customHeight="1">
      <c r="A1260" s="248" t="s">
        <v>1647</v>
      </c>
      <c r="B1260" s="346">
        <v>2121259172</v>
      </c>
      <c r="C1260" s="435" t="s">
        <v>1019</v>
      </c>
      <c r="D1260" s="436" t="s">
        <v>1035</v>
      </c>
      <c r="E1260" s="448" t="s">
        <v>1060</v>
      </c>
      <c r="F1260" s="249">
        <v>35549</v>
      </c>
      <c r="G1260" s="479" t="s">
        <v>33</v>
      </c>
      <c r="H1260" s="250">
        <v>83</v>
      </c>
      <c r="I1260" s="250">
        <v>0</v>
      </c>
      <c r="J1260" s="251">
        <f>(H1260+I1260)/2</f>
        <v>41.5</v>
      </c>
      <c r="K1260" s="250" t="str">
        <f>IF(J1260&gt;=90,"X SẮC",IF(J1260&gt;=80,"TỐT",IF(J1260&gt;=65,"KHÁ",IF(J1260&gt;=50,"T. BÌNH",IF(J1260&gt;=35,"YẾU","KÉM")))))</f>
        <v>YẾU</v>
      </c>
      <c r="L1260" s="414" t="s">
        <v>1455</v>
      </c>
      <c r="M1260" s="368" t="s">
        <v>1144</v>
      </c>
      <c r="N1260" s="369" t="s">
        <v>1590</v>
      </c>
      <c r="O1260" s="155" t="s">
        <v>1320</v>
      </c>
    </row>
    <row r="1261" spans="1:16" s="252" customFormat="1" ht="21.75" customHeight="1">
      <c r="A1261" s="248" t="s">
        <v>1604</v>
      </c>
      <c r="B1261" s="346">
        <v>2220263375</v>
      </c>
      <c r="C1261" s="435" t="s">
        <v>1593</v>
      </c>
      <c r="D1261" s="436"/>
      <c r="E1261" s="448" t="s">
        <v>1026</v>
      </c>
      <c r="F1261" s="249">
        <v>35991</v>
      </c>
      <c r="G1261" s="479" t="s">
        <v>965</v>
      </c>
      <c r="H1261" s="250">
        <v>0</v>
      </c>
      <c r="I1261" s="250"/>
      <c r="J1261" s="251"/>
      <c r="K1261" s="250"/>
      <c r="L1261" s="414" t="s">
        <v>1596</v>
      </c>
      <c r="M1261" s="368"/>
      <c r="N1261" s="369"/>
      <c r="O1261" s="155"/>
    </row>
    <row r="1262" spans="1:16" s="252" customFormat="1" ht="21.75" customHeight="1">
      <c r="A1262" s="248" t="s">
        <v>1604</v>
      </c>
      <c r="B1262" s="346">
        <v>2220263378</v>
      </c>
      <c r="C1262" s="435" t="s">
        <v>1592</v>
      </c>
      <c r="D1262" s="436"/>
      <c r="E1262" s="448" t="s">
        <v>1102</v>
      </c>
      <c r="F1262" s="249">
        <v>35556</v>
      </c>
      <c r="G1262" s="479" t="s">
        <v>965</v>
      </c>
      <c r="H1262" s="250">
        <v>80</v>
      </c>
      <c r="I1262" s="250"/>
      <c r="J1262" s="251"/>
      <c r="K1262" s="250"/>
      <c r="L1262" s="414" t="s">
        <v>1597</v>
      </c>
      <c r="M1262" s="368"/>
      <c r="N1262" s="369"/>
      <c r="O1262" s="155"/>
    </row>
    <row r="1263" spans="1:16" s="252" customFormat="1" ht="21.75" customHeight="1">
      <c r="A1263" s="248" t="s">
        <v>1604</v>
      </c>
      <c r="B1263" s="346">
        <v>2220265433</v>
      </c>
      <c r="C1263" s="435" t="s">
        <v>1594</v>
      </c>
      <c r="D1263" s="436"/>
      <c r="E1263" s="448" t="s">
        <v>1095</v>
      </c>
      <c r="F1263" s="249">
        <v>35800</v>
      </c>
      <c r="G1263" s="479" t="s">
        <v>968</v>
      </c>
      <c r="H1263" s="250">
        <v>75</v>
      </c>
      <c r="I1263" s="250"/>
      <c r="J1263" s="251"/>
      <c r="K1263" s="250"/>
      <c r="L1263" s="414" t="s">
        <v>1597</v>
      </c>
      <c r="M1263" s="368"/>
      <c r="N1263" s="369"/>
      <c r="O1263" s="155"/>
    </row>
    <row r="1264" spans="1:16" s="252" customFormat="1" ht="21.75" customHeight="1">
      <c r="A1264" s="248" t="s">
        <v>1604</v>
      </c>
      <c r="B1264" s="346">
        <v>2220269377</v>
      </c>
      <c r="C1264" s="435" t="s">
        <v>1591</v>
      </c>
      <c r="D1264" s="436"/>
      <c r="E1264" s="448" t="s">
        <v>1009</v>
      </c>
      <c r="F1264" s="249">
        <v>35909</v>
      </c>
      <c r="G1264" s="479" t="s">
        <v>965</v>
      </c>
      <c r="H1264" s="250">
        <v>70</v>
      </c>
      <c r="I1264" s="250"/>
      <c r="J1264" s="251"/>
      <c r="K1264" s="250"/>
      <c r="L1264" s="414" t="s">
        <v>1597</v>
      </c>
      <c r="M1264" s="368"/>
      <c r="N1264" s="369"/>
      <c r="O1264" s="155"/>
    </row>
    <row r="1265" spans="1:15" s="252" customFormat="1" ht="21.75" customHeight="1">
      <c r="A1265" s="248" t="s">
        <v>1604</v>
      </c>
      <c r="B1265" s="346">
        <v>2220717032</v>
      </c>
      <c r="C1265" s="435" t="s">
        <v>1595</v>
      </c>
      <c r="D1265" s="436"/>
      <c r="E1265" s="448" t="s">
        <v>1098</v>
      </c>
      <c r="F1265" s="249">
        <v>35918</v>
      </c>
      <c r="G1265" s="479" t="s">
        <v>968</v>
      </c>
      <c r="H1265" s="250">
        <v>85</v>
      </c>
      <c r="I1265" s="250"/>
      <c r="J1265" s="251"/>
      <c r="K1265" s="250"/>
      <c r="L1265" s="414" t="s">
        <v>1597</v>
      </c>
      <c r="M1265" s="368"/>
      <c r="N1265" s="369"/>
      <c r="O1265" s="155"/>
    </row>
  </sheetData>
  <sortState ref="B1218:U1225">
    <sortCondition ref="B1218:B1225"/>
  </sortState>
  <mergeCells count="138">
    <mergeCell ref="G1236:L1236"/>
    <mergeCell ref="A1237:C1237"/>
    <mergeCell ref="E1237:H1237"/>
    <mergeCell ref="I1237:L1237"/>
    <mergeCell ref="A1242:C1242"/>
    <mergeCell ref="E1242:H1242"/>
    <mergeCell ref="A1215:C1215"/>
    <mergeCell ref="E1215:H1215"/>
    <mergeCell ref="J1226:L1226"/>
    <mergeCell ref="A1228:C1228"/>
    <mergeCell ref="A1233:C1233"/>
    <mergeCell ref="J1199:L1199"/>
    <mergeCell ref="A1201:C1201"/>
    <mergeCell ref="A1206:C1206"/>
    <mergeCell ref="G1209:L1209"/>
    <mergeCell ref="A1210:C1210"/>
    <mergeCell ref="E1210:H1210"/>
    <mergeCell ref="I1210:L1210"/>
    <mergeCell ref="G1178:L1178"/>
    <mergeCell ref="A1179:C1179"/>
    <mergeCell ref="E1179:H1179"/>
    <mergeCell ref="I1179:L1179"/>
    <mergeCell ref="A1184:C1184"/>
    <mergeCell ref="E1184:H1184"/>
    <mergeCell ref="A1156:C1156"/>
    <mergeCell ref="E1156:H1156"/>
    <mergeCell ref="J1168:L1168"/>
    <mergeCell ref="A1170:C1170"/>
    <mergeCell ref="A1175:C1175"/>
    <mergeCell ref="J1140:L1140"/>
    <mergeCell ref="A1142:C1142"/>
    <mergeCell ref="A1147:C1147"/>
    <mergeCell ref="G1150:L1150"/>
    <mergeCell ref="A1151:C1151"/>
    <mergeCell ref="E1151:H1151"/>
    <mergeCell ref="I1151:L1151"/>
    <mergeCell ref="G1085:L1085"/>
    <mergeCell ref="A1086:C1086"/>
    <mergeCell ref="E1086:H1086"/>
    <mergeCell ref="I1086:L1086"/>
    <mergeCell ref="A1091:C1091"/>
    <mergeCell ref="E1091:H1091"/>
    <mergeCell ref="A1062:C1062"/>
    <mergeCell ref="E1062:H1062"/>
    <mergeCell ref="J1075:L1075"/>
    <mergeCell ref="A1077:C1077"/>
    <mergeCell ref="A1082:C1082"/>
    <mergeCell ref="J1046:L1046"/>
    <mergeCell ref="A1048:C1048"/>
    <mergeCell ref="A1053:C1053"/>
    <mergeCell ref="G1056:L1056"/>
    <mergeCell ref="A1057:C1057"/>
    <mergeCell ref="E1057:H1057"/>
    <mergeCell ref="I1057:L1057"/>
    <mergeCell ref="G981:L981"/>
    <mergeCell ref="A982:C982"/>
    <mergeCell ref="E982:H982"/>
    <mergeCell ref="I982:L982"/>
    <mergeCell ref="A987:C987"/>
    <mergeCell ref="E987:H987"/>
    <mergeCell ref="A959:C959"/>
    <mergeCell ref="E959:H959"/>
    <mergeCell ref="J971:L971"/>
    <mergeCell ref="A973:C973"/>
    <mergeCell ref="A978:C978"/>
    <mergeCell ref="J943:L943"/>
    <mergeCell ref="A945:C945"/>
    <mergeCell ref="A950:C950"/>
    <mergeCell ref="G953:L953"/>
    <mergeCell ref="A954:C954"/>
    <mergeCell ref="E954:H954"/>
    <mergeCell ref="I954:L954"/>
    <mergeCell ref="G925:L925"/>
    <mergeCell ref="A926:C926"/>
    <mergeCell ref="E926:H926"/>
    <mergeCell ref="I926:L926"/>
    <mergeCell ref="A931:C931"/>
    <mergeCell ref="E931:H931"/>
    <mergeCell ref="A632:C632"/>
    <mergeCell ref="E632:H632"/>
    <mergeCell ref="J915:L915"/>
    <mergeCell ref="A917:C917"/>
    <mergeCell ref="A922:C922"/>
    <mergeCell ref="J761:L761"/>
    <mergeCell ref="A763:C763"/>
    <mergeCell ref="A768:C768"/>
    <mergeCell ref="G771:L771"/>
    <mergeCell ref="A772:C772"/>
    <mergeCell ref="E772:H772"/>
    <mergeCell ref="I772:L772"/>
    <mergeCell ref="A777:C777"/>
    <mergeCell ref="E777:H777"/>
    <mergeCell ref="J616:L616"/>
    <mergeCell ref="A618:C618"/>
    <mergeCell ref="A623:C623"/>
    <mergeCell ref="G626:L626"/>
    <mergeCell ref="A627:C627"/>
    <mergeCell ref="E627:H627"/>
    <mergeCell ref="I627:L627"/>
    <mergeCell ref="G456:L456"/>
    <mergeCell ref="A457:C457"/>
    <mergeCell ref="E457:H457"/>
    <mergeCell ref="I457:L457"/>
    <mergeCell ref="A462:C462"/>
    <mergeCell ref="E462:H462"/>
    <mergeCell ref="J446:L446"/>
    <mergeCell ref="A448:C448"/>
    <mergeCell ref="A453:C453"/>
    <mergeCell ref="J123:L123"/>
    <mergeCell ref="A125:C125"/>
    <mergeCell ref="A130:C130"/>
    <mergeCell ref="G133:L133"/>
    <mergeCell ref="A134:C134"/>
    <mergeCell ref="E134:H134"/>
    <mergeCell ref="I134:L134"/>
    <mergeCell ref="A311:C311"/>
    <mergeCell ref="E311:H311"/>
    <mergeCell ref="A7:L7"/>
    <mergeCell ref="A8:L8"/>
    <mergeCell ref="A9:L9"/>
    <mergeCell ref="C10:E10"/>
    <mergeCell ref="J295:L295"/>
    <mergeCell ref="A297:C297"/>
    <mergeCell ref="A139:C139"/>
    <mergeCell ref="E139:H139"/>
    <mergeCell ref="M7:W7"/>
    <mergeCell ref="M8:W8"/>
    <mergeCell ref="A302:C302"/>
    <mergeCell ref="G305:L305"/>
    <mergeCell ref="A306:C306"/>
    <mergeCell ref="E306:H306"/>
    <mergeCell ref="I306:L306"/>
    <mergeCell ref="A6:L6"/>
    <mergeCell ref="A2:E2"/>
    <mergeCell ref="F2:L2"/>
    <mergeCell ref="A3:E3"/>
    <mergeCell ref="F3:L3"/>
    <mergeCell ref="A5:L5"/>
  </mergeCells>
  <conditionalFormatting sqref="H142:H148 H150:H164 H232:H292 H634:I669 H671:I679 H681:I695 H722:I753 H697:I705 H707:I714 H716:I720 H755:I756 H466:I594 H962:I969 H995:I1013 H1027:I1029 H1031:I1043 I1217:I1224 I1044 H120:I121 H1246:I1246 H596:I608 I757:I759 H1015:I1025 I1014 H166:H230">
    <cfRule type="cellIs" dxfId="240" priority="204" stopIfTrue="1" operator="between">
      <formula>0</formula>
      <formula>49</formula>
    </cfRule>
  </conditionalFormatting>
  <conditionalFormatting sqref="J146:J164 J634:J669 J671:J679 J681:J695 J722:J753 J697:J705 J707:J714 J716:J720 J466:J594 J779:J909 J965:J969 J995:J1025 J1027:J1029 J1217:J1224 J1031:J1044 J1246 J120 J596:J608 J755:J759 J911 J166:J292">
    <cfRule type="cellIs" dxfId="239" priority="199" stopIfTrue="1" operator="equal">
      <formula>0</formula>
    </cfRule>
  </conditionalFormatting>
  <conditionalFormatting sqref="J141:J145">
    <cfRule type="cellIs" dxfId="238" priority="194" stopIfTrue="1" operator="equal">
      <formula>0</formula>
    </cfRule>
  </conditionalFormatting>
  <conditionalFormatting sqref="I142:I148 I150:I164 I232:I291 I166:I230">
    <cfRule type="cellIs" dxfId="237" priority="187" stopIfTrue="1" operator="between">
      <formula>0</formula>
      <formula>49</formula>
    </cfRule>
  </conditionalFormatting>
  <conditionalFormatting sqref="H141:I164 H634:I669 H671:I679 H681:I695 H722:I753 H697:I705 H707:I714 H716:I720 H755:I756 H466:I594 H962:I969 H995:I1013 H1027:I1029 H1031:I1043 I1217:I1224 I1044 H120:I121 H1246:I1246 H596:I608 I757:I759 H1015:I1025 I1014 H166:I292">
    <cfRule type="cellIs" dxfId="236" priority="174" operator="equal">
      <formula>0</formula>
    </cfRule>
  </conditionalFormatting>
  <conditionalFormatting sqref="H11:H119">
    <cfRule type="cellIs" dxfId="235" priority="173" stopIfTrue="1" operator="between">
      <formula>0</formula>
      <formula>49</formula>
    </cfRule>
  </conditionalFormatting>
  <conditionalFormatting sqref="J11:J119">
    <cfRule type="cellIs" dxfId="234" priority="172" stopIfTrue="1" operator="equal">
      <formula>0</formula>
    </cfRule>
  </conditionalFormatting>
  <conditionalFormatting sqref="I11:I119">
    <cfRule type="cellIs" dxfId="233" priority="171" stopIfTrue="1" operator="between">
      <formula>0</formula>
      <formula>49</formula>
    </cfRule>
  </conditionalFormatting>
  <conditionalFormatting sqref="H11:I119">
    <cfRule type="cellIs" dxfId="232" priority="170" operator="equal">
      <formula>0</formula>
    </cfRule>
  </conditionalFormatting>
  <conditionalFormatting sqref="J121">
    <cfRule type="cellIs" dxfId="231" priority="168" stopIfTrue="1" operator="equal">
      <formula>0</formula>
    </cfRule>
  </conditionalFormatting>
  <conditionalFormatting sqref="H314:H335 H337:H435">
    <cfRule type="cellIs" dxfId="230" priority="163" stopIfTrue="1" operator="between">
      <formula>0</formula>
      <formula>49</formula>
    </cfRule>
  </conditionalFormatting>
  <conditionalFormatting sqref="J314:J335 J337:J435">
    <cfRule type="cellIs" dxfId="229" priority="162" stopIfTrue="1" operator="equal">
      <formula>0</formula>
    </cfRule>
  </conditionalFormatting>
  <conditionalFormatting sqref="I314:I335 I337:I435">
    <cfRule type="cellIs" dxfId="228" priority="161" stopIfTrue="1" operator="between">
      <formula>0</formula>
      <formula>49</formula>
    </cfRule>
  </conditionalFormatting>
  <conditionalFormatting sqref="H314:I335 H337:I435">
    <cfRule type="cellIs" dxfId="227" priority="160" operator="equal">
      <formula>0</formula>
    </cfRule>
  </conditionalFormatting>
  <conditionalFormatting sqref="J436:J444">
    <cfRule type="cellIs" dxfId="226" priority="158" stopIfTrue="1" operator="equal">
      <formula>0</formula>
    </cfRule>
  </conditionalFormatting>
  <conditionalFormatting sqref="H1250">
    <cfRule type="cellIs" dxfId="225" priority="155" stopIfTrue="1" operator="between">
      <formula>0</formula>
      <formula>49</formula>
    </cfRule>
  </conditionalFormatting>
  <conditionalFormatting sqref="J1250">
    <cfRule type="cellIs" dxfId="224" priority="154" stopIfTrue="1" operator="equal">
      <formula>0</formula>
    </cfRule>
  </conditionalFormatting>
  <conditionalFormatting sqref="I1250">
    <cfRule type="cellIs" dxfId="223" priority="153" stopIfTrue="1" operator="between">
      <formula>0</formula>
      <formula>49</formula>
    </cfRule>
  </conditionalFormatting>
  <conditionalFormatting sqref="H1250:I1250">
    <cfRule type="cellIs" dxfId="222" priority="152" operator="equal">
      <formula>0</formula>
    </cfRule>
  </conditionalFormatting>
  <conditionalFormatting sqref="H609:H614">
    <cfRule type="cellIs" dxfId="221" priority="151" stopIfTrue="1" operator="between">
      <formula>0</formula>
      <formula>49</formula>
    </cfRule>
  </conditionalFormatting>
  <conditionalFormatting sqref="J609:J614">
    <cfRule type="cellIs" dxfId="220" priority="150" stopIfTrue="1" operator="equal">
      <formula>0</formula>
    </cfRule>
  </conditionalFormatting>
  <conditionalFormatting sqref="I609:I614">
    <cfRule type="cellIs" dxfId="219" priority="149" stopIfTrue="1" operator="between">
      <formula>0</formula>
      <formula>49</formula>
    </cfRule>
  </conditionalFormatting>
  <conditionalFormatting sqref="H609:I614">
    <cfRule type="cellIs" dxfId="218" priority="148" operator="equal">
      <formula>0</formula>
    </cfRule>
  </conditionalFormatting>
  <conditionalFormatting sqref="H670:I670">
    <cfRule type="cellIs" dxfId="217" priority="129" operator="equal">
      <formula>0</formula>
    </cfRule>
  </conditionalFormatting>
  <conditionalFormatting sqref="H670:I670">
    <cfRule type="cellIs" dxfId="216" priority="131" stopIfTrue="1" operator="between">
      <formula>0</formula>
      <formula>49</formula>
    </cfRule>
  </conditionalFormatting>
  <conditionalFormatting sqref="J670">
    <cfRule type="cellIs" dxfId="215" priority="130" stopIfTrue="1" operator="equal">
      <formula>0</formula>
    </cfRule>
  </conditionalFormatting>
  <conditionalFormatting sqref="H680:I680">
    <cfRule type="cellIs" dxfId="214" priority="128" stopIfTrue="1" operator="between">
      <formula>0</formula>
      <formula>49</formula>
    </cfRule>
  </conditionalFormatting>
  <conditionalFormatting sqref="J680">
    <cfRule type="cellIs" dxfId="213" priority="127" stopIfTrue="1" operator="equal">
      <formula>0</formula>
    </cfRule>
  </conditionalFormatting>
  <conditionalFormatting sqref="H680:I680">
    <cfRule type="cellIs" dxfId="212" priority="126" operator="equal">
      <formula>0</formula>
    </cfRule>
  </conditionalFormatting>
  <conditionalFormatting sqref="H721:I721">
    <cfRule type="cellIs" dxfId="211" priority="125" stopIfTrue="1" operator="between">
      <formula>0</formula>
      <formula>49</formula>
    </cfRule>
  </conditionalFormatting>
  <conditionalFormatting sqref="J721">
    <cfRule type="cellIs" dxfId="210" priority="124" stopIfTrue="1" operator="equal">
      <formula>0</formula>
    </cfRule>
  </conditionalFormatting>
  <conditionalFormatting sqref="H721:I721">
    <cfRule type="cellIs" dxfId="209" priority="123" operator="equal">
      <formula>0</formula>
    </cfRule>
  </conditionalFormatting>
  <conditionalFormatting sqref="H696:I696">
    <cfRule type="cellIs" dxfId="208" priority="122" stopIfTrue="1" operator="between">
      <formula>0</formula>
      <formula>49</formula>
    </cfRule>
  </conditionalFormatting>
  <conditionalFormatting sqref="J696">
    <cfRule type="cellIs" dxfId="207" priority="121" stopIfTrue="1" operator="equal">
      <formula>0</formula>
    </cfRule>
  </conditionalFormatting>
  <conditionalFormatting sqref="H696:I696">
    <cfRule type="cellIs" dxfId="206" priority="120" operator="equal">
      <formula>0</formula>
    </cfRule>
  </conditionalFormatting>
  <conditionalFormatting sqref="H706:I706">
    <cfRule type="cellIs" dxfId="205" priority="119" stopIfTrue="1" operator="between">
      <formula>0</formula>
      <formula>49</formula>
    </cfRule>
  </conditionalFormatting>
  <conditionalFormatting sqref="J706">
    <cfRule type="cellIs" dxfId="204" priority="118" stopIfTrue="1" operator="equal">
      <formula>0</formula>
    </cfRule>
  </conditionalFormatting>
  <conditionalFormatting sqref="H706:I706">
    <cfRule type="cellIs" dxfId="203" priority="117" operator="equal">
      <formula>0</formula>
    </cfRule>
  </conditionalFormatting>
  <conditionalFormatting sqref="H715:I715">
    <cfRule type="cellIs" dxfId="202" priority="116" stopIfTrue="1" operator="between">
      <formula>0</formula>
      <formula>49</formula>
    </cfRule>
  </conditionalFormatting>
  <conditionalFormatting sqref="J715">
    <cfRule type="cellIs" dxfId="201" priority="115" stopIfTrue="1" operator="equal">
      <formula>0</formula>
    </cfRule>
  </conditionalFormatting>
  <conditionalFormatting sqref="H715:I715">
    <cfRule type="cellIs" dxfId="200" priority="114" operator="equal">
      <formula>0</formula>
    </cfRule>
  </conditionalFormatting>
  <conditionalFormatting sqref="H754:I754">
    <cfRule type="cellIs" dxfId="199" priority="113" stopIfTrue="1" operator="between">
      <formula>0</formula>
      <formula>49</formula>
    </cfRule>
  </conditionalFormatting>
  <conditionalFormatting sqref="J754">
    <cfRule type="cellIs" dxfId="198" priority="112" stopIfTrue="1" operator="equal">
      <formula>0</formula>
    </cfRule>
  </conditionalFormatting>
  <conditionalFormatting sqref="H754:I754">
    <cfRule type="cellIs" dxfId="197" priority="111" operator="equal">
      <formula>0</formula>
    </cfRule>
  </conditionalFormatting>
  <conditionalFormatting sqref="H633:I633">
    <cfRule type="cellIs" dxfId="196" priority="110" stopIfTrue="1" operator="between">
      <formula>0</formula>
      <formula>49</formula>
    </cfRule>
  </conditionalFormatting>
  <conditionalFormatting sqref="J633">
    <cfRule type="cellIs" dxfId="195" priority="109" stopIfTrue="1" operator="equal">
      <formula>0</formula>
    </cfRule>
  </conditionalFormatting>
  <conditionalFormatting sqref="H633:I633">
    <cfRule type="cellIs" dxfId="194" priority="108" operator="equal">
      <formula>0</formula>
    </cfRule>
  </conditionalFormatting>
  <conditionalFormatting sqref="H909 H779:I908 H911:I911">
    <cfRule type="cellIs" dxfId="193" priority="107" stopIfTrue="1" operator="between">
      <formula>0</formula>
      <formula>49</formula>
    </cfRule>
  </conditionalFormatting>
  <conditionalFormatting sqref="H909 H779:I908 H911:I911">
    <cfRule type="cellIs" dxfId="192" priority="105" operator="equal">
      <formula>0</formula>
    </cfRule>
  </conditionalFormatting>
  <conditionalFormatting sqref="I909">
    <cfRule type="cellIs" dxfId="191" priority="104" stopIfTrue="1" operator="between">
      <formula>0</formula>
      <formula>49</formula>
    </cfRule>
  </conditionalFormatting>
  <conditionalFormatting sqref="I909">
    <cfRule type="cellIs" dxfId="190" priority="102" operator="equal">
      <formula>0</formula>
    </cfRule>
  </conditionalFormatting>
  <conditionalFormatting sqref="J962:J964">
    <cfRule type="cellIs" dxfId="189" priority="100" stopIfTrue="1" operator="equal">
      <formula>0</formula>
    </cfRule>
  </conditionalFormatting>
  <conditionalFormatting sqref="I913">
    <cfRule type="cellIs" dxfId="188" priority="97" stopIfTrue="1" operator="between">
      <formula>0</formula>
      <formula>49</formula>
    </cfRule>
  </conditionalFormatting>
  <conditionalFormatting sqref="I913">
    <cfRule type="cellIs" dxfId="187" priority="96" operator="equal">
      <formula>0</formula>
    </cfRule>
  </conditionalFormatting>
  <conditionalFormatting sqref="J913">
    <cfRule type="cellIs" dxfId="186" priority="95" stopIfTrue="1" operator="equal">
      <formula>0</formula>
    </cfRule>
  </conditionalFormatting>
  <conditionalFormatting sqref="H962:I963">
    <cfRule type="cellIs" dxfId="185" priority="93" stopIfTrue="1" operator="between">
      <formula>0</formula>
      <formula>49</formula>
    </cfRule>
  </conditionalFormatting>
  <conditionalFormatting sqref="H962:I963">
    <cfRule type="cellIs" dxfId="184" priority="92" operator="equal">
      <formula>0</formula>
    </cfRule>
  </conditionalFormatting>
  <conditionalFormatting sqref="J962:J963">
    <cfRule type="cellIs" dxfId="183" priority="91" stopIfTrue="1" operator="equal">
      <formula>0</formula>
    </cfRule>
  </conditionalFormatting>
  <conditionalFormatting sqref="H913">
    <cfRule type="cellIs" dxfId="182" priority="86" stopIfTrue="1" operator="between">
      <formula>0</formula>
      <formula>49</formula>
    </cfRule>
  </conditionalFormatting>
  <conditionalFormatting sqref="H913">
    <cfRule type="cellIs" dxfId="181" priority="85" operator="equal">
      <formula>0</formula>
    </cfRule>
  </conditionalFormatting>
  <conditionalFormatting sqref="H932:I941 H960:I960">
    <cfRule type="cellIs" dxfId="180" priority="73" operator="equal">
      <formula>0</formula>
    </cfRule>
  </conditionalFormatting>
  <conditionalFormatting sqref="H1247:I1247">
    <cfRule type="cellIs" dxfId="179" priority="79" stopIfTrue="1" operator="between">
      <formula>0</formula>
      <formula>49</formula>
    </cfRule>
  </conditionalFormatting>
  <conditionalFormatting sqref="J1247">
    <cfRule type="cellIs" dxfId="178" priority="78" stopIfTrue="1" operator="equal">
      <formula>0</formula>
    </cfRule>
  </conditionalFormatting>
  <conditionalFormatting sqref="H1247:I1247">
    <cfRule type="cellIs" dxfId="177" priority="77" operator="equal">
      <formula>0</formula>
    </cfRule>
  </conditionalFormatting>
  <conditionalFormatting sqref="H932:I941 H960:I960">
    <cfRule type="cellIs" dxfId="176" priority="75" stopIfTrue="1" operator="between">
      <formula>0</formula>
      <formula>49</formula>
    </cfRule>
  </conditionalFormatting>
  <conditionalFormatting sqref="J932:J941 J960">
    <cfRule type="cellIs" dxfId="175" priority="74" stopIfTrue="1" operator="equal">
      <formula>0</formula>
    </cfRule>
  </conditionalFormatting>
  <conditionalFormatting sqref="H1248:I1248">
    <cfRule type="cellIs" dxfId="174" priority="68" stopIfTrue="1" operator="between">
      <formula>0</formula>
      <formula>49</formula>
    </cfRule>
  </conditionalFormatting>
  <conditionalFormatting sqref="J1248">
    <cfRule type="cellIs" dxfId="173" priority="67" stopIfTrue="1" operator="equal">
      <formula>0</formula>
    </cfRule>
  </conditionalFormatting>
  <conditionalFormatting sqref="H1248:I1248">
    <cfRule type="cellIs" dxfId="172" priority="66" operator="equal">
      <formula>0</formula>
    </cfRule>
  </conditionalFormatting>
  <conditionalFormatting sqref="H1249:I1249">
    <cfRule type="cellIs" dxfId="171" priority="65" stopIfTrue="1" operator="between">
      <formula>0</formula>
      <formula>49</formula>
    </cfRule>
  </conditionalFormatting>
  <conditionalFormatting sqref="J1249">
    <cfRule type="cellIs" dxfId="170" priority="64" stopIfTrue="1" operator="equal">
      <formula>0</formula>
    </cfRule>
  </conditionalFormatting>
  <conditionalFormatting sqref="H1249:I1249">
    <cfRule type="cellIs" dxfId="169" priority="63" operator="equal">
      <formula>0</formula>
    </cfRule>
  </conditionalFormatting>
  <conditionalFormatting sqref="H1026:I1026">
    <cfRule type="cellIs" dxfId="168" priority="62" stopIfTrue="1" operator="between">
      <formula>0</formula>
      <formula>49</formula>
    </cfRule>
  </conditionalFormatting>
  <conditionalFormatting sqref="J1026">
    <cfRule type="cellIs" dxfId="167" priority="61" stopIfTrue="1" operator="equal">
      <formula>0</formula>
    </cfRule>
  </conditionalFormatting>
  <conditionalFormatting sqref="H1026:I1026">
    <cfRule type="cellIs" dxfId="166" priority="60" operator="equal">
      <formula>0</formula>
    </cfRule>
  </conditionalFormatting>
  <conditionalFormatting sqref="H1030:I1030">
    <cfRule type="cellIs" dxfId="165" priority="59" stopIfTrue="1" operator="between">
      <formula>0</formula>
      <formula>49</formula>
    </cfRule>
  </conditionalFormatting>
  <conditionalFormatting sqref="J1030">
    <cfRule type="cellIs" dxfId="164" priority="58" stopIfTrue="1" operator="equal">
      <formula>0</formula>
    </cfRule>
  </conditionalFormatting>
  <conditionalFormatting sqref="H1030:I1030">
    <cfRule type="cellIs" dxfId="163" priority="57" operator="equal">
      <formula>0</formula>
    </cfRule>
  </conditionalFormatting>
  <conditionalFormatting sqref="H1064:I1073">
    <cfRule type="cellIs" dxfId="162" priority="55" stopIfTrue="1" operator="between">
      <formula>0</formula>
      <formula>49</formula>
    </cfRule>
  </conditionalFormatting>
  <conditionalFormatting sqref="J1064:J1073">
    <cfRule type="cellIs" dxfId="161" priority="54" stopIfTrue="1" operator="equal">
      <formula>0</formula>
    </cfRule>
  </conditionalFormatting>
  <conditionalFormatting sqref="H1064:I1073">
    <cfRule type="cellIs" dxfId="160" priority="53" operator="equal">
      <formula>0</formula>
    </cfRule>
  </conditionalFormatting>
  <conditionalFormatting sqref="H1093:I1136 H1138:I1138 I1137">
    <cfRule type="cellIs" dxfId="159" priority="52" stopIfTrue="1" operator="between">
      <formula>0</formula>
      <formula>49</formula>
    </cfRule>
  </conditionalFormatting>
  <conditionalFormatting sqref="H1093:I1136 H1138:I1138 I1137">
    <cfRule type="cellIs" dxfId="158" priority="50" operator="equal">
      <formula>0</formula>
    </cfRule>
  </conditionalFormatting>
  <conditionalFormatting sqref="J1093:J1138">
    <cfRule type="cellIs" dxfId="157" priority="49" stopIfTrue="1" operator="equal">
      <formula>0</formula>
    </cfRule>
  </conditionalFormatting>
  <conditionalFormatting sqref="J1158:J1166">
    <cfRule type="cellIs" dxfId="156" priority="42" stopIfTrue="1" operator="equal">
      <formula>0</formula>
    </cfRule>
  </conditionalFormatting>
  <conditionalFormatting sqref="H1158:I1166">
    <cfRule type="cellIs" dxfId="155" priority="45" stopIfTrue="1" operator="between">
      <formula>0</formula>
      <formula>49</formula>
    </cfRule>
  </conditionalFormatting>
  <conditionalFormatting sqref="H1158:I1166">
    <cfRule type="cellIs" dxfId="154" priority="44" operator="equal">
      <formula>0</formula>
    </cfRule>
  </conditionalFormatting>
  <conditionalFormatting sqref="I1186:I1197">
    <cfRule type="cellIs" dxfId="153" priority="41" stopIfTrue="1" operator="between">
      <formula>0</formula>
      <formula>49</formula>
    </cfRule>
  </conditionalFormatting>
  <conditionalFormatting sqref="I1186:I1197">
    <cfRule type="cellIs" dxfId="152" priority="40" operator="equal">
      <formula>0</formula>
    </cfRule>
  </conditionalFormatting>
  <conditionalFormatting sqref="J1186:J1197">
    <cfRule type="cellIs" dxfId="151" priority="38" stopIfTrue="1" operator="equal">
      <formula>0</formula>
    </cfRule>
  </conditionalFormatting>
  <conditionalFormatting sqref="H1137">
    <cfRule type="cellIs" dxfId="150" priority="36" stopIfTrue="1" operator="between">
      <formula>0</formula>
      <formula>49</formula>
    </cfRule>
  </conditionalFormatting>
  <conditionalFormatting sqref="H1137">
    <cfRule type="cellIs" dxfId="149" priority="35" operator="equal">
      <formula>0</formula>
    </cfRule>
  </conditionalFormatting>
  <conditionalFormatting sqref="H1244:I1245">
    <cfRule type="cellIs" dxfId="148" priority="34" stopIfTrue="1" operator="between">
      <formula>0</formula>
      <formula>49</formula>
    </cfRule>
  </conditionalFormatting>
  <conditionalFormatting sqref="J1244:J1245">
    <cfRule type="cellIs" dxfId="147" priority="33" stopIfTrue="1" operator="equal">
      <formula>0</formula>
    </cfRule>
  </conditionalFormatting>
  <conditionalFormatting sqref="H1244:I1245">
    <cfRule type="cellIs" dxfId="146" priority="32" operator="equal">
      <formula>0</formula>
    </cfRule>
  </conditionalFormatting>
  <conditionalFormatting sqref="H336">
    <cfRule type="cellIs" dxfId="145" priority="31" stopIfTrue="1" operator="between">
      <formula>0</formula>
      <formula>49</formula>
    </cfRule>
  </conditionalFormatting>
  <conditionalFormatting sqref="J336">
    <cfRule type="cellIs" dxfId="144" priority="30" stopIfTrue="1" operator="equal">
      <formula>0</formula>
    </cfRule>
  </conditionalFormatting>
  <conditionalFormatting sqref="I336">
    <cfRule type="cellIs" dxfId="143" priority="29" stopIfTrue="1" operator="between">
      <formula>0</formula>
      <formula>49</formula>
    </cfRule>
  </conditionalFormatting>
  <conditionalFormatting sqref="H336:I336">
    <cfRule type="cellIs" dxfId="142" priority="28" operator="equal">
      <formula>0</formula>
    </cfRule>
  </conditionalFormatting>
  <conditionalFormatting sqref="H595:I595">
    <cfRule type="cellIs" dxfId="141" priority="26" stopIfTrue="1" operator="between">
      <formula>0</formula>
      <formula>49</formula>
    </cfRule>
  </conditionalFormatting>
  <conditionalFormatting sqref="J595">
    <cfRule type="cellIs" dxfId="140" priority="25" stopIfTrue="1" operator="equal">
      <formula>0</formula>
    </cfRule>
  </conditionalFormatting>
  <conditionalFormatting sqref="H595:I595">
    <cfRule type="cellIs" dxfId="139" priority="24" operator="equal">
      <formula>0</formula>
    </cfRule>
  </conditionalFormatting>
  <conditionalFormatting sqref="H1251:H1257">
    <cfRule type="cellIs" dxfId="138" priority="23" stopIfTrue="1" operator="between">
      <formula>0</formula>
      <formula>49</formula>
    </cfRule>
  </conditionalFormatting>
  <conditionalFormatting sqref="J1251:J1257">
    <cfRule type="cellIs" dxfId="137" priority="22" stopIfTrue="1" operator="equal">
      <formula>0</formula>
    </cfRule>
  </conditionalFormatting>
  <conditionalFormatting sqref="I1251:I1257">
    <cfRule type="cellIs" dxfId="136" priority="21" stopIfTrue="1" operator="between">
      <formula>0</formula>
      <formula>49</formula>
    </cfRule>
  </conditionalFormatting>
  <conditionalFormatting sqref="H1251:I1257">
    <cfRule type="cellIs" dxfId="135" priority="20" operator="equal">
      <formula>0</formula>
    </cfRule>
  </conditionalFormatting>
  <conditionalFormatting sqref="H1258:H1260">
    <cfRule type="cellIs" dxfId="134" priority="19" stopIfTrue="1" operator="between">
      <formula>0</formula>
      <formula>49</formula>
    </cfRule>
  </conditionalFormatting>
  <conditionalFormatting sqref="J1258:J1260">
    <cfRule type="cellIs" dxfId="133" priority="18" stopIfTrue="1" operator="equal">
      <formula>0</formula>
    </cfRule>
  </conditionalFormatting>
  <conditionalFormatting sqref="I1258:I1260">
    <cfRule type="cellIs" dxfId="132" priority="17" stopIfTrue="1" operator="between">
      <formula>0</formula>
      <formula>49</formula>
    </cfRule>
  </conditionalFormatting>
  <conditionalFormatting sqref="H1258:I1260">
    <cfRule type="cellIs" dxfId="131" priority="16" operator="equal">
      <formula>0</formula>
    </cfRule>
  </conditionalFormatting>
  <conditionalFormatting sqref="H1261:H1265">
    <cfRule type="cellIs" dxfId="130" priority="15" stopIfTrue="1" operator="between">
      <formula>0</formula>
      <formula>49</formula>
    </cfRule>
  </conditionalFormatting>
  <conditionalFormatting sqref="J1261:J1265">
    <cfRule type="cellIs" dxfId="129" priority="14" stopIfTrue="1" operator="equal">
      <formula>0</formula>
    </cfRule>
  </conditionalFormatting>
  <conditionalFormatting sqref="I1261:I1265">
    <cfRule type="cellIs" dxfId="128" priority="13" stopIfTrue="1" operator="between">
      <formula>0</formula>
      <formula>49</formula>
    </cfRule>
  </conditionalFormatting>
  <conditionalFormatting sqref="H1261:I1265">
    <cfRule type="cellIs" dxfId="127" priority="12" operator="equal">
      <formula>0</formula>
    </cfRule>
  </conditionalFormatting>
  <conditionalFormatting sqref="J912">
    <cfRule type="cellIs" dxfId="126" priority="11" stopIfTrue="1" operator="equal">
      <formula>0</formula>
    </cfRule>
  </conditionalFormatting>
  <conditionalFormatting sqref="H912:I912">
    <cfRule type="cellIs" dxfId="125" priority="10" stopIfTrue="1" operator="between">
      <formula>0</formula>
      <formula>49</formula>
    </cfRule>
  </conditionalFormatting>
  <conditionalFormatting sqref="H912:I912">
    <cfRule type="cellIs" dxfId="124" priority="9" operator="equal">
      <formula>0</formula>
    </cfRule>
  </conditionalFormatting>
  <conditionalFormatting sqref="J910">
    <cfRule type="cellIs" dxfId="123" priority="7" stopIfTrue="1" operator="equal">
      <formula>0</formula>
    </cfRule>
  </conditionalFormatting>
  <conditionalFormatting sqref="H910:I910">
    <cfRule type="cellIs" dxfId="122" priority="6" stopIfTrue="1" operator="between">
      <formula>0</formula>
      <formula>49</formula>
    </cfRule>
  </conditionalFormatting>
  <conditionalFormatting sqref="H910:I910">
    <cfRule type="cellIs" dxfId="121" priority="5" operator="equal">
      <formula>0</formula>
    </cfRule>
  </conditionalFormatting>
  <conditionalFormatting sqref="H165">
    <cfRule type="cellIs" dxfId="120" priority="4" stopIfTrue="1" operator="between">
      <formula>0</formula>
      <formula>49</formula>
    </cfRule>
  </conditionalFormatting>
  <conditionalFormatting sqref="J165">
    <cfRule type="cellIs" dxfId="119" priority="3" stopIfTrue="1" operator="equal">
      <formula>0</formula>
    </cfRule>
  </conditionalFormatting>
  <conditionalFormatting sqref="I165">
    <cfRule type="cellIs" dxfId="118" priority="2" stopIfTrue="1" operator="between">
      <formula>0</formula>
      <formula>49</formula>
    </cfRule>
  </conditionalFormatting>
  <conditionalFormatting sqref="H165:I165">
    <cfRule type="cellIs" dxfId="117" priority="1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39"/>
  <sheetViews>
    <sheetView tabSelected="1" zoomScaleNormal="100" workbookViewId="0">
      <pane xSplit="5" ySplit="10" topLeftCell="F125" activePane="bottomRight" state="frozen"/>
      <selection activeCell="E146" sqref="E146"/>
      <selection pane="topRight" activeCell="E146" sqref="E146"/>
      <selection pane="bottomLeft" activeCell="E146" sqref="E146"/>
      <selection pane="bottomRight" activeCell="D128" sqref="D128"/>
    </sheetView>
  </sheetViews>
  <sheetFormatPr defaultRowHeight="16.5"/>
  <cols>
    <col min="1" max="1" width="3.28515625" style="419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1688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22" t="s">
        <v>48</v>
      </c>
      <c r="B10" s="422" t="s">
        <v>9</v>
      </c>
      <c r="C10" s="539" t="s">
        <v>111</v>
      </c>
      <c r="D10" s="539"/>
      <c r="E10" s="539"/>
      <c r="F10" s="27" t="s">
        <v>112</v>
      </c>
      <c r="G10" s="422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5" customFormat="1" ht="21.75" customHeight="1">
      <c r="A11" s="31">
        <v>1</v>
      </c>
      <c r="B11" s="342">
        <v>172327990</v>
      </c>
      <c r="C11" s="123" t="s">
        <v>997</v>
      </c>
      <c r="D11" s="124" t="s">
        <v>988</v>
      </c>
      <c r="E11" s="438" t="s">
        <v>1003</v>
      </c>
      <c r="F11" s="126">
        <v>33808</v>
      </c>
      <c r="G11" s="229" t="s">
        <v>19</v>
      </c>
      <c r="H11" s="230">
        <v>70</v>
      </c>
      <c r="I11" s="230">
        <v>79</v>
      </c>
      <c r="J11" s="32">
        <f t="shared" ref="J11:J42" si="0">(H11+I11)/2</f>
        <v>74.5</v>
      </c>
      <c r="K11" s="33" t="str">
        <f t="shared" ref="K11:K42" si="1">IF(J11&gt;=90,"X SẮC",IF(J11&gt;=80,"TỐT",IF(J11&gt;=65,"KHÁ",IF(J11&gt;=50,"T. BÌNH",IF(J11&gt;=35,"YẾU","KÉM")))))</f>
        <v>KHÁ</v>
      </c>
      <c r="L11" s="401"/>
      <c r="M11" s="357"/>
      <c r="N11" s="356"/>
      <c r="O11" s="150" t="s">
        <v>1513</v>
      </c>
    </row>
    <row r="12" spans="1:23" s="35" customFormat="1" ht="21.75" customHeight="1">
      <c r="A12" s="31">
        <f t="shared" ref="A12:A75" si="2">A11+1</f>
        <v>2</v>
      </c>
      <c r="B12" s="342">
        <v>1821614039</v>
      </c>
      <c r="C12" s="123" t="s">
        <v>987</v>
      </c>
      <c r="D12" s="124" t="s">
        <v>1088</v>
      </c>
      <c r="E12" s="438" t="s">
        <v>1050</v>
      </c>
      <c r="F12" s="126">
        <v>34560</v>
      </c>
      <c r="G12" s="229" t="s">
        <v>1350</v>
      </c>
      <c r="H12" s="230">
        <v>78</v>
      </c>
      <c r="I12" s="230">
        <v>80</v>
      </c>
      <c r="J12" s="32">
        <f t="shared" si="0"/>
        <v>79</v>
      </c>
      <c r="K12" s="33" t="str">
        <f t="shared" si="1"/>
        <v>KHÁ</v>
      </c>
      <c r="L12" s="401"/>
      <c r="M12" s="357"/>
      <c r="N12" s="356" t="s">
        <v>1520</v>
      </c>
      <c r="O12" s="150" t="s">
        <v>1351</v>
      </c>
    </row>
    <row r="13" spans="1:23" s="35" customFormat="1" ht="21.75" customHeight="1">
      <c r="A13" s="31">
        <f t="shared" si="2"/>
        <v>3</v>
      </c>
      <c r="B13" s="342">
        <v>1910217036</v>
      </c>
      <c r="C13" s="123" t="s">
        <v>997</v>
      </c>
      <c r="D13" s="124" t="s">
        <v>1078</v>
      </c>
      <c r="E13" s="438" t="s">
        <v>1076</v>
      </c>
      <c r="F13" s="126">
        <v>34948</v>
      </c>
      <c r="G13" s="229" t="s">
        <v>22</v>
      </c>
      <c r="H13" s="230">
        <v>90</v>
      </c>
      <c r="I13" s="230">
        <v>88</v>
      </c>
      <c r="J13" s="32">
        <f t="shared" si="0"/>
        <v>89</v>
      </c>
      <c r="K13" s="33" t="str">
        <f t="shared" si="1"/>
        <v>TỐT</v>
      </c>
      <c r="L13" s="401"/>
      <c r="M13" s="357"/>
      <c r="N13" s="356"/>
      <c r="O13" s="150" t="s">
        <v>1351</v>
      </c>
    </row>
    <row r="14" spans="1:23" s="35" customFormat="1" ht="21.75" customHeight="1">
      <c r="A14" s="31">
        <f t="shared" si="2"/>
        <v>4</v>
      </c>
      <c r="B14" s="342">
        <v>1911229130</v>
      </c>
      <c r="C14" s="123" t="s">
        <v>987</v>
      </c>
      <c r="D14" s="124" t="s">
        <v>1012</v>
      </c>
      <c r="E14" s="438" t="s">
        <v>1013</v>
      </c>
      <c r="F14" s="126">
        <v>34254</v>
      </c>
      <c r="G14" s="229" t="s">
        <v>19</v>
      </c>
      <c r="H14" s="230">
        <v>79</v>
      </c>
      <c r="I14" s="230">
        <v>86</v>
      </c>
      <c r="J14" s="32">
        <f t="shared" si="0"/>
        <v>82.5</v>
      </c>
      <c r="K14" s="33" t="str">
        <f t="shared" si="1"/>
        <v>TỐT</v>
      </c>
      <c r="L14" s="401"/>
      <c r="M14" s="357"/>
      <c r="N14" s="356"/>
      <c r="O14" s="150" t="s">
        <v>1513</v>
      </c>
    </row>
    <row r="15" spans="1:23" s="35" customFormat="1" ht="21.75" customHeight="1">
      <c r="A15" s="31">
        <f t="shared" si="2"/>
        <v>5</v>
      </c>
      <c r="B15" s="342">
        <v>1920235361</v>
      </c>
      <c r="C15" s="123" t="s">
        <v>990</v>
      </c>
      <c r="D15" s="124" t="s">
        <v>1058</v>
      </c>
      <c r="E15" s="438" t="s">
        <v>1059</v>
      </c>
      <c r="F15" s="126">
        <v>34717</v>
      </c>
      <c r="G15" s="229" t="s">
        <v>19</v>
      </c>
      <c r="H15" s="230">
        <v>88</v>
      </c>
      <c r="I15" s="230">
        <v>86</v>
      </c>
      <c r="J15" s="32">
        <f t="shared" si="0"/>
        <v>87</v>
      </c>
      <c r="K15" s="33" t="str">
        <f t="shared" si="1"/>
        <v>TỐT</v>
      </c>
      <c r="L15" s="401"/>
      <c r="M15" s="357"/>
      <c r="N15" s="356"/>
      <c r="O15" s="150" t="s">
        <v>1513</v>
      </c>
    </row>
    <row r="16" spans="1:23" s="35" customFormat="1" ht="21.75" customHeight="1">
      <c r="A16" s="31">
        <f t="shared" si="2"/>
        <v>6</v>
      </c>
      <c r="B16" s="342">
        <v>1920265628</v>
      </c>
      <c r="C16" s="123" t="s">
        <v>1070</v>
      </c>
      <c r="D16" s="124" t="s">
        <v>1071</v>
      </c>
      <c r="E16" s="438" t="s">
        <v>1067</v>
      </c>
      <c r="F16" s="126">
        <v>34455</v>
      </c>
      <c r="G16" s="229" t="s">
        <v>22</v>
      </c>
      <c r="H16" s="230">
        <v>75</v>
      </c>
      <c r="I16" s="230">
        <v>75</v>
      </c>
      <c r="J16" s="32">
        <f t="shared" si="0"/>
        <v>75</v>
      </c>
      <c r="K16" s="33" t="str">
        <f t="shared" si="1"/>
        <v>KHÁ</v>
      </c>
      <c r="L16" s="401"/>
      <c r="M16" s="357" t="s">
        <v>1532</v>
      </c>
      <c r="N16" s="356" t="s">
        <v>1522</v>
      </c>
      <c r="O16" s="150" t="s">
        <v>1351</v>
      </c>
    </row>
    <row r="17" spans="1:15" s="35" customFormat="1" ht="21.75" customHeight="1">
      <c r="A17" s="31">
        <f t="shared" si="2"/>
        <v>7</v>
      </c>
      <c r="B17" s="342">
        <v>1920312457</v>
      </c>
      <c r="C17" s="123" t="s">
        <v>990</v>
      </c>
      <c r="D17" s="124" t="s">
        <v>1101</v>
      </c>
      <c r="E17" s="438" t="s">
        <v>1100</v>
      </c>
      <c r="F17" s="126">
        <v>35020</v>
      </c>
      <c r="G17" s="229" t="s">
        <v>22</v>
      </c>
      <c r="H17" s="230">
        <v>92</v>
      </c>
      <c r="I17" s="230">
        <v>93</v>
      </c>
      <c r="J17" s="32">
        <f t="shared" si="0"/>
        <v>92.5</v>
      </c>
      <c r="K17" s="33" t="str">
        <f t="shared" si="1"/>
        <v>X SẮC</v>
      </c>
      <c r="L17" s="401"/>
      <c r="M17" s="357"/>
      <c r="N17" s="356"/>
      <c r="O17" s="150" t="s">
        <v>1351</v>
      </c>
    </row>
    <row r="18" spans="1:15" s="35" customFormat="1" ht="21.75" customHeight="1">
      <c r="A18" s="31">
        <f t="shared" si="2"/>
        <v>8</v>
      </c>
      <c r="B18" s="342">
        <v>1920715792</v>
      </c>
      <c r="C18" s="123" t="s">
        <v>990</v>
      </c>
      <c r="D18" s="124" t="s">
        <v>1027</v>
      </c>
      <c r="E18" s="438" t="s">
        <v>1028</v>
      </c>
      <c r="F18" s="126">
        <v>34997</v>
      </c>
      <c r="G18" s="229" t="s">
        <v>19</v>
      </c>
      <c r="H18" s="230">
        <v>80</v>
      </c>
      <c r="I18" s="230">
        <v>87</v>
      </c>
      <c r="J18" s="32">
        <f t="shared" si="0"/>
        <v>83.5</v>
      </c>
      <c r="K18" s="33" t="str">
        <f t="shared" si="1"/>
        <v>TỐT</v>
      </c>
      <c r="L18" s="401"/>
      <c r="M18" s="357"/>
      <c r="N18" s="356"/>
      <c r="O18" s="150" t="s">
        <v>1513</v>
      </c>
    </row>
    <row r="19" spans="1:15" s="35" customFormat="1" ht="21.75" customHeight="1">
      <c r="A19" s="31">
        <f t="shared" si="2"/>
        <v>9</v>
      </c>
      <c r="B19" s="342">
        <v>1921260723</v>
      </c>
      <c r="C19" s="123" t="s">
        <v>993</v>
      </c>
      <c r="D19" s="124" t="s">
        <v>994</v>
      </c>
      <c r="E19" s="438" t="s">
        <v>995</v>
      </c>
      <c r="F19" s="126">
        <v>34452</v>
      </c>
      <c r="G19" s="229" t="s">
        <v>19</v>
      </c>
      <c r="H19" s="230">
        <v>79</v>
      </c>
      <c r="I19" s="230">
        <v>78</v>
      </c>
      <c r="J19" s="32">
        <f t="shared" si="0"/>
        <v>78.5</v>
      </c>
      <c r="K19" s="33" t="str">
        <f t="shared" si="1"/>
        <v>KHÁ</v>
      </c>
      <c r="L19" s="401"/>
      <c r="M19" s="357"/>
      <c r="N19" s="356"/>
      <c r="O19" s="150" t="s">
        <v>1513</v>
      </c>
    </row>
    <row r="20" spans="1:15" s="35" customFormat="1" ht="21.75" customHeight="1">
      <c r="A20" s="31">
        <f t="shared" si="2"/>
        <v>10</v>
      </c>
      <c r="B20" s="342">
        <v>2020214111</v>
      </c>
      <c r="C20" s="123" t="s">
        <v>997</v>
      </c>
      <c r="D20" s="124" t="s">
        <v>1022</v>
      </c>
      <c r="E20" s="438" t="s">
        <v>1085</v>
      </c>
      <c r="F20" s="126">
        <v>34700</v>
      </c>
      <c r="G20" s="229" t="s">
        <v>21</v>
      </c>
      <c r="H20" s="230">
        <v>89</v>
      </c>
      <c r="I20" s="230">
        <v>91</v>
      </c>
      <c r="J20" s="32">
        <f t="shared" si="0"/>
        <v>90</v>
      </c>
      <c r="K20" s="33" t="str">
        <f t="shared" si="1"/>
        <v>X SẮC</v>
      </c>
      <c r="L20" s="401"/>
      <c r="M20" s="357"/>
      <c r="N20" s="356"/>
      <c r="O20" s="150" t="s">
        <v>1160</v>
      </c>
    </row>
    <row r="21" spans="1:15" s="35" customFormat="1" ht="21.75" customHeight="1">
      <c r="A21" s="31">
        <f t="shared" si="2"/>
        <v>11</v>
      </c>
      <c r="B21" s="342">
        <v>2020215741</v>
      </c>
      <c r="C21" s="123" t="s">
        <v>987</v>
      </c>
      <c r="D21" s="124" t="s">
        <v>1043</v>
      </c>
      <c r="E21" s="438" t="s">
        <v>979</v>
      </c>
      <c r="F21" s="126">
        <v>35351</v>
      </c>
      <c r="G21" s="229" t="s">
        <v>19</v>
      </c>
      <c r="H21" s="230">
        <v>88</v>
      </c>
      <c r="I21" s="230">
        <v>89</v>
      </c>
      <c r="J21" s="32">
        <f t="shared" si="0"/>
        <v>88.5</v>
      </c>
      <c r="K21" s="33" t="str">
        <f t="shared" si="1"/>
        <v>TỐT</v>
      </c>
      <c r="L21" s="401"/>
      <c r="M21" s="357"/>
      <c r="N21" s="356"/>
      <c r="O21" s="150" t="s">
        <v>1513</v>
      </c>
    </row>
    <row r="22" spans="1:15" s="35" customFormat="1" ht="21.75" customHeight="1">
      <c r="A22" s="31">
        <f t="shared" si="2"/>
        <v>12</v>
      </c>
      <c r="B22" s="342">
        <v>2020216136</v>
      </c>
      <c r="C22" s="123" t="s">
        <v>990</v>
      </c>
      <c r="D22" s="124" t="s">
        <v>1011</v>
      </c>
      <c r="E22" s="438" t="s">
        <v>1009</v>
      </c>
      <c r="F22" s="126">
        <v>35137</v>
      </c>
      <c r="G22" s="229" t="s">
        <v>19</v>
      </c>
      <c r="H22" s="230">
        <v>88</v>
      </c>
      <c r="I22" s="230">
        <v>89</v>
      </c>
      <c r="J22" s="32">
        <f t="shared" si="0"/>
        <v>88.5</v>
      </c>
      <c r="K22" s="33" t="str">
        <f t="shared" si="1"/>
        <v>TỐT</v>
      </c>
      <c r="L22" s="401"/>
      <c r="M22" s="357"/>
      <c r="N22" s="356"/>
      <c r="O22" s="150" t="s">
        <v>1513</v>
      </c>
    </row>
    <row r="23" spans="1:15" s="35" customFormat="1" ht="21.75" customHeight="1">
      <c r="A23" s="31">
        <f t="shared" si="2"/>
        <v>13</v>
      </c>
      <c r="B23" s="342">
        <v>2020217984</v>
      </c>
      <c r="C23" s="123" t="s">
        <v>993</v>
      </c>
      <c r="D23" s="124" t="s">
        <v>1121</v>
      </c>
      <c r="E23" s="438" t="s">
        <v>1096</v>
      </c>
      <c r="F23" s="126">
        <v>35112</v>
      </c>
      <c r="G23" s="229" t="s">
        <v>20</v>
      </c>
      <c r="H23" s="230">
        <v>82</v>
      </c>
      <c r="I23" s="230">
        <v>86</v>
      </c>
      <c r="J23" s="32">
        <f t="shared" si="0"/>
        <v>84</v>
      </c>
      <c r="K23" s="33" t="str">
        <f t="shared" si="1"/>
        <v>TỐT</v>
      </c>
      <c r="L23" s="401"/>
      <c r="M23" s="357"/>
      <c r="N23" s="356"/>
      <c r="O23" s="150" t="s">
        <v>1320</v>
      </c>
    </row>
    <row r="24" spans="1:15" s="35" customFormat="1" ht="21.75" customHeight="1">
      <c r="A24" s="31">
        <f t="shared" si="2"/>
        <v>14</v>
      </c>
      <c r="B24" s="342">
        <v>2020252990</v>
      </c>
      <c r="C24" s="123" t="s">
        <v>979</v>
      </c>
      <c r="D24" s="124" t="s">
        <v>980</v>
      </c>
      <c r="E24" s="438" t="s">
        <v>981</v>
      </c>
      <c r="F24" s="126">
        <v>34463</v>
      </c>
      <c r="G24" s="229" t="s">
        <v>19</v>
      </c>
      <c r="H24" s="230">
        <v>98</v>
      </c>
      <c r="I24" s="230">
        <v>98</v>
      </c>
      <c r="J24" s="32">
        <f t="shared" si="0"/>
        <v>98</v>
      </c>
      <c r="K24" s="33" t="str">
        <f t="shared" si="1"/>
        <v>X SẮC</v>
      </c>
      <c r="L24" s="401"/>
      <c r="M24" s="357"/>
      <c r="N24" s="356"/>
      <c r="O24" s="150" t="s">
        <v>1513</v>
      </c>
    </row>
    <row r="25" spans="1:15" s="35" customFormat="1" ht="21.75" customHeight="1">
      <c r="A25" s="31">
        <f t="shared" si="2"/>
        <v>15</v>
      </c>
      <c r="B25" s="342">
        <v>2020253923</v>
      </c>
      <c r="C25" s="123" t="s">
        <v>1063</v>
      </c>
      <c r="D25" s="124" t="s">
        <v>1064</v>
      </c>
      <c r="E25" s="438" t="s">
        <v>1065</v>
      </c>
      <c r="F25" s="126">
        <v>35409</v>
      </c>
      <c r="G25" s="229" t="s">
        <v>20</v>
      </c>
      <c r="H25" s="230">
        <v>89</v>
      </c>
      <c r="I25" s="230">
        <v>81</v>
      </c>
      <c r="J25" s="32">
        <f t="shared" si="0"/>
        <v>85</v>
      </c>
      <c r="K25" s="33" t="str">
        <f t="shared" si="1"/>
        <v>TỐT</v>
      </c>
      <c r="L25" s="401"/>
      <c r="M25" s="357"/>
      <c r="N25" s="356"/>
      <c r="O25" s="150" t="s">
        <v>1320</v>
      </c>
    </row>
    <row r="26" spans="1:15" s="35" customFormat="1" ht="21.75" customHeight="1">
      <c r="A26" s="31">
        <f t="shared" si="2"/>
        <v>16</v>
      </c>
      <c r="B26" s="342">
        <v>2020254035</v>
      </c>
      <c r="C26" s="123" t="s">
        <v>990</v>
      </c>
      <c r="D26" s="124" t="s">
        <v>1121</v>
      </c>
      <c r="E26" s="438" t="s">
        <v>1123</v>
      </c>
      <c r="F26" s="126">
        <v>35396</v>
      </c>
      <c r="G26" s="229" t="s">
        <v>22</v>
      </c>
      <c r="H26" s="230">
        <v>90</v>
      </c>
      <c r="I26" s="230">
        <v>88</v>
      </c>
      <c r="J26" s="32">
        <f t="shared" si="0"/>
        <v>89</v>
      </c>
      <c r="K26" s="33" t="str">
        <f t="shared" si="1"/>
        <v>TỐT</v>
      </c>
      <c r="L26" s="401"/>
      <c r="M26" s="357"/>
      <c r="N26" s="356"/>
      <c r="O26" s="150" t="s">
        <v>1351</v>
      </c>
    </row>
    <row r="27" spans="1:15" s="35" customFormat="1" ht="21.75" customHeight="1">
      <c r="A27" s="31">
        <f t="shared" si="2"/>
        <v>17</v>
      </c>
      <c r="B27" s="342">
        <v>2020254222</v>
      </c>
      <c r="C27" s="123" t="s">
        <v>983</v>
      </c>
      <c r="D27" s="124" t="s">
        <v>984</v>
      </c>
      <c r="E27" s="438" t="s">
        <v>981</v>
      </c>
      <c r="F27" s="126">
        <v>35167</v>
      </c>
      <c r="G27" s="229" t="s">
        <v>19</v>
      </c>
      <c r="H27" s="230">
        <v>88</v>
      </c>
      <c r="I27" s="230">
        <v>89</v>
      </c>
      <c r="J27" s="32">
        <f t="shared" si="0"/>
        <v>88.5</v>
      </c>
      <c r="K27" s="33" t="str">
        <f t="shared" si="1"/>
        <v>TỐT</v>
      </c>
      <c r="L27" s="401"/>
      <c r="M27" s="357"/>
      <c r="N27" s="356"/>
      <c r="O27" s="150" t="s">
        <v>1513</v>
      </c>
    </row>
    <row r="28" spans="1:15" s="35" customFormat="1" ht="21.75" customHeight="1">
      <c r="A28" s="31">
        <f t="shared" si="2"/>
        <v>18</v>
      </c>
      <c r="B28" s="342">
        <v>2020254553</v>
      </c>
      <c r="C28" s="123" t="s">
        <v>993</v>
      </c>
      <c r="D28" s="124" t="s">
        <v>986</v>
      </c>
      <c r="E28" s="438" t="s">
        <v>1023</v>
      </c>
      <c r="F28" s="126">
        <v>35308</v>
      </c>
      <c r="G28" s="229" t="s">
        <v>19</v>
      </c>
      <c r="H28" s="230">
        <v>88</v>
      </c>
      <c r="I28" s="230">
        <v>84</v>
      </c>
      <c r="J28" s="32">
        <f t="shared" si="0"/>
        <v>86</v>
      </c>
      <c r="K28" s="33" t="str">
        <f t="shared" si="1"/>
        <v>TỐT</v>
      </c>
      <c r="L28" s="401"/>
      <c r="M28" s="357"/>
      <c r="N28" s="356"/>
      <c r="O28" s="150" t="s">
        <v>1513</v>
      </c>
    </row>
    <row r="29" spans="1:15" s="35" customFormat="1" ht="21.75" customHeight="1">
      <c r="A29" s="31">
        <f t="shared" si="2"/>
        <v>19</v>
      </c>
      <c r="B29" s="342">
        <v>2020255826</v>
      </c>
      <c r="C29" s="123" t="s">
        <v>990</v>
      </c>
      <c r="D29" s="124" t="s">
        <v>1029</v>
      </c>
      <c r="E29" s="438" t="s">
        <v>1030</v>
      </c>
      <c r="F29" s="126">
        <v>35107</v>
      </c>
      <c r="G29" s="229" t="s">
        <v>20</v>
      </c>
      <c r="H29" s="230">
        <v>97</v>
      </c>
      <c r="I29" s="230">
        <v>96</v>
      </c>
      <c r="J29" s="32">
        <f t="shared" si="0"/>
        <v>96.5</v>
      </c>
      <c r="K29" s="33" t="str">
        <f t="shared" si="1"/>
        <v>X SẮC</v>
      </c>
      <c r="L29" s="401"/>
      <c r="M29" s="357"/>
      <c r="N29" s="356"/>
      <c r="O29" s="150" t="s">
        <v>1320</v>
      </c>
    </row>
    <row r="30" spans="1:15" s="35" customFormat="1" ht="21.75" customHeight="1">
      <c r="A30" s="31">
        <f t="shared" si="2"/>
        <v>20</v>
      </c>
      <c r="B30" s="342">
        <v>2020256658</v>
      </c>
      <c r="C30" s="123" t="s">
        <v>990</v>
      </c>
      <c r="D30" s="124" t="s">
        <v>1050</v>
      </c>
      <c r="E30" s="438" t="s">
        <v>1081</v>
      </c>
      <c r="F30" s="126">
        <v>35245</v>
      </c>
      <c r="G30" s="229" t="s">
        <v>21</v>
      </c>
      <c r="H30" s="230">
        <v>90</v>
      </c>
      <c r="I30" s="230">
        <v>88</v>
      </c>
      <c r="J30" s="32">
        <f t="shared" si="0"/>
        <v>89</v>
      </c>
      <c r="K30" s="33" t="str">
        <f t="shared" si="1"/>
        <v>TỐT</v>
      </c>
      <c r="L30" s="401"/>
      <c r="M30" s="357"/>
      <c r="N30" s="356"/>
      <c r="O30" s="150" t="s">
        <v>1160</v>
      </c>
    </row>
    <row r="31" spans="1:15" s="35" customFormat="1" ht="21.75" customHeight="1">
      <c r="A31" s="31">
        <f t="shared" si="2"/>
        <v>21</v>
      </c>
      <c r="B31" s="342">
        <v>2020256893</v>
      </c>
      <c r="C31" s="123" t="s">
        <v>990</v>
      </c>
      <c r="D31" s="124" t="s">
        <v>1038</v>
      </c>
      <c r="E31" s="438" t="s">
        <v>1039</v>
      </c>
      <c r="F31" s="126">
        <v>35220</v>
      </c>
      <c r="G31" s="229" t="s">
        <v>20</v>
      </c>
      <c r="H31" s="230">
        <v>90</v>
      </c>
      <c r="I31" s="230">
        <v>85</v>
      </c>
      <c r="J31" s="32">
        <f t="shared" si="0"/>
        <v>87.5</v>
      </c>
      <c r="K31" s="33" t="str">
        <f t="shared" si="1"/>
        <v>TỐT</v>
      </c>
      <c r="L31" s="401"/>
      <c r="M31" s="357"/>
      <c r="N31" s="356"/>
      <c r="O31" s="150" t="s">
        <v>1320</v>
      </c>
    </row>
    <row r="32" spans="1:15" s="35" customFormat="1" ht="21.75" customHeight="1">
      <c r="A32" s="31">
        <f t="shared" si="2"/>
        <v>22</v>
      </c>
      <c r="B32" s="342">
        <v>2020257224</v>
      </c>
      <c r="C32" s="123" t="s">
        <v>990</v>
      </c>
      <c r="D32" s="124" t="s">
        <v>991</v>
      </c>
      <c r="E32" s="438" t="s">
        <v>981</v>
      </c>
      <c r="F32" s="126">
        <v>35132</v>
      </c>
      <c r="G32" s="229" t="s">
        <v>19</v>
      </c>
      <c r="H32" s="230">
        <v>88</v>
      </c>
      <c r="I32" s="230">
        <v>87</v>
      </c>
      <c r="J32" s="32">
        <f t="shared" si="0"/>
        <v>87.5</v>
      </c>
      <c r="K32" s="33" t="str">
        <f t="shared" si="1"/>
        <v>TỐT</v>
      </c>
      <c r="L32" s="401"/>
      <c r="M32" s="357"/>
      <c r="N32" s="356"/>
      <c r="O32" s="150" t="s">
        <v>1513</v>
      </c>
    </row>
    <row r="33" spans="1:15" s="35" customFormat="1" ht="21.75" customHeight="1">
      <c r="A33" s="31">
        <f t="shared" si="2"/>
        <v>23</v>
      </c>
      <c r="B33" s="342">
        <v>2020258249</v>
      </c>
      <c r="C33" s="123" t="s">
        <v>999</v>
      </c>
      <c r="D33" s="124" t="s">
        <v>1011</v>
      </c>
      <c r="E33" s="438" t="s">
        <v>1037</v>
      </c>
      <c r="F33" s="126">
        <v>35262</v>
      </c>
      <c r="G33" s="229" t="s">
        <v>20</v>
      </c>
      <c r="H33" s="230">
        <v>90</v>
      </c>
      <c r="I33" s="230">
        <v>86</v>
      </c>
      <c r="J33" s="32">
        <f t="shared" si="0"/>
        <v>88</v>
      </c>
      <c r="K33" s="33" t="str">
        <f t="shared" si="1"/>
        <v>TỐT</v>
      </c>
      <c r="L33" s="401"/>
      <c r="M33" s="357"/>
      <c r="N33" s="356"/>
      <c r="O33" s="150" t="s">
        <v>1320</v>
      </c>
    </row>
    <row r="34" spans="1:15" s="35" customFormat="1" ht="21.75" customHeight="1">
      <c r="A34" s="31">
        <f t="shared" si="2"/>
        <v>24</v>
      </c>
      <c r="B34" s="342">
        <v>2020260571</v>
      </c>
      <c r="C34" s="123" t="s">
        <v>993</v>
      </c>
      <c r="D34" s="124" t="s">
        <v>1097</v>
      </c>
      <c r="E34" s="438" t="s">
        <v>1098</v>
      </c>
      <c r="F34" s="126">
        <v>35185</v>
      </c>
      <c r="G34" s="229" t="s">
        <v>21</v>
      </c>
      <c r="H34" s="230">
        <v>91</v>
      </c>
      <c r="I34" s="230">
        <v>90</v>
      </c>
      <c r="J34" s="32">
        <f t="shared" si="0"/>
        <v>90.5</v>
      </c>
      <c r="K34" s="33" t="str">
        <f t="shared" si="1"/>
        <v>X SẮC</v>
      </c>
      <c r="L34" s="401"/>
      <c r="M34" s="357"/>
      <c r="N34" s="356"/>
      <c r="O34" s="150" t="s">
        <v>1160</v>
      </c>
    </row>
    <row r="35" spans="1:15" s="35" customFormat="1" ht="21.75" customHeight="1">
      <c r="A35" s="31">
        <f t="shared" si="2"/>
        <v>25</v>
      </c>
      <c r="B35" s="342">
        <v>2020260659</v>
      </c>
      <c r="C35" s="123" t="s">
        <v>1116</v>
      </c>
      <c r="D35" s="124" t="s">
        <v>1055</v>
      </c>
      <c r="E35" s="438" t="s">
        <v>1117</v>
      </c>
      <c r="F35" s="126">
        <v>34929</v>
      </c>
      <c r="G35" s="229" t="s">
        <v>22</v>
      </c>
      <c r="H35" s="230">
        <v>85</v>
      </c>
      <c r="I35" s="230">
        <v>88</v>
      </c>
      <c r="J35" s="32">
        <f t="shared" si="0"/>
        <v>86.5</v>
      </c>
      <c r="K35" s="33" t="str">
        <f t="shared" si="1"/>
        <v>TỐT</v>
      </c>
      <c r="L35" s="401"/>
      <c r="M35" s="357"/>
      <c r="N35" s="356"/>
      <c r="O35" s="150" t="s">
        <v>1351</v>
      </c>
    </row>
    <row r="36" spans="1:15" s="35" customFormat="1" ht="21.75" customHeight="1">
      <c r="A36" s="31">
        <f t="shared" si="2"/>
        <v>26</v>
      </c>
      <c r="B36" s="342">
        <v>2020260700</v>
      </c>
      <c r="C36" s="123" t="s">
        <v>997</v>
      </c>
      <c r="D36" s="124" t="s">
        <v>1066</v>
      </c>
      <c r="E36" s="438" t="s">
        <v>1067</v>
      </c>
      <c r="F36" s="126">
        <v>35213</v>
      </c>
      <c r="G36" s="229" t="s">
        <v>20</v>
      </c>
      <c r="H36" s="230">
        <v>94</v>
      </c>
      <c r="I36" s="230">
        <v>98</v>
      </c>
      <c r="J36" s="32">
        <f t="shared" si="0"/>
        <v>96</v>
      </c>
      <c r="K36" s="33" t="str">
        <f t="shared" si="1"/>
        <v>X SẮC</v>
      </c>
      <c r="L36" s="401"/>
      <c r="M36" s="357"/>
      <c r="N36" s="356"/>
      <c r="O36" s="150" t="s">
        <v>1320</v>
      </c>
    </row>
    <row r="37" spans="1:15" s="35" customFormat="1" ht="21.75" customHeight="1">
      <c r="A37" s="31">
        <f t="shared" si="2"/>
        <v>27</v>
      </c>
      <c r="B37" s="342">
        <v>2020260737</v>
      </c>
      <c r="C37" s="123" t="s">
        <v>993</v>
      </c>
      <c r="D37" s="124" t="s">
        <v>1011</v>
      </c>
      <c r="E37" s="438" t="s">
        <v>1026</v>
      </c>
      <c r="F37" s="126">
        <v>35321</v>
      </c>
      <c r="G37" s="229" t="s">
        <v>19</v>
      </c>
      <c r="H37" s="230">
        <v>70</v>
      </c>
      <c r="I37" s="230">
        <v>88</v>
      </c>
      <c r="J37" s="32">
        <f t="shared" si="0"/>
        <v>79</v>
      </c>
      <c r="K37" s="33" t="str">
        <f t="shared" si="1"/>
        <v>KHÁ</v>
      </c>
      <c r="L37" s="401"/>
      <c r="M37" s="357"/>
      <c r="N37" s="356"/>
      <c r="O37" s="150" t="s">
        <v>1513</v>
      </c>
    </row>
    <row r="38" spans="1:15" s="35" customFormat="1" ht="21.75" customHeight="1">
      <c r="A38" s="31">
        <f t="shared" si="2"/>
        <v>28</v>
      </c>
      <c r="B38" s="342">
        <v>2020260761</v>
      </c>
      <c r="C38" s="123" t="s">
        <v>1030</v>
      </c>
      <c r="D38" s="124" t="s">
        <v>1038</v>
      </c>
      <c r="E38" s="438" t="s">
        <v>1087</v>
      </c>
      <c r="F38" s="126">
        <v>35098</v>
      </c>
      <c r="G38" s="229" t="s">
        <v>21</v>
      </c>
      <c r="H38" s="230">
        <v>92</v>
      </c>
      <c r="I38" s="230">
        <v>95</v>
      </c>
      <c r="J38" s="32">
        <f t="shared" si="0"/>
        <v>93.5</v>
      </c>
      <c r="K38" s="33" t="str">
        <f t="shared" si="1"/>
        <v>X SẮC</v>
      </c>
      <c r="L38" s="401"/>
      <c r="M38" s="357"/>
      <c r="N38" s="356"/>
      <c r="O38" s="150" t="s">
        <v>1160</v>
      </c>
    </row>
    <row r="39" spans="1:15" s="35" customFormat="1" ht="21.75" customHeight="1">
      <c r="A39" s="31">
        <f t="shared" si="2"/>
        <v>29</v>
      </c>
      <c r="B39" s="342">
        <v>2020260773</v>
      </c>
      <c r="C39" s="123" t="s">
        <v>990</v>
      </c>
      <c r="D39" s="124" t="s">
        <v>1006</v>
      </c>
      <c r="E39" s="438" t="s">
        <v>1007</v>
      </c>
      <c r="F39" s="126">
        <v>35222</v>
      </c>
      <c r="G39" s="229" t="s">
        <v>19</v>
      </c>
      <c r="H39" s="230">
        <v>89</v>
      </c>
      <c r="I39" s="230">
        <v>88</v>
      </c>
      <c r="J39" s="32">
        <f t="shared" si="0"/>
        <v>88.5</v>
      </c>
      <c r="K39" s="33" t="str">
        <f t="shared" si="1"/>
        <v>TỐT</v>
      </c>
      <c r="L39" s="401"/>
      <c r="M39" s="357"/>
      <c r="N39" s="356"/>
      <c r="O39" s="150" t="s">
        <v>1513</v>
      </c>
    </row>
    <row r="40" spans="1:15" s="35" customFormat="1" ht="21.75" customHeight="1">
      <c r="A40" s="31">
        <f t="shared" si="2"/>
        <v>30</v>
      </c>
      <c r="B40" s="342">
        <v>2020260948</v>
      </c>
      <c r="C40" s="123" t="s">
        <v>1088</v>
      </c>
      <c r="D40" s="124" t="s">
        <v>1043</v>
      </c>
      <c r="E40" s="438" t="s">
        <v>1095</v>
      </c>
      <c r="F40" s="126">
        <v>35338</v>
      </c>
      <c r="G40" s="229" t="s">
        <v>19</v>
      </c>
      <c r="H40" s="230">
        <v>85</v>
      </c>
      <c r="I40" s="230">
        <v>98</v>
      </c>
      <c r="J40" s="32">
        <f t="shared" si="0"/>
        <v>91.5</v>
      </c>
      <c r="K40" s="33" t="str">
        <f t="shared" si="1"/>
        <v>X SẮC</v>
      </c>
      <c r="L40" s="401"/>
      <c r="M40" s="357"/>
      <c r="N40" s="356"/>
      <c r="O40" s="150" t="s">
        <v>1513</v>
      </c>
    </row>
    <row r="41" spans="1:15" s="35" customFormat="1" ht="21.75" customHeight="1">
      <c r="A41" s="31">
        <f t="shared" si="2"/>
        <v>31</v>
      </c>
      <c r="B41" s="342">
        <v>2020261034</v>
      </c>
      <c r="C41" s="123" t="s">
        <v>990</v>
      </c>
      <c r="D41" s="124" t="s">
        <v>1121</v>
      </c>
      <c r="E41" s="438" t="s">
        <v>1123</v>
      </c>
      <c r="F41" s="126">
        <v>35050</v>
      </c>
      <c r="G41" s="229" t="s">
        <v>19</v>
      </c>
      <c r="H41" s="230">
        <v>88</v>
      </c>
      <c r="I41" s="230">
        <v>88</v>
      </c>
      <c r="J41" s="32">
        <f t="shared" si="0"/>
        <v>88</v>
      </c>
      <c r="K41" s="33" t="str">
        <f t="shared" si="1"/>
        <v>TỐT</v>
      </c>
      <c r="L41" s="401"/>
      <c r="M41" s="357"/>
      <c r="N41" s="356"/>
      <c r="O41" s="150" t="s">
        <v>1513</v>
      </c>
    </row>
    <row r="42" spans="1:15" s="35" customFormat="1" ht="21.75" customHeight="1">
      <c r="A42" s="31">
        <f t="shared" si="2"/>
        <v>32</v>
      </c>
      <c r="B42" s="342">
        <v>2020263397</v>
      </c>
      <c r="C42" s="123" t="s">
        <v>990</v>
      </c>
      <c r="D42" s="124" t="s">
        <v>991</v>
      </c>
      <c r="E42" s="438" t="s">
        <v>1091</v>
      </c>
      <c r="F42" s="126">
        <v>35289</v>
      </c>
      <c r="G42" s="229" t="s">
        <v>21</v>
      </c>
      <c r="H42" s="230">
        <v>95</v>
      </c>
      <c r="I42" s="230">
        <v>98</v>
      </c>
      <c r="J42" s="32">
        <f t="shared" si="0"/>
        <v>96.5</v>
      </c>
      <c r="K42" s="33" t="str">
        <f t="shared" si="1"/>
        <v>X SẮC</v>
      </c>
      <c r="L42" s="401"/>
      <c r="M42" s="357"/>
      <c r="N42" s="356"/>
      <c r="O42" s="150" t="s">
        <v>1160</v>
      </c>
    </row>
    <row r="43" spans="1:15" s="35" customFormat="1" ht="21.75" customHeight="1">
      <c r="A43" s="31">
        <f t="shared" si="2"/>
        <v>33</v>
      </c>
      <c r="B43" s="342">
        <v>2020263493</v>
      </c>
      <c r="C43" s="123" t="s">
        <v>985</v>
      </c>
      <c r="D43" s="124" t="s">
        <v>989</v>
      </c>
      <c r="E43" s="438" t="s">
        <v>981</v>
      </c>
      <c r="F43" s="126">
        <v>34954</v>
      </c>
      <c r="G43" s="229" t="s">
        <v>19</v>
      </c>
      <c r="H43" s="230">
        <v>88</v>
      </c>
      <c r="I43" s="230">
        <v>87</v>
      </c>
      <c r="J43" s="32">
        <f t="shared" ref="J43:J74" si="3">(H43+I43)/2</f>
        <v>87.5</v>
      </c>
      <c r="K43" s="33" t="str">
        <f t="shared" ref="K43:K74" si="4">IF(J43&gt;=90,"X SẮC",IF(J43&gt;=80,"TỐT",IF(J43&gt;=65,"KHÁ",IF(J43&gt;=50,"T. BÌNH",IF(J43&gt;=35,"YẾU","KÉM")))))</f>
        <v>TỐT</v>
      </c>
      <c r="L43" s="401"/>
      <c r="M43" s="357"/>
      <c r="N43" s="356"/>
      <c r="O43" s="150" t="s">
        <v>1513</v>
      </c>
    </row>
    <row r="44" spans="1:15" s="35" customFormat="1" ht="21.75" customHeight="1">
      <c r="A44" s="31">
        <f t="shared" si="2"/>
        <v>34</v>
      </c>
      <c r="B44" s="342">
        <v>2020263514</v>
      </c>
      <c r="C44" s="123" t="s">
        <v>1032</v>
      </c>
      <c r="D44" s="124" t="s">
        <v>1068</v>
      </c>
      <c r="E44" s="438" t="s">
        <v>1067</v>
      </c>
      <c r="F44" s="126">
        <v>35266</v>
      </c>
      <c r="G44" s="229" t="s">
        <v>21</v>
      </c>
      <c r="H44" s="230">
        <v>84</v>
      </c>
      <c r="I44" s="230">
        <v>88</v>
      </c>
      <c r="J44" s="32">
        <f t="shared" si="3"/>
        <v>86</v>
      </c>
      <c r="K44" s="33" t="str">
        <f t="shared" si="4"/>
        <v>TỐT</v>
      </c>
      <c r="L44" s="401"/>
      <c r="M44" s="357"/>
      <c r="N44" s="356"/>
      <c r="O44" s="150" t="s">
        <v>1160</v>
      </c>
    </row>
    <row r="45" spans="1:15" s="35" customFormat="1" ht="21.75" customHeight="1">
      <c r="A45" s="31">
        <f t="shared" si="2"/>
        <v>35</v>
      </c>
      <c r="B45" s="342">
        <v>2020263534</v>
      </c>
      <c r="C45" s="123" t="s">
        <v>993</v>
      </c>
      <c r="D45" s="124" t="s">
        <v>1096</v>
      </c>
      <c r="E45" s="438" t="s">
        <v>1095</v>
      </c>
      <c r="F45" s="126">
        <v>34942</v>
      </c>
      <c r="G45" s="229" t="s">
        <v>21</v>
      </c>
      <c r="H45" s="230">
        <v>90</v>
      </c>
      <c r="I45" s="230">
        <v>98</v>
      </c>
      <c r="J45" s="32">
        <f t="shared" si="3"/>
        <v>94</v>
      </c>
      <c r="K45" s="33" t="str">
        <f t="shared" si="4"/>
        <v>X SẮC</v>
      </c>
      <c r="L45" s="401"/>
      <c r="M45" s="357"/>
      <c r="N45" s="356"/>
      <c r="O45" s="150" t="s">
        <v>1160</v>
      </c>
    </row>
    <row r="46" spans="1:15" s="35" customFormat="1" ht="21.75" customHeight="1">
      <c r="A46" s="31">
        <f t="shared" si="2"/>
        <v>36</v>
      </c>
      <c r="B46" s="342">
        <v>2020263558</v>
      </c>
      <c r="C46" s="123" t="s">
        <v>979</v>
      </c>
      <c r="D46" s="124" t="s">
        <v>1022</v>
      </c>
      <c r="E46" s="438" t="s">
        <v>1021</v>
      </c>
      <c r="F46" s="126">
        <v>34986</v>
      </c>
      <c r="G46" s="229" t="s">
        <v>19</v>
      </c>
      <c r="H46" s="230">
        <v>80</v>
      </c>
      <c r="I46" s="230">
        <v>88</v>
      </c>
      <c r="J46" s="32">
        <f t="shared" si="3"/>
        <v>84</v>
      </c>
      <c r="K46" s="33" t="str">
        <f t="shared" si="4"/>
        <v>TỐT</v>
      </c>
      <c r="L46" s="401"/>
      <c r="M46" s="357"/>
      <c r="N46" s="356"/>
      <c r="O46" s="150" t="s">
        <v>1513</v>
      </c>
    </row>
    <row r="47" spans="1:15" s="35" customFormat="1" ht="21.75" customHeight="1">
      <c r="A47" s="31">
        <f t="shared" si="2"/>
        <v>37</v>
      </c>
      <c r="B47" s="342">
        <v>2020263717</v>
      </c>
      <c r="C47" s="123" t="s">
        <v>987</v>
      </c>
      <c r="D47" s="124" t="s">
        <v>997</v>
      </c>
      <c r="E47" s="438" t="s">
        <v>998</v>
      </c>
      <c r="F47" s="126">
        <v>35004</v>
      </c>
      <c r="G47" s="229" t="s">
        <v>19</v>
      </c>
      <c r="H47" s="230">
        <v>88</v>
      </c>
      <c r="I47" s="230">
        <v>87</v>
      </c>
      <c r="J47" s="32">
        <f t="shared" si="3"/>
        <v>87.5</v>
      </c>
      <c r="K47" s="33" t="str">
        <f t="shared" si="4"/>
        <v>TỐT</v>
      </c>
      <c r="L47" s="401"/>
      <c r="M47" s="357"/>
      <c r="N47" s="356"/>
      <c r="O47" s="150" t="s">
        <v>1513</v>
      </c>
    </row>
    <row r="48" spans="1:15" s="35" customFormat="1" ht="21.75" customHeight="1">
      <c r="A48" s="31">
        <f t="shared" si="2"/>
        <v>38</v>
      </c>
      <c r="B48" s="342">
        <v>2020263760</v>
      </c>
      <c r="C48" s="123" t="s">
        <v>990</v>
      </c>
      <c r="D48" s="124" t="s">
        <v>1022</v>
      </c>
      <c r="E48" s="438" t="s">
        <v>1024</v>
      </c>
      <c r="F48" s="126">
        <v>34402</v>
      </c>
      <c r="G48" s="229" t="s">
        <v>19</v>
      </c>
      <c r="H48" s="230">
        <v>88</v>
      </c>
      <c r="I48" s="230">
        <v>88</v>
      </c>
      <c r="J48" s="32">
        <f t="shared" si="3"/>
        <v>88</v>
      </c>
      <c r="K48" s="33" t="str">
        <f t="shared" si="4"/>
        <v>TỐT</v>
      </c>
      <c r="L48" s="401"/>
      <c r="M48" s="357"/>
      <c r="N48" s="356"/>
      <c r="O48" s="150" t="s">
        <v>1513</v>
      </c>
    </row>
    <row r="49" spans="1:15" s="35" customFormat="1" ht="21.75" customHeight="1">
      <c r="A49" s="31">
        <f t="shared" si="2"/>
        <v>39</v>
      </c>
      <c r="B49" s="342">
        <v>2020263773</v>
      </c>
      <c r="C49" s="123" t="s">
        <v>1110</v>
      </c>
      <c r="D49" s="124" t="s">
        <v>1111</v>
      </c>
      <c r="E49" s="438" t="s">
        <v>1109</v>
      </c>
      <c r="F49" s="126">
        <v>35346</v>
      </c>
      <c r="G49" s="229" t="s">
        <v>22</v>
      </c>
      <c r="H49" s="230">
        <v>87</v>
      </c>
      <c r="I49" s="230">
        <v>88</v>
      </c>
      <c r="J49" s="32">
        <f t="shared" si="3"/>
        <v>87.5</v>
      </c>
      <c r="K49" s="33" t="str">
        <f t="shared" si="4"/>
        <v>TỐT</v>
      </c>
      <c r="L49" s="401"/>
      <c r="M49" s="357"/>
      <c r="N49" s="356"/>
      <c r="O49" s="150" t="s">
        <v>1351</v>
      </c>
    </row>
    <row r="50" spans="1:15" s="35" customFormat="1" ht="21.75" customHeight="1">
      <c r="A50" s="31">
        <f t="shared" si="2"/>
        <v>40</v>
      </c>
      <c r="B50" s="342">
        <v>2020263801</v>
      </c>
      <c r="C50" s="123" t="s">
        <v>993</v>
      </c>
      <c r="D50" s="124" t="s">
        <v>1011</v>
      </c>
      <c r="E50" s="438" t="s">
        <v>1090</v>
      </c>
      <c r="F50" s="126">
        <v>35195</v>
      </c>
      <c r="G50" s="229" t="s">
        <v>21</v>
      </c>
      <c r="H50" s="230">
        <v>84</v>
      </c>
      <c r="I50" s="230">
        <v>95</v>
      </c>
      <c r="J50" s="32">
        <f t="shared" si="3"/>
        <v>89.5</v>
      </c>
      <c r="K50" s="33" t="str">
        <f t="shared" si="4"/>
        <v>TỐT</v>
      </c>
      <c r="L50" s="401"/>
      <c r="M50" s="357"/>
      <c r="N50" s="356"/>
      <c r="O50" s="150" t="s">
        <v>1160</v>
      </c>
    </row>
    <row r="51" spans="1:15" s="35" customFormat="1" ht="21.75" customHeight="1">
      <c r="A51" s="31">
        <f t="shared" si="2"/>
        <v>41</v>
      </c>
      <c r="B51" s="342">
        <v>2020263813</v>
      </c>
      <c r="C51" s="123" t="s">
        <v>987</v>
      </c>
      <c r="D51" s="124" t="s">
        <v>1014</v>
      </c>
      <c r="E51" s="438" t="s">
        <v>1045</v>
      </c>
      <c r="F51" s="126">
        <v>35376</v>
      </c>
      <c r="G51" s="229" t="s">
        <v>20</v>
      </c>
      <c r="H51" s="230">
        <v>88</v>
      </c>
      <c r="I51" s="230">
        <v>86</v>
      </c>
      <c r="J51" s="32">
        <f t="shared" si="3"/>
        <v>87</v>
      </c>
      <c r="K51" s="33" t="str">
        <f t="shared" si="4"/>
        <v>TỐT</v>
      </c>
      <c r="L51" s="401"/>
      <c r="M51" s="357"/>
      <c r="N51" s="356"/>
      <c r="O51" s="150" t="s">
        <v>1320</v>
      </c>
    </row>
    <row r="52" spans="1:15" s="35" customFormat="1" ht="21.75" customHeight="1">
      <c r="A52" s="31">
        <f t="shared" si="2"/>
        <v>42</v>
      </c>
      <c r="B52" s="342">
        <v>2020263853</v>
      </c>
      <c r="C52" s="123" t="s">
        <v>1010</v>
      </c>
      <c r="D52" s="124" t="s">
        <v>986</v>
      </c>
      <c r="E52" s="438" t="s">
        <v>1009</v>
      </c>
      <c r="F52" s="126">
        <v>35326</v>
      </c>
      <c r="G52" s="229" t="s">
        <v>19</v>
      </c>
      <c r="H52" s="230">
        <v>80</v>
      </c>
      <c r="I52" s="230">
        <v>79</v>
      </c>
      <c r="J52" s="32">
        <f t="shared" si="3"/>
        <v>79.5</v>
      </c>
      <c r="K52" s="33" t="str">
        <f t="shared" si="4"/>
        <v>KHÁ</v>
      </c>
      <c r="L52" s="401"/>
      <c r="M52" s="357"/>
      <c r="N52" s="356"/>
      <c r="O52" s="150" t="s">
        <v>1513</v>
      </c>
    </row>
    <row r="53" spans="1:15" s="35" customFormat="1" ht="21.75" customHeight="1">
      <c r="A53" s="31">
        <f t="shared" si="2"/>
        <v>43</v>
      </c>
      <c r="B53" s="342">
        <v>2020263994</v>
      </c>
      <c r="C53" s="123" t="s">
        <v>990</v>
      </c>
      <c r="D53" s="124" t="s">
        <v>1001</v>
      </c>
      <c r="E53" s="438" t="s">
        <v>1002</v>
      </c>
      <c r="F53" s="126">
        <v>35099</v>
      </c>
      <c r="G53" s="229" t="s">
        <v>19</v>
      </c>
      <c r="H53" s="230">
        <v>88</v>
      </c>
      <c r="I53" s="230">
        <v>89</v>
      </c>
      <c r="J53" s="32">
        <f t="shared" si="3"/>
        <v>88.5</v>
      </c>
      <c r="K53" s="33" t="str">
        <f t="shared" si="4"/>
        <v>TỐT</v>
      </c>
      <c r="L53" s="401"/>
      <c r="M53" s="357"/>
      <c r="N53" s="356"/>
      <c r="O53" s="150" t="s">
        <v>1513</v>
      </c>
    </row>
    <row r="54" spans="1:15" s="35" customFormat="1" ht="21.75" customHeight="1">
      <c r="A54" s="31">
        <f t="shared" si="2"/>
        <v>44</v>
      </c>
      <c r="B54" s="342">
        <v>2020264047</v>
      </c>
      <c r="C54" s="123" t="s">
        <v>1032</v>
      </c>
      <c r="D54" s="124" t="s">
        <v>1069</v>
      </c>
      <c r="E54" s="438" t="s">
        <v>1067</v>
      </c>
      <c r="F54" s="126">
        <v>35092</v>
      </c>
      <c r="G54" s="229" t="s">
        <v>21</v>
      </c>
      <c r="H54" s="230">
        <v>84</v>
      </c>
      <c r="I54" s="230">
        <v>88</v>
      </c>
      <c r="J54" s="32">
        <f t="shared" si="3"/>
        <v>86</v>
      </c>
      <c r="K54" s="33" t="str">
        <f t="shared" si="4"/>
        <v>TỐT</v>
      </c>
      <c r="L54" s="401"/>
      <c r="M54" s="357"/>
      <c r="N54" s="356"/>
      <c r="O54" s="150" t="s">
        <v>1160</v>
      </c>
    </row>
    <row r="55" spans="1:15" s="35" customFormat="1" ht="21.75" customHeight="1">
      <c r="A55" s="31">
        <f t="shared" si="2"/>
        <v>45</v>
      </c>
      <c r="B55" s="342">
        <v>2020264081</v>
      </c>
      <c r="C55" s="123" t="s">
        <v>1046</v>
      </c>
      <c r="D55" s="124" t="s">
        <v>1099</v>
      </c>
      <c r="E55" s="438" t="s">
        <v>1100</v>
      </c>
      <c r="F55" s="126">
        <v>35094</v>
      </c>
      <c r="G55" s="229" t="s">
        <v>22</v>
      </c>
      <c r="H55" s="230">
        <v>93</v>
      </c>
      <c r="I55" s="230">
        <v>95</v>
      </c>
      <c r="J55" s="32">
        <f t="shared" si="3"/>
        <v>94</v>
      </c>
      <c r="K55" s="33" t="str">
        <f t="shared" si="4"/>
        <v>X SẮC</v>
      </c>
      <c r="L55" s="401"/>
      <c r="M55" s="357"/>
      <c r="N55" s="356"/>
      <c r="O55" s="150" t="s">
        <v>1351</v>
      </c>
    </row>
    <row r="56" spans="1:15" s="35" customFormat="1" ht="21.75" customHeight="1">
      <c r="A56" s="31">
        <f t="shared" si="2"/>
        <v>46</v>
      </c>
      <c r="B56" s="342">
        <v>2020264149</v>
      </c>
      <c r="C56" s="123" t="s">
        <v>979</v>
      </c>
      <c r="D56" s="124" t="s">
        <v>1074</v>
      </c>
      <c r="E56" s="438" t="s">
        <v>1073</v>
      </c>
      <c r="F56" s="126">
        <v>35291</v>
      </c>
      <c r="G56" s="229" t="s">
        <v>21</v>
      </c>
      <c r="H56" s="230">
        <v>86</v>
      </c>
      <c r="I56" s="230">
        <v>95</v>
      </c>
      <c r="J56" s="32">
        <f t="shared" si="3"/>
        <v>90.5</v>
      </c>
      <c r="K56" s="33" t="str">
        <f t="shared" si="4"/>
        <v>X SẮC</v>
      </c>
      <c r="L56" s="401"/>
      <c r="M56" s="357"/>
      <c r="N56" s="356"/>
      <c r="O56" s="150" t="s">
        <v>1160</v>
      </c>
    </row>
    <row r="57" spans="1:15" s="35" customFormat="1" ht="21.75" customHeight="1">
      <c r="A57" s="31">
        <f t="shared" si="2"/>
        <v>47</v>
      </c>
      <c r="B57" s="342">
        <v>2020264150</v>
      </c>
      <c r="C57" s="123" t="s">
        <v>1092</v>
      </c>
      <c r="D57" s="124" t="s">
        <v>1022</v>
      </c>
      <c r="E57" s="438" t="s">
        <v>1091</v>
      </c>
      <c r="F57" s="126">
        <v>35370</v>
      </c>
      <c r="G57" s="229" t="s">
        <v>21</v>
      </c>
      <c r="H57" s="230">
        <v>85</v>
      </c>
      <c r="I57" s="230">
        <v>95</v>
      </c>
      <c r="J57" s="32">
        <f t="shared" si="3"/>
        <v>90</v>
      </c>
      <c r="K57" s="33" t="str">
        <f t="shared" si="4"/>
        <v>X SẮC</v>
      </c>
      <c r="L57" s="401"/>
      <c r="M57" s="357"/>
      <c r="N57" s="356"/>
      <c r="O57" s="150" t="s">
        <v>1160</v>
      </c>
    </row>
    <row r="58" spans="1:15" s="35" customFormat="1" ht="21.75" customHeight="1">
      <c r="A58" s="31">
        <f t="shared" si="2"/>
        <v>48</v>
      </c>
      <c r="B58" s="342">
        <v>2020264446</v>
      </c>
      <c r="C58" s="123" t="s">
        <v>990</v>
      </c>
      <c r="D58" s="124" t="s">
        <v>1060</v>
      </c>
      <c r="E58" s="438" t="s">
        <v>1061</v>
      </c>
      <c r="F58" s="126">
        <v>35419</v>
      </c>
      <c r="G58" s="229" t="s">
        <v>20</v>
      </c>
      <c r="H58" s="230">
        <v>94</v>
      </c>
      <c r="I58" s="230">
        <v>98</v>
      </c>
      <c r="J58" s="32">
        <f t="shared" si="3"/>
        <v>96</v>
      </c>
      <c r="K58" s="33" t="str">
        <f t="shared" si="4"/>
        <v>X SẮC</v>
      </c>
      <c r="L58" s="401"/>
      <c r="M58" s="357"/>
      <c r="N58" s="356"/>
      <c r="O58" s="150" t="s">
        <v>1320</v>
      </c>
    </row>
    <row r="59" spans="1:15" s="35" customFormat="1" ht="21.75" customHeight="1">
      <c r="A59" s="31">
        <f t="shared" si="2"/>
        <v>49</v>
      </c>
      <c r="B59" s="342">
        <v>2020264489</v>
      </c>
      <c r="C59" s="123" t="s">
        <v>1054</v>
      </c>
      <c r="D59" s="124" t="s">
        <v>1011</v>
      </c>
      <c r="E59" s="438" t="s">
        <v>1053</v>
      </c>
      <c r="F59" s="126">
        <v>35197</v>
      </c>
      <c r="G59" s="229" t="s">
        <v>20</v>
      </c>
      <c r="H59" s="230">
        <v>83</v>
      </c>
      <c r="I59" s="230">
        <v>85</v>
      </c>
      <c r="J59" s="32">
        <f t="shared" si="3"/>
        <v>84</v>
      </c>
      <c r="K59" s="33" t="str">
        <f t="shared" si="4"/>
        <v>TỐT</v>
      </c>
      <c r="L59" s="401"/>
      <c r="M59" s="357"/>
      <c r="N59" s="356"/>
      <c r="O59" s="150" t="s">
        <v>1320</v>
      </c>
    </row>
    <row r="60" spans="1:15" s="35" customFormat="1" ht="21.75" customHeight="1">
      <c r="A60" s="31">
        <f t="shared" si="2"/>
        <v>50</v>
      </c>
      <c r="B60" s="342">
        <v>2020264559</v>
      </c>
      <c r="C60" s="123" t="s">
        <v>983</v>
      </c>
      <c r="D60" s="124" t="s">
        <v>1008</v>
      </c>
      <c r="E60" s="438" t="s">
        <v>1102</v>
      </c>
      <c r="F60" s="126">
        <v>35164</v>
      </c>
      <c r="G60" s="229" t="s">
        <v>22</v>
      </c>
      <c r="H60" s="230">
        <v>95</v>
      </c>
      <c r="I60" s="230">
        <v>95</v>
      </c>
      <c r="J60" s="32">
        <f t="shared" si="3"/>
        <v>95</v>
      </c>
      <c r="K60" s="33" t="str">
        <f t="shared" si="4"/>
        <v>X SẮC</v>
      </c>
      <c r="L60" s="401"/>
      <c r="M60" s="357"/>
      <c r="N60" s="356"/>
      <c r="O60" s="150" t="s">
        <v>1351</v>
      </c>
    </row>
    <row r="61" spans="1:15" s="35" customFormat="1" ht="21.75" customHeight="1">
      <c r="A61" s="31">
        <f t="shared" si="2"/>
        <v>51</v>
      </c>
      <c r="B61" s="342">
        <v>2020264587</v>
      </c>
      <c r="C61" s="123" t="s">
        <v>1118</v>
      </c>
      <c r="D61" s="124" t="s">
        <v>1119</v>
      </c>
      <c r="E61" s="438" t="s">
        <v>1120</v>
      </c>
      <c r="F61" s="126">
        <v>34655</v>
      </c>
      <c r="G61" s="229" t="s">
        <v>22</v>
      </c>
      <c r="H61" s="230">
        <v>90</v>
      </c>
      <c r="I61" s="230">
        <v>88</v>
      </c>
      <c r="J61" s="32">
        <f t="shared" si="3"/>
        <v>89</v>
      </c>
      <c r="K61" s="33" t="str">
        <f t="shared" si="4"/>
        <v>TỐT</v>
      </c>
      <c r="L61" s="401"/>
      <c r="M61" s="357"/>
      <c r="N61" s="356"/>
      <c r="O61" s="150" t="s">
        <v>1351</v>
      </c>
    </row>
    <row r="62" spans="1:15" s="35" customFormat="1" ht="21.75" customHeight="1">
      <c r="A62" s="31">
        <f t="shared" si="2"/>
        <v>52</v>
      </c>
      <c r="B62" s="342">
        <v>2020264636</v>
      </c>
      <c r="C62" s="123" t="s">
        <v>990</v>
      </c>
      <c r="D62" s="124" t="s">
        <v>1055</v>
      </c>
      <c r="E62" s="438" t="s">
        <v>1056</v>
      </c>
      <c r="F62" s="126">
        <v>35220</v>
      </c>
      <c r="G62" s="229" t="s">
        <v>20</v>
      </c>
      <c r="H62" s="230">
        <v>90</v>
      </c>
      <c r="I62" s="230">
        <v>86</v>
      </c>
      <c r="J62" s="32">
        <f t="shared" si="3"/>
        <v>88</v>
      </c>
      <c r="K62" s="33" t="str">
        <f t="shared" si="4"/>
        <v>TỐT</v>
      </c>
      <c r="L62" s="401"/>
      <c r="M62" s="357"/>
      <c r="N62" s="356"/>
      <c r="O62" s="150" t="s">
        <v>1320</v>
      </c>
    </row>
    <row r="63" spans="1:15" s="35" customFormat="1" ht="21.75" customHeight="1">
      <c r="A63" s="31">
        <f t="shared" si="2"/>
        <v>53</v>
      </c>
      <c r="B63" s="342">
        <v>2020264701</v>
      </c>
      <c r="C63" s="123" t="s">
        <v>1046</v>
      </c>
      <c r="D63" s="124" t="s">
        <v>1047</v>
      </c>
      <c r="E63" s="438" t="s">
        <v>1045</v>
      </c>
      <c r="F63" s="126">
        <v>35399</v>
      </c>
      <c r="G63" s="229" t="s">
        <v>20</v>
      </c>
      <c r="H63" s="230">
        <v>88</v>
      </c>
      <c r="I63" s="230">
        <v>86</v>
      </c>
      <c r="J63" s="32">
        <f t="shared" si="3"/>
        <v>87</v>
      </c>
      <c r="K63" s="33" t="str">
        <f t="shared" si="4"/>
        <v>TỐT</v>
      </c>
      <c r="L63" s="401"/>
      <c r="M63" s="357"/>
      <c r="N63" s="356"/>
      <c r="O63" s="150" t="s">
        <v>1320</v>
      </c>
    </row>
    <row r="64" spans="1:15" s="35" customFormat="1" ht="21.75" customHeight="1">
      <c r="A64" s="31">
        <f t="shared" si="2"/>
        <v>54</v>
      </c>
      <c r="B64" s="342">
        <v>2020264771</v>
      </c>
      <c r="C64" s="123" t="s">
        <v>987</v>
      </c>
      <c r="D64" s="124" t="s">
        <v>1022</v>
      </c>
      <c r="E64" s="438" t="s">
        <v>1091</v>
      </c>
      <c r="F64" s="126">
        <v>35287</v>
      </c>
      <c r="G64" s="229" t="s">
        <v>21</v>
      </c>
      <c r="H64" s="230">
        <v>86</v>
      </c>
      <c r="I64" s="230">
        <v>88</v>
      </c>
      <c r="J64" s="32">
        <f t="shared" si="3"/>
        <v>87</v>
      </c>
      <c r="K64" s="33" t="str">
        <f t="shared" si="4"/>
        <v>TỐT</v>
      </c>
      <c r="L64" s="401"/>
      <c r="M64" s="357"/>
      <c r="N64" s="356"/>
      <c r="O64" s="150" t="s">
        <v>1160</v>
      </c>
    </row>
    <row r="65" spans="1:15" s="35" customFormat="1" ht="21.75" customHeight="1">
      <c r="A65" s="31">
        <f t="shared" si="2"/>
        <v>55</v>
      </c>
      <c r="B65" s="342">
        <v>2020264791</v>
      </c>
      <c r="C65" s="123" t="s">
        <v>987</v>
      </c>
      <c r="D65" s="124" t="s">
        <v>1006</v>
      </c>
      <c r="E65" s="438" t="s">
        <v>1040</v>
      </c>
      <c r="F65" s="126">
        <v>34716</v>
      </c>
      <c r="G65" s="229" t="s">
        <v>20</v>
      </c>
      <c r="H65" s="230">
        <v>90</v>
      </c>
      <c r="I65" s="230">
        <v>86</v>
      </c>
      <c r="J65" s="32">
        <f t="shared" si="3"/>
        <v>88</v>
      </c>
      <c r="K65" s="33" t="str">
        <f t="shared" si="4"/>
        <v>TỐT</v>
      </c>
      <c r="L65" s="401"/>
      <c r="M65" s="357"/>
      <c r="N65" s="356"/>
      <c r="O65" s="150" t="s">
        <v>1320</v>
      </c>
    </row>
    <row r="66" spans="1:15" s="35" customFormat="1" ht="21.75" customHeight="1">
      <c r="A66" s="31">
        <f t="shared" si="2"/>
        <v>56</v>
      </c>
      <c r="B66" s="342">
        <v>2020264838</v>
      </c>
      <c r="C66" s="123" t="s">
        <v>990</v>
      </c>
      <c r="D66" s="124" t="s">
        <v>1006</v>
      </c>
      <c r="E66" s="438" t="s">
        <v>1021</v>
      </c>
      <c r="F66" s="126">
        <v>35102</v>
      </c>
      <c r="G66" s="229" t="s">
        <v>19</v>
      </c>
      <c r="H66" s="230">
        <v>80</v>
      </c>
      <c r="I66" s="230">
        <v>89</v>
      </c>
      <c r="J66" s="32">
        <f t="shared" si="3"/>
        <v>84.5</v>
      </c>
      <c r="K66" s="33" t="str">
        <f t="shared" si="4"/>
        <v>TỐT</v>
      </c>
      <c r="L66" s="401"/>
      <c r="M66" s="357"/>
      <c r="N66" s="356"/>
      <c r="O66" s="150" t="s">
        <v>1513</v>
      </c>
    </row>
    <row r="67" spans="1:15" s="35" customFormat="1" ht="21.75" customHeight="1">
      <c r="A67" s="31">
        <f t="shared" si="2"/>
        <v>57</v>
      </c>
      <c r="B67" s="342">
        <v>2020264903</v>
      </c>
      <c r="C67" s="123" t="s">
        <v>1015</v>
      </c>
      <c r="D67" s="124" t="s">
        <v>1077</v>
      </c>
      <c r="E67" s="438" t="s">
        <v>1076</v>
      </c>
      <c r="F67" s="126">
        <v>35285</v>
      </c>
      <c r="G67" s="229" t="s">
        <v>21</v>
      </c>
      <c r="H67" s="230">
        <v>86</v>
      </c>
      <c r="I67" s="230">
        <v>88</v>
      </c>
      <c r="J67" s="32">
        <f t="shared" si="3"/>
        <v>87</v>
      </c>
      <c r="K67" s="33" t="str">
        <f t="shared" si="4"/>
        <v>TỐT</v>
      </c>
      <c r="L67" s="401"/>
      <c r="M67" s="357"/>
      <c r="N67" s="356"/>
      <c r="O67" s="150" t="s">
        <v>1160</v>
      </c>
    </row>
    <row r="68" spans="1:15" s="35" customFormat="1" ht="21.75" customHeight="1">
      <c r="A68" s="31">
        <f t="shared" si="2"/>
        <v>58</v>
      </c>
      <c r="B68" s="342">
        <v>2020264913</v>
      </c>
      <c r="C68" s="123" t="s">
        <v>1032</v>
      </c>
      <c r="D68" s="124" t="s">
        <v>992</v>
      </c>
      <c r="E68" s="438" t="s">
        <v>1076</v>
      </c>
      <c r="F68" s="126">
        <v>35205</v>
      </c>
      <c r="G68" s="229" t="s">
        <v>21</v>
      </c>
      <c r="H68" s="230">
        <v>81</v>
      </c>
      <c r="I68" s="230">
        <v>88</v>
      </c>
      <c r="J68" s="32">
        <f t="shared" si="3"/>
        <v>84.5</v>
      </c>
      <c r="K68" s="33" t="str">
        <f t="shared" si="4"/>
        <v>TỐT</v>
      </c>
      <c r="L68" s="401"/>
      <c r="M68" s="357"/>
      <c r="N68" s="356"/>
      <c r="O68" s="150" t="s">
        <v>1160</v>
      </c>
    </row>
    <row r="69" spans="1:15" s="35" customFormat="1" ht="21.75" customHeight="1">
      <c r="A69" s="31">
        <f t="shared" si="2"/>
        <v>59</v>
      </c>
      <c r="B69" s="342">
        <v>2020265068</v>
      </c>
      <c r="C69" s="123" t="s">
        <v>1019</v>
      </c>
      <c r="D69" s="124" t="s">
        <v>1030</v>
      </c>
      <c r="E69" s="438" t="s">
        <v>994</v>
      </c>
      <c r="F69" s="126">
        <v>35377</v>
      </c>
      <c r="G69" s="229" t="s">
        <v>20</v>
      </c>
      <c r="H69" s="230">
        <v>94</v>
      </c>
      <c r="I69" s="230">
        <v>98</v>
      </c>
      <c r="J69" s="32">
        <f t="shared" si="3"/>
        <v>96</v>
      </c>
      <c r="K69" s="33" t="str">
        <f t="shared" si="4"/>
        <v>X SẮC</v>
      </c>
      <c r="L69" s="401"/>
      <c r="M69" s="357"/>
      <c r="N69" s="356"/>
      <c r="O69" s="150" t="s">
        <v>1320</v>
      </c>
    </row>
    <row r="70" spans="1:15" s="35" customFormat="1" ht="21.75" customHeight="1">
      <c r="A70" s="31">
        <f t="shared" si="2"/>
        <v>60</v>
      </c>
      <c r="B70" s="342">
        <v>2020265662</v>
      </c>
      <c r="C70" s="123" t="s">
        <v>993</v>
      </c>
      <c r="D70" s="124" t="s">
        <v>1038</v>
      </c>
      <c r="E70" s="438" t="s">
        <v>1099</v>
      </c>
      <c r="F70" s="126">
        <v>35097</v>
      </c>
      <c r="G70" s="229" t="s">
        <v>22</v>
      </c>
      <c r="H70" s="230">
        <v>87</v>
      </c>
      <c r="I70" s="230">
        <v>88</v>
      </c>
      <c r="J70" s="32">
        <f t="shared" si="3"/>
        <v>87.5</v>
      </c>
      <c r="K70" s="33" t="str">
        <f t="shared" si="4"/>
        <v>TỐT</v>
      </c>
      <c r="L70" s="401"/>
      <c r="M70" s="357"/>
      <c r="N70" s="356"/>
      <c r="O70" s="150" t="s">
        <v>1351</v>
      </c>
    </row>
    <row r="71" spans="1:15" s="35" customFormat="1" ht="21.75" customHeight="1">
      <c r="A71" s="31">
        <f t="shared" si="2"/>
        <v>61</v>
      </c>
      <c r="B71" s="342">
        <v>2020265678</v>
      </c>
      <c r="C71" s="123" t="s">
        <v>993</v>
      </c>
      <c r="D71" s="124" t="s">
        <v>1093</v>
      </c>
      <c r="E71" s="438" t="s">
        <v>1091</v>
      </c>
      <c r="F71" s="126">
        <v>35376</v>
      </c>
      <c r="G71" s="229" t="s">
        <v>21</v>
      </c>
      <c r="H71" s="230">
        <v>87</v>
      </c>
      <c r="I71" s="230">
        <v>88</v>
      </c>
      <c r="J71" s="32">
        <f t="shared" si="3"/>
        <v>87.5</v>
      </c>
      <c r="K71" s="33" t="str">
        <f t="shared" si="4"/>
        <v>TỐT</v>
      </c>
      <c r="L71" s="401"/>
      <c r="M71" s="357"/>
      <c r="N71" s="356"/>
      <c r="O71" s="150" t="s">
        <v>1160</v>
      </c>
    </row>
    <row r="72" spans="1:15" s="35" customFormat="1" ht="21.75" customHeight="1">
      <c r="A72" s="31">
        <f t="shared" si="2"/>
        <v>62</v>
      </c>
      <c r="B72" s="342">
        <v>2020265693</v>
      </c>
      <c r="C72" s="123" t="s">
        <v>999</v>
      </c>
      <c r="D72" s="124" t="s">
        <v>981</v>
      </c>
      <c r="E72" s="438" t="s">
        <v>1095</v>
      </c>
      <c r="F72" s="126">
        <v>35138</v>
      </c>
      <c r="G72" s="229" t="s">
        <v>21</v>
      </c>
      <c r="H72" s="230">
        <v>93</v>
      </c>
      <c r="I72" s="230">
        <v>91</v>
      </c>
      <c r="J72" s="32">
        <f t="shared" si="3"/>
        <v>92</v>
      </c>
      <c r="K72" s="33" t="str">
        <f t="shared" si="4"/>
        <v>X SẮC</v>
      </c>
      <c r="L72" s="401"/>
      <c r="M72" s="357"/>
      <c r="N72" s="356"/>
      <c r="O72" s="150" t="s">
        <v>1160</v>
      </c>
    </row>
    <row r="73" spans="1:15" s="35" customFormat="1" ht="21.75" customHeight="1">
      <c r="A73" s="31">
        <f t="shared" si="2"/>
        <v>63</v>
      </c>
      <c r="B73" s="342">
        <v>2020265771</v>
      </c>
      <c r="C73" s="123" t="s">
        <v>990</v>
      </c>
      <c r="D73" s="124" t="s">
        <v>1115</v>
      </c>
      <c r="E73" s="438" t="s">
        <v>1114</v>
      </c>
      <c r="F73" s="126">
        <v>35187</v>
      </c>
      <c r="G73" s="229" t="s">
        <v>22</v>
      </c>
      <c r="H73" s="230">
        <v>86</v>
      </c>
      <c r="I73" s="230">
        <v>88</v>
      </c>
      <c r="J73" s="32">
        <f t="shared" si="3"/>
        <v>87</v>
      </c>
      <c r="K73" s="33" t="str">
        <f t="shared" si="4"/>
        <v>TỐT</v>
      </c>
      <c r="L73" s="401"/>
      <c r="M73" s="357"/>
      <c r="N73" s="356"/>
      <c r="O73" s="150" t="s">
        <v>1351</v>
      </c>
    </row>
    <row r="74" spans="1:15" s="35" customFormat="1" ht="21.75" customHeight="1">
      <c r="A74" s="31">
        <f t="shared" si="2"/>
        <v>64</v>
      </c>
      <c r="B74" s="342">
        <v>2020265888</v>
      </c>
      <c r="C74" s="123" t="s">
        <v>979</v>
      </c>
      <c r="D74" s="124" t="s">
        <v>1084</v>
      </c>
      <c r="E74" s="438" t="s">
        <v>1083</v>
      </c>
      <c r="F74" s="126">
        <v>35361</v>
      </c>
      <c r="G74" s="229" t="s">
        <v>21</v>
      </c>
      <c r="H74" s="230">
        <v>78</v>
      </c>
      <c r="I74" s="230">
        <v>81</v>
      </c>
      <c r="J74" s="32">
        <f t="shared" si="3"/>
        <v>79.5</v>
      </c>
      <c r="K74" s="33" t="str">
        <f t="shared" si="4"/>
        <v>KHÁ</v>
      </c>
      <c r="L74" s="401"/>
      <c r="M74" s="357"/>
      <c r="N74" s="356"/>
      <c r="O74" s="150" t="s">
        <v>1160</v>
      </c>
    </row>
    <row r="75" spans="1:15" s="35" customFormat="1" ht="21.75" customHeight="1">
      <c r="A75" s="31">
        <f t="shared" si="2"/>
        <v>65</v>
      </c>
      <c r="B75" s="342">
        <v>2020265904</v>
      </c>
      <c r="C75" s="123" t="s">
        <v>990</v>
      </c>
      <c r="D75" s="124" t="s">
        <v>1008</v>
      </c>
      <c r="E75" s="438" t="s">
        <v>1009</v>
      </c>
      <c r="F75" s="126">
        <v>35346</v>
      </c>
      <c r="G75" s="229" t="s">
        <v>19</v>
      </c>
      <c r="H75" s="230">
        <v>82</v>
      </c>
      <c r="I75" s="230">
        <v>88</v>
      </c>
      <c r="J75" s="32">
        <f t="shared" ref="J75:J106" si="5">(H75+I75)/2</f>
        <v>85</v>
      </c>
      <c r="K75" s="33" t="str">
        <f t="shared" ref="K75:K106" si="6">IF(J75&gt;=90,"X SẮC",IF(J75&gt;=80,"TỐT",IF(J75&gt;=65,"KHÁ",IF(J75&gt;=50,"T. BÌNH",IF(J75&gt;=35,"YẾU","KÉM")))))</f>
        <v>TỐT</v>
      </c>
      <c r="L75" s="401"/>
      <c r="M75" s="357"/>
      <c r="N75" s="356"/>
      <c r="O75" s="150" t="s">
        <v>1513</v>
      </c>
    </row>
    <row r="76" spans="1:15" s="35" customFormat="1" ht="21.75" customHeight="1">
      <c r="A76" s="31">
        <f t="shared" ref="A76:A121" si="7">A75+1</f>
        <v>66</v>
      </c>
      <c r="B76" s="342">
        <v>2020265956</v>
      </c>
      <c r="C76" s="123" t="s">
        <v>990</v>
      </c>
      <c r="D76" s="124" t="s">
        <v>1108</v>
      </c>
      <c r="E76" s="438" t="s">
        <v>1109</v>
      </c>
      <c r="F76" s="126">
        <v>35065</v>
      </c>
      <c r="G76" s="229" t="s">
        <v>22</v>
      </c>
      <c r="H76" s="230">
        <v>88</v>
      </c>
      <c r="I76" s="230">
        <v>88</v>
      </c>
      <c r="J76" s="32">
        <f t="shared" si="5"/>
        <v>88</v>
      </c>
      <c r="K76" s="33" t="str">
        <f t="shared" si="6"/>
        <v>TỐT</v>
      </c>
      <c r="L76" s="401"/>
      <c r="M76" s="357"/>
      <c r="N76" s="356"/>
      <c r="O76" s="150" t="s">
        <v>1351</v>
      </c>
    </row>
    <row r="77" spans="1:15" s="35" customFormat="1" ht="21.75" customHeight="1">
      <c r="A77" s="31">
        <f t="shared" si="7"/>
        <v>67</v>
      </c>
      <c r="B77" s="342">
        <v>2020266025</v>
      </c>
      <c r="C77" s="123" t="s">
        <v>1052</v>
      </c>
      <c r="D77" s="124" t="s">
        <v>1017</v>
      </c>
      <c r="E77" s="438" t="s">
        <v>1053</v>
      </c>
      <c r="F77" s="126">
        <v>35325</v>
      </c>
      <c r="G77" s="229" t="s">
        <v>20</v>
      </c>
      <c r="H77" s="230">
        <v>87</v>
      </c>
      <c r="I77" s="230">
        <v>86</v>
      </c>
      <c r="J77" s="32">
        <f t="shared" si="5"/>
        <v>86.5</v>
      </c>
      <c r="K77" s="33" t="str">
        <f t="shared" si="6"/>
        <v>TỐT</v>
      </c>
      <c r="L77" s="401"/>
      <c r="M77" s="357"/>
      <c r="N77" s="356"/>
      <c r="O77" s="150" t="s">
        <v>1320</v>
      </c>
    </row>
    <row r="78" spans="1:15" s="35" customFormat="1" ht="21.75" customHeight="1">
      <c r="A78" s="31">
        <f t="shared" si="7"/>
        <v>68</v>
      </c>
      <c r="B78" s="342">
        <v>2020266129</v>
      </c>
      <c r="C78" s="123" t="s">
        <v>990</v>
      </c>
      <c r="D78" s="124" t="s">
        <v>1011</v>
      </c>
      <c r="E78" s="438" t="s">
        <v>1044</v>
      </c>
      <c r="F78" s="126">
        <v>35222</v>
      </c>
      <c r="G78" s="229" t="s">
        <v>20</v>
      </c>
      <c r="H78" s="230">
        <v>90</v>
      </c>
      <c r="I78" s="230">
        <v>96</v>
      </c>
      <c r="J78" s="32">
        <f t="shared" si="5"/>
        <v>93</v>
      </c>
      <c r="K78" s="33" t="str">
        <f t="shared" si="6"/>
        <v>X SẮC</v>
      </c>
      <c r="L78" s="401"/>
      <c r="M78" s="357"/>
      <c r="N78" s="356"/>
      <c r="O78" s="150" t="s">
        <v>1320</v>
      </c>
    </row>
    <row r="79" spans="1:15" s="35" customFormat="1" ht="21.75" customHeight="1">
      <c r="A79" s="31">
        <f t="shared" si="7"/>
        <v>69</v>
      </c>
      <c r="B79" s="342">
        <v>2020266138</v>
      </c>
      <c r="C79" s="123" t="s">
        <v>987</v>
      </c>
      <c r="D79" s="124" t="s">
        <v>1057</v>
      </c>
      <c r="E79" s="438" t="s">
        <v>1056</v>
      </c>
      <c r="F79" s="126">
        <v>35370</v>
      </c>
      <c r="G79" s="229" t="s">
        <v>20</v>
      </c>
      <c r="H79" s="230">
        <v>87</v>
      </c>
      <c r="I79" s="230">
        <v>86</v>
      </c>
      <c r="J79" s="32">
        <f t="shared" si="5"/>
        <v>86.5</v>
      </c>
      <c r="K79" s="33" t="str">
        <f t="shared" si="6"/>
        <v>TỐT</v>
      </c>
      <c r="L79" s="401"/>
      <c r="M79" s="357"/>
      <c r="N79" s="356"/>
      <c r="O79" s="150" t="s">
        <v>1320</v>
      </c>
    </row>
    <row r="80" spans="1:15" s="35" customFormat="1" ht="21.75" customHeight="1">
      <c r="A80" s="31">
        <f t="shared" si="7"/>
        <v>70</v>
      </c>
      <c r="B80" s="342">
        <v>2020266139</v>
      </c>
      <c r="C80" s="123" t="s">
        <v>1016</v>
      </c>
      <c r="D80" s="124" t="s">
        <v>1017</v>
      </c>
      <c r="E80" s="438" t="s">
        <v>1018</v>
      </c>
      <c r="F80" s="126">
        <v>35299</v>
      </c>
      <c r="G80" s="229" t="s">
        <v>19</v>
      </c>
      <c r="H80" s="230">
        <v>88</v>
      </c>
      <c r="I80" s="230">
        <v>87</v>
      </c>
      <c r="J80" s="32">
        <f t="shared" si="5"/>
        <v>87.5</v>
      </c>
      <c r="K80" s="33" t="str">
        <f t="shared" si="6"/>
        <v>TỐT</v>
      </c>
      <c r="L80" s="401"/>
      <c r="M80" s="357"/>
      <c r="N80" s="356"/>
      <c r="O80" s="150" t="s">
        <v>1513</v>
      </c>
    </row>
    <row r="81" spans="1:15" s="35" customFormat="1" ht="21.75" customHeight="1">
      <c r="A81" s="31">
        <f t="shared" si="7"/>
        <v>71</v>
      </c>
      <c r="B81" s="342">
        <v>2020266142</v>
      </c>
      <c r="C81" s="123" t="s">
        <v>1046</v>
      </c>
      <c r="D81" s="124" t="s">
        <v>1075</v>
      </c>
      <c r="E81" s="438" t="s">
        <v>1073</v>
      </c>
      <c r="F81" s="126">
        <v>34991</v>
      </c>
      <c r="G81" s="229" t="s">
        <v>21</v>
      </c>
      <c r="H81" s="230">
        <v>85</v>
      </c>
      <c r="I81" s="230">
        <v>90</v>
      </c>
      <c r="J81" s="32">
        <f t="shared" si="5"/>
        <v>87.5</v>
      </c>
      <c r="K81" s="33" t="str">
        <f t="shared" si="6"/>
        <v>TỐT</v>
      </c>
      <c r="L81" s="401"/>
      <c r="M81" s="357"/>
      <c r="N81" s="356"/>
      <c r="O81" s="150" t="s">
        <v>1160</v>
      </c>
    </row>
    <row r="82" spans="1:15" s="35" customFormat="1" ht="21.75" customHeight="1">
      <c r="A82" s="31">
        <f t="shared" si="7"/>
        <v>72</v>
      </c>
      <c r="B82" s="342">
        <v>2020266195</v>
      </c>
      <c r="C82" s="123" t="s">
        <v>983</v>
      </c>
      <c r="D82" s="124" t="s">
        <v>1125</v>
      </c>
      <c r="E82" s="438" t="s">
        <v>1126</v>
      </c>
      <c r="F82" s="126">
        <v>35272</v>
      </c>
      <c r="G82" s="229" t="s">
        <v>22</v>
      </c>
      <c r="H82" s="230">
        <v>77</v>
      </c>
      <c r="I82" s="230">
        <v>85</v>
      </c>
      <c r="J82" s="32">
        <f t="shared" si="5"/>
        <v>81</v>
      </c>
      <c r="K82" s="33" t="str">
        <f t="shared" si="6"/>
        <v>TỐT</v>
      </c>
      <c r="L82" s="401"/>
      <c r="M82" s="357"/>
      <c r="N82" s="356"/>
      <c r="O82" s="150" t="s">
        <v>1351</v>
      </c>
    </row>
    <row r="83" spans="1:15" s="35" customFormat="1" ht="21.75" customHeight="1">
      <c r="A83" s="31">
        <f t="shared" si="7"/>
        <v>73</v>
      </c>
      <c r="B83" s="342">
        <v>2020266224</v>
      </c>
      <c r="C83" s="123" t="s">
        <v>1030</v>
      </c>
      <c r="D83" s="124" t="s">
        <v>1011</v>
      </c>
      <c r="E83" s="438" t="s">
        <v>1037</v>
      </c>
      <c r="F83" s="126">
        <v>35307</v>
      </c>
      <c r="G83" s="229" t="s">
        <v>20</v>
      </c>
      <c r="H83" s="230">
        <v>88</v>
      </c>
      <c r="I83" s="230">
        <v>86</v>
      </c>
      <c r="J83" s="32">
        <f t="shared" si="5"/>
        <v>87</v>
      </c>
      <c r="K83" s="33" t="str">
        <f t="shared" si="6"/>
        <v>TỐT</v>
      </c>
      <c r="L83" s="401"/>
      <c r="M83" s="357"/>
      <c r="N83" s="356"/>
      <c r="O83" s="150" t="s">
        <v>1320</v>
      </c>
    </row>
    <row r="84" spans="1:15" s="35" customFormat="1" ht="21.75" customHeight="1">
      <c r="A84" s="31">
        <f t="shared" si="7"/>
        <v>74</v>
      </c>
      <c r="B84" s="342">
        <v>2020266228</v>
      </c>
      <c r="C84" s="123" t="s">
        <v>987</v>
      </c>
      <c r="D84" s="124" t="s">
        <v>988</v>
      </c>
      <c r="E84" s="438" t="s">
        <v>981</v>
      </c>
      <c r="F84" s="126">
        <v>33870</v>
      </c>
      <c r="G84" s="229" t="s">
        <v>19</v>
      </c>
      <c r="H84" s="230">
        <v>80</v>
      </c>
      <c r="I84" s="230">
        <v>87</v>
      </c>
      <c r="J84" s="32">
        <f t="shared" si="5"/>
        <v>83.5</v>
      </c>
      <c r="K84" s="33" t="str">
        <f t="shared" si="6"/>
        <v>TỐT</v>
      </c>
      <c r="L84" s="401"/>
      <c r="M84" s="357"/>
      <c r="N84" s="356"/>
      <c r="O84" s="150" t="s">
        <v>1513</v>
      </c>
    </row>
    <row r="85" spans="1:15" s="35" customFormat="1" ht="21.75" customHeight="1">
      <c r="A85" s="31">
        <f t="shared" si="7"/>
        <v>75</v>
      </c>
      <c r="B85" s="342">
        <v>2020266234</v>
      </c>
      <c r="C85" s="123" t="s">
        <v>990</v>
      </c>
      <c r="D85" s="124" t="s">
        <v>1072</v>
      </c>
      <c r="E85" s="438" t="s">
        <v>1073</v>
      </c>
      <c r="F85" s="126">
        <v>35311</v>
      </c>
      <c r="G85" s="229" t="s">
        <v>19</v>
      </c>
      <c r="H85" s="230">
        <v>88</v>
      </c>
      <c r="I85" s="230">
        <v>86</v>
      </c>
      <c r="J85" s="32">
        <f t="shared" si="5"/>
        <v>87</v>
      </c>
      <c r="K85" s="33" t="str">
        <f t="shared" si="6"/>
        <v>TỐT</v>
      </c>
      <c r="L85" s="401"/>
      <c r="M85" s="357"/>
      <c r="N85" s="356"/>
      <c r="O85" s="150" t="s">
        <v>1513</v>
      </c>
    </row>
    <row r="86" spans="1:15" s="35" customFormat="1" ht="21.75" customHeight="1">
      <c r="A86" s="31">
        <f t="shared" si="7"/>
        <v>76</v>
      </c>
      <c r="B86" s="342">
        <v>2020266299</v>
      </c>
      <c r="C86" s="123" t="s">
        <v>997</v>
      </c>
      <c r="D86" s="124" t="s">
        <v>1062</v>
      </c>
      <c r="E86" s="438" t="s">
        <v>988</v>
      </c>
      <c r="F86" s="126">
        <v>35392</v>
      </c>
      <c r="G86" s="229" t="s">
        <v>20</v>
      </c>
      <c r="H86" s="230">
        <v>88</v>
      </c>
      <c r="I86" s="230">
        <v>80</v>
      </c>
      <c r="J86" s="32">
        <f t="shared" si="5"/>
        <v>84</v>
      </c>
      <c r="K86" s="33" t="str">
        <f t="shared" si="6"/>
        <v>TỐT</v>
      </c>
      <c r="L86" s="401"/>
      <c r="M86" s="357"/>
      <c r="N86" s="356"/>
      <c r="O86" s="150" t="s">
        <v>1320</v>
      </c>
    </row>
    <row r="87" spans="1:15" s="35" customFormat="1" ht="21.75" customHeight="1">
      <c r="A87" s="31">
        <f t="shared" si="7"/>
        <v>77</v>
      </c>
      <c r="B87" s="342">
        <v>2020266406</v>
      </c>
      <c r="C87" s="123" t="s">
        <v>993</v>
      </c>
      <c r="D87" s="124" t="s">
        <v>1043</v>
      </c>
      <c r="E87" s="438" t="s">
        <v>1073</v>
      </c>
      <c r="F87" s="126">
        <v>35322</v>
      </c>
      <c r="G87" s="229" t="s">
        <v>21</v>
      </c>
      <c r="H87" s="230">
        <v>88</v>
      </c>
      <c r="I87" s="230">
        <v>88</v>
      </c>
      <c r="J87" s="32">
        <f t="shared" si="5"/>
        <v>88</v>
      </c>
      <c r="K87" s="33" t="str">
        <f t="shared" si="6"/>
        <v>TỐT</v>
      </c>
      <c r="L87" s="401"/>
      <c r="M87" s="357"/>
      <c r="N87" s="356"/>
      <c r="O87" s="150" t="s">
        <v>1160</v>
      </c>
    </row>
    <row r="88" spans="1:15" s="35" customFormat="1" ht="21.75" customHeight="1">
      <c r="A88" s="31">
        <f t="shared" si="7"/>
        <v>78</v>
      </c>
      <c r="B88" s="342">
        <v>2020266449</v>
      </c>
      <c r="C88" s="123" t="s">
        <v>1019</v>
      </c>
      <c r="D88" s="124" t="s">
        <v>1058</v>
      </c>
      <c r="E88" s="438" t="s">
        <v>1083</v>
      </c>
      <c r="F88" s="126">
        <v>35098</v>
      </c>
      <c r="G88" s="229" t="s">
        <v>21</v>
      </c>
      <c r="H88" s="230">
        <v>82</v>
      </c>
      <c r="I88" s="230">
        <v>88</v>
      </c>
      <c r="J88" s="32">
        <f t="shared" si="5"/>
        <v>85</v>
      </c>
      <c r="K88" s="33" t="str">
        <f t="shared" si="6"/>
        <v>TỐT</v>
      </c>
      <c r="L88" s="401"/>
      <c r="M88" s="357"/>
      <c r="N88" s="356"/>
      <c r="O88" s="150" t="s">
        <v>1160</v>
      </c>
    </row>
    <row r="89" spans="1:15" s="35" customFormat="1" ht="21.75" customHeight="1">
      <c r="A89" s="31">
        <f t="shared" si="7"/>
        <v>79</v>
      </c>
      <c r="B89" s="342">
        <v>2020266553</v>
      </c>
      <c r="C89" s="123" t="s">
        <v>979</v>
      </c>
      <c r="D89" s="124" t="s">
        <v>1011</v>
      </c>
      <c r="E89" s="438" t="s">
        <v>1094</v>
      </c>
      <c r="F89" s="126">
        <v>35409</v>
      </c>
      <c r="G89" s="229" t="s">
        <v>21</v>
      </c>
      <c r="H89" s="230">
        <v>93</v>
      </c>
      <c r="I89" s="230">
        <v>90</v>
      </c>
      <c r="J89" s="32">
        <f t="shared" si="5"/>
        <v>91.5</v>
      </c>
      <c r="K89" s="33" t="str">
        <f t="shared" si="6"/>
        <v>X SẮC</v>
      </c>
      <c r="L89" s="401"/>
      <c r="M89" s="357"/>
      <c r="N89" s="356"/>
      <c r="O89" s="150" t="s">
        <v>1160</v>
      </c>
    </row>
    <row r="90" spans="1:15" s="35" customFormat="1" ht="21.75" customHeight="1">
      <c r="A90" s="31">
        <f t="shared" si="7"/>
        <v>80</v>
      </c>
      <c r="B90" s="342">
        <v>2020266616</v>
      </c>
      <c r="C90" s="123" t="s">
        <v>979</v>
      </c>
      <c r="D90" s="124" t="s">
        <v>1022</v>
      </c>
      <c r="E90" s="438" t="s">
        <v>1035</v>
      </c>
      <c r="F90" s="126">
        <v>35244</v>
      </c>
      <c r="G90" s="229" t="s">
        <v>20</v>
      </c>
      <c r="H90" s="230">
        <v>88</v>
      </c>
      <c r="I90" s="230">
        <v>98</v>
      </c>
      <c r="J90" s="32">
        <f t="shared" si="5"/>
        <v>93</v>
      </c>
      <c r="K90" s="33" t="str">
        <f t="shared" si="6"/>
        <v>X SẮC</v>
      </c>
      <c r="L90" s="401"/>
      <c r="M90" s="357"/>
      <c r="N90" s="356"/>
      <c r="O90" s="150" t="s">
        <v>1320</v>
      </c>
    </row>
    <row r="91" spans="1:15" s="35" customFormat="1" ht="21.75" customHeight="1">
      <c r="A91" s="31">
        <f t="shared" si="7"/>
        <v>81</v>
      </c>
      <c r="B91" s="342">
        <v>2020266764</v>
      </c>
      <c r="C91" s="123" t="s">
        <v>979</v>
      </c>
      <c r="D91" s="124" t="s">
        <v>1014</v>
      </c>
      <c r="E91" s="438" t="s">
        <v>1015</v>
      </c>
      <c r="F91" s="126">
        <v>35289</v>
      </c>
      <c r="G91" s="229" t="s">
        <v>19</v>
      </c>
      <c r="H91" s="230">
        <v>88</v>
      </c>
      <c r="I91" s="230">
        <v>88</v>
      </c>
      <c r="J91" s="32">
        <f t="shared" si="5"/>
        <v>88</v>
      </c>
      <c r="K91" s="33" t="str">
        <f t="shared" si="6"/>
        <v>TỐT</v>
      </c>
      <c r="L91" s="401"/>
      <c r="M91" s="357"/>
      <c r="N91" s="356"/>
      <c r="O91" s="150" t="s">
        <v>1513</v>
      </c>
    </row>
    <row r="92" spans="1:15" s="35" customFormat="1" ht="21.75" customHeight="1">
      <c r="A92" s="31">
        <f t="shared" si="7"/>
        <v>82</v>
      </c>
      <c r="B92" s="342">
        <v>2020266765</v>
      </c>
      <c r="C92" s="123" t="s">
        <v>1118</v>
      </c>
      <c r="D92" s="124" t="s">
        <v>1043</v>
      </c>
      <c r="E92" s="438" t="s">
        <v>989</v>
      </c>
      <c r="F92" s="126">
        <v>34999</v>
      </c>
      <c r="G92" s="229" t="s">
        <v>22</v>
      </c>
      <c r="H92" s="230">
        <v>87</v>
      </c>
      <c r="I92" s="230">
        <v>88</v>
      </c>
      <c r="J92" s="32">
        <f t="shared" si="5"/>
        <v>87.5</v>
      </c>
      <c r="K92" s="33" t="str">
        <f t="shared" si="6"/>
        <v>TỐT</v>
      </c>
      <c r="L92" s="401"/>
      <c r="M92" s="357"/>
      <c r="N92" s="356"/>
      <c r="O92" s="150" t="s">
        <v>1351</v>
      </c>
    </row>
    <row r="93" spans="1:15" s="35" customFormat="1" ht="21.75" customHeight="1">
      <c r="A93" s="31">
        <f t="shared" si="7"/>
        <v>83</v>
      </c>
      <c r="B93" s="342">
        <v>2020266776</v>
      </c>
      <c r="C93" s="123" t="s">
        <v>990</v>
      </c>
      <c r="D93" s="124" t="s">
        <v>1022</v>
      </c>
      <c r="E93" s="438" t="s">
        <v>1059</v>
      </c>
      <c r="F93" s="126">
        <v>35418</v>
      </c>
      <c r="G93" s="229" t="s">
        <v>20</v>
      </c>
      <c r="H93" s="230">
        <v>89</v>
      </c>
      <c r="I93" s="230">
        <v>85</v>
      </c>
      <c r="J93" s="32">
        <f t="shared" si="5"/>
        <v>87</v>
      </c>
      <c r="K93" s="33" t="str">
        <f t="shared" si="6"/>
        <v>TỐT</v>
      </c>
      <c r="L93" s="401"/>
      <c r="M93" s="357"/>
      <c r="N93" s="356"/>
      <c r="O93" s="150" t="s">
        <v>1320</v>
      </c>
    </row>
    <row r="94" spans="1:15" s="35" customFormat="1" ht="21.75" customHeight="1">
      <c r="A94" s="31">
        <f t="shared" si="7"/>
        <v>84</v>
      </c>
      <c r="B94" s="342">
        <v>2020267169</v>
      </c>
      <c r="C94" s="123" t="s">
        <v>983</v>
      </c>
      <c r="D94" s="124" t="s">
        <v>1041</v>
      </c>
      <c r="E94" s="438" t="s">
        <v>1099</v>
      </c>
      <c r="F94" s="126">
        <v>35227</v>
      </c>
      <c r="G94" s="229" t="s">
        <v>22</v>
      </c>
      <c r="H94" s="230">
        <v>87</v>
      </c>
      <c r="I94" s="230">
        <v>88</v>
      </c>
      <c r="J94" s="32">
        <f t="shared" si="5"/>
        <v>87.5</v>
      </c>
      <c r="K94" s="33" t="str">
        <f t="shared" si="6"/>
        <v>TỐT</v>
      </c>
      <c r="L94" s="401"/>
      <c r="M94" s="357"/>
      <c r="N94" s="356"/>
      <c r="O94" s="150" t="s">
        <v>1351</v>
      </c>
    </row>
    <row r="95" spans="1:15" s="35" customFormat="1" ht="21.75" customHeight="1">
      <c r="A95" s="31">
        <f t="shared" si="7"/>
        <v>85</v>
      </c>
      <c r="B95" s="342">
        <v>2020267317</v>
      </c>
      <c r="C95" s="123" t="s">
        <v>987</v>
      </c>
      <c r="D95" s="124" t="s">
        <v>1074</v>
      </c>
      <c r="E95" s="438" t="s">
        <v>1073</v>
      </c>
      <c r="F95" s="126">
        <v>35166</v>
      </c>
      <c r="G95" s="229" t="s">
        <v>21</v>
      </c>
      <c r="H95" s="230">
        <v>85</v>
      </c>
      <c r="I95" s="230">
        <v>81</v>
      </c>
      <c r="J95" s="32">
        <f t="shared" si="5"/>
        <v>83</v>
      </c>
      <c r="K95" s="33" t="str">
        <f t="shared" si="6"/>
        <v>TỐT</v>
      </c>
      <c r="L95" s="401"/>
      <c r="M95" s="357"/>
      <c r="N95" s="356"/>
      <c r="O95" s="150" t="s">
        <v>1160</v>
      </c>
    </row>
    <row r="96" spans="1:15" s="35" customFormat="1" ht="21.75" customHeight="1">
      <c r="A96" s="31">
        <f t="shared" si="7"/>
        <v>86</v>
      </c>
      <c r="B96" s="342">
        <v>2020267436</v>
      </c>
      <c r="C96" s="123" t="s">
        <v>990</v>
      </c>
      <c r="D96" s="124" t="s">
        <v>1105</v>
      </c>
      <c r="E96" s="438" t="s">
        <v>1104</v>
      </c>
      <c r="F96" s="126">
        <v>34958</v>
      </c>
      <c r="G96" s="229" t="s">
        <v>22</v>
      </c>
      <c r="H96" s="230">
        <v>93</v>
      </c>
      <c r="I96" s="230">
        <v>93</v>
      </c>
      <c r="J96" s="32">
        <f t="shared" si="5"/>
        <v>93</v>
      </c>
      <c r="K96" s="33" t="str">
        <f t="shared" si="6"/>
        <v>X SẮC</v>
      </c>
      <c r="L96" s="401"/>
      <c r="M96" s="357"/>
      <c r="N96" s="356"/>
      <c r="O96" s="150" t="s">
        <v>1351</v>
      </c>
    </row>
    <row r="97" spans="1:23" s="35" customFormat="1" ht="21.75" customHeight="1">
      <c r="A97" s="31">
        <f t="shared" si="7"/>
        <v>87</v>
      </c>
      <c r="B97" s="342">
        <v>2020267497</v>
      </c>
      <c r="C97" s="123" t="s">
        <v>1019</v>
      </c>
      <c r="D97" s="124" t="s">
        <v>1048</v>
      </c>
      <c r="E97" s="438" t="s">
        <v>1049</v>
      </c>
      <c r="F97" s="126">
        <v>34725</v>
      </c>
      <c r="G97" s="229" t="s">
        <v>20</v>
      </c>
      <c r="H97" s="230">
        <v>99</v>
      </c>
      <c r="I97" s="230">
        <v>100</v>
      </c>
      <c r="J97" s="32">
        <f t="shared" si="5"/>
        <v>99.5</v>
      </c>
      <c r="K97" s="33" t="str">
        <f t="shared" si="6"/>
        <v>X SẮC</v>
      </c>
      <c r="L97" s="401"/>
      <c r="M97" s="357"/>
      <c r="N97" s="356"/>
      <c r="O97" s="150" t="s">
        <v>1320</v>
      </c>
    </row>
    <row r="98" spans="1:23" s="35" customFormat="1" ht="21.75" customHeight="1">
      <c r="A98" s="31">
        <f t="shared" si="7"/>
        <v>88</v>
      </c>
      <c r="B98" s="342">
        <v>2020267998</v>
      </c>
      <c r="C98" s="123" t="s">
        <v>999</v>
      </c>
      <c r="D98" s="124" t="s">
        <v>1000</v>
      </c>
      <c r="E98" s="438" t="s">
        <v>998</v>
      </c>
      <c r="F98" s="126">
        <v>35207</v>
      </c>
      <c r="G98" s="229" t="s">
        <v>19</v>
      </c>
      <c r="H98" s="230">
        <v>88</v>
      </c>
      <c r="I98" s="230">
        <v>88</v>
      </c>
      <c r="J98" s="32">
        <f t="shared" si="5"/>
        <v>88</v>
      </c>
      <c r="K98" s="33" t="str">
        <f t="shared" si="6"/>
        <v>TỐT</v>
      </c>
      <c r="L98" s="401"/>
      <c r="M98" s="357"/>
      <c r="N98" s="356"/>
      <c r="O98" s="150" t="s">
        <v>1513</v>
      </c>
    </row>
    <row r="99" spans="1:23" s="35" customFormat="1" ht="21.75" customHeight="1">
      <c r="A99" s="31">
        <f t="shared" si="7"/>
        <v>89</v>
      </c>
      <c r="B99" s="343">
        <v>2020268131</v>
      </c>
      <c r="C99" s="123" t="s">
        <v>987</v>
      </c>
      <c r="D99" s="124" t="s">
        <v>1011</v>
      </c>
      <c r="E99" s="439" t="s">
        <v>1059</v>
      </c>
      <c r="F99" s="134">
        <v>35108</v>
      </c>
      <c r="G99" s="470" t="s">
        <v>20</v>
      </c>
      <c r="H99" s="232">
        <v>0</v>
      </c>
      <c r="I99" s="232">
        <v>0</v>
      </c>
      <c r="J99" s="32">
        <f t="shared" si="5"/>
        <v>0</v>
      </c>
      <c r="K99" s="33" t="str">
        <f t="shared" si="6"/>
        <v>KÉM</v>
      </c>
      <c r="L99" s="406" t="s">
        <v>1653</v>
      </c>
      <c r="M99" s="366" t="s">
        <v>1546</v>
      </c>
      <c r="N99" s="358"/>
      <c r="O99" s="155" t="s">
        <v>1320</v>
      </c>
      <c r="P99" s="38"/>
      <c r="Q99" s="38"/>
      <c r="R99" s="38"/>
      <c r="S99" s="38"/>
      <c r="T99" s="38"/>
      <c r="U99" s="38"/>
      <c r="V99" s="38"/>
      <c r="W99" s="38"/>
    </row>
    <row r="100" spans="1:23" s="35" customFormat="1" ht="21.75" customHeight="1">
      <c r="A100" s="31">
        <f t="shared" si="7"/>
        <v>90</v>
      </c>
      <c r="B100" s="342">
        <v>2020268160</v>
      </c>
      <c r="C100" s="123" t="s">
        <v>1032</v>
      </c>
      <c r="D100" s="124" t="s">
        <v>1041</v>
      </c>
      <c r="E100" s="438" t="s">
        <v>1042</v>
      </c>
      <c r="F100" s="126">
        <v>35283</v>
      </c>
      <c r="G100" s="229" t="s">
        <v>20</v>
      </c>
      <c r="H100" s="230">
        <v>87</v>
      </c>
      <c r="I100" s="230">
        <v>86</v>
      </c>
      <c r="J100" s="32">
        <f t="shared" si="5"/>
        <v>86.5</v>
      </c>
      <c r="K100" s="33" t="str">
        <f t="shared" si="6"/>
        <v>TỐT</v>
      </c>
      <c r="L100" s="401"/>
      <c r="M100" s="357"/>
      <c r="N100" s="356"/>
      <c r="O100" s="150" t="s">
        <v>1320</v>
      </c>
    </row>
    <row r="101" spans="1:23" s="35" customFormat="1" ht="21.75" customHeight="1">
      <c r="A101" s="31">
        <f t="shared" si="7"/>
        <v>91</v>
      </c>
      <c r="B101" s="342">
        <v>2020268231</v>
      </c>
      <c r="C101" s="123" t="s">
        <v>985</v>
      </c>
      <c r="D101" s="124" t="s">
        <v>1011</v>
      </c>
      <c r="E101" s="438" t="s">
        <v>1021</v>
      </c>
      <c r="F101" s="126">
        <v>35262</v>
      </c>
      <c r="G101" s="229" t="s">
        <v>19</v>
      </c>
      <c r="H101" s="230">
        <v>80</v>
      </c>
      <c r="I101" s="230">
        <v>86</v>
      </c>
      <c r="J101" s="32">
        <f t="shared" si="5"/>
        <v>83</v>
      </c>
      <c r="K101" s="33" t="str">
        <f t="shared" si="6"/>
        <v>TỐT</v>
      </c>
      <c r="L101" s="401"/>
      <c r="M101" s="357"/>
      <c r="N101" s="356"/>
      <c r="O101" s="150" t="s">
        <v>1513</v>
      </c>
    </row>
    <row r="102" spans="1:23" s="35" customFormat="1" ht="21.75" customHeight="1">
      <c r="A102" s="31">
        <f t="shared" si="7"/>
        <v>92</v>
      </c>
      <c r="B102" s="342">
        <v>2020268258</v>
      </c>
      <c r="C102" s="123" t="s">
        <v>979</v>
      </c>
      <c r="D102" s="124" t="s">
        <v>1103</v>
      </c>
      <c r="E102" s="438" t="s">
        <v>1104</v>
      </c>
      <c r="F102" s="126">
        <v>35382</v>
      </c>
      <c r="G102" s="229" t="s">
        <v>22</v>
      </c>
      <c r="H102" s="230">
        <v>93</v>
      </c>
      <c r="I102" s="230">
        <v>85</v>
      </c>
      <c r="J102" s="32">
        <f t="shared" si="5"/>
        <v>89</v>
      </c>
      <c r="K102" s="33" t="str">
        <f t="shared" si="6"/>
        <v>TỐT</v>
      </c>
      <c r="L102" s="401"/>
      <c r="M102" s="357"/>
      <c r="N102" s="356"/>
      <c r="O102" s="150" t="s">
        <v>1351</v>
      </c>
    </row>
    <row r="103" spans="1:23" s="35" customFormat="1" ht="21.75" customHeight="1">
      <c r="A103" s="31">
        <f t="shared" si="7"/>
        <v>93</v>
      </c>
      <c r="B103" s="342">
        <v>2020268294</v>
      </c>
      <c r="C103" s="123" t="s">
        <v>990</v>
      </c>
      <c r="D103" s="124" t="s">
        <v>1122</v>
      </c>
      <c r="E103" s="438" t="s">
        <v>1096</v>
      </c>
      <c r="F103" s="126">
        <v>35360</v>
      </c>
      <c r="G103" s="229" t="s">
        <v>22</v>
      </c>
      <c r="H103" s="230">
        <v>88</v>
      </c>
      <c r="I103" s="230">
        <v>88</v>
      </c>
      <c r="J103" s="32">
        <f t="shared" si="5"/>
        <v>88</v>
      </c>
      <c r="K103" s="33" t="str">
        <f t="shared" si="6"/>
        <v>TỐT</v>
      </c>
      <c r="L103" s="401"/>
      <c r="M103" s="357"/>
      <c r="N103" s="356"/>
      <c r="O103" s="150" t="s">
        <v>1351</v>
      </c>
    </row>
    <row r="104" spans="1:23" s="35" customFormat="1" ht="21.75" customHeight="1">
      <c r="A104" s="31">
        <f t="shared" si="7"/>
        <v>94</v>
      </c>
      <c r="B104" s="342">
        <v>2020268358</v>
      </c>
      <c r="C104" s="123" t="s">
        <v>990</v>
      </c>
      <c r="D104" s="124" t="s">
        <v>984</v>
      </c>
      <c r="E104" s="438" t="s">
        <v>1124</v>
      </c>
      <c r="F104" s="126">
        <v>34742</v>
      </c>
      <c r="G104" s="229" t="s">
        <v>22</v>
      </c>
      <c r="H104" s="230">
        <v>90</v>
      </c>
      <c r="I104" s="230">
        <v>88</v>
      </c>
      <c r="J104" s="32">
        <f t="shared" si="5"/>
        <v>89</v>
      </c>
      <c r="K104" s="33" t="str">
        <f t="shared" si="6"/>
        <v>TỐT</v>
      </c>
      <c r="L104" s="401"/>
      <c r="M104" s="357"/>
      <c r="N104" s="356"/>
      <c r="O104" s="150" t="s">
        <v>1351</v>
      </c>
    </row>
    <row r="105" spans="1:23" s="35" customFormat="1" ht="21.75" customHeight="1">
      <c r="A105" s="31">
        <f t="shared" si="7"/>
        <v>95</v>
      </c>
      <c r="B105" s="342">
        <v>2020324021</v>
      </c>
      <c r="C105" s="123" t="s">
        <v>1019</v>
      </c>
      <c r="D105" s="124" t="s">
        <v>991</v>
      </c>
      <c r="E105" s="438" t="s">
        <v>1020</v>
      </c>
      <c r="F105" s="126">
        <v>34978</v>
      </c>
      <c r="G105" s="229" t="s">
        <v>19</v>
      </c>
      <c r="H105" s="230">
        <v>97</v>
      </c>
      <c r="I105" s="230">
        <v>99</v>
      </c>
      <c r="J105" s="32">
        <f t="shared" si="5"/>
        <v>98</v>
      </c>
      <c r="K105" s="33" t="str">
        <f t="shared" si="6"/>
        <v>X SẮC</v>
      </c>
      <c r="L105" s="401"/>
      <c r="M105" s="357"/>
      <c r="N105" s="356"/>
      <c r="O105" s="150" t="s">
        <v>1513</v>
      </c>
    </row>
    <row r="106" spans="1:23" s="35" customFormat="1" ht="21.75" customHeight="1">
      <c r="A106" s="31">
        <f t="shared" si="7"/>
        <v>96</v>
      </c>
      <c r="B106" s="342">
        <v>2020647319</v>
      </c>
      <c r="C106" s="123" t="s">
        <v>1079</v>
      </c>
      <c r="D106" s="124" t="s">
        <v>1080</v>
      </c>
      <c r="E106" s="438" t="s">
        <v>1068</v>
      </c>
      <c r="F106" s="126">
        <v>35061</v>
      </c>
      <c r="G106" s="229" t="s">
        <v>21</v>
      </c>
      <c r="H106" s="230">
        <v>79</v>
      </c>
      <c r="I106" s="230">
        <v>87</v>
      </c>
      <c r="J106" s="32">
        <f t="shared" si="5"/>
        <v>83</v>
      </c>
      <c r="K106" s="33" t="str">
        <f t="shared" si="6"/>
        <v>TỐT</v>
      </c>
      <c r="L106" s="401"/>
      <c r="M106" s="357"/>
      <c r="N106" s="356"/>
      <c r="O106" s="150" t="s">
        <v>1160</v>
      </c>
    </row>
    <row r="107" spans="1:23" s="35" customFormat="1" ht="21.75" customHeight="1">
      <c r="A107" s="31">
        <f t="shared" si="7"/>
        <v>97</v>
      </c>
      <c r="B107" s="342">
        <v>2020647437</v>
      </c>
      <c r="C107" s="123" t="s">
        <v>990</v>
      </c>
      <c r="D107" s="124" t="s">
        <v>1011</v>
      </c>
      <c r="E107" s="438" t="s">
        <v>1109</v>
      </c>
      <c r="F107" s="126">
        <v>35282</v>
      </c>
      <c r="G107" s="229" t="s">
        <v>22</v>
      </c>
      <c r="H107" s="230">
        <v>88</v>
      </c>
      <c r="I107" s="230">
        <v>88</v>
      </c>
      <c r="J107" s="32">
        <f t="shared" ref="J107:J120" si="8">(H107+I107)/2</f>
        <v>88</v>
      </c>
      <c r="K107" s="33" t="str">
        <f t="shared" ref="K107:K121" si="9">IF(J107&gt;=90,"X SẮC",IF(J107&gt;=80,"TỐT",IF(J107&gt;=65,"KHÁ",IF(J107&gt;=50,"T. BÌNH",IF(J107&gt;=35,"YẾU","KÉM")))))</f>
        <v>TỐT</v>
      </c>
      <c r="L107" s="401"/>
      <c r="M107" s="357"/>
      <c r="N107" s="356"/>
      <c r="O107" s="150" t="s">
        <v>1351</v>
      </c>
    </row>
    <row r="108" spans="1:23" s="35" customFormat="1" ht="21.75" customHeight="1">
      <c r="A108" s="31">
        <f t="shared" si="7"/>
        <v>98</v>
      </c>
      <c r="B108" s="342">
        <v>2020713954</v>
      </c>
      <c r="C108" s="123" t="s">
        <v>990</v>
      </c>
      <c r="D108" s="124" t="s">
        <v>992</v>
      </c>
      <c r="E108" s="438" t="s">
        <v>981</v>
      </c>
      <c r="F108" s="126">
        <v>35146</v>
      </c>
      <c r="G108" s="229" t="s">
        <v>19</v>
      </c>
      <c r="H108" s="230">
        <v>70</v>
      </c>
      <c r="I108" s="230">
        <v>78</v>
      </c>
      <c r="J108" s="32">
        <f t="shared" si="8"/>
        <v>74</v>
      </c>
      <c r="K108" s="33" t="str">
        <f t="shared" si="9"/>
        <v>KHÁ</v>
      </c>
      <c r="L108" s="401"/>
      <c r="M108" s="357"/>
      <c r="N108" s="356"/>
      <c r="O108" s="150" t="s">
        <v>1513</v>
      </c>
    </row>
    <row r="109" spans="1:23" s="35" customFormat="1" ht="21.75" customHeight="1">
      <c r="A109" s="31">
        <f t="shared" si="7"/>
        <v>99</v>
      </c>
      <c r="B109" s="342">
        <v>2020726336</v>
      </c>
      <c r="C109" s="123" t="s">
        <v>979</v>
      </c>
      <c r="D109" s="124" t="s">
        <v>1011</v>
      </c>
      <c r="E109" s="438" t="s">
        <v>1086</v>
      </c>
      <c r="F109" s="126">
        <v>35205</v>
      </c>
      <c r="G109" s="229" t="s">
        <v>21</v>
      </c>
      <c r="H109" s="230">
        <v>91</v>
      </c>
      <c r="I109" s="230">
        <v>89</v>
      </c>
      <c r="J109" s="32">
        <f t="shared" si="8"/>
        <v>90</v>
      </c>
      <c r="K109" s="33" t="str">
        <f t="shared" si="9"/>
        <v>X SẮC</v>
      </c>
      <c r="L109" s="401"/>
      <c r="M109" s="357"/>
      <c r="N109" s="356"/>
      <c r="O109" s="150" t="s">
        <v>1160</v>
      </c>
    </row>
    <row r="110" spans="1:23" s="35" customFormat="1" ht="21.75" customHeight="1">
      <c r="A110" s="31">
        <f t="shared" si="7"/>
        <v>100</v>
      </c>
      <c r="B110" s="342">
        <v>2020726468</v>
      </c>
      <c r="C110" s="123" t="s">
        <v>985</v>
      </c>
      <c r="D110" s="124" t="s">
        <v>986</v>
      </c>
      <c r="E110" s="438" t="s">
        <v>981</v>
      </c>
      <c r="F110" s="126">
        <v>35219</v>
      </c>
      <c r="G110" s="229" t="s">
        <v>19</v>
      </c>
      <c r="H110" s="230">
        <v>89</v>
      </c>
      <c r="I110" s="230">
        <v>88</v>
      </c>
      <c r="J110" s="32">
        <f t="shared" si="8"/>
        <v>88.5</v>
      </c>
      <c r="K110" s="33" t="str">
        <f t="shared" si="9"/>
        <v>TỐT</v>
      </c>
      <c r="L110" s="401"/>
      <c r="M110" s="357"/>
      <c r="N110" s="356"/>
      <c r="O110" s="150" t="s">
        <v>1513</v>
      </c>
    </row>
    <row r="111" spans="1:23" s="35" customFormat="1" ht="21.75" customHeight="1">
      <c r="A111" s="31">
        <f t="shared" si="7"/>
        <v>101</v>
      </c>
      <c r="B111" s="342">
        <v>2021254173</v>
      </c>
      <c r="C111" s="123" t="s">
        <v>1032</v>
      </c>
      <c r="D111" s="124" t="s">
        <v>1106</v>
      </c>
      <c r="E111" s="438" t="s">
        <v>1107</v>
      </c>
      <c r="F111" s="126">
        <v>35136</v>
      </c>
      <c r="G111" s="229" t="s">
        <v>22</v>
      </c>
      <c r="H111" s="230">
        <v>88</v>
      </c>
      <c r="I111" s="230">
        <v>88</v>
      </c>
      <c r="J111" s="32">
        <f t="shared" si="8"/>
        <v>88</v>
      </c>
      <c r="K111" s="33" t="str">
        <f t="shared" si="9"/>
        <v>TỐT</v>
      </c>
      <c r="L111" s="401"/>
      <c r="M111" s="357"/>
      <c r="N111" s="356"/>
      <c r="O111" s="150" t="s">
        <v>1351</v>
      </c>
    </row>
    <row r="112" spans="1:23" s="35" customFormat="1" ht="21.75" customHeight="1">
      <c r="A112" s="31">
        <f t="shared" si="7"/>
        <v>102</v>
      </c>
      <c r="B112" s="342">
        <v>2021261001</v>
      </c>
      <c r="C112" s="123" t="s">
        <v>1032</v>
      </c>
      <c r="D112" s="124" t="s">
        <v>1033</v>
      </c>
      <c r="E112" s="438" t="s">
        <v>1034</v>
      </c>
      <c r="F112" s="126">
        <v>34386</v>
      </c>
      <c r="G112" s="229" t="s">
        <v>20</v>
      </c>
      <c r="H112" s="230">
        <v>88</v>
      </c>
      <c r="I112" s="230">
        <v>93</v>
      </c>
      <c r="J112" s="32">
        <f t="shared" si="8"/>
        <v>90.5</v>
      </c>
      <c r="K112" s="33" t="str">
        <f t="shared" si="9"/>
        <v>X SẮC</v>
      </c>
      <c r="L112" s="401"/>
      <c r="M112" s="357"/>
      <c r="N112" s="356"/>
      <c r="O112" s="150" t="s">
        <v>1320</v>
      </c>
    </row>
    <row r="113" spans="1:23" s="38" customFormat="1" ht="21.75" customHeight="1">
      <c r="A113" s="31">
        <f t="shared" si="7"/>
        <v>103</v>
      </c>
      <c r="B113" s="342">
        <v>2021263515</v>
      </c>
      <c r="C113" s="123" t="s">
        <v>993</v>
      </c>
      <c r="D113" s="124" t="s">
        <v>1050</v>
      </c>
      <c r="E113" s="438" t="s">
        <v>1051</v>
      </c>
      <c r="F113" s="126">
        <v>35357</v>
      </c>
      <c r="G113" s="229" t="s">
        <v>20</v>
      </c>
      <c r="H113" s="230">
        <v>93</v>
      </c>
      <c r="I113" s="230">
        <v>86</v>
      </c>
      <c r="J113" s="32">
        <f t="shared" si="8"/>
        <v>89.5</v>
      </c>
      <c r="K113" s="33" t="str">
        <f t="shared" si="9"/>
        <v>TỐT</v>
      </c>
      <c r="L113" s="401"/>
      <c r="M113" s="357"/>
      <c r="N113" s="356"/>
      <c r="O113" s="150" t="s">
        <v>1320</v>
      </c>
      <c r="P113" s="35"/>
      <c r="Q113" s="35"/>
      <c r="R113" s="35"/>
      <c r="S113" s="35"/>
      <c r="T113" s="35"/>
      <c r="U113" s="35"/>
      <c r="V113" s="35"/>
      <c r="W113" s="35"/>
    </row>
    <row r="114" spans="1:23" s="35" customFormat="1" ht="21.75" customHeight="1">
      <c r="A114" s="31">
        <f t="shared" si="7"/>
        <v>104</v>
      </c>
      <c r="B114" s="342">
        <v>2021264580</v>
      </c>
      <c r="C114" s="123" t="s">
        <v>997</v>
      </c>
      <c r="D114" s="124" t="s">
        <v>1004</v>
      </c>
      <c r="E114" s="438" t="s">
        <v>1005</v>
      </c>
      <c r="F114" s="126">
        <v>35314</v>
      </c>
      <c r="G114" s="229" t="s">
        <v>19</v>
      </c>
      <c r="H114" s="230">
        <v>87</v>
      </c>
      <c r="I114" s="230">
        <v>83</v>
      </c>
      <c r="J114" s="32">
        <f t="shared" si="8"/>
        <v>85</v>
      </c>
      <c r="K114" s="33" t="str">
        <f t="shared" si="9"/>
        <v>TỐT</v>
      </c>
      <c r="L114" s="401"/>
      <c r="M114" s="357"/>
      <c r="N114" s="356"/>
      <c r="O114" s="150" t="s">
        <v>1513</v>
      </c>
    </row>
    <row r="115" spans="1:23" s="35" customFormat="1" ht="21.75" customHeight="1">
      <c r="A115" s="31">
        <f t="shared" si="7"/>
        <v>105</v>
      </c>
      <c r="B115" s="342">
        <v>2021265859</v>
      </c>
      <c r="C115" s="123" t="s">
        <v>979</v>
      </c>
      <c r="D115" s="124" t="s">
        <v>1088</v>
      </c>
      <c r="E115" s="438" t="s">
        <v>1089</v>
      </c>
      <c r="F115" s="126">
        <v>35354</v>
      </c>
      <c r="G115" s="229" t="s">
        <v>21</v>
      </c>
      <c r="H115" s="230">
        <v>80</v>
      </c>
      <c r="I115" s="230">
        <v>93</v>
      </c>
      <c r="J115" s="32">
        <f t="shared" si="8"/>
        <v>86.5</v>
      </c>
      <c r="K115" s="33" t="str">
        <f t="shared" si="9"/>
        <v>TỐT</v>
      </c>
      <c r="L115" s="401"/>
      <c r="M115" s="357"/>
      <c r="N115" s="356"/>
      <c r="O115" s="150" t="s">
        <v>1160</v>
      </c>
    </row>
    <row r="116" spans="1:23" s="35" customFormat="1" ht="21.75" customHeight="1">
      <c r="A116" s="31">
        <f t="shared" si="7"/>
        <v>106</v>
      </c>
      <c r="B116" s="342">
        <v>2021265882</v>
      </c>
      <c r="C116" s="123" t="s">
        <v>987</v>
      </c>
      <c r="D116" s="124" t="s">
        <v>988</v>
      </c>
      <c r="E116" s="438" t="s">
        <v>1082</v>
      </c>
      <c r="F116" s="126">
        <v>35284</v>
      </c>
      <c r="G116" s="229" t="s">
        <v>21</v>
      </c>
      <c r="H116" s="230">
        <v>80</v>
      </c>
      <c r="I116" s="230">
        <v>88</v>
      </c>
      <c r="J116" s="32">
        <f t="shared" si="8"/>
        <v>84</v>
      </c>
      <c r="K116" s="33" t="str">
        <f t="shared" si="9"/>
        <v>TỐT</v>
      </c>
      <c r="L116" s="401"/>
      <c r="M116" s="357"/>
      <c r="N116" s="356"/>
      <c r="O116" s="150" t="s">
        <v>1160</v>
      </c>
    </row>
    <row r="117" spans="1:23" s="35" customFormat="1" ht="21.75" customHeight="1">
      <c r="A117" s="31">
        <f t="shared" si="7"/>
        <v>107</v>
      </c>
      <c r="B117" s="342">
        <v>2021265943</v>
      </c>
      <c r="C117" s="123" t="s">
        <v>990</v>
      </c>
      <c r="D117" s="124" t="s">
        <v>1035</v>
      </c>
      <c r="E117" s="438" t="s">
        <v>1036</v>
      </c>
      <c r="F117" s="126">
        <v>34839</v>
      </c>
      <c r="G117" s="229" t="s">
        <v>20</v>
      </c>
      <c r="H117" s="230">
        <v>89</v>
      </c>
      <c r="I117" s="230">
        <v>88</v>
      </c>
      <c r="J117" s="32">
        <f t="shared" si="8"/>
        <v>88.5</v>
      </c>
      <c r="K117" s="33" t="str">
        <f t="shared" si="9"/>
        <v>TỐT</v>
      </c>
      <c r="L117" s="401"/>
      <c r="M117" s="357"/>
      <c r="N117" s="356"/>
      <c r="O117" s="150" t="s">
        <v>1320</v>
      </c>
    </row>
    <row r="118" spans="1:23" s="35" customFormat="1" ht="21.75" customHeight="1">
      <c r="A118" s="31">
        <f t="shared" si="7"/>
        <v>108</v>
      </c>
      <c r="B118" s="342">
        <v>2021266459</v>
      </c>
      <c r="C118" s="123" t="s">
        <v>979</v>
      </c>
      <c r="D118" s="124" t="s">
        <v>1050</v>
      </c>
      <c r="E118" s="438" t="s">
        <v>1114</v>
      </c>
      <c r="F118" s="126">
        <v>35273</v>
      </c>
      <c r="G118" s="229" t="s">
        <v>22</v>
      </c>
      <c r="H118" s="230">
        <v>87</v>
      </c>
      <c r="I118" s="230">
        <v>85</v>
      </c>
      <c r="J118" s="32">
        <f t="shared" si="8"/>
        <v>86</v>
      </c>
      <c r="K118" s="33" t="str">
        <f t="shared" si="9"/>
        <v>TỐT</v>
      </c>
      <c r="L118" s="401"/>
      <c r="M118" s="357"/>
      <c r="N118" s="356"/>
      <c r="O118" s="150" t="s">
        <v>1351</v>
      </c>
    </row>
    <row r="119" spans="1:23" s="35" customFormat="1" ht="21.75" customHeight="1">
      <c r="A119" s="31">
        <f t="shared" si="7"/>
        <v>109</v>
      </c>
      <c r="B119" s="342">
        <v>2021267797</v>
      </c>
      <c r="C119" s="123" t="s">
        <v>990</v>
      </c>
      <c r="D119" s="124" t="s">
        <v>988</v>
      </c>
      <c r="E119" s="438" t="s">
        <v>1025</v>
      </c>
      <c r="F119" s="126">
        <v>34251</v>
      </c>
      <c r="G119" s="229" t="s">
        <v>19</v>
      </c>
      <c r="H119" s="230">
        <v>96</v>
      </c>
      <c r="I119" s="230">
        <v>97</v>
      </c>
      <c r="J119" s="32">
        <f t="shared" si="8"/>
        <v>96.5</v>
      </c>
      <c r="K119" s="33" t="str">
        <f t="shared" si="9"/>
        <v>X SẮC</v>
      </c>
      <c r="L119" s="401"/>
      <c r="M119" s="357"/>
      <c r="N119" s="356"/>
      <c r="O119" s="150" t="s">
        <v>1513</v>
      </c>
    </row>
    <row r="120" spans="1:23" s="35" customFormat="1" ht="21.75" customHeight="1">
      <c r="A120" s="31">
        <f t="shared" si="7"/>
        <v>110</v>
      </c>
      <c r="B120" s="342">
        <v>2021516041</v>
      </c>
      <c r="C120" s="123" t="s">
        <v>979</v>
      </c>
      <c r="D120" s="124" t="s">
        <v>1112</v>
      </c>
      <c r="E120" s="438" t="s">
        <v>1113</v>
      </c>
      <c r="F120" s="126">
        <v>35346</v>
      </c>
      <c r="G120" s="229" t="s">
        <v>22</v>
      </c>
      <c r="H120" s="230">
        <v>87</v>
      </c>
      <c r="I120" s="230">
        <v>88</v>
      </c>
      <c r="J120" s="32">
        <f t="shared" si="8"/>
        <v>87.5</v>
      </c>
      <c r="K120" s="33" t="str">
        <f t="shared" si="9"/>
        <v>TỐT</v>
      </c>
      <c r="L120" s="401"/>
      <c r="M120" s="357"/>
      <c r="N120" s="356"/>
      <c r="O120" s="150" t="s">
        <v>1351</v>
      </c>
    </row>
    <row r="121" spans="1:23" s="38" customFormat="1" ht="21.75" customHeight="1">
      <c r="A121" s="31">
        <f t="shared" si="7"/>
        <v>111</v>
      </c>
      <c r="B121" s="343">
        <v>2026252677</v>
      </c>
      <c r="C121" s="123" t="s">
        <v>997</v>
      </c>
      <c r="D121" s="124" t="s">
        <v>1011</v>
      </c>
      <c r="E121" s="439" t="s">
        <v>1067</v>
      </c>
      <c r="F121" s="134">
        <v>34082</v>
      </c>
      <c r="G121" s="470" t="s">
        <v>20</v>
      </c>
      <c r="H121" s="232">
        <v>0</v>
      </c>
      <c r="I121" s="232">
        <v>81</v>
      </c>
      <c r="J121" s="36">
        <f>I121</f>
        <v>81</v>
      </c>
      <c r="K121" s="33" t="str">
        <f t="shared" si="9"/>
        <v>TỐT</v>
      </c>
      <c r="L121" s="407" t="s">
        <v>1671</v>
      </c>
      <c r="M121" s="366" t="s">
        <v>1519</v>
      </c>
      <c r="N121" s="37" t="s">
        <v>1523</v>
      </c>
      <c r="O121" s="155" t="s">
        <v>1320</v>
      </c>
    </row>
    <row r="122" spans="1:23" s="38" customFormat="1" ht="21.75" customHeight="1">
      <c r="A122" s="375"/>
      <c r="B122" s="375"/>
      <c r="C122" s="375"/>
      <c r="D122" s="375"/>
      <c r="E122" s="375"/>
      <c r="F122" s="375"/>
      <c r="G122" s="471"/>
      <c r="H122" s="375"/>
      <c r="I122" s="375"/>
      <c r="J122" s="375"/>
      <c r="K122" s="375"/>
      <c r="L122" s="375"/>
      <c r="M122" s="375"/>
      <c r="N122" s="450"/>
      <c r="O122" s="155"/>
    </row>
    <row r="123" spans="1:23">
      <c r="A123" s="44"/>
      <c r="B123" s="41"/>
      <c r="C123" s="43"/>
      <c r="D123" s="43"/>
      <c r="E123" s="440"/>
      <c r="F123" s="46"/>
      <c r="J123" s="540" t="s">
        <v>117</v>
      </c>
      <c r="K123" s="541"/>
      <c r="L123" s="542"/>
      <c r="M123" s="352"/>
      <c r="N123" s="360"/>
      <c r="O123" s="47"/>
      <c r="P123" s="47"/>
      <c r="Q123" s="47"/>
      <c r="R123" s="47"/>
      <c r="S123" s="47"/>
    </row>
    <row r="124" spans="1:23">
      <c r="A124" s="44"/>
      <c r="B124" s="41"/>
      <c r="C124" s="43"/>
      <c r="D124" s="43"/>
      <c r="E124" s="421"/>
      <c r="F124" s="41"/>
      <c r="J124" s="151" t="s">
        <v>118</v>
      </c>
      <c r="K124" s="48" t="s">
        <v>99</v>
      </c>
      <c r="L124" s="48" t="s">
        <v>119</v>
      </c>
      <c r="M124" s="352"/>
      <c r="N124" s="360"/>
      <c r="O124" s="47"/>
      <c r="P124" s="47"/>
      <c r="Q124" s="47"/>
      <c r="R124" s="47"/>
      <c r="S124" s="47"/>
    </row>
    <row r="125" spans="1:23" ht="21" customHeight="1">
      <c r="A125" s="516" t="s">
        <v>120</v>
      </c>
      <c r="B125" s="536"/>
      <c r="C125" s="516"/>
      <c r="D125" s="421"/>
      <c r="E125" s="49"/>
      <c r="F125" s="41"/>
      <c r="J125" s="152" t="s">
        <v>83</v>
      </c>
      <c r="K125" s="31">
        <f>COUNTIF($K$11:$K$121,J125)</f>
        <v>26</v>
      </c>
      <c r="L125" s="404">
        <f>K125/$K$131</f>
        <v>0.23423423423423423</v>
      </c>
      <c r="M125" s="352"/>
      <c r="N125" s="353"/>
      <c r="O125" s="26"/>
      <c r="P125" s="26"/>
      <c r="Q125" s="26"/>
      <c r="R125" s="26"/>
      <c r="S125" s="26"/>
    </row>
    <row r="126" spans="1:23" ht="15.75" customHeight="1">
      <c r="A126" s="44"/>
      <c r="B126" s="41"/>
      <c r="C126" s="43"/>
      <c r="D126" s="43"/>
      <c r="E126" s="421"/>
      <c r="F126" s="41"/>
      <c r="J126" s="152" t="s">
        <v>84</v>
      </c>
      <c r="K126" s="31">
        <f t="shared" ref="K126:K130" si="10">COUNTIF($K$11:$K$121,J126)</f>
        <v>76</v>
      </c>
      <c r="L126" s="404">
        <f t="shared" ref="L126:L130" si="11">K126/$K$131</f>
        <v>0.68468468468468469</v>
      </c>
      <c r="M126" s="352"/>
      <c r="N126" s="353"/>
      <c r="O126" s="26"/>
      <c r="P126" s="26"/>
      <c r="Q126" s="26"/>
      <c r="R126" s="26"/>
      <c r="S126" s="26"/>
    </row>
    <row r="127" spans="1:23" ht="15.75" customHeight="1">
      <c r="A127" s="44"/>
      <c r="B127" s="41"/>
      <c r="C127" s="43"/>
      <c r="D127" s="43"/>
      <c r="E127" s="421"/>
      <c r="F127" s="41"/>
      <c r="J127" s="152" t="s">
        <v>85</v>
      </c>
      <c r="K127" s="31">
        <f t="shared" si="10"/>
        <v>8</v>
      </c>
      <c r="L127" s="404">
        <f t="shared" si="11"/>
        <v>7.2072072072072071E-2</v>
      </c>
      <c r="M127" s="352"/>
      <c r="N127" s="353"/>
      <c r="O127" s="26"/>
      <c r="P127" s="26"/>
      <c r="Q127" s="26"/>
      <c r="R127" s="26"/>
      <c r="S127" s="26"/>
    </row>
    <row r="128" spans="1:23" ht="15.75" customHeight="1">
      <c r="A128" s="44"/>
      <c r="B128" s="41"/>
      <c r="C128" s="43"/>
      <c r="D128" s="43"/>
      <c r="E128" s="421"/>
      <c r="F128" s="41"/>
      <c r="J128" s="152" t="s">
        <v>86</v>
      </c>
      <c r="K128" s="31">
        <f t="shared" si="10"/>
        <v>0</v>
      </c>
      <c r="L128" s="404">
        <f t="shared" si="11"/>
        <v>0</v>
      </c>
      <c r="M128" s="352"/>
      <c r="N128" s="353"/>
      <c r="O128" s="26"/>
      <c r="P128" s="26"/>
      <c r="Q128" s="26"/>
      <c r="R128" s="26"/>
      <c r="S128" s="26"/>
    </row>
    <row r="129" spans="1:19" ht="15.75" customHeight="1">
      <c r="A129" s="44"/>
      <c r="B129" s="41"/>
      <c r="C129" s="43"/>
      <c r="D129" s="43"/>
      <c r="E129" s="421"/>
      <c r="F129" s="41"/>
      <c r="J129" s="152" t="s">
        <v>87</v>
      </c>
      <c r="K129" s="31">
        <f t="shared" si="10"/>
        <v>0</v>
      </c>
      <c r="L129" s="404">
        <f t="shared" si="11"/>
        <v>0</v>
      </c>
      <c r="M129" s="352"/>
      <c r="N129" s="353"/>
      <c r="O129" s="26"/>
      <c r="P129" s="26"/>
      <c r="Q129" s="26"/>
      <c r="R129" s="26"/>
      <c r="S129" s="26"/>
    </row>
    <row r="130" spans="1:19" ht="21" customHeight="1">
      <c r="A130" s="531" t="s">
        <v>127</v>
      </c>
      <c r="B130" s="531"/>
      <c r="C130" s="531"/>
      <c r="D130" s="420"/>
      <c r="E130" s="51"/>
      <c r="F130" s="51"/>
      <c r="J130" s="152" t="s">
        <v>88</v>
      </c>
      <c r="K130" s="31">
        <f t="shared" si="10"/>
        <v>1</v>
      </c>
      <c r="L130" s="404">
        <f t="shared" si="11"/>
        <v>9.0090090090090089E-3</v>
      </c>
      <c r="M130" s="352"/>
      <c r="N130" s="353"/>
      <c r="O130" s="26"/>
      <c r="P130" s="26"/>
      <c r="Q130" s="26"/>
      <c r="R130" s="26"/>
      <c r="S130" s="26"/>
    </row>
    <row r="131" spans="1:19" ht="15.75" customHeight="1">
      <c r="A131" s="44"/>
      <c r="B131" s="41"/>
      <c r="C131" s="43"/>
      <c r="D131" s="43"/>
      <c r="E131" s="421"/>
      <c r="F131" s="41"/>
      <c r="J131" s="485" t="s">
        <v>121</v>
      </c>
      <c r="K131" s="486">
        <f>SUM(K125:K130)</f>
        <v>111</v>
      </c>
      <c r="L131" s="487">
        <f>SUM(L125:L130)</f>
        <v>1</v>
      </c>
      <c r="M131" s="352"/>
      <c r="N131" s="353"/>
      <c r="O131" s="26"/>
      <c r="P131" s="26"/>
      <c r="Q131" s="26"/>
      <c r="R131" s="26"/>
      <c r="S131" s="26"/>
    </row>
    <row r="132" spans="1:19" s="52" customFormat="1" ht="5.25" customHeight="1">
      <c r="A132" s="417"/>
      <c r="B132" s="42"/>
      <c r="C132" s="30"/>
      <c r="D132" s="30"/>
      <c r="G132" s="440"/>
      <c r="H132" s="53"/>
      <c r="I132" s="53"/>
      <c r="J132" s="53"/>
      <c r="L132" s="405"/>
      <c r="M132" s="361"/>
      <c r="N132" s="53"/>
      <c r="O132" s="54"/>
      <c r="P132" s="54"/>
      <c r="Q132" s="54"/>
      <c r="R132" s="54"/>
      <c r="S132" s="54"/>
    </row>
    <row r="133" spans="1:19" s="56" customFormat="1" ht="6.75" customHeight="1">
      <c r="A133" s="55"/>
      <c r="B133" s="344"/>
      <c r="C133" s="344"/>
      <c r="D133" s="344"/>
      <c r="G133" s="532"/>
      <c r="H133" s="532"/>
      <c r="I133" s="532"/>
      <c r="J133" s="532"/>
      <c r="K133" s="532"/>
      <c r="L133" s="532"/>
      <c r="M133" s="362"/>
      <c r="N133" s="363"/>
    </row>
    <row r="134" spans="1:19" s="8" customFormat="1" ht="15.75">
      <c r="A134" s="513" t="s">
        <v>73</v>
      </c>
      <c r="B134" s="533"/>
      <c r="C134" s="513"/>
      <c r="D134" s="418"/>
      <c r="E134" s="513" t="s">
        <v>122</v>
      </c>
      <c r="F134" s="513"/>
      <c r="G134" s="513"/>
      <c r="H134" s="513"/>
      <c r="I134" s="515" t="s">
        <v>123</v>
      </c>
      <c r="J134" s="515"/>
      <c r="K134" s="515"/>
      <c r="L134" s="515"/>
      <c r="M134" s="364"/>
      <c r="N134" s="365"/>
    </row>
    <row r="135" spans="1:19" s="8" customFormat="1" ht="15.75">
      <c r="A135" s="57"/>
      <c r="B135" s="345"/>
      <c r="C135" s="433"/>
      <c r="D135" s="433"/>
      <c r="E135" s="58"/>
      <c r="F135" s="58"/>
      <c r="G135" s="433"/>
      <c r="H135" s="58"/>
      <c r="I135" s="58"/>
      <c r="J135" s="58"/>
      <c r="K135" s="59"/>
      <c r="L135" s="399"/>
      <c r="M135" s="364"/>
      <c r="N135" s="365"/>
    </row>
    <row r="136" spans="1:19" s="8" customFormat="1" ht="15.75">
      <c r="A136" s="57"/>
      <c r="B136" s="345"/>
      <c r="C136" s="433"/>
      <c r="D136" s="433"/>
      <c r="E136" s="58"/>
      <c r="F136" s="58"/>
      <c r="G136" s="433"/>
      <c r="H136" s="58"/>
      <c r="I136" s="58"/>
      <c r="J136" s="58"/>
      <c r="K136" s="59"/>
      <c r="L136" s="399"/>
      <c r="M136" s="364"/>
      <c r="N136" s="365"/>
    </row>
    <row r="137" spans="1:19" s="8" customFormat="1" ht="15.75">
      <c r="A137" s="423"/>
      <c r="B137" s="30"/>
      <c r="C137" s="30"/>
      <c r="D137" s="30"/>
      <c r="E137" s="153"/>
      <c r="F137" s="153"/>
      <c r="G137" s="30"/>
      <c r="H137" s="153"/>
      <c r="I137" s="153"/>
      <c r="J137" s="153"/>
      <c r="L137" s="399"/>
      <c r="M137" s="364"/>
      <c r="N137" s="365"/>
    </row>
    <row r="138" spans="1:19" s="8" customFormat="1" ht="15.75">
      <c r="A138" s="423"/>
      <c r="B138" s="30"/>
      <c r="C138" s="30"/>
      <c r="D138" s="30"/>
      <c r="E138" s="153"/>
      <c r="F138" s="153"/>
      <c r="G138" s="30"/>
      <c r="H138" s="153"/>
      <c r="I138" s="153"/>
      <c r="J138" s="153"/>
      <c r="L138" s="399"/>
      <c r="M138" s="364"/>
      <c r="N138" s="365"/>
    </row>
    <row r="139" spans="1:19" s="8" customFormat="1" ht="15.75">
      <c r="A139" s="515"/>
      <c r="B139" s="531"/>
      <c r="C139" s="515"/>
      <c r="D139" s="420"/>
      <c r="E139" s="515" t="s">
        <v>107</v>
      </c>
      <c r="F139" s="515"/>
      <c r="G139" s="515"/>
      <c r="H139" s="515"/>
      <c r="I139" s="153"/>
      <c r="J139" s="153"/>
      <c r="L139" s="399"/>
      <c r="M139" s="364"/>
      <c r="N139" s="365"/>
    </row>
  </sheetData>
  <mergeCells count="21">
    <mergeCell ref="J123:L123"/>
    <mergeCell ref="A125:C125"/>
    <mergeCell ref="A130:C130"/>
    <mergeCell ref="G133:L133"/>
    <mergeCell ref="A134:C134"/>
    <mergeCell ref="E134:H134"/>
    <mergeCell ref="I134:L134"/>
    <mergeCell ref="A139:C139"/>
    <mergeCell ref="E139:H139"/>
    <mergeCell ref="C10:E10"/>
    <mergeCell ref="A2:E2"/>
    <mergeCell ref="F2:L2"/>
    <mergeCell ref="A3:E3"/>
    <mergeCell ref="F3:L3"/>
    <mergeCell ref="A5:L5"/>
    <mergeCell ref="A6:L6"/>
    <mergeCell ref="A7:L7"/>
    <mergeCell ref="M7:W7"/>
    <mergeCell ref="A8:L8"/>
    <mergeCell ref="M8:W8"/>
    <mergeCell ref="A9:L9"/>
  </mergeCells>
  <conditionalFormatting sqref="H120:I121">
    <cfRule type="cellIs" dxfId="116" priority="124" stopIfTrue="1" operator="between">
      <formula>0</formula>
      <formula>49</formula>
    </cfRule>
  </conditionalFormatting>
  <conditionalFormatting sqref="J120">
    <cfRule type="cellIs" dxfId="115" priority="123" stopIfTrue="1" operator="equal">
      <formula>0</formula>
    </cfRule>
  </conditionalFormatting>
  <conditionalFormatting sqref="H120:I121">
    <cfRule type="cellIs" dxfId="114" priority="120" operator="equal">
      <formula>0</formula>
    </cfRule>
  </conditionalFormatting>
  <conditionalFormatting sqref="H11:H119">
    <cfRule type="cellIs" dxfId="113" priority="119" stopIfTrue="1" operator="between">
      <formula>0</formula>
      <formula>49</formula>
    </cfRule>
  </conditionalFormatting>
  <conditionalFormatting sqref="J11:J119">
    <cfRule type="cellIs" dxfId="112" priority="118" stopIfTrue="1" operator="equal">
      <formula>0</formula>
    </cfRule>
  </conditionalFormatting>
  <conditionalFormatting sqref="I11:I119">
    <cfRule type="cellIs" dxfId="111" priority="117" stopIfTrue="1" operator="between">
      <formula>0</formula>
      <formula>49</formula>
    </cfRule>
  </conditionalFormatting>
  <conditionalFormatting sqref="H11:I119">
    <cfRule type="cellIs" dxfId="110" priority="116" operator="equal">
      <formula>0</formula>
    </cfRule>
  </conditionalFormatting>
  <conditionalFormatting sqref="J121">
    <cfRule type="cellIs" dxfId="109" priority="115" stopIfTrue="1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W181"/>
  <sheetViews>
    <sheetView zoomScaleNormal="100" workbookViewId="0">
      <pane xSplit="5" ySplit="10" topLeftCell="F167" activePane="bottomRight" state="frozen"/>
      <selection activeCell="E161" sqref="E161:F161"/>
      <selection pane="topRight" activeCell="E161" sqref="E161:F161"/>
      <selection pane="bottomLeft" activeCell="E161" sqref="E161:F161"/>
      <selection pane="bottomRight" activeCell="E177" sqref="E177"/>
    </sheetView>
  </sheetViews>
  <sheetFormatPr defaultRowHeight="16.5"/>
  <cols>
    <col min="1" max="1" width="3.28515625" style="419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1691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1498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22" t="s">
        <v>48</v>
      </c>
      <c r="B10" s="422" t="s">
        <v>9</v>
      </c>
      <c r="C10" s="539" t="s">
        <v>111</v>
      </c>
      <c r="D10" s="539"/>
      <c r="E10" s="539"/>
      <c r="F10" s="27" t="s">
        <v>112</v>
      </c>
      <c r="G10" s="422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5" customFormat="1" ht="23.25" customHeight="1">
      <c r="A11" s="31">
        <v>1</v>
      </c>
      <c r="B11" s="342">
        <v>161325320</v>
      </c>
      <c r="C11" s="123" t="s">
        <v>993</v>
      </c>
      <c r="D11" s="124" t="s">
        <v>1420</v>
      </c>
      <c r="E11" s="438" t="s">
        <v>1023</v>
      </c>
      <c r="F11" s="126">
        <v>33626</v>
      </c>
      <c r="G11" s="229" t="s">
        <v>25</v>
      </c>
      <c r="H11" s="231">
        <v>0</v>
      </c>
      <c r="I11" s="231">
        <v>75</v>
      </c>
      <c r="J11" s="32">
        <f t="shared" ref="J11:J34" si="0">(H11+I11)/2</f>
        <v>37.5</v>
      </c>
      <c r="K11" s="33" t="str">
        <f t="shared" ref="K11:K42" si="1">IF(J11&gt;=90,"X SẮC",IF(J11&gt;=80,"TỐT",IF(J11&gt;=65,"KHÁ",IF(J11&gt;=50,"T. BÌNH",IF(J11&gt;=35,"YẾU","KÉM")))))</f>
        <v>YẾU</v>
      </c>
      <c r="L11" s="401"/>
      <c r="M11" s="357" t="s">
        <v>1514</v>
      </c>
      <c r="N11" s="358" t="s">
        <v>1545</v>
      </c>
      <c r="O11" s="150" t="s">
        <v>1438</v>
      </c>
    </row>
    <row r="12" spans="1:23" s="35" customFormat="1" ht="21.75" customHeight="1">
      <c r="A12" s="31">
        <f>A11+1</f>
        <v>2</v>
      </c>
      <c r="B12" s="342">
        <v>162314737</v>
      </c>
      <c r="C12" s="123" t="s">
        <v>1418</v>
      </c>
      <c r="D12" s="124" t="s">
        <v>1366</v>
      </c>
      <c r="E12" s="438" t="s">
        <v>1104</v>
      </c>
      <c r="F12" s="126">
        <v>33478</v>
      </c>
      <c r="G12" s="229" t="s">
        <v>25</v>
      </c>
      <c r="H12" s="230">
        <v>52</v>
      </c>
      <c r="I12" s="230">
        <v>78</v>
      </c>
      <c r="J12" s="32">
        <f t="shared" si="0"/>
        <v>65</v>
      </c>
      <c r="K12" s="33" t="str">
        <f t="shared" si="1"/>
        <v>KHÁ</v>
      </c>
      <c r="L12" s="401"/>
      <c r="M12" s="357"/>
      <c r="N12" s="356"/>
      <c r="O12" s="150" t="s">
        <v>1438</v>
      </c>
    </row>
    <row r="13" spans="1:23" s="35" customFormat="1" ht="21.75" customHeight="1">
      <c r="A13" s="31">
        <f t="shared" ref="A13:A76" si="2">A12+1</f>
        <v>3</v>
      </c>
      <c r="B13" s="342">
        <v>172146434</v>
      </c>
      <c r="C13" s="123" t="s">
        <v>990</v>
      </c>
      <c r="D13" s="124" t="s">
        <v>1115</v>
      </c>
      <c r="E13" s="438" t="s">
        <v>1114</v>
      </c>
      <c r="F13" s="126">
        <v>34225</v>
      </c>
      <c r="G13" s="229" t="s">
        <v>26</v>
      </c>
      <c r="H13" s="230">
        <v>80</v>
      </c>
      <c r="I13" s="230">
        <v>86</v>
      </c>
      <c r="J13" s="32">
        <f t="shared" si="0"/>
        <v>83</v>
      </c>
      <c r="K13" s="33" t="str">
        <f t="shared" si="1"/>
        <v>TỐT</v>
      </c>
      <c r="L13" s="401"/>
      <c r="M13" s="357"/>
      <c r="N13" s="356"/>
      <c r="O13" s="150" t="s">
        <v>1407</v>
      </c>
    </row>
    <row r="14" spans="1:23" s="35" customFormat="1" ht="21.75" customHeight="1">
      <c r="A14" s="31">
        <f t="shared" si="2"/>
        <v>4</v>
      </c>
      <c r="B14" s="342">
        <v>1821253677</v>
      </c>
      <c r="C14" s="123" t="s">
        <v>1418</v>
      </c>
      <c r="D14" s="124" t="s">
        <v>1113</v>
      </c>
      <c r="E14" s="438" t="s">
        <v>1191</v>
      </c>
      <c r="F14" s="126">
        <v>34440</v>
      </c>
      <c r="G14" s="229" t="s">
        <v>25</v>
      </c>
      <c r="H14" s="230">
        <v>81</v>
      </c>
      <c r="I14" s="230">
        <v>70</v>
      </c>
      <c r="J14" s="32">
        <f t="shared" si="0"/>
        <v>75.5</v>
      </c>
      <c r="K14" s="33" t="str">
        <f t="shared" si="1"/>
        <v>KHÁ</v>
      </c>
      <c r="L14" s="401"/>
      <c r="M14" s="357"/>
      <c r="N14" s="356"/>
      <c r="O14" s="150" t="s">
        <v>1438</v>
      </c>
    </row>
    <row r="15" spans="1:23" s="35" customFormat="1" ht="21.75" customHeight="1">
      <c r="A15" s="31">
        <f t="shared" si="2"/>
        <v>5</v>
      </c>
      <c r="B15" s="342">
        <v>1821255380</v>
      </c>
      <c r="C15" s="123" t="s">
        <v>1198</v>
      </c>
      <c r="D15" s="124" t="s">
        <v>1196</v>
      </c>
      <c r="E15" s="438" t="s">
        <v>1211</v>
      </c>
      <c r="F15" s="126">
        <v>34631</v>
      </c>
      <c r="G15" s="229" t="s">
        <v>25</v>
      </c>
      <c r="H15" s="230">
        <v>80</v>
      </c>
      <c r="I15" s="230">
        <v>82</v>
      </c>
      <c r="J15" s="32">
        <f t="shared" si="0"/>
        <v>81</v>
      </c>
      <c r="K15" s="33" t="str">
        <f t="shared" si="1"/>
        <v>TỐT</v>
      </c>
      <c r="L15" s="401"/>
      <c r="M15" s="357"/>
      <c r="N15" s="356"/>
      <c r="O15" s="150" t="s">
        <v>1438</v>
      </c>
    </row>
    <row r="16" spans="1:23" s="35" customFormat="1" ht="21.75" customHeight="1">
      <c r="A16" s="31">
        <f t="shared" si="2"/>
        <v>6</v>
      </c>
      <c r="B16" s="342">
        <v>1821255722</v>
      </c>
      <c r="C16" s="123" t="s">
        <v>979</v>
      </c>
      <c r="D16" s="124" t="s">
        <v>1030</v>
      </c>
      <c r="E16" s="438" t="s">
        <v>1247</v>
      </c>
      <c r="F16" s="126">
        <v>34404</v>
      </c>
      <c r="G16" s="229" t="s">
        <v>13</v>
      </c>
      <c r="H16" s="230">
        <v>70</v>
      </c>
      <c r="I16" s="230">
        <v>77</v>
      </c>
      <c r="J16" s="32">
        <f t="shared" si="0"/>
        <v>73.5</v>
      </c>
      <c r="K16" s="33" t="str">
        <f t="shared" si="1"/>
        <v>KHÁ</v>
      </c>
      <c r="L16" s="401"/>
      <c r="M16" s="357"/>
      <c r="N16" s="356"/>
      <c r="O16" s="150" t="s">
        <v>1290</v>
      </c>
    </row>
    <row r="17" spans="1:15" s="35" customFormat="1" ht="21.75" customHeight="1">
      <c r="A17" s="31">
        <f t="shared" si="2"/>
        <v>7</v>
      </c>
      <c r="B17" s="342">
        <v>1821614053</v>
      </c>
      <c r="C17" s="123" t="s">
        <v>987</v>
      </c>
      <c r="D17" s="124" t="s">
        <v>1251</v>
      </c>
      <c r="E17" s="438" t="s">
        <v>1172</v>
      </c>
      <c r="F17" s="126">
        <v>34214</v>
      </c>
      <c r="G17" s="229" t="s">
        <v>23</v>
      </c>
      <c r="H17" s="229">
        <v>0</v>
      </c>
      <c r="I17" s="229">
        <v>0</v>
      </c>
      <c r="J17" s="32">
        <f t="shared" si="0"/>
        <v>0</v>
      </c>
      <c r="K17" s="33" t="str">
        <f t="shared" si="1"/>
        <v>KÉM</v>
      </c>
      <c r="L17" s="367" t="s">
        <v>1667</v>
      </c>
      <c r="M17" s="159"/>
      <c r="N17" s="356" t="s">
        <v>1524</v>
      </c>
      <c r="O17" s="150" t="s">
        <v>1290</v>
      </c>
    </row>
    <row r="18" spans="1:15" s="35" customFormat="1" ht="21.75" customHeight="1">
      <c r="A18" s="31">
        <f t="shared" si="2"/>
        <v>8</v>
      </c>
      <c r="B18" s="342">
        <v>1910217026</v>
      </c>
      <c r="C18" s="123" t="s">
        <v>987</v>
      </c>
      <c r="D18" s="124" t="s">
        <v>1014</v>
      </c>
      <c r="E18" s="438" t="s">
        <v>1177</v>
      </c>
      <c r="F18" s="126">
        <v>34873</v>
      </c>
      <c r="G18" s="229" t="s">
        <v>24</v>
      </c>
      <c r="H18" s="230">
        <v>85</v>
      </c>
      <c r="I18" s="230">
        <v>81</v>
      </c>
      <c r="J18" s="32">
        <f t="shared" si="0"/>
        <v>83</v>
      </c>
      <c r="K18" s="33" t="str">
        <f t="shared" si="1"/>
        <v>TỐT</v>
      </c>
      <c r="L18" s="401"/>
      <c r="M18" s="357"/>
      <c r="N18" s="356"/>
      <c r="O18" s="150" t="s">
        <v>1457</v>
      </c>
    </row>
    <row r="19" spans="1:15" s="35" customFormat="1" ht="21.75" customHeight="1">
      <c r="A19" s="31">
        <f t="shared" si="2"/>
        <v>9</v>
      </c>
      <c r="B19" s="342">
        <v>1920253043</v>
      </c>
      <c r="C19" s="123" t="s">
        <v>1198</v>
      </c>
      <c r="D19" s="124" t="s">
        <v>986</v>
      </c>
      <c r="E19" s="438" t="s">
        <v>1244</v>
      </c>
      <c r="F19" s="126">
        <v>35007</v>
      </c>
      <c r="G19" s="229" t="s">
        <v>23</v>
      </c>
      <c r="H19" s="230">
        <v>77</v>
      </c>
      <c r="I19" s="230">
        <v>87</v>
      </c>
      <c r="J19" s="32">
        <f t="shared" si="0"/>
        <v>82</v>
      </c>
      <c r="K19" s="33" t="str">
        <f t="shared" si="1"/>
        <v>TỐT</v>
      </c>
      <c r="L19" s="401"/>
      <c r="M19" s="357"/>
      <c r="N19" s="356"/>
      <c r="O19" s="150" t="s">
        <v>1290</v>
      </c>
    </row>
    <row r="20" spans="1:15" s="35" customFormat="1" ht="21.75" customHeight="1">
      <c r="A20" s="31">
        <f t="shared" si="2"/>
        <v>10</v>
      </c>
      <c r="B20" s="342">
        <v>1920255453</v>
      </c>
      <c r="C20" s="123" t="s">
        <v>997</v>
      </c>
      <c r="D20" s="124" t="s">
        <v>1240</v>
      </c>
      <c r="E20" s="438" t="s">
        <v>989</v>
      </c>
      <c r="F20" s="126">
        <v>34848</v>
      </c>
      <c r="G20" s="229" t="s">
        <v>23</v>
      </c>
      <c r="H20" s="230">
        <v>94</v>
      </c>
      <c r="I20" s="230">
        <v>86</v>
      </c>
      <c r="J20" s="32">
        <f t="shared" si="0"/>
        <v>90</v>
      </c>
      <c r="K20" s="33" t="str">
        <f t="shared" si="1"/>
        <v>X SẮC</v>
      </c>
      <c r="L20" s="401"/>
      <c r="M20" s="357"/>
      <c r="N20" s="356"/>
      <c r="O20" s="150" t="s">
        <v>1290</v>
      </c>
    </row>
    <row r="21" spans="1:15" s="35" customFormat="1" ht="21.75" customHeight="1">
      <c r="A21" s="31">
        <f t="shared" si="2"/>
        <v>11</v>
      </c>
      <c r="B21" s="342">
        <v>1920255459</v>
      </c>
      <c r="C21" s="123" t="s">
        <v>990</v>
      </c>
      <c r="D21" s="124" t="s">
        <v>1125</v>
      </c>
      <c r="E21" s="438" t="s">
        <v>1120</v>
      </c>
      <c r="F21" s="126">
        <v>34203</v>
      </c>
      <c r="G21" s="229" t="s">
        <v>23</v>
      </c>
      <c r="H21" s="230">
        <v>77</v>
      </c>
      <c r="I21" s="230">
        <v>0</v>
      </c>
      <c r="J21" s="32">
        <f t="shared" si="0"/>
        <v>38.5</v>
      </c>
      <c r="K21" s="33" t="str">
        <f t="shared" si="1"/>
        <v>YẾU</v>
      </c>
      <c r="L21" s="401"/>
      <c r="M21" s="357" t="s">
        <v>1254</v>
      </c>
      <c r="N21" s="356" t="s">
        <v>1549</v>
      </c>
      <c r="O21" s="150" t="s">
        <v>1290</v>
      </c>
    </row>
    <row r="22" spans="1:15" s="35" customFormat="1" ht="21.75" customHeight="1">
      <c r="A22" s="31">
        <f t="shared" si="2"/>
        <v>12</v>
      </c>
      <c r="B22" s="342">
        <v>1920255463</v>
      </c>
      <c r="C22" s="123" t="s">
        <v>990</v>
      </c>
      <c r="D22" s="124" t="s">
        <v>1255</v>
      </c>
      <c r="E22" s="438" t="s">
        <v>1035</v>
      </c>
      <c r="F22" s="126">
        <v>34612</v>
      </c>
      <c r="G22" s="229" t="s">
        <v>23</v>
      </c>
      <c r="H22" s="230">
        <v>72</v>
      </c>
      <c r="I22" s="230">
        <v>0</v>
      </c>
      <c r="J22" s="32">
        <f t="shared" si="0"/>
        <v>36</v>
      </c>
      <c r="K22" s="33" t="str">
        <f t="shared" si="1"/>
        <v>YẾU</v>
      </c>
      <c r="L22" s="401"/>
      <c r="M22" s="357" t="s">
        <v>1256</v>
      </c>
      <c r="N22" s="356" t="s">
        <v>1547</v>
      </c>
      <c r="O22" s="150" t="s">
        <v>1290</v>
      </c>
    </row>
    <row r="23" spans="1:15" s="35" customFormat="1" ht="21.75" customHeight="1">
      <c r="A23" s="31">
        <f t="shared" si="2"/>
        <v>13</v>
      </c>
      <c r="B23" s="342">
        <v>1920255512</v>
      </c>
      <c r="C23" s="123" t="s">
        <v>1116</v>
      </c>
      <c r="D23" s="124" t="s">
        <v>1047</v>
      </c>
      <c r="E23" s="438" t="s">
        <v>1104</v>
      </c>
      <c r="F23" s="126">
        <v>34498</v>
      </c>
      <c r="G23" s="229" t="s">
        <v>23</v>
      </c>
      <c r="H23" s="230">
        <v>89</v>
      </c>
      <c r="I23" s="230">
        <v>88</v>
      </c>
      <c r="J23" s="32">
        <f t="shared" si="0"/>
        <v>88.5</v>
      </c>
      <c r="K23" s="33" t="str">
        <f t="shared" si="1"/>
        <v>TỐT</v>
      </c>
      <c r="L23" s="401"/>
      <c r="M23" s="357"/>
      <c r="N23" s="356"/>
      <c r="O23" s="150" t="s">
        <v>1290</v>
      </c>
    </row>
    <row r="24" spans="1:15" s="35" customFormat="1" ht="21.75" customHeight="1">
      <c r="A24" s="31">
        <f t="shared" si="2"/>
        <v>14</v>
      </c>
      <c r="B24" s="342">
        <v>1920255566</v>
      </c>
      <c r="C24" s="123" t="s">
        <v>990</v>
      </c>
      <c r="D24" s="124" t="s">
        <v>1011</v>
      </c>
      <c r="E24" s="438" t="s">
        <v>1073</v>
      </c>
      <c r="F24" s="126">
        <v>34956</v>
      </c>
      <c r="G24" s="229" t="s">
        <v>24</v>
      </c>
      <c r="H24" s="230">
        <v>88</v>
      </c>
      <c r="I24" s="230">
        <v>85</v>
      </c>
      <c r="J24" s="32">
        <f t="shared" si="0"/>
        <v>86.5</v>
      </c>
      <c r="K24" s="33" t="str">
        <f t="shared" si="1"/>
        <v>TỐT</v>
      </c>
      <c r="L24" s="401"/>
      <c r="M24" s="357"/>
      <c r="N24" s="356"/>
      <c r="O24" s="150" t="s">
        <v>1457</v>
      </c>
    </row>
    <row r="25" spans="1:15" s="35" customFormat="1" ht="21.75" customHeight="1">
      <c r="A25" s="31">
        <f t="shared" si="2"/>
        <v>15</v>
      </c>
      <c r="B25" s="342">
        <v>1920256701</v>
      </c>
      <c r="C25" s="123" t="s">
        <v>979</v>
      </c>
      <c r="D25" s="124" t="s">
        <v>1177</v>
      </c>
      <c r="E25" s="438" t="s">
        <v>1073</v>
      </c>
      <c r="F25" s="126">
        <v>34956</v>
      </c>
      <c r="G25" s="229" t="s">
        <v>23</v>
      </c>
      <c r="H25" s="230">
        <v>85</v>
      </c>
      <c r="I25" s="230">
        <v>79</v>
      </c>
      <c r="J25" s="32">
        <f t="shared" si="0"/>
        <v>82</v>
      </c>
      <c r="K25" s="33" t="str">
        <f t="shared" si="1"/>
        <v>TỐT</v>
      </c>
      <c r="L25" s="401"/>
      <c r="M25" s="357"/>
      <c r="N25" s="356"/>
      <c r="O25" s="150" t="s">
        <v>1290</v>
      </c>
    </row>
    <row r="26" spans="1:15" s="35" customFormat="1" ht="21.75" customHeight="1">
      <c r="A26" s="31">
        <f t="shared" si="2"/>
        <v>16</v>
      </c>
      <c r="B26" s="342">
        <v>1920258481</v>
      </c>
      <c r="C26" s="123" t="s">
        <v>993</v>
      </c>
      <c r="D26" s="124" t="s">
        <v>1006</v>
      </c>
      <c r="E26" s="438" t="s">
        <v>985</v>
      </c>
      <c r="F26" s="126">
        <v>34791</v>
      </c>
      <c r="G26" s="229" t="s">
        <v>23</v>
      </c>
      <c r="H26" s="230">
        <v>88</v>
      </c>
      <c r="I26" s="230">
        <v>86</v>
      </c>
      <c r="J26" s="32">
        <f t="shared" si="0"/>
        <v>87</v>
      </c>
      <c r="K26" s="33" t="str">
        <f t="shared" si="1"/>
        <v>TỐT</v>
      </c>
      <c r="L26" s="401"/>
      <c r="M26" s="357"/>
      <c r="N26" s="356"/>
      <c r="O26" s="150" t="s">
        <v>1290</v>
      </c>
    </row>
    <row r="27" spans="1:15" s="35" customFormat="1" ht="21.75" customHeight="1">
      <c r="A27" s="31">
        <f t="shared" si="2"/>
        <v>17</v>
      </c>
      <c r="B27" s="342">
        <v>1920258923</v>
      </c>
      <c r="C27" s="123" t="s">
        <v>990</v>
      </c>
      <c r="D27" s="124" t="s">
        <v>1006</v>
      </c>
      <c r="E27" s="438" t="s">
        <v>1026</v>
      </c>
      <c r="F27" s="126">
        <v>35049</v>
      </c>
      <c r="G27" s="229" t="s">
        <v>23</v>
      </c>
      <c r="H27" s="229">
        <v>0</v>
      </c>
      <c r="I27" s="229">
        <v>0</v>
      </c>
      <c r="J27" s="32">
        <f t="shared" si="0"/>
        <v>0</v>
      </c>
      <c r="K27" s="33" t="str">
        <f t="shared" si="1"/>
        <v>KÉM</v>
      </c>
      <c r="L27" s="401" t="s">
        <v>1652</v>
      </c>
      <c r="M27" s="357" t="s">
        <v>1253</v>
      </c>
      <c r="N27" s="233" t="s">
        <v>1550</v>
      </c>
      <c r="O27" s="150" t="s">
        <v>1290</v>
      </c>
    </row>
    <row r="28" spans="1:15" s="35" customFormat="1" ht="21.75" customHeight="1">
      <c r="A28" s="31">
        <f t="shared" si="2"/>
        <v>18</v>
      </c>
      <c r="B28" s="342">
        <v>1920259085</v>
      </c>
      <c r="C28" s="123" t="s">
        <v>990</v>
      </c>
      <c r="D28" s="124" t="s">
        <v>1038</v>
      </c>
      <c r="E28" s="438" t="s">
        <v>1211</v>
      </c>
      <c r="F28" s="126">
        <v>35060</v>
      </c>
      <c r="G28" s="229" t="s">
        <v>26</v>
      </c>
      <c r="H28" s="230">
        <v>84</v>
      </c>
      <c r="I28" s="230">
        <v>90</v>
      </c>
      <c r="J28" s="32">
        <f t="shared" si="0"/>
        <v>87</v>
      </c>
      <c r="K28" s="33" t="str">
        <f t="shared" si="1"/>
        <v>TỐT</v>
      </c>
      <c r="L28" s="401"/>
      <c r="M28" s="357"/>
      <c r="N28" s="356"/>
      <c r="O28" s="150" t="s">
        <v>1407</v>
      </c>
    </row>
    <row r="29" spans="1:15" s="35" customFormat="1" ht="21.75" customHeight="1">
      <c r="A29" s="31">
        <f t="shared" si="2"/>
        <v>19</v>
      </c>
      <c r="B29" s="342">
        <v>1920514173</v>
      </c>
      <c r="C29" s="123" t="s">
        <v>1019</v>
      </c>
      <c r="D29" s="124" t="s">
        <v>1006</v>
      </c>
      <c r="E29" s="438" t="s">
        <v>1020</v>
      </c>
      <c r="F29" s="126">
        <v>34566</v>
      </c>
      <c r="G29" s="229" t="s">
        <v>25</v>
      </c>
      <c r="H29" s="230">
        <v>83</v>
      </c>
      <c r="I29" s="230">
        <v>84</v>
      </c>
      <c r="J29" s="32">
        <f t="shared" si="0"/>
        <v>83.5</v>
      </c>
      <c r="K29" s="33" t="str">
        <f t="shared" si="1"/>
        <v>TỐT</v>
      </c>
      <c r="L29" s="401"/>
      <c r="M29" s="357"/>
      <c r="N29" s="356"/>
      <c r="O29" s="150" t="s">
        <v>1438</v>
      </c>
    </row>
    <row r="30" spans="1:15" s="35" customFormat="1" ht="21.75" customHeight="1">
      <c r="A30" s="31">
        <f t="shared" si="2"/>
        <v>20</v>
      </c>
      <c r="B30" s="342">
        <v>1921255451</v>
      </c>
      <c r="C30" s="123" t="s">
        <v>1046</v>
      </c>
      <c r="D30" s="124" t="s">
        <v>1419</v>
      </c>
      <c r="E30" s="438" t="s">
        <v>1268</v>
      </c>
      <c r="F30" s="126">
        <v>34107</v>
      </c>
      <c r="G30" s="229" t="s">
        <v>25</v>
      </c>
      <c r="H30" s="230">
        <v>75</v>
      </c>
      <c r="I30" s="230">
        <v>74</v>
      </c>
      <c r="J30" s="32">
        <f t="shared" si="0"/>
        <v>74.5</v>
      </c>
      <c r="K30" s="33" t="str">
        <f t="shared" si="1"/>
        <v>KHÁ</v>
      </c>
      <c r="L30" s="401"/>
      <c r="M30" s="357"/>
      <c r="N30" s="356"/>
      <c r="O30" s="150" t="s">
        <v>1438</v>
      </c>
    </row>
    <row r="31" spans="1:15" s="35" customFormat="1" ht="21.75" customHeight="1">
      <c r="A31" s="31">
        <f t="shared" si="2"/>
        <v>21</v>
      </c>
      <c r="B31" s="342">
        <v>1921255455</v>
      </c>
      <c r="C31" s="123" t="s">
        <v>987</v>
      </c>
      <c r="D31" s="124" t="s">
        <v>988</v>
      </c>
      <c r="E31" s="438" t="s">
        <v>1416</v>
      </c>
      <c r="F31" s="126">
        <v>34892</v>
      </c>
      <c r="G31" s="229" t="s">
        <v>25</v>
      </c>
      <c r="H31" s="229">
        <v>0</v>
      </c>
      <c r="I31" s="229">
        <v>0</v>
      </c>
      <c r="J31" s="32">
        <f t="shared" si="0"/>
        <v>0</v>
      </c>
      <c r="K31" s="33" t="str">
        <f t="shared" si="1"/>
        <v>KÉM</v>
      </c>
      <c r="L31" s="401" t="s">
        <v>1144</v>
      </c>
      <c r="M31" s="247" t="s">
        <v>1526</v>
      </c>
      <c r="N31" s="356" t="s">
        <v>1525</v>
      </c>
      <c r="O31" s="150" t="s">
        <v>1438</v>
      </c>
    </row>
    <row r="32" spans="1:15" s="35" customFormat="1" ht="21.75" customHeight="1">
      <c r="A32" s="31">
        <f t="shared" si="2"/>
        <v>22</v>
      </c>
      <c r="B32" s="342">
        <v>1921633998</v>
      </c>
      <c r="C32" s="123" t="s">
        <v>990</v>
      </c>
      <c r="D32" s="124" t="s">
        <v>996</v>
      </c>
      <c r="E32" s="438" t="s">
        <v>1223</v>
      </c>
      <c r="F32" s="126">
        <v>34910</v>
      </c>
      <c r="G32" s="229" t="s">
        <v>25</v>
      </c>
      <c r="H32" s="230">
        <v>70</v>
      </c>
      <c r="I32" s="230">
        <v>70</v>
      </c>
      <c r="J32" s="32">
        <f t="shared" si="0"/>
        <v>70</v>
      </c>
      <c r="K32" s="33" t="str">
        <f t="shared" si="1"/>
        <v>KHÁ</v>
      </c>
      <c r="L32" s="401"/>
      <c r="M32" s="357"/>
      <c r="N32" s="356"/>
      <c r="O32" s="150" t="s">
        <v>1438</v>
      </c>
    </row>
    <row r="33" spans="1:23" s="35" customFormat="1" ht="21.75" customHeight="1">
      <c r="A33" s="31">
        <f t="shared" si="2"/>
        <v>23</v>
      </c>
      <c r="B33" s="342">
        <v>2010230604</v>
      </c>
      <c r="C33" s="123" t="s">
        <v>1032</v>
      </c>
      <c r="D33" s="124" t="s">
        <v>1006</v>
      </c>
      <c r="E33" s="438" t="s">
        <v>1104</v>
      </c>
      <c r="F33" s="126">
        <v>35164</v>
      </c>
      <c r="G33" s="229" t="s">
        <v>23</v>
      </c>
      <c r="H33" s="230">
        <v>87</v>
      </c>
      <c r="I33" s="230">
        <v>80</v>
      </c>
      <c r="J33" s="32">
        <f t="shared" si="0"/>
        <v>83.5</v>
      </c>
      <c r="K33" s="33" t="str">
        <f t="shared" si="1"/>
        <v>TỐT</v>
      </c>
      <c r="L33" s="401"/>
      <c r="M33" s="357"/>
      <c r="N33" s="356"/>
      <c r="O33" s="150" t="s">
        <v>1290</v>
      </c>
    </row>
    <row r="34" spans="1:23" s="35" customFormat="1" ht="21.75" customHeight="1">
      <c r="A34" s="31">
        <f t="shared" si="2"/>
        <v>24</v>
      </c>
      <c r="B34" s="342">
        <v>2010347049</v>
      </c>
      <c r="C34" s="123" t="s">
        <v>1019</v>
      </c>
      <c r="D34" s="124" t="s">
        <v>1249</v>
      </c>
      <c r="E34" s="438" t="s">
        <v>1104</v>
      </c>
      <c r="F34" s="126">
        <v>35079</v>
      </c>
      <c r="G34" s="229" t="s">
        <v>23</v>
      </c>
      <c r="H34" s="230">
        <v>77</v>
      </c>
      <c r="I34" s="230">
        <v>79</v>
      </c>
      <c r="J34" s="32">
        <f t="shared" si="0"/>
        <v>78</v>
      </c>
      <c r="K34" s="33" t="str">
        <f t="shared" si="1"/>
        <v>KHÁ</v>
      </c>
      <c r="L34" s="401"/>
      <c r="M34" s="357"/>
      <c r="N34" s="356"/>
      <c r="O34" s="150" t="s">
        <v>1290</v>
      </c>
    </row>
    <row r="35" spans="1:23" s="35" customFormat="1" ht="21.75" customHeight="1">
      <c r="A35" s="31">
        <f t="shared" si="2"/>
        <v>25</v>
      </c>
      <c r="B35" s="342">
        <v>2020214157</v>
      </c>
      <c r="C35" s="123" t="s">
        <v>1118</v>
      </c>
      <c r="D35" s="124" t="s">
        <v>1084</v>
      </c>
      <c r="E35" s="438" t="s">
        <v>1083</v>
      </c>
      <c r="F35" s="126">
        <v>35224</v>
      </c>
      <c r="G35" s="229" t="s">
        <v>25</v>
      </c>
      <c r="H35" s="230"/>
      <c r="I35" s="230">
        <v>89</v>
      </c>
      <c r="J35" s="32">
        <f>I35</f>
        <v>89</v>
      </c>
      <c r="K35" s="33" t="str">
        <f t="shared" si="1"/>
        <v>TỐT</v>
      </c>
      <c r="L35" s="401" t="s">
        <v>1670</v>
      </c>
      <c r="M35" s="357" t="s">
        <v>1495</v>
      </c>
      <c r="N35" s="356" t="s">
        <v>1499</v>
      </c>
      <c r="O35" s="150" t="s">
        <v>1438</v>
      </c>
    </row>
    <row r="36" spans="1:23" s="35" customFormat="1" ht="21.75" customHeight="1">
      <c r="A36" s="31">
        <f t="shared" si="2"/>
        <v>26</v>
      </c>
      <c r="B36" s="342">
        <v>2020216466</v>
      </c>
      <c r="C36" s="123" t="s">
        <v>1030</v>
      </c>
      <c r="D36" s="124" t="s">
        <v>1213</v>
      </c>
      <c r="E36" s="438" t="s">
        <v>1068</v>
      </c>
      <c r="F36" s="126">
        <v>35354</v>
      </c>
      <c r="G36" s="229" t="s">
        <v>13</v>
      </c>
      <c r="H36" s="230">
        <v>85</v>
      </c>
      <c r="I36" s="230">
        <v>85</v>
      </c>
      <c r="J36" s="32">
        <f t="shared" ref="J36:J67" si="3">(H36+I36)/2</f>
        <v>85</v>
      </c>
      <c r="K36" s="33" t="str">
        <f t="shared" si="1"/>
        <v>TỐT</v>
      </c>
      <c r="L36" s="401"/>
      <c r="M36" s="357"/>
      <c r="N36" s="356"/>
      <c r="O36" s="150" t="s">
        <v>1290</v>
      </c>
    </row>
    <row r="37" spans="1:23" s="35" customFormat="1" ht="21.75" customHeight="1">
      <c r="A37" s="31">
        <f t="shared" si="2"/>
        <v>27</v>
      </c>
      <c r="B37" s="342">
        <v>2020245785</v>
      </c>
      <c r="C37" s="123" t="s">
        <v>1030</v>
      </c>
      <c r="D37" s="124" t="s">
        <v>986</v>
      </c>
      <c r="E37" s="438" t="s">
        <v>998</v>
      </c>
      <c r="F37" s="126">
        <v>34944</v>
      </c>
      <c r="G37" s="229" t="s">
        <v>23</v>
      </c>
      <c r="H37" s="230">
        <v>85</v>
      </c>
      <c r="I37" s="230">
        <v>85</v>
      </c>
      <c r="J37" s="32">
        <f t="shared" si="3"/>
        <v>85</v>
      </c>
      <c r="K37" s="33" t="str">
        <f t="shared" si="1"/>
        <v>TỐT</v>
      </c>
      <c r="L37" s="401"/>
      <c r="M37" s="357"/>
      <c r="N37" s="356"/>
      <c r="O37" s="150" t="s">
        <v>1290</v>
      </c>
    </row>
    <row r="38" spans="1:23" s="35" customFormat="1" ht="21.75" customHeight="1">
      <c r="A38" s="31">
        <f t="shared" si="2"/>
        <v>28</v>
      </c>
      <c r="B38" s="342">
        <v>2020250509</v>
      </c>
      <c r="C38" s="123" t="s">
        <v>979</v>
      </c>
      <c r="D38" s="124" t="s">
        <v>1105</v>
      </c>
      <c r="E38" s="438" t="s">
        <v>1045</v>
      </c>
      <c r="F38" s="126">
        <v>35138</v>
      </c>
      <c r="G38" s="229" t="s">
        <v>24</v>
      </c>
      <c r="H38" s="230">
        <v>90</v>
      </c>
      <c r="I38" s="230">
        <v>90</v>
      </c>
      <c r="J38" s="32">
        <f t="shared" si="3"/>
        <v>90</v>
      </c>
      <c r="K38" s="33" t="str">
        <f t="shared" si="1"/>
        <v>X SẮC</v>
      </c>
      <c r="L38" s="401"/>
      <c r="M38" s="357"/>
      <c r="N38" s="356"/>
      <c r="O38" s="150" t="s">
        <v>1457</v>
      </c>
    </row>
    <row r="39" spans="1:23" s="35" customFormat="1" ht="21.75" customHeight="1">
      <c r="A39" s="31">
        <f t="shared" si="2"/>
        <v>29</v>
      </c>
      <c r="B39" s="342">
        <v>2020250516</v>
      </c>
      <c r="C39" s="123" t="s">
        <v>987</v>
      </c>
      <c r="D39" s="124" t="s">
        <v>1038</v>
      </c>
      <c r="E39" s="438" t="s">
        <v>1104</v>
      </c>
      <c r="F39" s="126">
        <v>35213</v>
      </c>
      <c r="G39" s="229" t="s">
        <v>26</v>
      </c>
      <c r="H39" s="230">
        <v>70</v>
      </c>
      <c r="I39" s="230">
        <v>86</v>
      </c>
      <c r="J39" s="32">
        <f t="shared" si="3"/>
        <v>78</v>
      </c>
      <c r="K39" s="33" t="str">
        <f t="shared" si="1"/>
        <v>KHÁ</v>
      </c>
      <c r="L39" s="401"/>
      <c r="M39" s="357"/>
      <c r="N39" s="356"/>
      <c r="O39" s="150" t="s">
        <v>1407</v>
      </c>
    </row>
    <row r="40" spans="1:23" s="35" customFormat="1" ht="21.75" customHeight="1">
      <c r="A40" s="31">
        <f t="shared" si="2"/>
        <v>30</v>
      </c>
      <c r="B40" s="342">
        <v>2020250568</v>
      </c>
      <c r="C40" s="123" t="s">
        <v>990</v>
      </c>
      <c r="D40" s="124" t="s">
        <v>1011</v>
      </c>
      <c r="E40" s="438" t="s">
        <v>1139</v>
      </c>
      <c r="F40" s="126">
        <v>35019</v>
      </c>
      <c r="G40" s="229" t="s">
        <v>24</v>
      </c>
      <c r="H40" s="230">
        <v>85</v>
      </c>
      <c r="I40" s="230">
        <v>80</v>
      </c>
      <c r="J40" s="32">
        <f t="shared" si="3"/>
        <v>82.5</v>
      </c>
      <c r="K40" s="33" t="str">
        <f t="shared" si="1"/>
        <v>TỐT</v>
      </c>
      <c r="L40" s="401"/>
      <c r="M40" s="357"/>
      <c r="N40" s="356"/>
      <c r="O40" s="150" t="s">
        <v>1457</v>
      </c>
    </row>
    <row r="41" spans="1:23" s="35" customFormat="1" ht="21.75" customHeight="1">
      <c r="A41" s="31">
        <f t="shared" si="2"/>
        <v>31</v>
      </c>
      <c r="B41" s="342">
        <v>2020250638</v>
      </c>
      <c r="C41" s="123" t="s">
        <v>987</v>
      </c>
      <c r="D41" s="124" t="s">
        <v>1038</v>
      </c>
      <c r="E41" s="438" t="s">
        <v>1177</v>
      </c>
      <c r="F41" s="126">
        <v>34853</v>
      </c>
      <c r="G41" s="229" t="s">
        <v>24</v>
      </c>
      <c r="H41" s="230">
        <v>83</v>
      </c>
      <c r="I41" s="230">
        <v>84</v>
      </c>
      <c r="J41" s="32">
        <f t="shared" si="3"/>
        <v>83.5</v>
      </c>
      <c r="K41" s="33" t="str">
        <f t="shared" si="1"/>
        <v>TỐT</v>
      </c>
      <c r="L41" s="401"/>
      <c r="M41" s="357"/>
      <c r="N41" s="356"/>
      <c r="O41" s="150" t="s">
        <v>1457</v>
      </c>
    </row>
    <row r="42" spans="1:23" s="35" customFormat="1" ht="21.75" customHeight="1">
      <c r="A42" s="31">
        <f t="shared" si="2"/>
        <v>32</v>
      </c>
      <c r="B42" s="342">
        <v>2020250654</v>
      </c>
      <c r="C42" s="123" t="s">
        <v>993</v>
      </c>
      <c r="D42" s="124" t="s">
        <v>1412</v>
      </c>
      <c r="E42" s="438" t="s">
        <v>1050</v>
      </c>
      <c r="F42" s="126">
        <v>35078</v>
      </c>
      <c r="G42" s="229" t="s">
        <v>25</v>
      </c>
      <c r="H42" s="230">
        <v>85</v>
      </c>
      <c r="I42" s="230">
        <v>84</v>
      </c>
      <c r="J42" s="32">
        <f t="shared" si="3"/>
        <v>84.5</v>
      </c>
      <c r="K42" s="33" t="str">
        <f t="shared" si="1"/>
        <v>TỐT</v>
      </c>
      <c r="L42" s="401"/>
      <c r="M42" s="357"/>
      <c r="N42" s="356"/>
      <c r="O42" s="150" t="s">
        <v>1438</v>
      </c>
    </row>
    <row r="43" spans="1:23" s="38" customFormat="1" ht="21.75" customHeight="1">
      <c r="A43" s="31">
        <f t="shared" si="2"/>
        <v>33</v>
      </c>
      <c r="B43" s="342">
        <v>2020250770</v>
      </c>
      <c r="C43" s="123" t="s">
        <v>1015</v>
      </c>
      <c r="D43" s="124" t="s">
        <v>1083</v>
      </c>
      <c r="E43" s="438" t="s">
        <v>1073</v>
      </c>
      <c r="F43" s="126">
        <v>35199</v>
      </c>
      <c r="G43" s="229" t="s">
        <v>13</v>
      </c>
      <c r="H43" s="230">
        <v>84</v>
      </c>
      <c r="I43" s="230">
        <v>86</v>
      </c>
      <c r="J43" s="32">
        <f t="shared" si="3"/>
        <v>85</v>
      </c>
      <c r="K43" s="33" t="str">
        <f t="shared" ref="K43:K74" si="4">IF(J43&gt;=90,"X SẮC",IF(J43&gt;=80,"TỐT",IF(J43&gt;=65,"KHÁ",IF(J43&gt;=50,"T. BÌNH",IF(J43&gt;=35,"YẾU","KÉM")))))</f>
        <v>TỐT</v>
      </c>
      <c r="L43" s="401"/>
      <c r="M43" s="357"/>
      <c r="N43" s="356"/>
      <c r="O43" s="150" t="s">
        <v>1290</v>
      </c>
      <c r="P43" s="35"/>
      <c r="Q43" s="35"/>
      <c r="R43" s="35"/>
      <c r="S43" s="35"/>
      <c r="T43" s="35"/>
      <c r="U43" s="35"/>
      <c r="V43" s="35"/>
      <c r="W43" s="35"/>
    </row>
    <row r="44" spans="1:23" s="35" customFormat="1" ht="21.75" customHeight="1">
      <c r="A44" s="31">
        <f t="shared" si="2"/>
        <v>34</v>
      </c>
      <c r="B44" s="342">
        <v>2020252826</v>
      </c>
      <c r="C44" s="123" t="s">
        <v>990</v>
      </c>
      <c r="D44" s="124" t="s">
        <v>1247</v>
      </c>
      <c r="E44" s="438" t="s">
        <v>1102</v>
      </c>
      <c r="F44" s="126">
        <v>35343</v>
      </c>
      <c r="G44" s="229" t="s">
        <v>26</v>
      </c>
      <c r="H44" s="230">
        <v>87</v>
      </c>
      <c r="I44" s="230">
        <v>82</v>
      </c>
      <c r="J44" s="32">
        <f t="shared" si="3"/>
        <v>84.5</v>
      </c>
      <c r="K44" s="33" t="str">
        <f t="shared" si="4"/>
        <v>TỐT</v>
      </c>
      <c r="L44" s="401"/>
      <c r="M44" s="357"/>
      <c r="N44" s="356"/>
      <c r="O44" s="150" t="s">
        <v>1407</v>
      </c>
    </row>
    <row r="45" spans="1:23" s="35" customFormat="1" ht="21.75" customHeight="1">
      <c r="A45" s="31">
        <f t="shared" si="2"/>
        <v>35</v>
      </c>
      <c r="B45" s="342">
        <v>2020253111</v>
      </c>
      <c r="C45" s="123" t="s">
        <v>1245</v>
      </c>
      <c r="D45" s="124" t="s">
        <v>1027</v>
      </c>
      <c r="E45" s="438" t="s">
        <v>1002</v>
      </c>
      <c r="F45" s="126">
        <v>35069</v>
      </c>
      <c r="G45" s="229" t="s">
        <v>23</v>
      </c>
      <c r="H45" s="230">
        <v>93</v>
      </c>
      <c r="I45" s="230">
        <v>87</v>
      </c>
      <c r="J45" s="32">
        <f t="shared" si="3"/>
        <v>90</v>
      </c>
      <c r="K45" s="33" t="str">
        <f t="shared" si="4"/>
        <v>X SẮC</v>
      </c>
      <c r="L45" s="401"/>
      <c r="M45" s="357"/>
      <c r="N45" s="356"/>
      <c r="O45" s="150" t="s">
        <v>1290</v>
      </c>
    </row>
    <row r="46" spans="1:23" s="35" customFormat="1" ht="21.75" customHeight="1">
      <c r="A46" s="31">
        <f t="shared" si="2"/>
        <v>36</v>
      </c>
      <c r="B46" s="342">
        <v>2020253124</v>
      </c>
      <c r="C46" s="123" t="s">
        <v>1030</v>
      </c>
      <c r="D46" s="124" t="s">
        <v>1011</v>
      </c>
      <c r="E46" s="438" t="s">
        <v>1392</v>
      </c>
      <c r="F46" s="126">
        <v>33919</v>
      </c>
      <c r="G46" s="229" t="s">
        <v>26</v>
      </c>
      <c r="H46" s="230">
        <v>85</v>
      </c>
      <c r="I46" s="230">
        <v>83</v>
      </c>
      <c r="J46" s="32">
        <f t="shared" si="3"/>
        <v>84</v>
      </c>
      <c r="K46" s="33" t="str">
        <f t="shared" si="4"/>
        <v>TỐT</v>
      </c>
      <c r="L46" s="401"/>
      <c r="M46" s="357"/>
      <c r="N46" s="356"/>
      <c r="O46" s="150" t="s">
        <v>1407</v>
      </c>
    </row>
    <row r="47" spans="1:23" s="35" customFormat="1" ht="21.75" customHeight="1">
      <c r="A47" s="31">
        <f t="shared" si="2"/>
        <v>37</v>
      </c>
      <c r="B47" s="342">
        <v>2020253448</v>
      </c>
      <c r="C47" s="123" t="s">
        <v>1010</v>
      </c>
      <c r="D47" s="124" t="s">
        <v>1172</v>
      </c>
      <c r="E47" s="438" t="s">
        <v>1040</v>
      </c>
      <c r="F47" s="126">
        <v>35000</v>
      </c>
      <c r="G47" s="229" t="s">
        <v>24</v>
      </c>
      <c r="H47" s="230">
        <v>90</v>
      </c>
      <c r="I47" s="230">
        <v>88</v>
      </c>
      <c r="J47" s="32">
        <f t="shared" si="3"/>
        <v>89</v>
      </c>
      <c r="K47" s="33" t="str">
        <f t="shared" si="4"/>
        <v>TỐT</v>
      </c>
      <c r="L47" s="401"/>
      <c r="M47" s="357"/>
      <c r="N47" s="356"/>
      <c r="O47" s="150" t="s">
        <v>1457</v>
      </c>
    </row>
    <row r="48" spans="1:23" s="35" customFormat="1" ht="21.75" customHeight="1">
      <c r="A48" s="31">
        <f t="shared" si="2"/>
        <v>38</v>
      </c>
      <c r="B48" s="342">
        <v>2020253497</v>
      </c>
      <c r="C48" s="123" t="s">
        <v>1019</v>
      </c>
      <c r="D48" s="124" t="s">
        <v>1066</v>
      </c>
      <c r="E48" s="438" t="s">
        <v>1123</v>
      </c>
      <c r="F48" s="126">
        <v>35429</v>
      </c>
      <c r="G48" s="229" t="s">
        <v>26</v>
      </c>
      <c r="H48" s="230">
        <v>90</v>
      </c>
      <c r="I48" s="230">
        <v>82</v>
      </c>
      <c r="J48" s="32">
        <f t="shared" si="3"/>
        <v>86</v>
      </c>
      <c r="K48" s="33" t="str">
        <f t="shared" si="4"/>
        <v>TỐT</v>
      </c>
      <c r="L48" s="401"/>
      <c r="M48" s="357"/>
      <c r="N48" s="356"/>
      <c r="O48" s="150" t="s">
        <v>1407</v>
      </c>
    </row>
    <row r="49" spans="1:15" s="35" customFormat="1" ht="21.75" customHeight="1">
      <c r="A49" s="31">
        <f t="shared" si="2"/>
        <v>39</v>
      </c>
      <c r="B49" s="342">
        <v>2020253500</v>
      </c>
      <c r="C49" s="123" t="s">
        <v>993</v>
      </c>
      <c r="D49" s="124" t="s">
        <v>1011</v>
      </c>
      <c r="E49" s="438" t="s">
        <v>1040</v>
      </c>
      <c r="F49" s="126">
        <v>35095</v>
      </c>
      <c r="G49" s="229" t="s">
        <v>24</v>
      </c>
      <c r="H49" s="230">
        <v>90</v>
      </c>
      <c r="I49" s="230">
        <v>90</v>
      </c>
      <c r="J49" s="32">
        <f t="shared" si="3"/>
        <v>90</v>
      </c>
      <c r="K49" s="33" t="str">
        <f t="shared" si="4"/>
        <v>X SẮC</v>
      </c>
      <c r="L49" s="401"/>
      <c r="M49" s="357"/>
      <c r="N49" s="356"/>
      <c r="O49" s="150" t="s">
        <v>1457</v>
      </c>
    </row>
    <row r="50" spans="1:15" s="35" customFormat="1" ht="21.75" customHeight="1">
      <c r="A50" s="31">
        <f t="shared" si="2"/>
        <v>40</v>
      </c>
      <c r="B50" s="342">
        <v>2020253546</v>
      </c>
      <c r="C50" s="123" t="s">
        <v>990</v>
      </c>
      <c r="D50" s="124" t="s">
        <v>1262</v>
      </c>
      <c r="E50" s="438" t="s">
        <v>1263</v>
      </c>
      <c r="F50" s="126">
        <v>35401</v>
      </c>
      <c r="G50" s="229" t="s">
        <v>13</v>
      </c>
      <c r="H50" s="230">
        <v>87</v>
      </c>
      <c r="I50" s="230">
        <v>86</v>
      </c>
      <c r="J50" s="32">
        <f t="shared" si="3"/>
        <v>86.5</v>
      </c>
      <c r="K50" s="33" t="str">
        <f t="shared" si="4"/>
        <v>TỐT</v>
      </c>
      <c r="L50" s="401"/>
      <c r="M50" s="357"/>
      <c r="N50" s="356"/>
      <c r="O50" s="150" t="s">
        <v>1290</v>
      </c>
    </row>
    <row r="51" spans="1:15" s="35" customFormat="1" ht="21.75" customHeight="1">
      <c r="A51" s="31">
        <f t="shared" si="2"/>
        <v>41</v>
      </c>
      <c r="B51" s="342">
        <v>2020253564</v>
      </c>
      <c r="C51" s="123" t="s">
        <v>979</v>
      </c>
      <c r="D51" s="124" t="s">
        <v>1125</v>
      </c>
      <c r="E51" s="438" t="s">
        <v>1023</v>
      </c>
      <c r="F51" s="126">
        <v>35318</v>
      </c>
      <c r="G51" s="229" t="s">
        <v>24</v>
      </c>
      <c r="H51" s="230">
        <v>83</v>
      </c>
      <c r="I51" s="230">
        <v>82</v>
      </c>
      <c r="J51" s="32">
        <f t="shared" si="3"/>
        <v>82.5</v>
      </c>
      <c r="K51" s="33" t="str">
        <f t="shared" si="4"/>
        <v>TỐT</v>
      </c>
      <c r="L51" s="401"/>
      <c r="M51" s="357"/>
      <c r="N51" s="356"/>
      <c r="O51" s="150" t="s">
        <v>1457</v>
      </c>
    </row>
    <row r="52" spans="1:15" s="35" customFormat="1" ht="21.75" customHeight="1">
      <c r="A52" s="31">
        <f t="shared" si="2"/>
        <v>42</v>
      </c>
      <c r="B52" s="342">
        <v>2020253575</v>
      </c>
      <c r="C52" s="123" t="s">
        <v>997</v>
      </c>
      <c r="D52" s="124" t="s">
        <v>1011</v>
      </c>
      <c r="E52" s="438" t="s">
        <v>1216</v>
      </c>
      <c r="F52" s="126">
        <v>35000</v>
      </c>
      <c r="G52" s="229" t="s">
        <v>23</v>
      </c>
      <c r="H52" s="230">
        <v>94</v>
      </c>
      <c r="I52" s="230">
        <v>92</v>
      </c>
      <c r="J52" s="32">
        <f t="shared" si="3"/>
        <v>93</v>
      </c>
      <c r="K52" s="33" t="str">
        <f t="shared" si="4"/>
        <v>X SẮC</v>
      </c>
      <c r="L52" s="401"/>
      <c r="M52" s="357"/>
      <c r="N52" s="356"/>
      <c r="O52" s="150" t="s">
        <v>1290</v>
      </c>
    </row>
    <row r="53" spans="1:15" s="35" customFormat="1" ht="21.75" customHeight="1">
      <c r="A53" s="31">
        <f t="shared" si="2"/>
        <v>43</v>
      </c>
      <c r="B53" s="342">
        <v>2020253599</v>
      </c>
      <c r="C53" s="123" t="s">
        <v>990</v>
      </c>
      <c r="D53" s="124" t="s">
        <v>1097</v>
      </c>
      <c r="E53" s="438" t="s">
        <v>1009</v>
      </c>
      <c r="F53" s="126">
        <v>35195</v>
      </c>
      <c r="G53" s="229" t="s">
        <v>23</v>
      </c>
      <c r="H53" s="230">
        <v>87</v>
      </c>
      <c r="I53" s="230">
        <v>82</v>
      </c>
      <c r="J53" s="32">
        <f t="shared" si="3"/>
        <v>84.5</v>
      </c>
      <c r="K53" s="33" t="str">
        <f t="shared" si="4"/>
        <v>TỐT</v>
      </c>
      <c r="L53" s="401"/>
      <c r="M53" s="357"/>
      <c r="N53" s="356"/>
      <c r="O53" s="150" t="s">
        <v>1290</v>
      </c>
    </row>
    <row r="54" spans="1:15" s="35" customFormat="1" ht="21.75" customHeight="1">
      <c r="A54" s="31">
        <f t="shared" si="2"/>
        <v>44</v>
      </c>
      <c r="B54" s="342">
        <v>2020253624</v>
      </c>
      <c r="C54" s="123" t="s">
        <v>1019</v>
      </c>
      <c r="D54" s="124" t="s">
        <v>1006</v>
      </c>
      <c r="E54" s="438" t="s">
        <v>1237</v>
      </c>
      <c r="F54" s="126">
        <v>35165</v>
      </c>
      <c r="G54" s="229" t="s">
        <v>23</v>
      </c>
      <c r="H54" s="230">
        <v>93</v>
      </c>
      <c r="I54" s="230">
        <v>90</v>
      </c>
      <c r="J54" s="32">
        <f t="shared" si="3"/>
        <v>91.5</v>
      </c>
      <c r="K54" s="33" t="str">
        <f t="shared" si="4"/>
        <v>X SẮC</v>
      </c>
      <c r="L54" s="401"/>
      <c r="M54" s="357"/>
      <c r="N54" s="356"/>
      <c r="O54" s="150" t="s">
        <v>1290</v>
      </c>
    </row>
    <row r="55" spans="1:15" s="35" customFormat="1" ht="21.75" customHeight="1">
      <c r="A55" s="31">
        <f t="shared" si="2"/>
        <v>45</v>
      </c>
      <c r="B55" s="342">
        <v>2020253625</v>
      </c>
      <c r="C55" s="123" t="s">
        <v>993</v>
      </c>
      <c r="D55" s="124" t="s">
        <v>985</v>
      </c>
      <c r="E55" s="438" t="s">
        <v>1037</v>
      </c>
      <c r="F55" s="126">
        <v>35427</v>
      </c>
      <c r="G55" s="229" t="s">
        <v>24</v>
      </c>
      <c r="H55" s="230">
        <v>95</v>
      </c>
      <c r="I55" s="230">
        <v>92</v>
      </c>
      <c r="J55" s="32">
        <f t="shared" si="3"/>
        <v>93.5</v>
      </c>
      <c r="K55" s="33" t="str">
        <f t="shared" si="4"/>
        <v>X SẮC</v>
      </c>
      <c r="L55" s="401"/>
      <c r="M55" s="357"/>
      <c r="N55" s="356"/>
      <c r="O55" s="150" t="s">
        <v>1457</v>
      </c>
    </row>
    <row r="56" spans="1:15" s="35" customFormat="1" ht="21.75" customHeight="1">
      <c r="A56" s="31">
        <f t="shared" si="2"/>
        <v>46</v>
      </c>
      <c r="B56" s="342">
        <v>2020253629</v>
      </c>
      <c r="C56" s="123" t="s">
        <v>979</v>
      </c>
      <c r="D56" s="124" t="s">
        <v>1267</v>
      </c>
      <c r="E56" s="438" t="s">
        <v>1073</v>
      </c>
      <c r="F56" s="126">
        <v>35151</v>
      </c>
      <c r="G56" s="229" t="s">
        <v>13</v>
      </c>
      <c r="H56" s="230">
        <v>77</v>
      </c>
      <c r="I56" s="230">
        <v>87</v>
      </c>
      <c r="J56" s="32">
        <f t="shared" si="3"/>
        <v>82</v>
      </c>
      <c r="K56" s="33" t="str">
        <f t="shared" si="4"/>
        <v>TỐT</v>
      </c>
      <c r="L56" s="401"/>
      <c r="M56" s="357"/>
      <c r="N56" s="356"/>
      <c r="O56" s="150" t="s">
        <v>1290</v>
      </c>
    </row>
    <row r="57" spans="1:15" s="35" customFormat="1" ht="21.75" customHeight="1">
      <c r="A57" s="31">
        <f t="shared" si="2"/>
        <v>47</v>
      </c>
      <c r="B57" s="342">
        <v>2020253800</v>
      </c>
      <c r="C57" s="123" t="s">
        <v>979</v>
      </c>
      <c r="D57" s="124" t="s">
        <v>1103</v>
      </c>
      <c r="E57" s="438" t="s">
        <v>1104</v>
      </c>
      <c r="F57" s="126">
        <v>35209</v>
      </c>
      <c r="G57" s="229" t="s">
        <v>26</v>
      </c>
      <c r="H57" s="230">
        <v>90</v>
      </c>
      <c r="I57" s="230">
        <v>87</v>
      </c>
      <c r="J57" s="32">
        <f t="shared" si="3"/>
        <v>88.5</v>
      </c>
      <c r="K57" s="33" t="str">
        <f t="shared" si="4"/>
        <v>TỐT</v>
      </c>
      <c r="L57" s="401"/>
      <c r="M57" s="357"/>
      <c r="N57" s="356"/>
      <c r="O57" s="150" t="s">
        <v>1407</v>
      </c>
    </row>
    <row r="58" spans="1:15" s="35" customFormat="1" ht="21.75" customHeight="1">
      <c r="A58" s="31">
        <f t="shared" si="2"/>
        <v>48</v>
      </c>
      <c r="B58" s="342">
        <v>2020253837</v>
      </c>
      <c r="C58" s="123" t="s">
        <v>993</v>
      </c>
      <c r="D58" s="124" t="s">
        <v>1014</v>
      </c>
      <c r="E58" s="438" t="s">
        <v>1035</v>
      </c>
      <c r="F58" s="126">
        <v>35204</v>
      </c>
      <c r="G58" s="229" t="s">
        <v>13</v>
      </c>
      <c r="H58" s="230">
        <v>77</v>
      </c>
      <c r="I58" s="230">
        <v>86</v>
      </c>
      <c r="J58" s="32">
        <f t="shared" si="3"/>
        <v>81.5</v>
      </c>
      <c r="K58" s="33" t="str">
        <f t="shared" si="4"/>
        <v>TỐT</v>
      </c>
      <c r="L58" s="401"/>
      <c r="M58" s="357"/>
      <c r="N58" s="356"/>
      <c r="O58" s="150" t="s">
        <v>1290</v>
      </c>
    </row>
    <row r="59" spans="1:15" s="35" customFormat="1" ht="21.75" customHeight="1">
      <c r="A59" s="31">
        <f t="shared" si="2"/>
        <v>49</v>
      </c>
      <c r="B59" s="342">
        <v>2020253861</v>
      </c>
      <c r="C59" s="123" t="s">
        <v>979</v>
      </c>
      <c r="D59" s="124" t="s">
        <v>1022</v>
      </c>
      <c r="E59" s="438" t="s">
        <v>1028</v>
      </c>
      <c r="F59" s="126">
        <v>35060</v>
      </c>
      <c r="G59" s="229" t="s">
        <v>24</v>
      </c>
      <c r="H59" s="230">
        <v>81</v>
      </c>
      <c r="I59" s="230">
        <v>83</v>
      </c>
      <c r="J59" s="32">
        <f t="shared" si="3"/>
        <v>82</v>
      </c>
      <c r="K59" s="33" t="str">
        <f t="shared" si="4"/>
        <v>TỐT</v>
      </c>
      <c r="L59" s="401"/>
      <c r="M59" s="357"/>
      <c r="N59" s="356"/>
      <c r="O59" s="150" t="s">
        <v>1457</v>
      </c>
    </row>
    <row r="60" spans="1:15" s="35" customFormat="1" ht="21.75" customHeight="1">
      <c r="A60" s="31">
        <f t="shared" si="2"/>
        <v>50</v>
      </c>
      <c r="B60" s="342">
        <v>2020253945</v>
      </c>
      <c r="C60" s="123" t="s">
        <v>990</v>
      </c>
      <c r="D60" s="124" t="s">
        <v>1048</v>
      </c>
      <c r="E60" s="438" t="s">
        <v>988</v>
      </c>
      <c r="F60" s="126">
        <v>35404</v>
      </c>
      <c r="G60" s="229" t="s">
        <v>13</v>
      </c>
      <c r="H60" s="230">
        <v>96</v>
      </c>
      <c r="I60" s="230">
        <v>95</v>
      </c>
      <c r="J60" s="32">
        <f t="shared" si="3"/>
        <v>95.5</v>
      </c>
      <c r="K60" s="33" t="str">
        <f t="shared" si="4"/>
        <v>X SẮC</v>
      </c>
      <c r="L60" s="401"/>
      <c r="M60" s="357"/>
      <c r="N60" s="356"/>
      <c r="O60" s="150" t="s">
        <v>1290</v>
      </c>
    </row>
    <row r="61" spans="1:15" s="35" customFormat="1" ht="21.75" customHeight="1">
      <c r="A61" s="31">
        <f t="shared" si="2"/>
        <v>51</v>
      </c>
      <c r="B61" s="342">
        <v>2020253997</v>
      </c>
      <c r="C61" s="123" t="s">
        <v>987</v>
      </c>
      <c r="D61" s="124" t="s">
        <v>1194</v>
      </c>
      <c r="E61" s="438" t="s">
        <v>1083</v>
      </c>
      <c r="F61" s="126">
        <v>35036</v>
      </c>
      <c r="G61" s="229" t="s">
        <v>25</v>
      </c>
      <c r="H61" s="230">
        <v>85</v>
      </c>
      <c r="I61" s="230">
        <v>84</v>
      </c>
      <c r="J61" s="32">
        <f t="shared" si="3"/>
        <v>84.5</v>
      </c>
      <c r="K61" s="33" t="str">
        <f t="shared" si="4"/>
        <v>TỐT</v>
      </c>
      <c r="L61" s="401"/>
      <c r="M61" s="357"/>
      <c r="N61" s="356"/>
      <c r="O61" s="150" t="s">
        <v>1438</v>
      </c>
    </row>
    <row r="62" spans="1:15" s="35" customFormat="1" ht="21.75" customHeight="1">
      <c r="A62" s="31">
        <f t="shared" si="2"/>
        <v>52</v>
      </c>
      <c r="B62" s="342">
        <v>2020254097</v>
      </c>
      <c r="C62" s="123" t="s">
        <v>1032</v>
      </c>
      <c r="D62" s="124" t="s">
        <v>1011</v>
      </c>
      <c r="E62" s="438" t="s">
        <v>1100</v>
      </c>
      <c r="F62" s="126">
        <v>35350</v>
      </c>
      <c r="G62" s="229" t="s">
        <v>25</v>
      </c>
      <c r="H62" s="230">
        <v>83</v>
      </c>
      <c r="I62" s="230">
        <v>84</v>
      </c>
      <c r="J62" s="32">
        <f t="shared" si="3"/>
        <v>83.5</v>
      </c>
      <c r="K62" s="33" t="str">
        <f t="shared" si="4"/>
        <v>TỐT</v>
      </c>
      <c r="L62" s="401"/>
      <c r="M62" s="357"/>
      <c r="N62" s="356"/>
      <c r="O62" s="150" t="s">
        <v>1438</v>
      </c>
    </row>
    <row r="63" spans="1:15" s="35" customFormat="1" ht="21.75" customHeight="1">
      <c r="A63" s="31">
        <f t="shared" si="2"/>
        <v>53</v>
      </c>
      <c r="B63" s="342">
        <v>2020254155</v>
      </c>
      <c r="C63" s="123" t="s">
        <v>987</v>
      </c>
      <c r="D63" s="124" t="s">
        <v>1249</v>
      </c>
      <c r="E63" s="438" t="s">
        <v>1109</v>
      </c>
      <c r="F63" s="126">
        <v>35348</v>
      </c>
      <c r="G63" s="229" t="s">
        <v>26</v>
      </c>
      <c r="H63" s="230">
        <v>87</v>
      </c>
      <c r="I63" s="230">
        <v>83</v>
      </c>
      <c r="J63" s="32">
        <f t="shared" si="3"/>
        <v>85</v>
      </c>
      <c r="K63" s="33" t="str">
        <f t="shared" si="4"/>
        <v>TỐT</v>
      </c>
      <c r="L63" s="401"/>
      <c r="M63" s="357"/>
      <c r="N63" s="356"/>
      <c r="O63" s="150" t="s">
        <v>1407</v>
      </c>
    </row>
    <row r="64" spans="1:15" s="35" customFormat="1" ht="21.75" customHeight="1">
      <c r="A64" s="31">
        <f t="shared" si="2"/>
        <v>54</v>
      </c>
      <c r="B64" s="342">
        <v>2020254267</v>
      </c>
      <c r="C64" s="123" t="s">
        <v>1052</v>
      </c>
      <c r="D64" s="124" t="s">
        <v>1043</v>
      </c>
      <c r="E64" s="438" t="s">
        <v>1261</v>
      </c>
      <c r="F64" s="126">
        <v>34994</v>
      </c>
      <c r="G64" s="229" t="s">
        <v>13</v>
      </c>
      <c r="H64" s="230">
        <v>87</v>
      </c>
      <c r="I64" s="230">
        <v>86</v>
      </c>
      <c r="J64" s="32">
        <f t="shared" si="3"/>
        <v>86.5</v>
      </c>
      <c r="K64" s="33" t="str">
        <f t="shared" si="4"/>
        <v>TỐT</v>
      </c>
      <c r="L64" s="401"/>
      <c r="M64" s="357"/>
      <c r="N64" s="356"/>
      <c r="O64" s="150" t="s">
        <v>1290</v>
      </c>
    </row>
    <row r="65" spans="1:15" s="35" customFormat="1" ht="21.75" customHeight="1">
      <c r="A65" s="31">
        <f t="shared" si="2"/>
        <v>55</v>
      </c>
      <c r="B65" s="342">
        <v>2020254326</v>
      </c>
      <c r="C65" s="123" t="s">
        <v>979</v>
      </c>
      <c r="D65" s="124" t="s">
        <v>1409</v>
      </c>
      <c r="E65" s="438" t="s">
        <v>1091</v>
      </c>
      <c r="F65" s="126">
        <v>35032</v>
      </c>
      <c r="G65" s="229" t="s">
        <v>25</v>
      </c>
      <c r="H65" s="230">
        <v>97</v>
      </c>
      <c r="I65" s="230">
        <v>84</v>
      </c>
      <c r="J65" s="32">
        <f t="shared" si="3"/>
        <v>90.5</v>
      </c>
      <c r="K65" s="33" t="str">
        <f t="shared" si="4"/>
        <v>X SẮC</v>
      </c>
      <c r="L65" s="401"/>
      <c r="M65" s="357"/>
      <c r="N65" s="356"/>
      <c r="O65" s="150" t="s">
        <v>1438</v>
      </c>
    </row>
    <row r="66" spans="1:15" s="35" customFormat="1" ht="21.75" customHeight="1">
      <c r="A66" s="31">
        <f t="shared" si="2"/>
        <v>56</v>
      </c>
      <c r="B66" s="342">
        <v>2020254339</v>
      </c>
      <c r="C66" s="123" t="s">
        <v>990</v>
      </c>
      <c r="D66" s="124" t="s">
        <v>1398</v>
      </c>
      <c r="E66" s="438" t="s">
        <v>1328</v>
      </c>
      <c r="F66" s="126">
        <v>35364</v>
      </c>
      <c r="G66" s="229" t="s">
        <v>26</v>
      </c>
      <c r="H66" s="230">
        <v>78</v>
      </c>
      <c r="I66" s="230">
        <v>87</v>
      </c>
      <c r="J66" s="32">
        <f t="shared" si="3"/>
        <v>82.5</v>
      </c>
      <c r="K66" s="33" t="str">
        <f t="shared" si="4"/>
        <v>TỐT</v>
      </c>
      <c r="L66" s="401"/>
      <c r="M66" s="357"/>
      <c r="N66" s="356"/>
      <c r="O66" s="150" t="s">
        <v>1407</v>
      </c>
    </row>
    <row r="67" spans="1:15" s="35" customFormat="1" ht="21.75" customHeight="1">
      <c r="A67" s="31">
        <f t="shared" si="2"/>
        <v>57</v>
      </c>
      <c r="B67" s="342">
        <v>2020254372</v>
      </c>
      <c r="C67" s="123" t="s">
        <v>1019</v>
      </c>
      <c r="D67" s="124" t="s">
        <v>1011</v>
      </c>
      <c r="E67" s="438" t="s">
        <v>1091</v>
      </c>
      <c r="F67" s="126">
        <v>35066</v>
      </c>
      <c r="G67" s="229" t="s">
        <v>25</v>
      </c>
      <c r="H67" s="230">
        <v>85</v>
      </c>
      <c r="I67" s="230">
        <v>84</v>
      </c>
      <c r="J67" s="32">
        <f t="shared" si="3"/>
        <v>84.5</v>
      </c>
      <c r="K67" s="33" t="str">
        <f t="shared" si="4"/>
        <v>TỐT</v>
      </c>
      <c r="L67" s="401"/>
      <c r="M67" s="357"/>
      <c r="N67" s="356"/>
      <c r="O67" s="150" t="s">
        <v>1438</v>
      </c>
    </row>
    <row r="68" spans="1:15" s="35" customFormat="1" ht="21.75" customHeight="1">
      <c r="A68" s="31">
        <f t="shared" si="2"/>
        <v>58</v>
      </c>
      <c r="B68" s="342">
        <v>2020254394</v>
      </c>
      <c r="C68" s="123" t="s">
        <v>999</v>
      </c>
      <c r="D68" s="124" t="s">
        <v>1281</v>
      </c>
      <c r="E68" s="438" t="s">
        <v>1024</v>
      </c>
      <c r="F68" s="126">
        <v>35355</v>
      </c>
      <c r="G68" s="229" t="s">
        <v>24</v>
      </c>
      <c r="H68" s="230">
        <v>83</v>
      </c>
      <c r="I68" s="230">
        <v>83</v>
      </c>
      <c r="J68" s="32">
        <f t="shared" ref="J68:J99" si="5">(H68+I68)/2</f>
        <v>83</v>
      </c>
      <c r="K68" s="33" t="str">
        <f t="shared" si="4"/>
        <v>TỐT</v>
      </c>
      <c r="L68" s="401"/>
      <c r="M68" s="357"/>
      <c r="N68" s="356"/>
      <c r="O68" s="150" t="s">
        <v>1457</v>
      </c>
    </row>
    <row r="69" spans="1:15" s="35" customFormat="1" ht="21.75" customHeight="1">
      <c r="A69" s="31">
        <f t="shared" si="2"/>
        <v>59</v>
      </c>
      <c r="B69" s="342">
        <v>2020254452</v>
      </c>
      <c r="C69" s="123" t="s">
        <v>993</v>
      </c>
      <c r="D69" s="124" t="s">
        <v>1078</v>
      </c>
      <c r="E69" s="438" t="s">
        <v>1109</v>
      </c>
      <c r="F69" s="126">
        <v>35070</v>
      </c>
      <c r="G69" s="229" t="s">
        <v>26</v>
      </c>
      <c r="H69" s="230">
        <v>77</v>
      </c>
      <c r="I69" s="230">
        <v>82</v>
      </c>
      <c r="J69" s="32">
        <f t="shared" si="5"/>
        <v>79.5</v>
      </c>
      <c r="K69" s="33" t="str">
        <f t="shared" si="4"/>
        <v>KHÁ</v>
      </c>
      <c r="L69" s="401"/>
      <c r="M69" s="357"/>
      <c r="N69" s="356"/>
      <c r="O69" s="150" t="s">
        <v>1407</v>
      </c>
    </row>
    <row r="70" spans="1:15" s="35" customFormat="1" ht="21.75" customHeight="1">
      <c r="A70" s="31">
        <f t="shared" si="2"/>
        <v>60</v>
      </c>
      <c r="B70" s="342">
        <v>2020254501</v>
      </c>
      <c r="C70" s="123" t="s">
        <v>1088</v>
      </c>
      <c r="D70" s="124" t="s">
        <v>1047</v>
      </c>
      <c r="E70" s="438" t="s">
        <v>1009</v>
      </c>
      <c r="F70" s="126">
        <v>34629</v>
      </c>
      <c r="G70" s="229" t="s">
        <v>23</v>
      </c>
      <c r="H70" s="230">
        <v>71</v>
      </c>
      <c r="I70" s="230">
        <v>87</v>
      </c>
      <c r="J70" s="32">
        <f t="shared" si="5"/>
        <v>79</v>
      </c>
      <c r="K70" s="33" t="str">
        <f t="shared" si="4"/>
        <v>KHÁ</v>
      </c>
      <c r="L70" s="401"/>
      <c r="M70" s="357"/>
      <c r="N70" s="356"/>
      <c r="O70" s="150" t="s">
        <v>1290</v>
      </c>
    </row>
    <row r="71" spans="1:15" s="35" customFormat="1" ht="21.75" customHeight="1">
      <c r="A71" s="31">
        <f t="shared" si="2"/>
        <v>61</v>
      </c>
      <c r="B71" s="342">
        <v>2020254526</v>
      </c>
      <c r="C71" s="123" t="s">
        <v>990</v>
      </c>
      <c r="D71" s="124" t="s">
        <v>1057</v>
      </c>
      <c r="E71" s="438" t="s">
        <v>1056</v>
      </c>
      <c r="F71" s="126">
        <v>35300</v>
      </c>
      <c r="G71" s="229" t="s">
        <v>13</v>
      </c>
      <c r="H71" s="230">
        <v>87</v>
      </c>
      <c r="I71" s="230">
        <v>86</v>
      </c>
      <c r="J71" s="32">
        <f t="shared" si="5"/>
        <v>86.5</v>
      </c>
      <c r="K71" s="33" t="str">
        <f t="shared" si="4"/>
        <v>TỐT</v>
      </c>
      <c r="L71" s="401"/>
      <c r="M71" s="357"/>
      <c r="N71" s="356"/>
      <c r="O71" s="150" t="s">
        <v>1290</v>
      </c>
    </row>
    <row r="72" spans="1:15" s="35" customFormat="1" ht="21.75" customHeight="1">
      <c r="A72" s="31">
        <f t="shared" si="2"/>
        <v>62</v>
      </c>
      <c r="B72" s="342">
        <v>2020254554</v>
      </c>
      <c r="C72" s="123" t="s">
        <v>987</v>
      </c>
      <c r="D72" s="124" t="s">
        <v>986</v>
      </c>
      <c r="E72" s="438" t="s">
        <v>1120</v>
      </c>
      <c r="F72" s="126">
        <v>35165</v>
      </c>
      <c r="G72" s="229" t="s">
        <v>26</v>
      </c>
      <c r="H72" s="230">
        <v>75</v>
      </c>
      <c r="I72" s="230">
        <v>86</v>
      </c>
      <c r="J72" s="32">
        <f t="shared" si="5"/>
        <v>80.5</v>
      </c>
      <c r="K72" s="33" t="str">
        <f t="shared" si="4"/>
        <v>TỐT</v>
      </c>
      <c r="L72" s="401"/>
      <c r="M72" s="357"/>
      <c r="N72" s="356"/>
      <c r="O72" s="150" t="s">
        <v>1407</v>
      </c>
    </row>
    <row r="73" spans="1:15" s="35" customFormat="1" ht="21.75" customHeight="1">
      <c r="A73" s="31">
        <f t="shared" si="2"/>
        <v>63</v>
      </c>
      <c r="B73" s="342">
        <v>2020254630</v>
      </c>
      <c r="C73" s="123" t="s">
        <v>979</v>
      </c>
      <c r="D73" s="124" t="s">
        <v>1043</v>
      </c>
      <c r="E73" s="438" t="s">
        <v>1259</v>
      </c>
      <c r="F73" s="126">
        <v>35081</v>
      </c>
      <c r="G73" s="229" t="s">
        <v>13</v>
      </c>
      <c r="H73" s="230">
        <v>97</v>
      </c>
      <c r="I73" s="230">
        <v>94</v>
      </c>
      <c r="J73" s="32">
        <f t="shared" si="5"/>
        <v>95.5</v>
      </c>
      <c r="K73" s="33" t="str">
        <f t="shared" si="4"/>
        <v>X SẮC</v>
      </c>
      <c r="L73" s="401"/>
      <c r="M73" s="357"/>
      <c r="N73" s="356"/>
      <c r="O73" s="150" t="s">
        <v>1290</v>
      </c>
    </row>
    <row r="74" spans="1:15" s="35" customFormat="1" ht="21.75" customHeight="1">
      <c r="A74" s="31">
        <f t="shared" si="2"/>
        <v>64</v>
      </c>
      <c r="B74" s="342">
        <v>2020254645</v>
      </c>
      <c r="C74" s="123" t="s">
        <v>990</v>
      </c>
      <c r="D74" s="124" t="s">
        <v>1038</v>
      </c>
      <c r="E74" s="438" t="s">
        <v>1087</v>
      </c>
      <c r="F74" s="126">
        <v>35184</v>
      </c>
      <c r="G74" s="229" t="s">
        <v>25</v>
      </c>
      <c r="H74" s="230">
        <v>95</v>
      </c>
      <c r="I74" s="230">
        <v>97</v>
      </c>
      <c r="J74" s="32">
        <f t="shared" si="5"/>
        <v>96</v>
      </c>
      <c r="K74" s="33" t="str">
        <f t="shared" si="4"/>
        <v>X SẮC</v>
      </c>
      <c r="L74" s="401"/>
      <c r="M74" s="357"/>
      <c r="N74" s="356"/>
      <c r="O74" s="150" t="s">
        <v>1438</v>
      </c>
    </row>
    <row r="75" spans="1:15" s="35" customFormat="1" ht="21.75" customHeight="1">
      <c r="A75" s="31">
        <f t="shared" si="2"/>
        <v>65</v>
      </c>
      <c r="B75" s="342">
        <v>2020254748</v>
      </c>
      <c r="C75" s="123" t="s">
        <v>990</v>
      </c>
      <c r="D75" s="124" t="s">
        <v>1265</v>
      </c>
      <c r="E75" s="438" t="s">
        <v>1439</v>
      </c>
      <c r="F75" s="126">
        <v>35378</v>
      </c>
      <c r="G75" s="229" t="s">
        <v>24</v>
      </c>
      <c r="H75" s="230">
        <v>83</v>
      </c>
      <c r="I75" s="230">
        <v>95</v>
      </c>
      <c r="J75" s="32">
        <f t="shared" si="5"/>
        <v>89</v>
      </c>
      <c r="K75" s="33" t="str">
        <f t="shared" ref="K75:K106" si="6">IF(J75&gt;=90,"X SẮC",IF(J75&gt;=80,"TỐT",IF(J75&gt;=65,"KHÁ",IF(J75&gt;=50,"T. BÌNH",IF(J75&gt;=35,"YẾU","KÉM")))))</f>
        <v>TỐT</v>
      </c>
      <c r="L75" s="401"/>
      <c r="M75" s="357"/>
      <c r="N75" s="356"/>
      <c r="O75" s="150" t="s">
        <v>1457</v>
      </c>
    </row>
    <row r="76" spans="1:15" s="35" customFormat="1" ht="21.75" customHeight="1">
      <c r="A76" s="31">
        <f t="shared" si="2"/>
        <v>66</v>
      </c>
      <c r="B76" s="342">
        <v>2020254843</v>
      </c>
      <c r="C76" s="123" t="s">
        <v>979</v>
      </c>
      <c r="D76" s="124" t="s">
        <v>1378</v>
      </c>
      <c r="E76" s="438" t="s">
        <v>1098</v>
      </c>
      <c r="F76" s="126">
        <v>35092</v>
      </c>
      <c r="G76" s="229" t="s">
        <v>25</v>
      </c>
      <c r="H76" s="230">
        <v>87</v>
      </c>
      <c r="I76" s="230">
        <v>90</v>
      </c>
      <c r="J76" s="32">
        <f t="shared" si="5"/>
        <v>88.5</v>
      </c>
      <c r="K76" s="33" t="str">
        <f t="shared" si="6"/>
        <v>TỐT</v>
      </c>
      <c r="L76" s="401"/>
      <c r="M76" s="357"/>
      <c r="N76" s="356"/>
      <c r="O76" s="150" t="s">
        <v>1438</v>
      </c>
    </row>
    <row r="77" spans="1:15" s="35" customFormat="1" ht="21.75" customHeight="1">
      <c r="A77" s="31">
        <f t="shared" ref="A77:A140" si="7">A76+1</f>
        <v>67</v>
      </c>
      <c r="B77" s="342">
        <v>2020254869</v>
      </c>
      <c r="C77" s="123" t="s">
        <v>990</v>
      </c>
      <c r="D77" s="124" t="s">
        <v>1011</v>
      </c>
      <c r="E77" s="438" t="s">
        <v>1248</v>
      </c>
      <c r="F77" s="126">
        <v>35043</v>
      </c>
      <c r="G77" s="229" t="s">
        <v>23</v>
      </c>
      <c r="H77" s="230">
        <v>84</v>
      </c>
      <c r="I77" s="230">
        <v>79</v>
      </c>
      <c r="J77" s="32">
        <f t="shared" si="5"/>
        <v>81.5</v>
      </c>
      <c r="K77" s="33" t="str">
        <f t="shared" si="6"/>
        <v>TỐT</v>
      </c>
      <c r="L77" s="401"/>
      <c r="M77" s="357"/>
      <c r="N77" s="356"/>
      <c r="O77" s="150" t="s">
        <v>1290</v>
      </c>
    </row>
    <row r="78" spans="1:15" s="35" customFormat="1" ht="21.75" customHeight="1">
      <c r="A78" s="31">
        <f t="shared" si="7"/>
        <v>68</v>
      </c>
      <c r="B78" s="342">
        <v>2020255072</v>
      </c>
      <c r="C78" s="123" t="s">
        <v>990</v>
      </c>
      <c r="D78" s="124" t="s">
        <v>1011</v>
      </c>
      <c r="E78" s="438" t="s">
        <v>1068</v>
      </c>
      <c r="F78" s="126">
        <v>35347</v>
      </c>
      <c r="G78" s="229" t="s">
        <v>13</v>
      </c>
      <c r="H78" s="230">
        <v>85</v>
      </c>
      <c r="I78" s="230">
        <v>86</v>
      </c>
      <c r="J78" s="32">
        <f t="shared" si="5"/>
        <v>85.5</v>
      </c>
      <c r="K78" s="33" t="str">
        <f t="shared" si="6"/>
        <v>TỐT</v>
      </c>
      <c r="L78" s="401"/>
      <c r="M78" s="357"/>
      <c r="N78" s="356"/>
      <c r="O78" s="150" t="s">
        <v>1290</v>
      </c>
    </row>
    <row r="79" spans="1:15" s="35" customFormat="1" ht="21.75" customHeight="1">
      <c r="A79" s="31">
        <f t="shared" si="7"/>
        <v>69</v>
      </c>
      <c r="B79" s="342">
        <v>2020255651</v>
      </c>
      <c r="C79" s="123" t="s">
        <v>990</v>
      </c>
      <c r="D79" s="124" t="s">
        <v>1011</v>
      </c>
      <c r="E79" s="438" t="s">
        <v>985</v>
      </c>
      <c r="F79" s="126">
        <v>35055</v>
      </c>
      <c r="G79" s="229" t="s">
        <v>13</v>
      </c>
      <c r="H79" s="230">
        <v>96</v>
      </c>
      <c r="I79" s="230">
        <v>93</v>
      </c>
      <c r="J79" s="32">
        <f t="shared" si="5"/>
        <v>94.5</v>
      </c>
      <c r="K79" s="33" t="str">
        <f t="shared" si="6"/>
        <v>X SẮC</v>
      </c>
      <c r="L79" s="401"/>
      <c r="M79" s="357"/>
      <c r="N79" s="356"/>
      <c r="O79" s="150" t="s">
        <v>1290</v>
      </c>
    </row>
    <row r="80" spans="1:15" s="35" customFormat="1" ht="21.75" customHeight="1">
      <c r="A80" s="31">
        <f t="shared" si="7"/>
        <v>70</v>
      </c>
      <c r="B80" s="342">
        <v>2020255674</v>
      </c>
      <c r="C80" s="123" t="s">
        <v>983</v>
      </c>
      <c r="D80" s="124" t="s">
        <v>1038</v>
      </c>
      <c r="E80" s="438" t="s">
        <v>1018</v>
      </c>
      <c r="F80" s="126">
        <v>35022</v>
      </c>
      <c r="G80" s="229" t="s">
        <v>23</v>
      </c>
      <c r="H80" s="230">
        <v>83</v>
      </c>
      <c r="I80" s="230">
        <v>83</v>
      </c>
      <c r="J80" s="32">
        <f t="shared" si="5"/>
        <v>83</v>
      </c>
      <c r="K80" s="33" t="str">
        <f t="shared" si="6"/>
        <v>TỐT</v>
      </c>
      <c r="L80" s="401"/>
      <c r="M80" s="357"/>
      <c r="N80" s="356"/>
      <c r="O80" s="150" t="s">
        <v>1290</v>
      </c>
    </row>
    <row r="81" spans="1:15" s="35" customFormat="1" ht="21.75" customHeight="1">
      <c r="A81" s="31">
        <f t="shared" si="7"/>
        <v>71</v>
      </c>
      <c r="B81" s="342">
        <v>2020255697</v>
      </c>
      <c r="C81" s="123" t="s">
        <v>1046</v>
      </c>
      <c r="D81" s="124" t="s">
        <v>1041</v>
      </c>
      <c r="E81" s="438" t="s">
        <v>1024</v>
      </c>
      <c r="F81" s="126">
        <v>35262</v>
      </c>
      <c r="G81" s="229" t="s">
        <v>24</v>
      </c>
      <c r="H81" s="230">
        <v>81</v>
      </c>
      <c r="I81" s="230">
        <v>80</v>
      </c>
      <c r="J81" s="32">
        <f t="shared" si="5"/>
        <v>80.5</v>
      </c>
      <c r="K81" s="33" t="str">
        <f t="shared" si="6"/>
        <v>TỐT</v>
      </c>
      <c r="L81" s="401"/>
      <c r="M81" s="357"/>
      <c r="N81" s="356"/>
      <c r="O81" s="150" t="s">
        <v>1457</v>
      </c>
    </row>
    <row r="82" spans="1:15" s="35" customFormat="1" ht="21.75" customHeight="1">
      <c r="A82" s="31">
        <f t="shared" si="7"/>
        <v>72</v>
      </c>
      <c r="B82" s="342">
        <v>2020255709</v>
      </c>
      <c r="C82" s="123" t="s">
        <v>1032</v>
      </c>
      <c r="D82" s="124" t="s">
        <v>1078</v>
      </c>
      <c r="E82" s="438" t="s">
        <v>981</v>
      </c>
      <c r="F82" s="126">
        <v>35312</v>
      </c>
      <c r="G82" s="229" t="s">
        <v>23</v>
      </c>
      <c r="H82" s="230">
        <v>92</v>
      </c>
      <c r="I82" s="230">
        <v>92</v>
      </c>
      <c r="J82" s="32">
        <f t="shared" si="5"/>
        <v>92</v>
      </c>
      <c r="K82" s="33" t="str">
        <f t="shared" si="6"/>
        <v>X SẮC</v>
      </c>
      <c r="L82" s="401"/>
      <c r="M82" s="357"/>
      <c r="N82" s="356"/>
      <c r="O82" s="150" t="s">
        <v>1290</v>
      </c>
    </row>
    <row r="83" spans="1:15" s="35" customFormat="1" ht="21.75" customHeight="1">
      <c r="A83" s="31">
        <f t="shared" si="7"/>
        <v>73</v>
      </c>
      <c r="B83" s="342">
        <v>2020255715</v>
      </c>
      <c r="C83" s="123" t="s">
        <v>990</v>
      </c>
      <c r="D83" s="124" t="s">
        <v>1058</v>
      </c>
      <c r="E83" s="438" t="s">
        <v>1059</v>
      </c>
      <c r="F83" s="126">
        <v>35287</v>
      </c>
      <c r="G83" s="229" t="s">
        <v>13</v>
      </c>
      <c r="H83" s="230">
        <v>96</v>
      </c>
      <c r="I83" s="230">
        <v>85</v>
      </c>
      <c r="J83" s="32">
        <f t="shared" si="5"/>
        <v>90.5</v>
      </c>
      <c r="K83" s="33" t="str">
        <f t="shared" si="6"/>
        <v>X SẮC</v>
      </c>
      <c r="L83" s="401"/>
      <c r="M83" s="357"/>
      <c r="N83" s="356"/>
      <c r="O83" s="150" t="s">
        <v>1290</v>
      </c>
    </row>
    <row r="84" spans="1:15" s="35" customFormat="1" ht="21.75" customHeight="1">
      <c r="A84" s="31">
        <f t="shared" si="7"/>
        <v>74</v>
      </c>
      <c r="B84" s="342">
        <v>2020255743</v>
      </c>
      <c r="C84" s="123" t="s">
        <v>1046</v>
      </c>
      <c r="D84" s="124" t="s">
        <v>984</v>
      </c>
      <c r="E84" s="438" t="s">
        <v>1049</v>
      </c>
      <c r="F84" s="126">
        <v>35143</v>
      </c>
      <c r="G84" s="229" t="s">
        <v>24</v>
      </c>
      <c r="H84" s="230">
        <v>81</v>
      </c>
      <c r="I84" s="230">
        <v>88</v>
      </c>
      <c r="J84" s="32">
        <f t="shared" si="5"/>
        <v>84.5</v>
      </c>
      <c r="K84" s="33" t="str">
        <f t="shared" si="6"/>
        <v>TỐT</v>
      </c>
      <c r="L84" s="401"/>
      <c r="M84" s="357"/>
      <c r="N84" s="356"/>
      <c r="O84" s="150" t="s">
        <v>1457</v>
      </c>
    </row>
    <row r="85" spans="1:15" s="35" customFormat="1" ht="21.75" customHeight="1">
      <c r="A85" s="31">
        <f t="shared" si="7"/>
        <v>75</v>
      </c>
      <c r="B85" s="342">
        <v>2020255753</v>
      </c>
      <c r="C85" s="123" t="s">
        <v>1207</v>
      </c>
      <c r="D85" s="124" t="s">
        <v>1006</v>
      </c>
      <c r="E85" s="438" t="s">
        <v>1237</v>
      </c>
      <c r="F85" s="126">
        <v>35103</v>
      </c>
      <c r="G85" s="229" t="s">
        <v>23</v>
      </c>
      <c r="H85" s="230">
        <v>87</v>
      </c>
      <c r="I85" s="230">
        <v>90</v>
      </c>
      <c r="J85" s="32">
        <f t="shared" si="5"/>
        <v>88.5</v>
      </c>
      <c r="K85" s="33" t="str">
        <f t="shared" si="6"/>
        <v>TỐT</v>
      </c>
      <c r="L85" s="401"/>
      <c r="M85" s="357"/>
      <c r="N85" s="356"/>
      <c r="O85" s="150" t="s">
        <v>1290</v>
      </c>
    </row>
    <row r="86" spans="1:15" s="35" customFormat="1" ht="21.75" customHeight="1">
      <c r="A86" s="31">
        <f t="shared" si="7"/>
        <v>76</v>
      </c>
      <c r="B86" s="342">
        <v>2020255806</v>
      </c>
      <c r="C86" s="123" t="s">
        <v>990</v>
      </c>
      <c r="D86" s="124" t="s">
        <v>986</v>
      </c>
      <c r="E86" s="438" t="s">
        <v>1021</v>
      </c>
      <c r="F86" s="126">
        <v>35419</v>
      </c>
      <c r="G86" s="229" t="s">
        <v>23</v>
      </c>
      <c r="H86" s="230">
        <v>87</v>
      </c>
      <c r="I86" s="230">
        <v>89</v>
      </c>
      <c r="J86" s="32">
        <f t="shared" si="5"/>
        <v>88</v>
      </c>
      <c r="K86" s="33" t="str">
        <f t="shared" si="6"/>
        <v>TỐT</v>
      </c>
      <c r="L86" s="401"/>
      <c r="M86" s="357"/>
      <c r="N86" s="356"/>
      <c r="O86" s="150" t="s">
        <v>1290</v>
      </c>
    </row>
    <row r="87" spans="1:15" s="35" customFormat="1" ht="21.75" customHeight="1">
      <c r="A87" s="31">
        <f t="shared" si="7"/>
        <v>77</v>
      </c>
      <c r="B87" s="342">
        <v>2020255885</v>
      </c>
      <c r="C87" s="123" t="s">
        <v>997</v>
      </c>
      <c r="D87" s="124" t="s">
        <v>1212</v>
      </c>
      <c r="E87" s="438" t="s">
        <v>1316</v>
      </c>
      <c r="F87" s="126">
        <v>35104</v>
      </c>
      <c r="G87" s="229" t="s">
        <v>26</v>
      </c>
      <c r="H87" s="230">
        <v>80</v>
      </c>
      <c r="I87" s="230">
        <v>81</v>
      </c>
      <c r="J87" s="32">
        <f t="shared" si="5"/>
        <v>80.5</v>
      </c>
      <c r="K87" s="33" t="str">
        <f t="shared" si="6"/>
        <v>TỐT</v>
      </c>
      <c r="L87" s="401"/>
      <c r="M87" s="357"/>
      <c r="N87" s="356"/>
      <c r="O87" s="150" t="s">
        <v>1407</v>
      </c>
    </row>
    <row r="88" spans="1:15" s="35" customFormat="1" ht="21.75" customHeight="1">
      <c r="A88" s="31">
        <f t="shared" si="7"/>
        <v>78</v>
      </c>
      <c r="B88" s="342">
        <v>2020255967</v>
      </c>
      <c r="C88" s="123" t="s">
        <v>1015</v>
      </c>
      <c r="D88" s="124" t="s">
        <v>1022</v>
      </c>
      <c r="E88" s="438" t="s">
        <v>1050</v>
      </c>
      <c r="F88" s="126">
        <v>35013</v>
      </c>
      <c r="G88" s="229" t="s">
        <v>25</v>
      </c>
      <c r="H88" s="230">
        <v>82</v>
      </c>
      <c r="I88" s="230">
        <v>82</v>
      </c>
      <c r="J88" s="32">
        <f t="shared" si="5"/>
        <v>82</v>
      </c>
      <c r="K88" s="33" t="str">
        <f t="shared" si="6"/>
        <v>TỐT</v>
      </c>
      <c r="L88" s="401"/>
      <c r="M88" s="357"/>
      <c r="N88" s="356"/>
      <c r="O88" s="150" t="s">
        <v>1438</v>
      </c>
    </row>
    <row r="89" spans="1:15" s="35" customFormat="1" ht="21.75" customHeight="1">
      <c r="A89" s="31">
        <f t="shared" si="7"/>
        <v>79</v>
      </c>
      <c r="B89" s="342">
        <v>2020255968</v>
      </c>
      <c r="C89" s="123" t="s">
        <v>1019</v>
      </c>
      <c r="D89" s="124" t="s">
        <v>1022</v>
      </c>
      <c r="E89" s="438" t="s">
        <v>1181</v>
      </c>
      <c r="F89" s="126">
        <v>34917</v>
      </c>
      <c r="G89" s="229" t="s">
        <v>13</v>
      </c>
      <c r="H89" s="230">
        <v>87</v>
      </c>
      <c r="I89" s="230">
        <v>87</v>
      </c>
      <c r="J89" s="32">
        <f t="shared" si="5"/>
        <v>87</v>
      </c>
      <c r="K89" s="33" t="str">
        <f t="shared" si="6"/>
        <v>TỐT</v>
      </c>
      <c r="L89" s="401"/>
      <c r="M89" s="357"/>
      <c r="N89" s="356"/>
      <c r="O89" s="150" t="s">
        <v>1290</v>
      </c>
    </row>
    <row r="90" spans="1:15" s="35" customFormat="1" ht="21.75" customHeight="1">
      <c r="A90" s="31">
        <f t="shared" si="7"/>
        <v>80</v>
      </c>
      <c r="B90" s="342">
        <v>2020256102</v>
      </c>
      <c r="C90" s="123" t="s">
        <v>1441</v>
      </c>
      <c r="D90" s="124" t="s">
        <v>1043</v>
      </c>
      <c r="E90" s="438" t="s">
        <v>1049</v>
      </c>
      <c r="F90" s="126">
        <v>34721</v>
      </c>
      <c r="G90" s="229" t="s">
        <v>24</v>
      </c>
      <c r="H90" s="230">
        <v>84</v>
      </c>
      <c r="I90" s="230">
        <v>83</v>
      </c>
      <c r="J90" s="32">
        <f t="shared" si="5"/>
        <v>83.5</v>
      </c>
      <c r="K90" s="33" t="str">
        <f t="shared" si="6"/>
        <v>TỐT</v>
      </c>
      <c r="L90" s="401"/>
      <c r="M90" s="357"/>
      <c r="N90" s="356"/>
      <c r="O90" s="150" t="s">
        <v>1457</v>
      </c>
    </row>
    <row r="91" spans="1:15" s="35" customFormat="1" ht="21.75" customHeight="1">
      <c r="A91" s="31">
        <f t="shared" si="7"/>
        <v>81</v>
      </c>
      <c r="B91" s="342">
        <v>2020256105</v>
      </c>
      <c r="C91" s="123" t="s">
        <v>987</v>
      </c>
      <c r="D91" s="124" t="s">
        <v>986</v>
      </c>
      <c r="E91" s="438" t="s">
        <v>1045</v>
      </c>
      <c r="F91" s="126">
        <v>35232</v>
      </c>
      <c r="G91" s="229" t="s">
        <v>24</v>
      </c>
      <c r="H91" s="230">
        <v>85</v>
      </c>
      <c r="I91" s="230">
        <v>84</v>
      </c>
      <c r="J91" s="32">
        <f t="shared" si="5"/>
        <v>84.5</v>
      </c>
      <c r="K91" s="33" t="str">
        <f t="shared" si="6"/>
        <v>TỐT</v>
      </c>
      <c r="L91" s="401"/>
      <c r="M91" s="357"/>
      <c r="N91" s="356"/>
      <c r="O91" s="150" t="s">
        <v>1457</v>
      </c>
    </row>
    <row r="92" spans="1:15" s="35" customFormat="1" ht="21.75" customHeight="1">
      <c r="A92" s="31">
        <f t="shared" si="7"/>
        <v>82</v>
      </c>
      <c r="B92" s="342">
        <v>2020256175</v>
      </c>
      <c r="C92" s="123" t="s">
        <v>1092</v>
      </c>
      <c r="D92" s="124" t="s">
        <v>1047</v>
      </c>
      <c r="E92" s="438" t="s">
        <v>1009</v>
      </c>
      <c r="F92" s="126">
        <v>35333</v>
      </c>
      <c r="G92" s="229" t="s">
        <v>23</v>
      </c>
      <c r="H92" s="230">
        <v>72</v>
      </c>
      <c r="I92" s="230">
        <v>70</v>
      </c>
      <c r="J92" s="32">
        <f t="shared" si="5"/>
        <v>71</v>
      </c>
      <c r="K92" s="33" t="str">
        <f t="shared" si="6"/>
        <v>KHÁ</v>
      </c>
      <c r="L92" s="401"/>
      <c r="M92" s="396" t="s">
        <v>1668</v>
      </c>
      <c r="N92" s="395" t="s">
        <v>1669</v>
      </c>
      <c r="O92" s="150" t="s">
        <v>1290</v>
      </c>
    </row>
    <row r="93" spans="1:15" s="35" customFormat="1" ht="21.75" customHeight="1">
      <c r="A93" s="31">
        <f t="shared" si="7"/>
        <v>83</v>
      </c>
      <c r="B93" s="342">
        <v>2020256285</v>
      </c>
      <c r="C93" s="123" t="s">
        <v>993</v>
      </c>
      <c r="D93" s="124" t="s">
        <v>1047</v>
      </c>
      <c r="E93" s="438" t="s">
        <v>1104</v>
      </c>
      <c r="F93" s="126">
        <v>35178</v>
      </c>
      <c r="G93" s="229" t="s">
        <v>26</v>
      </c>
      <c r="H93" s="230">
        <v>85</v>
      </c>
      <c r="I93" s="230">
        <v>83</v>
      </c>
      <c r="J93" s="32">
        <f t="shared" si="5"/>
        <v>84</v>
      </c>
      <c r="K93" s="33" t="str">
        <f t="shared" si="6"/>
        <v>TỐT</v>
      </c>
      <c r="L93" s="401"/>
      <c r="M93" s="357"/>
      <c r="N93" s="356"/>
      <c r="O93" s="150" t="s">
        <v>1407</v>
      </c>
    </row>
    <row r="94" spans="1:15" s="35" customFormat="1" ht="21.75" customHeight="1">
      <c r="A94" s="31">
        <f t="shared" si="7"/>
        <v>84</v>
      </c>
      <c r="B94" s="342">
        <v>2020256359</v>
      </c>
      <c r="C94" s="123" t="s">
        <v>999</v>
      </c>
      <c r="D94" s="124" t="s">
        <v>1075</v>
      </c>
      <c r="E94" s="438" t="s">
        <v>1087</v>
      </c>
      <c r="F94" s="126">
        <v>35127</v>
      </c>
      <c r="G94" s="229" t="s">
        <v>25</v>
      </c>
      <c r="H94" s="230">
        <v>95</v>
      </c>
      <c r="I94" s="230">
        <v>84</v>
      </c>
      <c r="J94" s="32">
        <f t="shared" si="5"/>
        <v>89.5</v>
      </c>
      <c r="K94" s="33" t="str">
        <f t="shared" si="6"/>
        <v>TỐT</v>
      </c>
      <c r="L94" s="401"/>
      <c r="M94" s="357"/>
      <c r="N94" s="356"/>
      <c r="O94" s="150" t="s">
        <v>1438</v>
      </c>
    </row>
    <row r="95" spans="1:15" s="35" customFormat="1" ht="21.75" customHeight="1">
      <c r="A95" s="31">
        <f t="shared" si="7"/>
        <v>85</v>
      </c>
      <c r="B95" s="342">
        <v>2020256372</v>
      </c>
      <c r="C95" s="123" t="s">
        <v>1032</v>
      </c>
      <c r="D95" s="124" t="s">
        <v>1011</v>
      </c>
      <c r="E95" s="438" t="s">
        <v>1258</v>
      </c>
      <c r="F95" s="126">
        <v>34955</v>
      </c>
      <c r="G95" s="229" t="s">
        <v>13</v>
      </c>
      <c r="H95" s="230">
        <v>96</v>
      </c>
      <c r="I95" s="230">
        <v>93</v>
      </c>
      <c r="J95" s="32">
        <f t="shared" si="5"/>
        <v>94.5</v>
      </c>
      <c r="K95" s="33" t="str">
        <f t="shared" si="6"/>
        <v>X SẮC</v>
      </c>
      <c r="L95" s="401"/>
      <c r="M95" s="357"/>
      <c r="N95" s="356"/>
      <c r="O95" s="150" t="s">
        <v>1290</v>
      </c>
    </row>
    <row r="96" spans="1:15" s="35" customFormat="1" ht="21.75" customHeight="1">
      <c r="A96" s="31">
        <f t="shared" si="7"/>
        <v>86</v>
      </c>
      <c r="B96" s="342">
        <v>2020256383</v>
      </c>
      <c r="C96" s="123" t="s">
        <v>987</v>
      </c>
      <c r="D96" s="124" t="s">
        <v>1027</v>
      </c>
      <c r="E96" s="438" t="s">
        <v>1099</v>
      </c>
      <c r="F96" s="126">
        <v>35364</v>
      </c>
      <c r="G96" s="229" t="s">
        <v>25</v>
      </c>
      <c r="H96" s="230">
        <v>83</v>
      </c>
      <c r="I96" s="230">
        <v>82</v>
      </c>
      <c r="J96" s="32">
        <f t="shared" si="5"/>
        <v>82.5</v>
      </c>
      <c r="K96" s="33" t="str">
        <f t="shared" si="6"/>
        <v>TỐT</v>
      </c>
      <c r="L96" s="401"/>
      <c r="M96" s="357"/>
      <c r="N96" s="356"/>
      <c r="O96" s="150" t="s">
        <v>1438</v>
      </c>
    </row>
    <row r="97" spans="1:15" s="35" customFormat="1" ht="21.75" customHeight="1">
      <c r="A97" s="31">
        <f t="shared" si="7"/>
        <v>87</v>
      </c>
      <c r="B97" s="342">
        <v>2020256463</v>
      </c>
      <c r="C97" s="123" t="s">
        <v>990</v>
      </c>
      <c r="D97" s="124" t="s">
        <v>991</v>
      </c>
      <c r="E97" s="438" t="s">
        <v>1091</v>
      </c>
      <c r="F97" s="126">
        <v>35377</v>
      </c>
      <c r="G97" s="229" t="s">
        <v>13</v>
      </c>
      <c r="H97" s="230">
        <v>85</v>
      </c>
      <c r="I97" s="230">
        <v>85</v>
      </c>
      <c r="J97" s="32">
        <f t="shared" si="5"/>
        <v>85</v>
      </c>
      <c r="K97" s="33" t="str">
        <f t="shared" si="6"/>
        <v>TỐT</v>
      </c>
      <c r="L97" s="401"/>
      <c r="M97" s="357"/>
      <c r="N97" s="356"/>
      <c r="O97" s="150" t="s">
        <v>1290</v>
      </c>
    </row>
    <row r="98" spans="1:15" s="35" customFormat="1" ht="21.75" customHeight="1">
      <c r="A98" s="31">
        <f t="shared" si="7"/>
        <v>88</v>
      </c>
      <c r="B98" s="342">
        <v>2020256568</v>
      </c>
      <c r="C98" s="123" t="s">
        <v>990</v>
      </c>
      <c r="D98" s="124" t="s">
        <v>1022</v>
      </c>
      <c r="E98" s="438" t="s">
        <v>1050</v>
      </c>
      <c r="F98" s="126">
        <v>35236</v>
      </c>
      <c r="G98" s="229" t="s">
        <v>25</v>
      </c>
      <c r="H98" s="230">
        <v>85</v>
      </c>
      <c r="I98" s="230">
        <v>84</v>
      </c>
      <c r="J98" s="32">
        <f t="shared" si="5"/>
        <v>84.5</v>
      </c>
      <c r="K98" s="33" t="str">
        <f t="shared" si="6"/>
        <v>TỐT</v>
      </c>
      <c r="L98" s="401"/>
      <c r="M98" s="357"/>
      <c r="N98" s="356"/>
      <c r="O98" s="150" t="s">
        <v>1438</v>
      </c>
    </row>
    <row r="99" spans="1:15" s="35" customFormat="1" ht="21.75" customHeight="1">
      <c r="A99" s="31">
        <f t="shared" si="7"/>
        <v>89</v>
      </c>
      <c r="B99" s="342">
        <v>2020256772</v>
      </c>
      <c r="C99" s="123" t="s">
        <v>1088</v>
      </c>
      <c r="D99" s="124" t="s">
        <v>1006</v>
      </c>
      <c r="E99" s="438" t="s">
        <v>1216</v>
      </c>
      <c r="F99" s="126">
        <v>35204</v>
      </c>
      <c r="G99" s="229" t="s">
        <v>23</v>
      </c>
      <c r="H99" s="230">
        <v>82</v>
      </c>
      <c r="I99" s="230">
        <v>88</v>
      </c>
      <c r="J99" s="32">
        <f t="shared" si="5"/>
        <v>85</v>
      </c>
      <c r="K99" s="33" t="str">
        <f t="shared" si="6"/>
        <v>TỐT</v>
      </c>
      <c r="L99" s="401"/>
      <c r="M99" s="357"/>
      <c r="N99" s="356"/>
      <c r="O99" s="150" t="s">
        <v>1290</v>
      </c>
    </row>
    <row r="100" spans="1:15" s="35" customFormat="1" ht="21.75" customHeight="1">
      <c r="A100" s="31">
        <f t="shared" si="7"/>
        <v>90</v>
      </c>
      <c r="B100" s="342">
        <v>2020256790</v>
      </c>
      <c r="C100" s="123" t="s">
        <v>1032</v>
      </c>
      <c r="D100" s="124" t="s">
        <v>1006</v>
      </c>
      <c r="E100" s="438" t="s">
        <v>1100</v>
      </c>
      <c r="F100" s="126">
        <v>35235</v>
      </c>
      <c r="G100" s="229" t="s">
        <v>25</v>
      </c>
      <c r="H100" s="230">
        <v>92</v>
      </c>
      <c r="I100" s="230">
        <v>84</v>
      </c>
      <c r="J100" s="32">
        <f t="shared" ref="J100:J131" si="8">(H100+I100)/2</f>
        <v>88</v>
      </c>
      <c r="K100" s="33" t="str">
        <f t="shared" si="6"/>
        <v>TỐT</v>
      </c>
      <c r="L100" s="401"/>
      <c r="M100" s="357"/>
      <c r="N100" s="356"/>
      <c r="O100" s="150" t="s">
        <v>1438</v>
      </c>
    </row>
    <row r="101" spans="1:15" s="35" customFormat="1" ht="21.75" customHeight="1">
      <c r="A101" s="31">
        <f t="shared" si="7"/>
        <v>91</v>
      </c>
      <c r="B101" s="342">
        <v>2020256833</v>
      </c>
      <c r="C101" s="123" t="s">
        <v>987</v>
      </c>
      <c r="D101" s="124" t="s">
        <v>1011</v>
      </c>
      <c r="E101" s="438" t="s">
        <v>1050</v>
      </c>
      <c r="F101" s="126">
        <v>35302</v>
      </c>
      <c r="G101" s="229" t="s">
        <v>25</v>
      </c>
      <c r="H101" s="230">
        <v>85</v>
      </c>
      <c r="I101" s="230">
        <v>85</v>
      </c>
      <c r="J101" s="32">
        <f t="shared" si="8"/>
        <v>85</v>
      </c>
      <c r="K101" s="33" t="str">
        <f t="shared" si="6"/>
        <v>TỐT</v>
      </c>
      <c r="L101" s="401"/>
      <c r="M101" s="357"/>
      <c r="N101" s="356"/>
      <c r="O101" s="150" t="s">
        <v>1438</v>
      </c>
    </row>
    <row r="102" spans="1:15" s="35" customFormat="1" ht="21.75" customHeight="1">
      <c r="A102" s="31">
        <f t="shared" si="7"/>
        <v>92</v>
      </c>
      <c r="B102" s="342">
        <v>2020256875</v>
      </c>
      <c r="C102" s="123" t="s">
        <v>1440</v>
      </c>
      <c r="D102" s="124" t="s">
        <v>1006</v>
      </c>
      <c r="E102" s="438" t="s">
        <v>1045</v>
      </c>
      <c r="F102" s="126">
        <v>35371</v>
      </c>
      <c r="G102" s="229" t="s">
        <v>24</v>
      </c>
      <c r="H102" s="230">
        <v>85</v>
      </c>
      <c r="I102" s="230">
        <v>83</v>
      </c>
      <c r="J102" s="32">
        <f t="shared" si="8"/>
        <v>84</v>
      </c>
      <c r="K102" s="33" t="str">
        <f t="shared" si="6"/>
        <v>TỐT</v>
      </c>
      <c r="L102" s="401"/>
      <c r="M102" s="357"/>
      <c r="N102" s="356"/>
      <c r="O102" s="150" t="s">
        <v>1457</v>
      </c>
    </row>
    <row r="103" spans="1:15" s="35" customFormat="1" ht="21.75" customHeight="1">
      <c r="A103" s="31">
        <f t="shared" si="7"/>
        <v>93</v>
      </c>
      <c r="B103" s="342">
        <v>2020257104</v>
      </c>
      <c r="C103" s="123" t="s">
        <v>1019</v>
      </c>
      <c r="D103" s="124" t="s">
        <v>1011</v>
      </c>
      <c r="E103" s="438" t="s">
        <v>1241</v>
      </c>
      <c r="F103" s="126">
        <v>35339</v>
      </c>
      <c r="G103" s="229" t="s">
        <v>23</v>
      </c>
      <c r="H103" s="230">
        <v>94</v>
      </c>
      <c r="I103" s="230">
        <v>92</v>
      </c>
      <c r="J103" s="32">
        <f t="shared" si="8"/>
        <v>93</v>
      </c>
      <c r="K103" s="33" t="str">
        <f t="shared" si="6"/>
        <v>X SẮC</v>
      </c>
      <c r="L103" s="401"/>
      <c r="M103" s="357"/>
      <c r="N103" s="356"/>
      <c r="O103" s="150" t="s">
        <v>1290</v>
      </c>
    </row>
    <row r="104" spans="1:15" s="35" customFormat="1" ht="21.75" customHeight="1">
      <c r="A104" s="31">
        <f t="shared" si="7"/>
        <v>94</v>
      </c>
      <c r="B104" s="342">
        <v>2020257140</v>
      </c>
      <c r="C104" s="123" t="s">
        <v>987</v>
      </c>
      <c r="D104" s="124" t="s">
        <v>1194</v>
      </c>
      <c r="E104" s="438" t="s">
        <v>1083</v>
      </c>
      <c r="F104" s="126">
        <v>35226</v>
      </c>
      <c r="G104" s="229" t="s">
        <v>25</v>
      </c>
      <c r="H104" s="230">
        <v>98</v>
      </c>
      <c r="I104" s="230">
        <v>90</v>
      </c>
      <c r="J104" s="32">
        <f t="shared" si="8"/>
        <v>94</v>
      </c>
      <c r="K104" s="33" t="str">
        <f t="shared" si="6"/>
        <v>X SẮC</v>
      </c>
      <c r="L104" s="401"/>
      <c r="M104" s="357"/>
      <c r="N104" s="356"/>
      <c r="O104" s="150" t="s">
        <v>1438</v>
      </c>
    </row>
    <row r="105" spans="1:15" s="35" customFormat="1" ht="21.75" customHeight="1">
      <c r="A105" s="31">
        <f t="shared" si="7"/>
        <v>95</v>
      </c>
      <c r="B105" s="342">
        <v>2020257179</v>
      </c>
      <c r="C105" s="123" t="s">
        <v>999</v>
      </c>
      <c r="D105" s="124" t="s">
        <v>984</v>
      </c>
      <c r="E105" s="438" t="s">
        <v>1133</v>
      </c>
      <c r="F105" s="126">
        <v>35328</v>
      </c>
      <c r="G105" s="229" t="s">
        <v>23</v>
      </c>
      <c r="H105" s="230">
        <v>92</v>
      </c>
      <c r="I105" s="230">
        <v>89</v>
      </c>
      <c r="J105" s="32">
        <f t="shared" si="8"/>
        <v>90.5</v>
      </c>
      <c r="K105" s="33" t="str">
        <f t="shared" si="6"/>
        <v>X SẮC</v>
      </c>
      <c r="L105" s="401"/>
      <c r="M105" s="357"/>
      <c r="N105" s="356"/>
      <c r="O105" s="150" t="s">
        <v>1290</v>
      </c>
    </row>
    <row r="106" spans="1:15" s="35" customFormat="1" ht="21.75" customHeight="1">
      <c r="A106" s="31">
        <f t="shared" si="7"/>
        <v>96</v>
      </c>
      <c r="B106" s="342">
        <v>2020257198</v>
      </c>
      <c r="C106" s="123" t="s">
        <v>999</v>
      </c>
      <c r="D106" s="124" t="s">
        <v>979</v>
      </c>
      <c r="E106" s="438" t="s">
        <v>1123</v>
      </c>
      <c r="F106" s="126">
        <v>34329</v>
      </c>
      <c r="G106" s="229" t="s">
        <v>26</v>
      </c>
      <c r="H106" s="230">
        <v>80</v>
      </c>
      <c r="I106" s="230">
        <v>80</v>
      </c>
      <c r="J106" s="32">
        <f t="shared" si="8"/>
        <v>80</v>
      </c>
      <c r="K106" s="33" t="str">
        <f t="shared" si="6"/>
        <v>TỐT</v>
      </c>
      <c r="L106" s="401"/>
      <c r="M106" s="357"/>
      <c r="N106" s="356"/>
      <c r="O106" s="150" t="s">
        <v>1407</v>
      </c>
    </row>
    <row r="107" spans="1:15" s="35" customFormat="1" ht="21.75" customHeight="1">
      <c r="A107" s="31">
        <f t="shared" si="7"/>
        <v>97</v>
      </c>
      <c r="B107" s="342">
        <v>2020257209</v>
      </c>
      <c r="C107" s="123" t="s">
        <v>990</v>
      </c>
      <c r="D107" s="124" t="s">
        <v>1014</v>
      </c>
      <c r="E107" s="438" t="s">
        <v>1260</v>
      </c>
      <c r="F107" s="126">
        <v>35148</v>
      </c>
      <c r="G107" s="229" t="s">
        <v>13</v>
      </c>
      <c r="H107" s="230">
        <v>90</v>
      </c>
      <c r="I107" s="230">
        <v>89</v>
      </c>
      <c r="J107" s="32">
        <f t="shared" si="8"/>
        <v>89.5</v>
      </c>
      <c r="K107" s="33" t="str">
        <f t="shared" ref="K107:K138" si="9">IF(J107&gt;=90,"X SẮC",IF(J107&gt;=80,"TỐT",IF(J107&gt;=65,"KHÁ",IF(J107&gt;=50,"T. BÌNH",IF(J107&gt;=35,"YẾU","KÉM")))))</f>
        <v>TỐT</v>
      </c>
      <c r="L107" s="401"/>
      <c r="M107" s="357"/>
      <c r="N107" s="356"/>
      <c r="O107" s="150" t="s">
        <v>1290</v>
      </c>
    </row>
    <row r="108" spans="1:15" s="35" customFormat="1" ht="21.75" customHeight="1">
      <c r="A108" s="31">
        <f t="shared" si="7"/>
        <v>98</v>
      </c>
      <c r="B108" s="342">
        <v>2020257210</v>
      </c>
      <c r="C108" s="123" t="s">
        <v>990</v>
      </c>
      <c r="D108" s="124" t="s">
        <v>1401</v>
      </c>
      <c r="E108" s="438" t="s">
        <v>1102</v>
      </c>
      <c r="F108" s="126">
        <v>34489</v>
      </c>
      <c r="G108" s="229" t="s">
        <v>26</v>
      </c>
      <c r="H108" s="230">
        <v>83</v>
      </c>
      <c r="I108" s="230">
        <v>85</v>
      </c>
      <c r="J108" s="32">
        <f t="shared" si="8"/>
        <v>84</v>
      </c>
      <c r="K108" s="33" t="str">
        <f t="shared" si="9"/>
        <v>TỐT</v>
      </c>
      <c r="L108" s="401"/>
      <c r="M108" s="357"/>
      <c r="N108" s="356"/>
      <c r="O108" s="150" t="s">
        <v>1407</v>
      </c>
    </row>
    <row r="109" spans="1:15" s="35" customFormat="1" ht="21.75" customHeight="1">
      <c r="A109" s="31">
        <f t="shared" si="7"/>
        <v>99</v>
      </c>
      <c r="B109" s="342">
        <v>2020257341</v>
      </c>
      <c r="C109" s="123" t="s">
        <v>1052</v>
      </c>
      <c r="D109" s="124" t="s">
        <v>1006</v>
      </c>
      <c r="E109" s="438" t="s">
        <v>1216</v>
      </c>
      <c r="F109" s="126">
        <v>34736</v>
      </c>
      <c r="G109" s="229" t="s">
        <v>23</v>
      </c>
      <c r="H109" s="230">
        <v>93</v>
      </c>
      <c r="I109" s="230">
        <v>92</v>
      </c>
      <c r="J109" s="32">
        <f t="shared" si="8"/>
        <v>92.5</v>
      </c>
      <c r="K109" s="33" t="str">
        <f t="shared" si="9"/>
        <v>X SẮC</v>
      </c>
      <c r="L109" s="401"/>
      <c r="M109" s="357"/>
      <c r="N109" s="356"/>
      <c r="O109" s="150" t="s">
        <v>1290</v>
      </c>
    </row>
    <row r="110" spans="1:15" s="35" customFormat="1" ht="21.75" customHeight="1">
      <c r="A110" s="31">
        <f t="shared" si="7"/>
        <v>100</v>
      </c>
      <c r="B110" s="342">
        <v>2020257378</v>
      </c>
      <c r="C110" s="123" t="s">
        <v>997</v>
      </c>
      <c r="D110" s="124" t="s">
        <v>1022</v>
      </c>
      <c r="E110" s="438" t="s">
        <v>1089</v>
      </c>
      <c r="F110" s="126">
        <v>35006</v>
      </c>
      <c r="G110" s="229" t="s">
        <v>25</v>
      </c>
      <c r="H110" s="230">
        <v>85</v>
      </c>
      <c r="I110" s="230">
        <v>84</v>
      </c>
      <c r="J110" s="32">
        <f t="shared" si="8"/>
        <v>84.5</v>
      </c>
      <c r="K110" s="33" t="str">
        <f t="shared" si="9"/>
        <v>TỐT</v>
      </c>
      <c r="L110" s="401"/>
      <c r="M110" s="357"/>
      <c r="N110" s="356"/>
      <c r="O110" s="150" t="s">
        <v>1438</v>
      </c>
    </row>
    <row r="111" spans="1:15" s="35" customFormat="1" ht="21.75" customHeight="1">
      <c r="A111" s="31">
        <f t="shared" si="7"/>
        <v>101</v>
      </c>
      <c r="B111" s="342">
        <v>2020257450</v>
      </c>
      <c r="C111" s="123" t="s">
        <v>997</v>
      </c>
      <c r="D111" s="124" t="s">
        <v>1035</v>
      </c>
      <c r="E111" s="438" t="s">
        <v>1104</v>
      </c>
      <c r="F111" s="126">
        <v>35101</v>
      </c>
      <c r="G111" s="229" t="s">
        <v>26</v>
      </c>
      <c r="H111" s="230">
        <v>87</v>
      </c>
      <c r="I111" s="230">
        <v>89</v>
      </c>
      <c r="J111" s="32">
        <f t="shared" si="8"/>
        <v>88</v>
      </c>
      <c r="K111" s="33" t="str">
        <f t="shared" si="9"/>
        <v>TỐT</v>
      </c>
      <c r="L111" s="401"/>
      <c r="M111" s="357"/>
      <c r="N111" s="356"/>
      <c r="O111" s="150" t="s">
        <v>1407</v>
      </c>
    </row>
    <row r="112" spans="1:15" s="35" customFormat="1" ht="21.75" customHeight="1">
      <c r="A112" s="31">
        <f t="shared" si="7"/>
        <v>102</v>
      </c>
      <c r="B112" s="342">
        <v>2020257520</v>
      </c>
      <c r="C112" s="123" t="s">
        <v>990</v>
      </c>
      <c r="D112" s="124" t="s">
        <v>986</v>
      </c>
      <c r="E112" s="438" t="s">
        <v>1239</v>
      </c>
      <c r="F112" s="126">
        <v>34966</v>
      </c>
      <c r="G112" s="229" t="s">
        <v>23</v>
      </c>
      <c r="H112" s="230">
        <v>93</v>
      </c>
      <c r="I112" s="230">
        <v>87</v>
      </c>
      <c r="J112" s="32">
        <f t="shared" si="8"/>
        <v>90</v>
      </c>
      <c r="K112" s="33" t="str">
        <f t="shared" si="9"/>
        <v>X SẮC</v>
      </c>
      <c r="L112" s="401"/>
      <c r="M112" s="357"/>
      <c r="N112" s="356"/>
      <c r="O112" s="150" t="s">
        <v>1290</v>
      </c>
    </row>
    <row r="113" spans="1:15" s="35" customFormat="1" ht="21.75" customHeight="1">
      <c r="A113" s="31">
        <f t="shared" si="7"/>
        <v>103</v>
      </c>
      <c r="B113" s="342">
        <v>2020257586</v>
      </c>
      <c r="C113" s="123" t="s">
        <v>1175</v>
      </c>
      <c r="D113" s="124" t="s">
        <v>1105</v>
      </c>
      <c r="E113" s="438" t="s">
        <v>1050</v>
      </c>
      <c r="F113" s="126">
        <v>35143</v>
      </c>
      <c r="G113" s="229" t="s">
        <v>25</v>
      </c>
      <c r="H113" s="230">
        <v>92</v>
      </c>
      <c r="I113" s="230">
        <v>87</v>
      </c>
      <c r="J113" s="32">
        <f t="shared" si="8"/>
        <v>89.5</v>
      </c>
      <c r="K113" s="33" t="str">
        <f t="shared" si="9"/>
        <v>TỐT</v>
      </c>
      <c r="L113" s="401"/>
      <c r="M113" s="357"/>
      <c r="N113" s="356"/>
      <c r="O113" s="150" t="s">
        <v>1438</v>
      </c>
    </row>
    <row r="114" spans="1:15" s="35" customFormat="1" ht="21.75" customHeight="1">
      <c r="A114" s="31">
        <f t="shared" si="7"/>
        <v>104</v>
      </c>
      <c r="B114" s="342">
        <v>2020257968</v>
      </c>
      <c r="C114" s="123" t="s">
        <v>987</v>
      </c>
      <c r="D114" s="124" t="s">
        <v>1058</v>
      </c>
      <c r="E114" s="438" t="s">
        <v>1177</v>
      </c>
      <c r="F114" s="126">
        <v>34960</v>
      </c>
      <c r="G114" s="229" t="s">
        <v>24</v>
      </c>
      <c r="H114" s="230">
        <v>86</v>
      </c>
      <c r="I114" s="230">
        <v>83</v>
      </c>
      <c r="J114" s="32">
        <f t="shared" si="8"/>
        <v>84.5</v>
      </c>
      <c r="K114" s="33" t="str">
        <f t="shared" si="9"/>
        <v>TỐT</v>
      </c>
      <c r="L114" s="401"/>
      <c r="M114" s="357"/>
      <c r="N114" s="356"/>
      <c r="O114" s="150" t="s">
        <v>1457</v>
      </c>
    </row>
    <row r="115" spans="1:15" s="35" customFormat="1" ht="21.75" customHeight="1">
      <c r="A115" s="31">
        <f t="shared" si="7"/>
        <v>105</v>
      </c>
      <c r="B115" s="342">
        <v>2020257972</v>
      </c>
      <c r="C115" s="123" t="s">
        <v>987</v>
      </c>
      <c r="D115" s="124" t="s">
        <v>1069</v>
      </c>
      <c r="E115" s="438" t="s">
        <v>1037</v>
      </c>
      <c r="F115" s="126">
        <v>35223</v>
      </c>
      <c r="G115" s="229" t="s">
        <v>24</v>
      </c>
      <c r="H115" s="230">
        <v>76</v>
      </c>
      <c r="I115" s="230">
        <v>77</v>
      </c>
      <c r="J115" s="32">
        <f t="shared" si="8"/>
        <v>76.5</v>
      </c>
      <c r="K115" s="33" t="str">
        <f t="shared" si="9"/>
        <v>KHÁ</v>
      </c>
      <c r="L115" s="401"/>
      <c r="M115" s="357"/>
      <c r="N115" s="356"/>
      <c r="O115" s="150" t="s">
        <v>1457</v>
      </c>
    </row>
    <row r="116" spans="1:15" s="35" customFormat="1" ht="21.75" customHeight="1">
      <c r="A116" s="31">
        <f t="shared" si="7"/>
        <v>106</v>
      </c>
      <c r="B116" s="342">
        <v>2020258001</v>
      </c>
      <c r="C116" s="123" t="s">
        <v>1092</v>
      </c>
      <c r="D116" s="124" t="s">
        <v>1216</v>
      </c>
      <c r="E116" s="438" t="s">
        <v>1068</v>
      </c>
      <c r="F116" s="126">
        <v>35301</v>
      </c>
      <c r="G116" s="229" t="s">
        <v>13</v>
      </c>
      <c r="H116" s="230">
        <v>97</v>
      </c>
      <c r="I116" s="230">
        <v>97</v>
      </c>
      <c r="J116" s="32">
        <f t="shared" si="8"/>
        <v>97</v>
      </c>
      <c r="K116" s="33" t="str">
        <f t="shared" si="9"/>
        <v>X SẮC</v>
      </c>
      <c r="L116" s="401"/>
      <c r="M116" s="357"/>
      <c r="N116" s="356"/>
      <c r="O116" s="150" t="s">
        <v>1290</v>
      </c>
    </row>
    <row r="117" spans="1:15" s="35" customFormat="1" ht="21.75" customHeight="1">
      <c r="A117" s="31">
        <f t="shared" si="7"/>
        <v>107</v>
      </c>
      <c r="B117" s="342">
        <v>2020258080</v>
      </c>
      <c r="C117" s="123" t="s">
        <v>987</v>
      </c>
      <c r="D117" s="124" t="s">
        <v>1011</v>
      </c>
      <c r="E117" s="438" t="s">
        <v>996</v>
      </c>
      <c r="F117" s="126">
        <v>35319</v>
      </c>
      <c r="G117" s="229" t="s">
        <v>13</v>
      </c>
      <c r="H117" s="230">
        <v>96</v>
      </c>
      <c r="I117" s="230">
        <v>93</v>
      </c>
      <c r="J117" s="32">
        <f t="shared" si="8"/>
        <v>94.5</v>
      </c>
      <c r="K117" s="33" t="str">
        <f t="shared" si="9"/>
        <v>X SẮC</v>
      </c>
      <c r="L117" s="401"/>
      <c r="M117" s="357"/>
      <c r="N117" s="356"/>
      <c r="O117" s="150" t="s">
        <v>1290</v>
      </c>
    </row>
    <row r="118" spans="1:15" s="35" customFormat="1" ht="21.75" customHeight="1">
      <c r="A118" s="31">
        <f t="shared" si="7"/>
        <v>108</v>
      </c>
      <c r="B118" s="342">
        <v>2020258107</v>
      </c>
      <c r="C118" s="123" t="s">
        <v>990</v>
      </c>
      <c r="D118" s="124" t="s">
        <v>1410</v>
      </c>
      <c r="E118" s="438" t="s">
        <v>1098</v>
      </c>
      <c r="F118" s="126">
        <v>34996</v>
      </c>
      <c r="G118" s="229" t="s">
        <v>25</v>
      </c>
      <c r="H118" s="230">
        <v>87</v>
      </c>
      <c r="I118" s="230">
        <v>84</v>
      </c>
      <c r="J118" s="32">
        <f t="shared" si="8"/>
        <v>85.5</v>
      </c>
      <c r="K118" s="33" t="str">
        <f t="shared" si="9"/>
        <v>TỐT</v>
      </c>
      <c r="L118" s="401"/>
      <c r="M118" s="357"/>
      <c r="N118" s="356"/>
      <c r="O118" s="150" t="s">
        <v>1438</v>
      </c>
    </row>
    <row r="119" spans="1:15" s="35" customFormat="1" ht="21.75" customHeight="1">
      <c r="A119" s="31">
        <f t="shared" si="7"/>
        <v>109</v>
      </c>
      <c r="B119" s="342">
        <v>2020258111</v>
      </c>
      <c r="C119" s="123" t="s">
        <v>990</v>
      </c>
      <c r="D119" s="124" t="s">
        <v>1011</v>
      </c>
      <c r="E119" s="438" t="s">
        <v>1155</v>
      </c>
      <c r="F119" s="126">
        <v>34799</v>
      </c>
      <c r="G119" s="229" t="s">
        <v>24</v>
      </c>
      <c r="H119" s="230">
        <v>88</v>
      </c>
      <c r="I119" s="230">
        <v>80</v>
      </c>
      <c r="J119" s="32">
        <f t="shared" si="8"/>
        <v>84</v>
      </c>
      <c r="K119" s="33" t="str">
        <f t="shared" si="9"/>
        <v>TỐT</v>
      </c>
      <c r="L119" s="401"/>
      <c r="M119" s="357"/>
      <c r="N119" s="356"/>
      <c r="O119" s="150" t="s">
        <v>1457</v>
      </c>
    </row>
    <row r="120" spans="1:15" s="35" customFormat="1" ht="21.75" customHeight="1">
      <c r="A120" s="31">
        <f t="shared" si="7"/>
        <v>110</v>
      </c>
      <c r="B120" s="342">
        <v>2020258128</v>
      </c>
      <c r="C120" s="123" t="s">
        <v>990</v>
      </c>
      <c r="D120" s="124" t="s">
        <v>1022</v>
      </c>
      <c r="E120" s="438" t="s">
        <v>1040</v>
      </c>
      <c r="F120" s="126">
        <v>35117</v>
      </c>
      <c r="G120" s="229" t="s">
        <v>24</v>
      </c>
      <c r="H120" s="230">
        <v>87</v>
      </c>
      <c r="I120" s="230">
        <v>85</v>
      </c>
      <c r="J120" s="32">
        <f t="shared" si="8"/>
        <v>86</v>
      </c>
      <c r="K120" s="33" t="str">
        <f t="shared" si="9"/>
        <v>TỐT</v>
      </c>
      <c r="L120" s="401"/>
      <c r="M120" s="357"/>
      <c r="N120" s="356"/>
      <c r="O120" s="150" t="s">
        <v>1457</v>
      </c>
    </row>
    <row r="121" spans="1:15" s="35" customFormat="1" ht="21.75" customHeight="1">
      <c r="A121" s="31">
        <f t="shared" si="7"/>
        <v>111</v>
      </c>
      <c r="B121" s="342">
        <v>2020258161</v>
      </c>
      <c r="C121" s="123" t="s">
        <v>1264</v>
      </c>
      <c r="D121" s="124" t="s">
        <v>1265</v>
      </c>
      <c r="E121" s="438" t="s">
        <v>1056</v>
      </c>
      <c r="F121" s="126">
        <v>35348</v>
      </c>
      <c r="G121" s="229" t="s">
        <v>13</v>
      </c>
      <c r="H121" s="230">
        <v>77</v>
      </c>
      <c r="I121" s="230">
        <v>86</v>
      </c>
      <c r="J121" s="32">
        <f t="shared" si="8"/>
        <v>81.5</v>
      </c>
      <c r="K121" s="33" t="str">
        <f t="shared" si="9"/>
        <v>TỐT</v>
      </c>
      <c r="L121" s="401"/>
      <c r="M121" s="357"/>
      <c r="N121" s="356"/>
      <c r="O121" s="150" t="s">
        <v>1290</v>
      </c>
    </row>
    <row r="122" spans="1:15" s="35" customFormat="1" ht="21.75" customHeight="1">
      <c r="A122" s="31">
        <f t="shared" si="7"/>
        <v>112</v>
      </c>
      <c r="B122" s="342">
        <v>2020258213</v>
      </c>
      <c r="C122" s="123" t="s">
        <v>1079</v>
      </c>
      <c r="D122" s="124" t="s">
        <v>1396</v>
      </c>
      <c r="E122" s="438" t="s">
        <v>1120</v>
      </c>
      <c r="F122" s="126">
        <v>35180</v>
      </c>
      <c r="G122" s="229" t="s">
        <v>26</v>
      </c>
      <c r="H122" s="230">
        <v>87</v>
      </c>
      <c r="I122" s="230">
        <v>87</v>
      </c>
      <c r="J122" s="32">
        <f t="shared" si="8"/>
        <v>87</v>
      </c>
      <c r="K122" s="33" t="str">
        <f t="shared" si="9"/>
        <v>TỐT</v>
      </c>
      <c r="L122" s="401"/>
      <c r="M122" s="357"/>
      <c r="N122" s="356"/>
      <c r="O122" s="150" t="s">
        <v>1407</v>
      </c>
    </row>
    <row r="123" spans="1:15" s="35" customFormat="1" ht="21.75" customHeight="1">
      <c r="A123" s="31">
        <f t="shared" si="7"/>
        <v>113</v>
      </c>
      <c r="B123" s="342">
        <v>2020258288</v>
      </c>
      <c r="C123" s="123" t="s">
        <v>987</v>
      </c>
      <c r="D123" s="124" t="s">
        <v>1011</v>
      </c>
      <c r="E123" s="438" t="s">
        <v>1124</v>
      </c>
      <c r="F123" s="126">
        <v>35170</v>
      </c>
      <c r="G123" s="229" t="s">
        <v>26</v>
      </c>
      <c r="H123" s="230">
        <v>77</v>
      </c>
      <c r="I123" s="230">
        <v>85</v>
      </c>
      <c r="J123" s="32">
        <f t="shared" si="8"/>
        <v>81</v>
      </c>
      <c r="K123" s="33" t="str">
        <f t="shared" si="9"/>
        <v>TỐT</v>
      </c>
      <c r="L123" s="401"/>
      <c r="M123" s="357"/>
      <c r="N123" s="356"/>
      <c r="O123" s="150" t="s">
        <v>1407</v>
      </c>
    </row>
    <row r="124" spans="1:15" s="35" customFormat="1" ht="21.75" customHeight="1">
      <c r="A124" s="31">
        <f t="shared" si="7"/>
        <v>114</v>
      </c>
      <c r="B124" s="342">
        <v>2020260913</v>
      </c>
      <c r="C124" s="123" t="s">
        <v>990</v>
      </c>
      <c r="D124" s="124" t="s">
        <v>1394</v>
      </c>
      <c r="E124" s="438" t="s">
        <v>1133</v>
      </c>
      <c r="F124" s="126">
        <v>35340</v>
      </c>
      <c r="G124" s="229" t="s">
        <v>26</v>
      </c>
      <c r="H124" s="230">
        <v>75</v>
      </c>
      <c r="I124" s="230">
        <v>86</v>
      </c>
      <c r="J124" s="32">
        <f t="shared" si="8"/>
        <v>80.5</v>
      </c>
      <c r="K124" s="33" t="str">
        <f t="shared" si="9"/>
        <v>TỐT</v>
      </c>
      <c r="L124" s="401"/>
      <c r="M124" s="357"/>
      <c r="N124" s="356"/>
      <c r="O124" s="150" t="s">
        <v>1407</v>
      </c>
    </row>
    <row r="125" spans="1:15" s="35" customFormat="1" ht="21.75" customHeight="1">
      <c r="A125" s="31">
        <f t="shared" si="7"/>
        <v>115</v>
      </c>
      <c r="B125" s="342">
        <v>2020263578</v>
      </c>
      <c r="C125" s="123" t="s">
        <v>999</v>
      </c>
      <c r="D125" s="124" t="s">
        <v>1408</v>
      </c>
      <c r="E125" s="438" t="s">
        <v>1098</v>
      </c>
      <c r="F125" s="126">
        <v>33648</v>
      </c>
      <c r="G125" s="229" t="s">
        <v>25</v>
      </c>
      <c r="H125" s="230">
        <v>98</v>
      </c>
      <c r="I125" s="230">
        <v>97</v>
      </c>
      <c r="J125" s="32">
        <f t="shared" si="8"/>
        <v>97.5</v>
      </c>
      <c r="K125" s="33" t="str">
        <f t="shared" si="9"/>
        <v>X SẮC</v>
      </c>
      <c r="L125" s="401"/>
      <c r="M125" s="357"/>
      <c r="N125" s="356"/>
      <c r="O125" s="150" t="s">
        <v>1438</v>
      </c>
    </row>
    <row r="126" spans="1:15" s="35" customFormat="1" ht="21.75" customHeight="1">
      <c r="A126" s="31">
        <f t="shared" si="7"/>
        <v>116</v>
      </c>
      <c r="B126" s="342">
        <v>2020264208</v>
      </c>
      <c r="C126" s="123" t="s">
        <v>1393</v>
      </c>
      <c r="D126" s="124" t="s">
        <v>1068</v>
      </c>
      <c r="E126" s="438" t="s">
        <v>1120</v>
      </c>
      <c r="F126" s="126">
        <v>35400</v>
      </c>
      <c r="G126" s="229" t="s">
        <v>26</v>
      </c>
      <c r="H126" s="230">
        <v>84</v>
      </c>
      <c r="I126" s="230">
        <v>87</v>
      </c>
      <c r="J126" s="32">
        <f t="shared" si="8"/>
        <v>85.5</v>
      </c>
      <c r="K126" s="33" t="str">
        <f t="shared" si="9"/>
        <v>TỐT</v>
      </c>
      <c r="L126" s="401"/>
      <c r="M126" s="357"/>
      <c r="N126" s="356"/>
      <c r="O126" s="150" t="s">
        <v>1407</v>
      </c>
    </row>
    <row r="127" spans="1:15" s="35" customFormat="1" ht="21.75" customHeight="1">
      <c r="A127" s="31">
        <f t="shared" si="7"/>
        <v>117</v>
      </c>
      <c r="B127" s="342">
        <v>2020264602</v>
      </c>
      <c r="C127" s="123" t="s">
        <v>979</v>
      </c>
      <c r="D127" s="124" t="s">
        <v>1238</v>
      </c>
      <c r="E127" s="438" t="s">
        <v>1020</v>
      </c>
      <c r="F127" s="126">
        <v>35014</v>
      </c>
      <c r="G127" s="229" t="s">
        <v>23</v>
      </c>
      <c r="H127" s="230">
        <v>91</v>
      </c>
      <c r="I127" s="230">
        <v>85</v>
      </c>
      <c r="J127" s="32">
        <f t="shared" si="8"/>
        <v>88</v>
      </c>
      <c r="K127" s="33" t="str">
        <f t="shared" si="9"/>
        <v>TỐT</v>
      </c>
      <c r="L127" s="401"/>
      <c r="M127" s="357"/>
      <c r="N127" s="356"/>
      <c r="O127" s="150" t="s">
        <v>1290</v>
      </c>
    </row>
    <row r="128" spans="1:15" s="35" customFormat="1" ht="21.75" customHeight="1">
      <c r="A128" s="31">
        <f t="shared" si="7"/>
        <v>118</v>
      </c>
      <c r="B128" s="342">
        <v>2020264700</v>
      </c>
      <c r="C128" s="123" t="s">
        <v>1030</v>
      </c>
      <c r="D128" s="124" t="s">
        <v>986</v>
      </c>
      <c r="E128" s="438" t="s">
        <v>1045</v>
      </c>
      <c r="F128" s="126">
        <v>35122</v>
      </c>
      <c r="G128" s="229" t="s">
        <v>24</v>
      </c>
      <c r="H128" s="230">
        <v>85</v>
      </c>
      <c r="I128" s="230">
        <v>84</v>
      </c>
      <c r="J128" s="32">
        <f t="shared" si="8"/>
        <v>84.5</v>
      </c>
      <c r="K128" s="33" t="str">
        <f t="shared" si="9"/>
        <v>TỐT</v>
      </c>
      <c r="L128" s="401"/>
      <c r="M128" s="357"/>
      <c r="N128" s="356"/>
      <c r="O128" s="150" t="s">
        <v>1457</v>
      </c>
    </row>
    <row r="129" spans="1:15" s="35" customFormat="1" ht="21.75" customHeight="1">
      <c r="A129" s="31">
        <f t="shared" si="7"/>
        <v>119</v>
      </c>
      <c r="B129" s="342">
        <v>2020265922</v>
      </c>
      <c r="C129" s="123" t="s">
        <v>999</v>
      </c>
      <c r="D129" s="124" t="s">
        <v>1194</v>
      </c>
      <c r="E129" s="438" t="s">
        <v>1104</v>
      </c>
      <c r="F129" s="126">
        <v>35376</v>
      </c>
      <c r="G129" s="229" t="s">
        <v>26</v>
      </c>
      <c r="H129" s="230">
        <v>83</v>
      </c>
      <c r="I129" s="230">
        <v>80</v>
      </c>
      <c r="J129" s="32">
        <f t="shared" si="8"/>
        <v>81.5</v>
      </c>
      <c r="K129" s="33" t="str">
        <f t="shared" si="9"/>
        <v>TỐT</v>
      </c>
      <c r="L129" s="401"/>
      <c r="M129" s="357"/>
      <c r="N129" s="356"/>
      <c r="O129" s="150" t="s">
        <v>1407</v>
      </c>
    </row>
    <row r="130" spans="1:15" s="35" customFormat="1" ht="21.75" customHeight="1">
      <c r="A130" s="31">
        <f t="shared" si="7"/>
        <v>120</v>
      </c>
      <c r="B130" s="342">
        <v>2020267123</v>
      </c>
      <c r="C130" s="123" t="s">
        <v>990</v>
      </c>
      <c r="D130" s="124" t="s">
        <v>1022</v>
      </c>
      <c r="E130" s="438" t="s">
        <v>1091</v>
      </c>
      <c r="F130" s="126">
        <v>35133</v>
      </c>
      <c r="G130" s="229" t="s">
        <v>25</v>
      </c>
      <c r="H130" s="230">
        <v>98</v>
      </c>
      <c r="I130" s="230">
        <v>94</v>
      </c>
      <c r="J130" s="32">
        <f t="shared" si="8"/>
        <v>96</v>
      </c>
      <c r="K130" s="33" t="str">
        <f t="shared" si="9"/>
        <v>X SẮC</v>
      </c>
      <c r="L130" s="401"/>
      <c r="M130" s="357"/>
      <c r="N130" s="356"/>
      <c r="O130" s="150" t="s">
        <v>1438</v>
      </c>
    </row>
    <row r="131" spans="1:15" s="35" customFormat="1" ht="21.75" customHeight="1">
      <c r="A131" s="31">
        <f t="shared" si="7"/>
        <v>121</v>
      </c>
      <c r="B131" s="342">
        <v>2020267182</v>
      </c>
      <c r="C131" s="123" t="s">
        <v>1088</v>
      </c>
      <c r="D131" s="124" t="s">
        <v>1014</v>
      </c>
      <c r="E131" s="438" t="s">
        <v>1117</v>
      </c>
      <c r="F131" s="126">
        <v>35076</v>
      </c>
      <c r="G131" s="229" t="s">
        <v>26</v>
      </c>
      <c r="H131" s="230">
        <v>84</v>
      </c>
      <c r="I131" s="230">
        <v>83</v>
      </c>
      <c r="J131" s="32">
        <f t="shared" si="8"/>
        <v>83.5</v>
      </c>
      <c r="K131" s="33" t="str">
        <f t="shared" si="9"/>
        <v>TỐT</v>
      </c>
      <c r="L131" s="401"/>
      <c r="M131" s="357"/>
      <c r="N131" s="356"/>
      <c r="O131" s="150" t="s">
        <v>1407</v>
      </c>
    </row>
    <row r="132" spans="1:15" s="35" customFormat="1" ht="21.75" customHeight="1">
      <c r="A132" s="31">
        <f t="shared" si="7"/>
        <v>122</v>
      </c>
      <c r="B132" s="342">
        <v>2020267434</v>
      </c>
      <c r="C132" s="123" t="s">
        <v>1309</v>
      </c>
      <c r="D132" s="124" t="s">
        <v>1011</v>
      </c>
      <c r="E132" s="438" t="s">
        <v>1443</v>
      </c>
      <c r="F132" s="126">
        <v>35093</v>
      </c>
      <c r="G132" s="229" t="s">
        <v>24</v>
      </c>
      <c r="H132" s="230">
        <v>86</v>
      </c>
      <c r="I132" s="230">
        <v>80</v>
      </c>
      <c r="J132" s="32">
        <f t="shared" ref="J132:J162" si="10">(H132+I132)/2</f>
        <v>83</v>
      </c>
      <c r="K132" s="33" t="str">
        <f t="shared" si="9"/>
        <v>TỐT</v>
      </c>
      <c r="L132" s="401"/>
      <c r="M132" s="357"/>
      <c r="N132" s="356"/>
      <c r="O132" s="150" t="s">
        <v>1457</v>
      </c>
    </row>
    <row r="133" spans="1:15" s="35" customFormat="1" ht="21.75" customHeight="1">
      <c r="A133" s="31">
        <f t="shared" si="7"/>
        <v>123</v>
      </c>
      <c r="B133" s="342">
        <v>2020267627</v>
      </c>
      <c r="C133" s="123" t="s">
        <v>1198</v>
      </c>
      <c r="D133" s="124" t="s">
        <v>984</v>
      </c>
      <c r="E133" s="438" t="s">
        <v>1049</v>
      </c>
      <c r="F133" s="126">
        <v>35365</v>
      </c>
      <c r="G133" s="229" t="s">
        <v>24</v>
      </c>
      <c r="H133" s="230">
        <v>83</v>
      </c>
      <c r="I133" s="230">
        <v>90</v>
      </c>
      <c r="J133" s="32">
        <f t="shared" si="10"/>
        <v>86.5</v>
      </c>
      <c r="K133" s="33" t="str">
        <f t="shared" si="9"/>
        <v>TỐT</v>
      </c>
      <c r="L133" s="401"/>
      <c r="M133" s="357"/>
      <c r="N133" s="356"/>
      <c r="O133" s="150" t="s">
        <v>1457</v>
      </c>
    </row>
    <row r="134" spans="1:15" s="35" customFormat="1" ht="21.75" customHeight="1">
      <c r="A134" s="31">
        <f t="shared" si="7"/>
        <v>124</v>
      </c>
      <c r="B134" s="342">
        <v>2020267655</v>
      </c>
      <c r="C134" s="123" t="s">
        <v>979</v>
      </c>
      <c r="D134" s="124" t="s">
        <v>991</v>
      </c>
      <c r="E134" s="438" t="s">
        <v>1104</v>
      </c>
      <c r="F134" s="126">
        <v>35134</v>
      </c>
      <c r="G134" s="229" t="s">
        <v>26</v>
      </c>
      <c r="H134" s="230">
        <v>85</v>
      </c>
      <c r="I134" s="230">
        <v>80</v>
      </c>
      <c r="J134" s="32">
        <f t="shared" si="10"/>
        <v>82.5</v>
      </c>
      <c r="K134" s="33" t="str">
        <f t="shared" si="9"/>
        <v>TỐT</v>
      </c>
      <c r="L134" s="401"/>
      <c r="M134" s="357"/>
      <c r="N134" s="356"/>
      <c r="O134" s="150" t="s">
        <v>1407</v>
      </c>
    </row>
    <row r="135" spans="1:15" s="35" customFormat="1" ht="21.75" customHeight="1">
      <c r="A135" s="31">
        <f t="shared" si="7"/>
        <v>125</v>
      </c>
      <c r="B135" s="342">
        <v>2020314064</v>
      </c>
      <c r="C135" s="123" t="s">
        <v>990</v>
      </c>
      <c r="D135" s="124" t="s">
        <v>1378</v>
      </c>
      <c r="E135" s="438" t="s">
        <v>1098</v>
      </c>
      <c r="F135" s="126">
        <v>35328</v>
      </c>
      <c r="G135" s="229" t="s">
        <v>25</v>
      </c>
      <c r="H135" s="230">
        <v>0</v>
      </c>
      <c r="I135" s="230">
        <v>0</v>
      </c>
      <c r="J135" s="32">
        <f t="shared" si="10"/>
        <v>0</v>
      </c>
      <c r="K135" s="33" t="str">
        <f t="shared" si="9"/>
        <v>KÉM</v>
      </c>
      <c r="L135" s="401" t="s">
        <v>1652</v>
      </c>
      <c r="M135" s="357" t="s">
        <v>1421</v>
      </c>
      <c r="N135" s="356" t="s">
        <v>1548</v>
      </c>
      <c r="O135" s="150" t="s">
        <v>1438</v>
      </c>
    </row>
    <row r="136" spans="1:15" s="35" customFormat="1" ht="21.75" customHeight="1">
      <c r="A136" s="31">
        <f t="shared" si="7"/>
        <v>126</v>
      </c>
      <c r="B136" s="342">
        <v>2020337760</v>
      </c>
      <c r="C136" s="123" t="s">
        <v>1015</v>
      </c>
      <c r="D136" s="124" t="s">
        <v>1020</v>
      </c>
      <c r="E136" s="438" t="s">
        <v>1056</v>
      </c>
      <c r="F136" s="126">
        <v>35229</v>
      </c>
      <c r="G136" s="229" t="s">
        <v>26</v>
      </c>
      <c r="H136" s="230">
        <v>83</v>
      </c>
      <c r="I136" s="230">
        <v>80</v>
      </c>
      <c r="J136" s="32">
        <f t="shared" si="10"/>
        <v>81.5</v>
      </c>
      <c r="K136" s="33" t="str">
        <f t="shared" si="9"/>
        <v>TỐT</v>
      </c>
      <c r="L136" s="401"/>
      <c r="M136" s="357"/>
      <c r="N136" s="356"/>
      <c r="O136" s="150" t="s">
        <v>1407</v>
      </c>
    </row>
    <row r="137" spans="1:15" s="35" customFormat="1" ht="21.75" customHeight="1">
      <c r="A137" s="31">
        <f t="shared" si="7"/>
        <v>127</v>
      </c>
      <c r="B137" s="342">
        <v>2020513149</v>
      </c>
      <c r="C137" s="123" t="s">
        <v>1032</v>
      </c>
      <c r="D137" s="124" t="s">
        <v>1246</v>
      </c>
      <c r="E137" s="438" t="s">
        <v>1247</v>
      </c>
      <c r="F137" s="126">
        <v>35337</v>
      </c>
      <c r="G137" s="229" t="s">
        <v>23</v>
      </c>
      <c r="H137" s="230">
        <v>86</v>
      </c>
      <c r="I137" s="230">
        <v>88</v>
      </c>
      <c r="J137" s="32">
        <f t="shared" si="10"/>
        <v>87</v>
      </c>
      <c r="K137" s="33" t="str">
        <f t="shared" si="9"/>
        <v>TỐT</v>
      </c>
      <c r="L137" s="401"/>
      <c r="M137" s="357"/>
      <c r="N137" s="356"/>
      <c r="O137" s="150" t="s">
        <v>1290</v>
      </c>
    </row>
    <row r="138" spans="1:15" s="35" customFormat="1" ht="21.75" customHeight="1">
      <c r="A138" s="31">
        <f t="shared" si="7"/>
        <v>128</v>
      </c>
      <c r="B138" s="342">
        <v>2020516425</v>
      </c>
      <c r="C138" s="123" t="s">
        <v>990</v>
      </c>
      <c r="D138" s="124" t="s">
        <v>1038</v>
      </c>
      <c r="E138" s="438" t="s">
        <v>1310</v>
      </c>
      <c r="F138" s="126">
        <v>35078</v>
      </c>
      <c r="G138" s="229" t="s">
        <v>25</v>
      </c>
      <c r="H138" s="230">
        <v>83</v>
      </c>
      <c r="I138" s="230">
        <v>84</v>
      </c>
      <c r="J138" s="32">
        <f t="shared" si="10"/>
        <v>83.5</v>
      </c>
      <c r="K138" s="33" t="str">
        <f t="shared" si="9"/>
        <v>TỐT</v>
      </c>
      <c r="L138" s="401"/>
      <c r="M138" s="357"/>
      <c r="N138" s="356"/>
      <c r="O138" s="150" t="s">
        <v>1438</v>
      </c>
    </row>
    <row r="139" spans="1:15" s="35" customFormat="1" ht="21.75" customHeight="1">
      <c r="A139" s="31">
        <f t="shared" si="7"/>
        <v>129</v>
      </c>
      <c r="B139" s="342">
        <v>2020527367</v>
      </c>
      <c r="C139" s="123" t="s">
        <v>987</v>
      </c>
      <c r="D139" s="124" t="s">
        <v>1048</v>
      </c>
      <c r="E139" s="438" t="s">
        <v>1109</v>
      </c>
      <c r="F139" s="126">
        <v>35413</v>
      </c>
      <c r="G139" s="229" t="s">
        <v>26</v>
      </c>
      <c r="H139" s="230">
        <v>85</v>
      </c>
      <c r="I139" s="230">
        <v>88</v>
      </c>
      <c r="J139" s="32">
        <f t="shared" si="10"/>
        <v>86.5</v>
      </c>
      <c r="K139" s="33" t="str">
        <f t="shared" ref="K139:K162" si="11">IF(J139&gt;=90,"X SẮC",IF(J139&gt;=80,"TỐT",IF(J139&gt;=65,"KHÁ",IF(J139&gt;=50,"T. BÌNH",IF(J139&gt;=35,"YẾU","KÉM")))))</f>
        <v>TỐT</v>
      </c>
      <c r="L139" s="401"/>
      <c r="M139" s="357"/>
      <c r="N139" s="356"/>
      <c r="O139" s="150" t="s">
        <v>1407</v>
      </c>
    </row>
    <row r="140" spans="1:15" s="35" customFormat="1" ht="21.75" customHeight="1">
      <c r="A140" s="31">
        <f t="shared" si="7"/>
        <v>130</v>
      </c>
      <c r="B140" s="342">
        <v>2020637794</v>
      </c>
      <c r="C140" s="123" t="s">
        <v>997</v>
      </c>
      <c r="D140" s="124" t="s">
        <v>1011</v>
      </c>
      <c r="E140" s="438" t="s">
        <v>1021</v>
      </c>
      <c r="F140" s="126">
        <v>35157</v>
      </c>
      <c r="G140" s="229" t="s">
        <v>23</v>
      </c>
      <c r="H140" s="230">
        <v>85</v>
      </c>
      <c r="I140" s="230">
        <v>81</v>
      </c>
      <c r="J140" s="32">
        <f t="shared" si="10"/>
        <v>83</v>
      </c>
      <c r="K140" s="33" t="str">
        <f t="shared" si="11"/>
        <v>TỐT</v>
      </c>
      <c r="L140" s="401"/>
      <c r="M140" s="357"/>
      <c r="N140" s="356"/>
      <c r="O140" s="150" t="s">
        <v>1290</v>
      </c>
    </row>
    <row r="141" spans="1:15" s="35" customFormat="1" ht="21.75" customHeight="1">
      <c r="A141" s="31">
        <f t="shared" ref="A141:A162" si="12">A140+1</f>
        <v>131</v>
      </c>
      <c r="B141" s="342">
        <v>2020714555</v>
      </c>
      <c r="C141" s="123" t="s">
        <v>990</v>
      </c>
      <c r="D141" s="124" t="s">
        <v>1194</v>
      </c>
      <c r="E141" s="438" t="s">
        <v>1266</v>
      </c>
      <c r="F141" s="126">
        <v>35262</v>
      </c>
      <c r="G141" s="229" t="s">
        <v>13</v>
      </c>
      <c r="H141" s="230">
        <v>85</v>
      </c>
      <c r="I141" s="230">
        <v>87</v>
      </c>
      <c r="J141" s="32">
        <f t="shared" si="10"/>
        <v>86</v>
      </c>
      <c r="K141" s="33" t="str">
        <f t="shared" si="11"/>
        <v>TỐT</v>
      </c>
      <c r="L141" s="401"/>
      <c r="M141" s="357"/>
      <c r="N141" s="356"/>
      <c r="O141" s="150" t="s">
        <v>1290</v>
      </c>
    </row>
    <row r="142" spans="1:15" s="35" customFormat="1" ht="21.75" customHeight="1">
      <c r="A142" s="31">
        <f t="shared" si="12"/>
        <v>132</v>
      </c>
      <c r="B142" s="342">
        <v>2020724373</v>
      </c>
      <c r="C142" s="123" t="s">
        <v>990</v>
      </c>
      <c r="D142" s="124" t="s">
        <v>1011</v>
      </c>
      <c r="E142" s="438" t="s">
        <v>1091</v>
      </c>
      <c r="F142" s="126">
        <v>35202</v>
      </c>
      <c r="G142" s="229" t="s">
        <v>25</v>
      </c>
      <c r="H142" s="230">
        <v>95</v>
      </c>
      <c r="I142" s="230">
        <v>87</v>
      </c>
      <c r="J142" s="32">
        <f t="shared" si="10"/>
        <v>91</v>
      </c>
      <c r="K142" s="33" t="str">
        <f t="shared" si="11"/>
        <v>X SẮC</v>
      </c>
      <c r="L142" s="401"/>
      <c r="M142" s="357"/>
      <c r="N142" s="356"/>
      <c r="O142" s="150" t="s">
        <v>1438</v>
      </c>
    </row>
    <row r="143" spans="1:15" s="35" customFormat="1" ht="21.75" customHeight="1">
      <c r="A143" s="31">
        <f t="shared" si="12"/>
        <v>133</v>
      </c>
      <c r="B143" s="342">
        <v>2021213680</v>
      </c>
      <c r="C143" s="123" t="s">
        <v>987</v>
      </c>
      <c r="D143" s="124" t="s">
        <v>1197</v>
      </c>
      <c r="E143" s="438" t="s">
        <v>1415</v>
      </c>
      <c r="F143" s="126">
        <v>35296</v>
      </c>
      <c r="G143" s="229" t="s">
        <v>25</v>
      </c>
      <c r="H143" s="230">
        <v>83</v>
      </c>
      <c r="I143" s="230">
        <v>82</v>
      </c>
      <c r="J143" s="32">
        <f t="shared" si="10"/>
        <v>82.5</v>
      </c>
      <c r="K143" s="33" t="str">
        <f t="shared" si="11"/>
        <v>TỐT</v>
      </c>
      <c r="L143" s="401"/>
      <c r="M143" s="357"/>
      <c r="N143" s="356"/>
      <c r="O143" s="150" t="s">
        <v>1438</v>
      </c>
    </row>
    <row r="144" spans="1:15" s="35" customFormat="1" ht="21.75" customHeight="1">
      <c r="A144" s="31">
        <f t="shared" si="12"/>
        <v>134</v>
      </c>
      <c r="B144" s="342">
        <v>2021250826</v>
      </c>
      <c r="C144" s="123" t="s">
        <v>990</v>
      </c>
      <c r="D144" s="124" t="s">
        <v>1261</v>
      </c>
      <c r="E144" s="438" t="s">
        <v>1414</v>
      </c>
      <c r="F144" s="126">
        <v>35429</v>
      </c>
      <c r="G144" s="229" t="s">
        <v>25</v>
      </c>
      <c r="H144" s="230">
        <v>83</v>
      </c>
      <c r="I144" s="230">
        <v>84</v>
      </c>
      <c r="J144" s="32">
        <f t="shared" si="10"/>
        <v>83.5</v>
      </c>
      <c r="K144" s="33" t="str">
        <f t="shared" si="11"/>
        <v>TỐT</v>
      </c>
      <c r="L144" s="401"/>
      <c r="M144" s="357"/>
      <c r="N144" s="356"/>
      <c r="O144" s="150" t="s">
        <v>1438</v>
      </c>
    </row>
    <row r="145" spans="1:15" s="35" customFormat="1" ht="21.75" customHeight="1">
      <c r="A145" s="31">
        <f t="shared" si="12"/>
        <v>135</v>
      </c>
      <c r="B145" s="342">
        <v>2021250924</v>
      </c>
      <c r="C145" s="123" t="s">
        <v>1032</v>
      </c>
      <c r="D145" s="124" t="s">
        <v>1313</v>
      </c>
      <c r="E145" s="438" t="s">
        <v>1223</v>
      </c>
      <c r="F145" s="126">
        <v>35204</v>
      </c>
      <c r="G145" s="229" t="s">
        <v>25</v>
      </c>
      <c r="H145" s="230">
        <v>0</v>
      </c>
      <c r="I145" s="230">
        <v>75</v>
      </c>
      <c r="J145" s="32">
        <f t="shared" si="10"/>
        <v>37.5</v>
      </c>
      <c r="K145" s="33" t="str">
        <f t="shared" si="11"/>
        <v>YẾU</v>
      </c>
      <c r="L145" s="401"/>
      <c r="M145" s="357"/>
      <c r="N145" s="359" t="s">
        <v>1527</v>
      </c>
      <c r="O145" s="150" t="s">
        <v>1438</v>
      </c>
    </row>
    <row r="146" spans="1:15" s="35" customFormat="1" ht="21.75" customHeight="1">
      <c r="A146" s="31">
        <f t="shared" si="12"/>
        <v>136</v>
      </c>
      <c r="B146" s="342">
        <v>2021250938</v>
      </c>
      <c r="C146" s="123" t="s">
        <v>1309</v>
      </c>
      <c r="D146" s="124" t="s">
        <v>1232</v>
      </c>
      <c r="E146" s="438" t="s">
        <v>1402</v>
      </c>
      <c r="F146" s="126">
        <v>35205</v>
      </c>
      <c r="G146" s="229" t="s">
        <v>26</v>
      </c>
      <c r="H146" s="230">
        <v>84</v>
      </c>
      <c r="I146" s="230">
        <v>82</v>
      </c>
      <c r="J146" s="32">
        <f t="shared" si="10"/>
        <v>83</v>
      </c>
      <c r="K146" s="33" t="str">
        <f t="shared" si="11"/>
        <v>TỐT</v>
      </c>
      <c r="L146" s="401"/>
      <c r="M146" s="357"/>
      <c r="N146" s="356"/>
      <c r="O146" s="150" t="s">
        <v>1407</v>
      </c>
    </row>
    <row r="147" spans="1:15" s="35" customFormat="1" ht="21.75" customHeight="1">
      <c r="A147" s="31">
        <f t="shared" si="12"/>
        <v>137</v>
      </c>
      <c r="B147" s="342">
        <v>2021254034</v>
      </c>
      <c r="C147" s="123" t="s">
        <v>1046</v>
      </c>
      <c r="D147" s="124" t="s">
        <v>1050</v>
      </c>
      <c r="E147" s="438" t="s">
        <v>996</v>
      </c>
      <c r="F147" s="126">
        <v>35127</v>
      </c>
      <c r="G147" s="229" t="s">
        <v>13</v>
      </c>
      <c r="H147" s="230">
        <v>75</v>
      </c>
      <c r="I147" s="230">
        <v>87</v>
      </c>
      <c r="J147" s="32">
        <f t="shared" si="10"/>
        <v>81</v>
      </c>
      <c r="K147" s="33" t="str">
        <f t="shared" si="11"/>
        <v>TỐT</v>
      </c>
      <c r="L147" s="401"/>
      <c r="M147" s="357"/>
      <c r="N147" s="356"/>
      <c r="O147" s="150" t="s">
        <v>1290</v>
      </c>
    </row>
    <row r="148" spans="1:15" s="35" customFormat="1" ht="21.75" customHeight="1">
      <c r="A148" s="31">
        <f t="shared" si="12"/>
        <v>138</v>
      </c>
      <c r="B148" s="342">
        <v>2021254129</v>
      </c>
      <c r="C148" s="123" t="s">
        <v>990</v>
      </c>
      <c r="D148" s="124" t="s">
        <v>1232</v>
      </c>
      <c r="E148" s="438" t="s">
        <v>1399</v>
      </c>
      <c r="F148" s="126">
        <v>35220</v>
      </c>
      <c r="G148" s="229" t="s">
        <v>26</v>
      </c>
      <c r="H148" s="230">
        <v>75</v>
      </c>
      <c r="I148" s="230">
        <v>86</v>
      </c>
      <c r="J148" s="32">
        <f t="shared" si="10"/>
        <v>80.5</v>
      </c>
      <c r="K148" s="33" t="str">
        <f t="shared" si="11"/>
        <v>TỐT</v>
      </c>
      <c r="L148" s="401"/>
      <c r="M148" s="357"/>
      <c r="N148" s="356"/>
      <c r="O148" s="150" t="s">
        <v>1407</v>
      </c>
    </row>
    <row r="149" spans="1:15" s="35" customFormat="1" ht="21.75" customHeight="1">
      <c r="A149" s="31">
        <f t="shared" si="12"/>
        <v>139</v>
      </c>
      <c r="B149" s="342">
        <v>2021254135</v>
      </c>
      <c r="C149" s="123" t="s">
        <v>1015</v>
      </c>
      <c r="D149" s="124" t="s">
        <v>1137</v>
      </c>
      <c r="E149" s="438" t="s">
        <v>998</v>
      </c>
      <c r="F149" s="126">
        <v>35244</v>
      </c>
      <c r="G149" s="229" t="s">
        <v>23</v>
      </c>
      <c r="H149" s="230">
        <v>84</v>
      </c>
      <c r="I149" s="230">
        <v>86</v>
      </c>
      <c r="J149" s="32">
        <f t="shared" si="10"/>
        <v>85</v>
      </c>
      <c r="K149" s="33" t="str">
        <f t="shared" si="11"/>
        <v>TỐT</v>
      </c>
      <c r="L149" s="401"/>
      <c r="M149" s="357"/>
      <c r="N149" s="356"/>
      <c r="O149" s="150" t="s">
        <v>1290</v>
      </c>
    </row>
    <row r="150" spans="1:15" s="35" customFormat="1" ht="21.75" customHeight="1">
      <c r="A150" s="31">
        <f t="shared" si="12"/>
        <v>140</v>
      </c>
      <c r="B150" s="342">
        <v>2021254323</v>
      </c>
      <c r="C150" s="123" t="s">
        <v>997</v>
      </c>
      <c r="D150" s="124" t="s">
        <v>1311</v>
      </c>
      <c r="E150" s="438" t="s">
        <v>1397</v>
      </c>
      <c r="F150" s="126">
        <v>35148</v>
      </c>
      <c r="G150" s="229" t="s">
        <v>26</v>
      </c>
      <c r="H150" s="230">
        <v>76</v>
      </c>
      <c r="I150" s="230">
        <v>87</v>
      </c>
      <c r="J150" s="32">
        <f t="shared" si="10"/>
        <v>81.5</v>
      </c>
      <c r="K150" s="33" t="str">
        <f t="shared" si="11"/>
        <v>TỐT</v>
      </c>
      <c r="L150" s="401"/>
      <c r="M150" s="357"/>
      <c r="N150" s="356"/>
      <c r="O150" s="150" t="s">
        <v>1407</v>
      </c>
    </row>
    <row r="151" spans="1:15" s="35" customFormat="1" ht="21.75" customHeight="1">
      <c r="A151" s="31">
        <f t="shared" si="12"/>
        <v>141</v>
      </c>
      <c r="B151" s="342">
        <v>2021254537</v>
      </c>
      <c r="C151" s="123" t="s">
        <v>987</v>
      </c>
      <c r="D151" s="124" t="s">
        <v>1232</v>
      </c>
      <c r="E151" s="438" t="s">
        <v>1174</v>
      </c>
      <c r="F151" s="126">
        <v>35218</v>
      </c>
      <c r="G151" s="229" t="s">
        <v>24</v>
      </c>
      <c r="H151" s="230">
        <v>84</v>
      </c>
      <c r="I151" s="230">
        <v>83</v>
      </c>
      <c r="J151" s="32">
        <f t="shared" si="10"/>
        <v>83.5</v>
      </c>
      <c r="K151" s="33" t="str">
        <f t="shared" si="11"/>
        <v>TỐT</v>
      </c>
      <c r="L151" s="401"/>
      <c r="M151" s="357"/>
      <c r="N151" s="356"/>
      <c r="O151" s="150" t="s">
        <v>1457</v>
      </c>
    </row>
    <row r="152" spans="1:15" s="35" customFormat="1" ht="21.75" customHeight="1">
      <c r="A152" s="31">
        <f t="shared" si="12"/>
        <v>142</v>
      </c>
      <c r="B152" s="342">
        <v>2021254909</v>
      </c>
      <c r="C152" s="123" t="s">
        <v>979</v>
      </c>
      <c r="D152" s="124" t="s">
        <v>997</v>
      </c>
      <c r="E152" s="438" t="s">
        <v>1411</v>
      </c>
      <c r="F152" s="126">
        <v>35340</v>
      </c>
      <c r="G152" s="229" t="s">
        <v>25</v>
      </c>
      <c r="H152" s="230">
        <v>85</v>
      </c>
      <c r="I152" s="230">
        <v>82</v>
      </c>
      <c r="J152" s="32">
        <f t="shared" si="10"/>
        <v>83.5</v>
      </c>
      <c r="K152" s="33" t="str">
        <f t="shared" si="11"/>
        <v>TỐT</v>
      </c>
      <c r="L152" s="401"/>
      <c r="M152" s="357"/>
      <c r="N152" s="356"/>
      <c r="O152" s="150" t="s">
        <v>1438</v>
      </c>
    </row>
    <row r="153" spans="1:15" s="35" customFormat="1" ht="21.75" customHeight="1">
      <c r="A153" s="31">
        <f t="shared" si="12"/>
        <v>143</v>
      </c>
      <c r="B153" s="342">
        <v>2021255972</v>
      </c>
      <c r="C153" s="123" t="s">
        <v>1110</v>
      </c>
      <c r="D153" s="124" t="s">
        <v>1242</v>
      </c>
      <c r="E153" s="438" t="s">
        <v>1243</v>
      </c>
      <c r="F153" s="126">
        <v>35400</v>
      </c>
      <c r="G153" s="229" t="s">
        <v>23</v>
      </c>
      <c r="H153" s="230">
        <v>79</v>
      </c>
      <c r="I153" s="230">
        <v>87</v>
      </c>
      <c r="J153" s="32">
        <f t="shared" si="10"/>
        <v>83</v>
      </c>
      <c r="K153" s="33" t="str">
        <f t="shared" si="11"/>
        <v>TỐT</v>
      </c>
      <c r="L153" s="401"/>
      <c r="M153" s="357"/>
      <c r="N153" s="356"/>
      <c r="O153" s="150" t="s">
        <v>1290</v>
      </c>
    </row>
    <row r="154" spans="1:15" s="35" customFormat="1" ht="21.75" customHeight="1">
      <c r="A154" s="31">
        <f t="shared" si="12"/>
        <v>144</v>
      </c>
      <c r="B154" s="342">
        <v>2021256322</v>
      </c>
      <c r="C154" s="123" t="s">
        <v>1019</v>
      </c>
      <c r="D154" s="124" t="s">
        <v>1038</v>
      </c>
      <c r="E154" s="438" t="s">
        <v>1091</v>
      </c>
      <c r="F154" s="126">
        <v>35160</v>
      </c>
      <c r="G154" s="229" t="s">
        <v>25</v>
      </c>
      <c r="H154" s="230">
        <v>83</v>
      </c>
      <c r="I154" s="230">
        <v>84</v>
      </c>
      <c r="J154" s="32">
        <f t="shared" si="10"/>
        <v>83.5</v>
      </c>
      <c r="K154" s="33" t="str">
        <f t="shared" si="11"/>
        <v>TỐT</v>
      </c>
      <c r="L154" s="401"/>
      <c r="M154" s="357"/>
      <c r="N154" s="356"/>
      <c r="O154" s="150" t="s">
        <v>1438</v>
      </c>
    </row>
    <row r="155" spans="1:15" s="35" customFormat="1" ht="21.75" customHeight="1">
      <c r="A155" s="31">
        <f t="shared" si="12"/>
        <v>145</v>
      </c>
      <c r="B155" s="342">
        <v>2021256327</v>
      </c>
      <c r="C155" s="123" t="s">
        <v>1015</v>
      </c>
      <c r="D155" s="124" t="s">
        <v>1011</v>
      </c>
      <c r="E155" s="438" t="s">
        <v>1228</v>
      </c>
      <c r="F155" s="126">
        <v>35409</v>
      </c>
      <c r="G155" s="229" t="s">
        <v>13</v>
      </c>
      <c r="H155" s="230">
        <v>87</v>
      </c>
      <c r="I155" s="230">
        <v>86</v>
      </c>
      <c r="J155" s="32">
        <f t="shared" si="10"/>
        <v>86.5</v>
      </c>
      <c r="K155" s="33" t="str">
        <f t="shared" si="11"/>
        <v>TỐT</v>
      </c>
      <c r="L155" s="401"/>
      <c r="M155" s="357"/>
      <c r="N155" s="356"/>
      <c r="O155" s="150" t="s">
        <v>1290</v>
      </c>
    </row>
    <row r="156" spans="1:15" s="35" customFormat="1" ht="21.75" customHeight="1">
      <c r="A156" s="31">
        <f t="shared" si="12"/>
        <v>146</v>
      </c>
      <c r="B156" s="342">
        <v>2021256786</v>
      </c>
      <c r="C156" s="123" t="s">
        <v>987</v>
      </c>
      <c r="D156" s="124" t="s">
        <v>1115</v>
      </c>
      <c r="E156" s="438" t="s">
        <v>1400</v>
      </c>
      <c r="F156" s="126">
        <v>35233</v>
      </c>
      <c r="G156" s="229" t="s">
        <v>26</v>
      </c>
      <c r="H156" s="230">
        <v>97</v>
      </c>
      <c r="I156" s="230">
        <v>97</v>
      </c>
      <c r="J156" s="32">
        <f t="shared" si="10"/>
        <v>97</v>
      </c>
      <c r="K156" s="33" t="str">
        <f t="shared" si="11"/>
        <v>X SẮC</v>
      </c>
      <c r="L156" s="401"/>
      <c r="M156" s="357"/>
      <c r="N156" s="356"/>
      <c r="O156" s="150" t="s">
        <v>1407</v>
      </c>
    </row>
    <row r="157" spans="1:15" s="35" customFormat="1" ht="21.75" customHeight="1">
      <c r="A157" s="31">
        <f t="shared" si="12"/>
        <v>147</v>
      </c>
      <c r="B157" s="342">
        <v>2021256787</v>
      </c>
      <c r="C157" s="123" t="s">
        <v>985</v>
      </c>
      <c r="D157" s="124" t="s">
        <v>1033</v>
      </c>
      <c r="E157" s="438" t="s">
        <v>1186</v>
      </c>
      <c r="F157" s="126">
        <v>35218</v>
      </c>
      <c r="G157" s="229" t="s">
        <v>25</v>
      </c>
      <c r="H157" s="230">
        <v>83</v>
      </c>
      <c r="I157" s="230">
        <v>83</v>
      </c>
      <c r="J157" s="32">
        <f t="shared" si="10"/>
        <v>83</v>
      </c>
      <c r="K157" s="33" t="str">
        <f t="shared" si="11"/>
        <v>TỐT</v>
      </c>
      <c r="L157" s="401"/>
      <c r="M157" s="357"/>
      <c r="N157" s="356"/>
      <c r="O157" s="150" t="s">
        <v>1438</v>
      </c>
    </row>
    <row r="158" spans="1:15" s="35" customFormat="1" ht="21.75" customHeight="1">
      <c r="A158" s="31">
        <f t="shared" si="12"/>
        <v>148</v>
      </c>
      <c r="B158" s="342">
        <v>2021257059</v>
      </c>
      <c r="C158" s="123" t="s">
        <v>990</v>
      </c>
      <c r="D158" s="124" t="s">
        <v>1395</v>
      </c>
      <c r="E158" s="438" t="s">
        <v>1312</v>
      </c>
      <c r="F158" s="126">
        <v>35430</v>
      </c>
      <c r="G158" s="229" t="s">
        <v>26</v>
      </c>
      <c r="H158" s="230">
        <v>75</v>
      </c>
      <c r="I158" s="230">
        <v>87</v>
      </c>
      <c r="J158" s="32">
        <f t="shared" si="10"/>
        <v>81</v>
      </c>
      <c r="K158" s="33" t="str">
        <f t="shared" si="11"/>
        <v>TỐT</v>
      </c>
      <c r="L158" s="401"/>
      <c r="M158" s="357"/>
      <c r="N158" s="356"/>
      <c r="O158" s="150" t="s">
        <v>1407</v>
      </c>
    </row>
    <row r="159" spans="1:15" s="35" customFormat="1" ht="21.75" customHeight="1">
      <c r="A159" s="31">
        <f t="shared" si="12"/>
        <v>149</v>
      </c>
      <c r="B159" s="342">
        <v>2021257260</v>
      </c>
      <c r="C159" s="123" t="s">
        <v>1221</v>
      </c>
      <c r="D159" s="124" t="s">
        <v>1088</v>
      </c>
      <c r="E159" s="438" t="s">
        <v>1413</v>
      </c>
      <c r="F159" s="126">
        <v>34763</v>
      </c>
      <c r="G159" s="229" t="s">
        <v>25</v>
      </c>
      <c r="H159" s="230">
        <v>93</v>
      </c>
      <c r="I159" s="230">
        <v>90</v>
      </c>
      <c r="J159" s="32">
        <f t="shared" si="10"/>
        <v>91.5</v>
      </c>
      <c r="K159" s="33" t="str">
        <f t="shared" si="11"/>
        <v>X SẮC</v>
      </c>
      <c r="L159" s="401"/>
      <c r="M159" s="357"/>
      <c r="N159" s="356"/>
      <c r="O159" s="150" t="s">
        <v>1438</v>
      </c>
    </row>
    <row r="160" spans="1:15" s="35" customFormat="1" ht="21.75" customHeight="1">
      <c r="A160" s="31">
        <f t="shared" si="12"/>
        <v>150</v>
      </c>
      <c r="B160" s="342">
        <v>2021257582</v>
      </c>
      <c r="C160" s="123" t="s">
        <v>990</v>
      </c>
      <c r="D160" s="124" t="s">
        <v>1442</v>
      </c>
      <c r="E160" s="438" t="s">
        <v>1172</v>
      </c>
      <c r="F160" s="126">
        <v>35310</v>
      </c>
      <c r="G160" s="229" t="s">
        <v>24</v>
      </c>
      <c r="H160" s="230">
        <v>81</v>
      </c>
      <c r="I160" s="230">
        <v>80</v>
      </c>
      <c r="J160" s="32">
        <f t="shared" si="10"/>
        <v>80.5</v>
      </c>
      <c r="K160" s="33" t="str">
        <f t="shared" si="11"/>
        <v>TỐT</v>
      </c>
      <c r="L160" s="401"/>
      <c r="M160" s="357"/>
      <c r="N160" s="356"/>
      <c r="O160" s="150" t="s">
        <v>1457</v>
      </c>
    </row>
    <row r="161" spans="1:19" s="35" customFormat="1" ht="21.75" customHeight="1">
      <c r="A161" s="31">
        <f t="shared" si="12"/>
        <v>151</v>
      </c>
      <c r="B161" s="342">
        <v>2021257698</v>
      </c>
      <c r="C161" s="123" t="s">
        <v>990</v>
      </c>
      <c r="D161" s="124" t="s">
        <v>1186</v>
      </c>
      <c r="E161" s="438" t="s">
        <v>1030</v>
      </c>
      <c r="F161" s="126">
        <v>35016</v>
      </c>
      <c r="G161" s="229" t="s">
        <v>24</v>
      </c>
      <c r="H161" s="230">
        <v>95</v>
      </c>
      <c r="I161" s="230">
        <v>97</v>
      </c>
      <c r="J161" s="32">
        <f t="shared" si="10"/>
        <v>96</v>
      </c>
      <c r="K161" s="33" t="str">
        <f t="shared" si="11"/>
        <v>X SẮC</v>
      </c>
      <c r="L161" s="401"/>
      <c r="M161" s="357"/>
      <c r="N161" s="356"/>
      <c r="O161" s="150" t="s">
        <v>1457</v>
      </c>
    </row>
    <row r="162" spans="1:19" s="35" customFormat="1" ht="21.75" customHeight="1">
      <c r="A162" s="31">
        <f t="shared" si="12"/>
        <v>152</v>
      </c>
      <c r="B162" s="342">
        <v>2021514709</v>
      </c>
      <c r="C162" s="123" t="s">
        <v>1046</v>
      </c>
      <c r="D162" s="124" t="s">
        <v>1250</v>
      </c>
      <c r="E162" s="438" t="s">
        <v>1249</v>
      </c>
      <c r="F162" s="126">
        <v>35226</v>
      </c>
      <c r="G162" s="229" t="s">
        <v>23</v>
      </c>
      <c r="H162" s="230">
        <v>83</v>
      </c>
      <c r="I162" s="230">
        <v>84</v>
      </c>
      <c r="J162" s="32">
        <f t="shared" si="10"/>
        <v>83.5</v>
      </c>
      <c r="K162" s="33" t="str">
        <f t="shared" si="11"/>
        <v>TỐT</v>
      </c>
      <c r="L162" s="401"/>
      <c r="M162" s="357"/>
      <c r="N162" s="356"/>
      <c r="O162" s="150" t="s">
        <v>1290</v>
      </c>
    </row>
    <row r="163" spans="1:19" ht="6.75" customHeight="1">
      <c r="A163" s="39"/>
      <c r="B163" s="41"/>
      <c r="C163" s="41"/>
      <c r="D163" s="41"/>
      <c r="E163" s="424"/>
      <c r="F163" s="39"/>
      <c r="G163" s="41"/>
      <c r="H163" s="39"/>
      <c r="I163" s="39"/>
      <c r="J163" s="39"/>
      <c r="K163" s="39"/>
      <c r="L163" s="403"/>
    </row>
    <row r="164" spans="1:19" ht="6.75" customHeight="1">
      <c r="A164" s="41"/>
      <c r="E164" s="30"/>
      <c r="F164" s="42"/>
      <c r="H164" s="43"/>
      <c r="I164" s="43"/>
      <c r="J164" s="43"/>
      <c r="K164" s="43"/>
      <c r="L164" s="45"/>
      <c r="M164" s="352"/>
      <c r="N164" s="353"/>
      <c r="O164" s="26"/>
      <c r="P164" s="26"/>
      <c r="Q164" s="26"/>
      <c r="R164" s="26"/>
    </row>
    <row r="165" spans="1:19">
      <c r="A165" s="44"/>
      <c r="B165" s="41"/>
      <c r="C165" s="43"/>
      <c r="D165" s="43"/>
      <c r="E165" s="440"/>
      <c r="F165" s="46"/>
      <c r="J165" s="540" t="s">
        <v>117</v>
      </c>
      <c r="K165" s="541"/>
      <c r="L165" s="542"/>
      <c r="M165" s="352"/>
      <c r="N165" s="360"/>
      <c r="O165" s="47"/>
      <c r="P165" s="47"/>
      <c r="Q165" s="47"/>
      <c r="R165" s="47"/>
      <c r="S165" s="47"/>
    </row>
    <row r="166" spans="1:19">
      <c r="A166" s="44"/>
      <c r="B166" s="41"/>
      <c r="C166" s="43"/>
      <c r="D166" s="43"/>
      <c r="E166" s="421"/>
      <c r="F166" s="41"/>
      <c r="J166" s="151" t="s">
        <v>118</v>
      </c>
      <c r="K166" s="48" t="s">
        <v>99</v>
      </c>
      <c r="L166" s="48" t="s">
        <v>119</v>
      </c>
      <c r="M166" s="352"/>
      <c r="N166" s="360"/>
      <c r="O166" s="47"/>
      <c r="P166" s="47"/>
      <c r="Q166" s="47"/>
      <c r="R166" s="47"/>
      <c r="S166" s="47"/>
    </row>
    <row r="167" spans="1:19" ht="21" customHeight="1">
      <c r="A167" s="516" t="s">
        <v>120</v>
      </c>
      <c r="B167" s="536"/>
      <c r="C167" s="516"/>
      <c r="D167" s="421"/>
      <c r="E167" s="49"/>
      <c r="F167" s="41"/>
      <c r="J167" s="152" t="s">
        <v>83</v>
      </c>
      <c r="K167" s="31">
        <f>COUNTIF($K$11:$K$162,J167)</f>
        <v>28</v>
      </c>
      <c r="L167" s="404">
        <f t="shared" ref="L167:L173" si="13">K167/$K$173</f>
        <v>0.18421052631578946</v>
      </c>
      <c r="M167" s="352"/>
      <c r="N167" s="353"/>
      <c r="O167" s="26"/>
      <c r="P167" s="26"/>
      <c r="Q167" s="26"/>
      <c r="R167" s="26"/>
      <c r="S167" s="26"/>
    </row>
    <row r="168" spans="1:19" ht="15.75" customHeight="1">
      <c r="A168" s="44"/>
      <c r="B168" s="41"/>
      <c r="C168" s="43"/>
      <c r="D168" s="43"/>
      <c r="E168" s="421"/>
      <c r="F168" s="41"/>
      <c r="J168" s="152" t="s">
        <v>84</v>
      </c>
      <c r="K168" s="31">
        <f t="shared" ref="K168:K172" si="14">COUNTIF($K$11:$K$162,J168)</f>
        <v>105</v>
      </c>
      <c r="L168" s="404">
        <f t="shared" si="13"/>
        <v>0.69078947368421051</v>
      </c>
      <c r="M168" s="352"/>
      <c r="N168" s="353"/>
      <c r="O168" s="26"/>
      <c r="P168" s="26"/>
      <c r="Q168" s="26"/>
      <c r="R168" s="26"/>
      <c r="S168" s="26"/>
    </row>
    <row r="169" spans="1:19" ht="15.75" customHeight="1">
      <c r="A169" s="44"/>
      <c r="B169" s="41"/>
      <c r="C169" s="43"/>
      <c r="D169" s="43"/>
      <c r="E169" s="421"/>
      <c r="F169" s="41"/>
      <c r="J169" s="152" t="s">
        <v>85</v>
      </c>
      <c r="K169" s="31">
        <f t="shared" si="14"/>
        <v>11</v>
      </c>
      <c r="L169" s="404">
        <f t="shared" si="13"/>
        <v>7.2368421052631582E-2</v>
      </c>
      <c r="M169" s="352"/>
      <c r="N169" s="353"/>
      <c r="O169" s="26"/>
      <c r="P169" s="26"/>
      <c r="Q169" s="26"/>
      <c r="R169" s="26"/>
      <c r="S169" s="26"/>
    </row>
    <row r="170" spans="1:19" ht="15.75" customHeight="1">
      <c r="A170" s="44"/>
      <c r="B170" s="41"/>
      <c r="C170" s="43"/>
      <c r="D170" s="43"/>
      <c r="E170" s="421"/>
      <c r="F170" s="41"/>
      <c r="J170" s="152" t="s">
        <v>86</v>
      </c>
      <c r="K170" s="31">
        <f t="shared" si="14"/>
        <v>0</v>
      </c>
      <c r="L170" s="404">
        <f t="shared" si="13"/>
        <v>0</v>
      </c>
      <c r="M170" s="352"/>
      <c r="N170" s="353"/>
      <c r="O170" s="26"/>
      <c r="P170" s="26"/>
      <c r="Q170" s="26"/>
      <c r="R170" s="26"/>
      <c r="S170" s="26"/>
    </row>
    <row r="171" spans="1:19" ht="15.75" customHeight="1">
      <c r="A171" s="44"/>
      <c r="B171" s="41"/>
      <c r="C171" s="43"/>
      <c r="D171" s="43"/>
      <c r="E171" s="421"/>
      <c r="F171" s="41"/>
      <c r="J171" s="152" t="s">
        <v>87</v>
      </c>
      <c r="K171" s="31">
        <f t="shared" si="14"/>
        <v>4</v>
      </c>
      <c r="L171" s="404">
        <f t="shared" si="13"/>
        <v>2.6315789473684209E-2</v>
      </c>
      <c r="M171" s="352"/>
      <c r="N171" s="353"/>
      <c r="O171" s="26"/>
      <c r="P171" s="26"/>
      <c r="Q171" s="26"/>
      <c r="R171" s="26"/>
      <c r="S171" s="26"/>
    </row>
    <row r="172" spans="1:19" ht="21" customHeight="1">
      <c r="A172" s="531" t="s">
        <v>127</v>
      </c>
      <c r="B172" s="531"/>
      <c r="C172" s="531"/>
      <c r="D172" s="420"/>
      <c r="E172" s="51"/>
      <c r="F172" s="51"/>
      <c r="J172" s="152" t="s">
        <v>88</v>
      </c>
      <c r="K172" s="31">
        <f t="shared" si="14"/>
        <v>4</v>
      </c>
      <c r="L172" s="404">
        <f t="shared" si="13"/>
        <v>2.6315789473684209E-2</v>
      </c>
      <c r="M172" s="352"/>
      <c r="N172" s="353"/>
      <c r="O172" s="26"/>
      <c r="P172" s="26"/>
      <c r="Q172" s="26"/>
      <c r="R172" s="26"/>
      <c r="S172" s="26"/>
    </row>
    <row r="173" spans="1:19" ht="15.75" customHeight="1">
      <c r="A173" s="44"/>
      <c r="B173" s="41"/>
      <c r="C173" s="43"/>
      <c r="D173" s="43"/>
      <c r="E173" s="421"/>
      <c r="F173" s="41"/>
      <c r="J173" s="485" t="s">
        <v>121</v>
      </c>
      <c r="K173" s="486">
        <f>SUM(K167:K172)</f>
        <v>152</v>
      </c>
      <c r="L173" s="487">
        <f t="shared" si="13"/>
        <v>1</v>
      </c>
      <c r="M173" s="352"/>
      <c r="N173" s="353"/>
      <c r="O173" s="26"/>
      <c r="P173" s="26"/>
      <c r="Q173" s="26"/>
      <c r="R173" s="26"/>
      <c r="S173" s="26"/>
    </row>
    <row r="174" spans="1:19" s="52" customFormat="1" ht="5.25" customHeight="1">
      <c r="A174" s="417"/>
      <c r="B174" s="42"/>
      <c r="C174" s="30"/>
      <c r="D174" s="30"/>
      <c r="G174" s="440"/>
      <c r="H174" s="53"/>
      <c r="I174" s="53"/>
      <c r="J174" s="53"/>
      <c r="L174" s="405"/>
      <c r="M174" s="361"/>
      <c r="N174" s="53"/>
      <c r="O174" s="54"/>
      <c r="P174" s="54"/>
      <c r="Q174" s="54"/>
      <c r="R174" s="54"/>
      <c r="S174" s="54"/>
    </row>
    <row r="175" spans="1:19" s="56" customFormat="1" ht="6.75" customHeight="1">
      <c r="A175" s="55"/>
      <c r="B175" s="344"/>
      <c r="C175" s="344"/>
      <c r="D175" s="344"/>
      <c r="G175" s="532"/>
      <c r="H175" s="532"/>
      <c r="I175" s="532"/>
      <c r="J175" s="532"/>
      <c r="K175" s="532"/>
      <c r="L175" s="532"/>
      <c r="M175" s="362"/>
      <c r="N175" s="363"/>
    </row>
    <row r="176" spans="1:19" s="8" customFormat="1" ht="15.75">
      <c r="A176" s="513" t="s">
        <v>73</v>
      </c>
      <c r="B176" s="533"/>
      <c r="C176" s="513"/>
      <c r="D176" s="418"/>
      <c r="E176" s="513" t="s">
        <v>122</v>
      </c>
      <c r="F176" s="513"/>
      <c r="G176" s="513"/>
      <c r="H176" s="513"/>
      <c r="I176" s="515" t="s">
        <v>123</v>
      </c>
      <c r="J176" s="515"/>
      <c r="K176" s="515"/>
      <c r="L176" s="515"/>
      <c r="M176" s="364"/>
      <c r="N176" s="365"/>
    </row>
    <row r="177" spans="1:14" s="8" customFormat="1" ht="15.75">
      <c r="A177" s="57"/>
      <c r="B177" s="345"/>
      <c r="C177" s="433"/>
      <c r="D177" s="433"/>
      <c r="E177" s="58"/>
      <c r="F177" s="58"/>
      <c r="G177" s="433"/>
      <c r="H177" s="58"/>
      <c r="I177" s="58"/>
      <c r="J177" s="58"/>
      <c r="K177" s="59"/>
      <c r="L177" s="399"/>
      <c r="M177" s="364"/>
      <c r="N177" s="365"/>
    </row>
    <row r="178" spans="1:14" s="8" customFormat="1" ht="15.75">
      <c r="A178" s="57"/>
      <c r="B178" s="345"/>
      <c r="C178" s="433"/>
      <c r="D178" s="433"/>
      <c r="E178" s="58"/>
      <c r="F178" s="58"/>
      <c r="G178" s="433"/>
      <c r="H178" s="58"/>
      <c r="I178" s="58"/>
      <c r="J178" s="58"/>
      <c r="K178" s="59"/>
      <c r="L178" s="399"/>
      <c r="M178" s="364"/>
      <c r="N178" s="365"/>
    </row>
    <row r="179" spans="1:14" s="8" customFormat="1" ht="15.75">
      <c r="A179" s="423"/>
      <c r="B179" s="30"/>
      <c r="C179" s="30"/>
      <c r="D179" s="30"/>
      <c r="E179" s="153"/>
      <c r="F179" s="153"/>
      <c r="G179" s="30"/>
      <c r="H179" s="153"/>
      <c r="I179" s="153"/>
      <c r="J179" s="153"/>
      <c r="L179" s="399"/>
      <c r="M179" s="364"/>
      <c r="N179" s="365"/>
    </row>
    <row r="180" spans="1:14" s="8" customFormat="1" ht="15.75">
      <c r="A180" s="423"/>
      <c r="B180" s="30"/>
      <c r="C180" s="30"/>
      <c r="D180" s="30"/>
      <c r="E180" s="153"/>
      <c r="F180" s="153"/>
      <c r="G180" s="30"/>
      <c r="H180" s="153"/>
      <c r="I180" s="153"/>
      <c r="J180" s="153"/>
      <c r="L180" s="399"/>
      <c r="M180" s="364"/>
      <c r="N180" s="365"/>
    </row>
    <row r="181" spans="1:14" s="8" customFormat="1" ht="15.75">
      <c r="A181" s="515"/>
      <c r="B181" s="531"/>
      <c r="C181" s="515"/>
      <c r="D181" s="420"/>
      <c r="E181" s="515" t="s">
        <v>107</v>
      </c>
      <c r="F181" s="515"/>
      <c r="G181" s="515"/>
      <c r="H181" s="515"/>
      <c r="I181" s="153"/>
      <c r="J181" s="153"/>
      <c r="L181" s="399"/>
      <c r="M181" s="364"/>
      <c r="N181" s="365"/>
    </row>
  </sheetData>
  <mergeCells count="21">
    <mergeCell ref="M7:W7"/>
    <mergeCell ref="A8:L8"/>
    <mergeCell ref="M8:W8"/>
    <mergeCell ref="A9:L9"/>
    <mergeCell ref="A181:C181"/>
    <mergeCell ref="E181:H181"/>
    <mergeCell ref="J165:L165"/>
    <mergeCell ref="A167:C167"/>
    <mergeCell ref="A172:C172"/>
    <mergeCell ref="G175:L175"/>
    <mergeCell ref="A176:C176"/>
    <mergeCell ref="E176:H176"/>
    <mergeCell ref="I176:L176"/>
    <mergeCell ref="C10:E10"/>
    <mergeCell ref="A2:E2"/>
    <mergeCell ref="F2:L2"/>
    <mergeCell ref="A3:E3"/>
    <mergeCell ref="F3:L3"/>
    <mergeCell ref="A5:L5"/>
    <mergeCell ref="A6:L6"/>
    <mergeCell ref="A7:L7"/>
  </mergeCells>
  <conditionalFormatting sqref="H12:H18 H20:H34 H102:H162 H36:H100">
    <cfRule type="cellIs" dxfId="108" priority="124" stopIfTrue="1" operator="between">
      <formula>0</formula>
      <formula>49</formula>
    </cfRule>
  </conditionalFormatting>
  <conditionalFormatting sqref="J16:J34 J36:J162">
    <cfRule type="cellIs" dxfId="107" priority="123" stopIfTrue="1" operator="equal">
      <formula>0</formula>
    </cfRule>
  </conditionalFormatting>
  <conditionalFormatting sqref="J11:J15">
    <cfRule type="cellIs" dxfId="106" priority="122" stopIfTrue="1" operator="equal">
      <formula>0</formula>
    </cfRule>
  </conditionalFormatting>
  <conditionalFormatting sqref="I12:I18 I20:I34 I102:I161 I36:I100">
    <cfRule type="cellIs" dxfId="105" priority="121" stopIfTrue="1" operator="between">
      <formula>0</formula>
      <formula>49</formula>
    </cfRule>
  </conditionalFormatting>
  <conditionalFormatting sqref="H11:I34 H36:I162">
    <cfRule type="cellIs" dxfId="104" priority="120" operator="equal">
      <formula>0</formula>
    </cfRule>
  </conditionalFormatting>
  <conditionalFormatting sqref="H35">
    <cfRule type="cellIs" dxfId="103" priority="4" stopIfTrue="1" operator="between">
      <formula>0</formula>
      <formula>49</formula>
    </cfRule>
  </conditionalFormatting>
  <conditionalFormatting sqref="J35">
    <cfRule type="cellIs" dxfId="102" priority="3" stopIfTrue="1" operator="equal">
      <formula>0</formula>
    </cfRule>
  </conditionalFormatting>
  <conditionalFormatting sqref="I35">
    <cfRule type="cellIs" dxfId="101" priority="2" stopIfTrue="1" operator="between">
      <formula>0</formula>
      <formula>49</formula>
    </cfRule>
  </conditionalFormatting>
  <conditionalFormatting sqref="H35:I35">
    <cfRule type="cellIs" dxfId="100" priority="1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W159"/>
  <sheetViews>
    <sheetView zoomScaleNormal="100" workbookViewId="0">
      <pane xSplit="5" ySplit="10" topLeftCell="F145" activePane="bottomRight" state="frozen"/>
      <selection activeCell="E146" sqref="E146"/>
      <selection pane="topRight" activeCell="E146" sqref="E146"/>
      <selection pane="bottomLeft" activeCell="E146" sqref="E146"/>
      <selection pane="bottomRight" activeCell="E146" sqref="E146"/>
    </sheetView>
  </sheetViews>
  <sheetFormatPr defaultRowHeight="16.5"/>
  <cols>
    <col min="1" max="1" width="3.28515625" style="419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1689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110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22" t="s">
        <v>48</v>
      </c>
      <c r="B10" s="422" t="s">
        <v>9</v>
      </c>
      <c r="C10" s="539" t="s">
        <v>111</v>
      </c>
      <c r="D10" s="539"/>
      <c r="E10" s="539"/>
      <c r="F10" s="27" t="s">
        <v>112</v>
      </c>
      <c r="G10" s="422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5" customFormat="1" ht="19.5" customHeight="1">
      <c r="A11" s="31">
        <v>1</v>
      </c>
      <c r="B11" s="342">
        <v>1811416503</v>
      </c>
      <c r="C11" s="123" t="s">
        <v>990</v>
      </c>
      <c r="D11" s="124" t="s">
        <v>1088</v>
      </c>
      <c r="E11" s="438" t="s">
        <v>1397</v>
      </c>
      <c r="F11" s="126">
        <v>34608</v>
      </c>
      <c r="G11" s="229" t="s">
        <v>27</v>
      </c>
      <c r="H11" s="230">
        <v>72</v>
      </c>
      <c r="I11" s="230">
        <v>75</v>
      </c>
      <c r="J11" s="32">
        <f t="shared" ref="J11:J42" si="0">(H11+I11)/2</f>
        <v>73.5</v>
      </c>
      <c r="K11" s="33" t="str">
        <f t="shared" ref="K11:K42" si="1">IF(J11&gt;=90,"X SẮC",IF(J11&gt;=80,"TỐT",IF(J11&gt;=65,"KHÁ",IF(J11&gt;=50,"T. BÌNH",IF(J11&gt;=35,"YẾU","KÉM")))))</f>
        <v>KHÁ</v>
      </c>
      <c r="L11" s="401"/>
      <c r="M11" s="357"/>
      <c r="N11" s="356"/>
      <c r="O11" s="150" t="s">
        <v>1457</v>
      </c>
    </row>
    <row r="12" spans="1:23" s="35" customFormat="1" ht="19.5" customHeight="1">
      <c r="A12" s="31">
        <f t="shared" ref="A12:A74" si="2">A11+1</f>
        <v>2</v>
      </c>
      <c r="B12" s="342">
        <v>1910217011</v>
      </c>
      <c r="C12" s="123" t="s">
        <v>993</v>
      </c>
      <c r="D12" s="124" t="s">
        <v>1435</v>
      </c>
      <c r="E12" s="438" t="s">
        <v>1258</v>
      </c>
      <c r="F12" s="126">
        <v>34958</v>
      </c>
      <c r="G12" s="229" t="s">
        <v>29</v>
      </c>
      <c r="H12" s="230">
        <v>85</v>
      </c>
      <c r="I12" s="230">
        <v>84</v>
      </c>
      <c r="J12" s="32">
        <f t="shared" si="0"/>
        <v>84.5</v>
      </c>
      <c r="K12" s="33" t="str">
        <f t="shared" si="1"/>
        <v>TỐT</v>
      </c>
      <c r="L12" s="401"/>
      <c r="M12" s="357"/>
      <c r="N12" s="356"/>
      <c r="O12" s="150" t="s">
        <v>1438</v>
      </c>
    </row>
    <row r="13" spans="1:23" s="35" customFormat="1" ht="19.5" customHeight="1">
      <c r="A13" s="31">
        <f t="shared" si="2"/>
        <v>3</v>
      </c>
      <c r="B13" s="342">
        <v>1910218748</v>
      </c>
      <c r="C13" s="123" t="s">
        <v>1046</v>
      </c>
      <c r="D13" s="124" t="s">
        <v>1154</v>
      </c>
      <c r="E13" s="438" t="s">
        <v>1068</v>
      </c>
      <c r="F13" s="126">
        <v>35051</v>
      </c>
      <c r="G13" s="229" t="s">
        <v>27</v>
      </c>
      <c r="H13" s="230">
        <v>80</v>
      </c>
      <c r="I13" s="230">
        <v>83</v>
      </c>
      <c r="J13" s="32">
        <f t="shared" si="0"/>
        <v>81.5</v>
      </c>
      <c r="K13" s="33" t="str">
        <f t="shared" si="1"/>
        <v>TỐT</v>
      </c>
      <c r="L13" s="386" t="s">
        <v>1616</v>
      </c>
      <c r="M13" s="357"/>
      <c r="N13" s="356"/>
      <c r="O13" s="150" t="s">
        <v>1457</v>
      </c>
    </row>
    <row r="14" spans="1:23" s="35" customFormat="1" ht="19.5" customHeight="1">
      <c r="A14" s="31">
        <f t="shared" si="2"/>
        <v>4</v>
      </c>
      <c r="B14" s="342">
        <v>1910237766</v>
      </c>
      <c r="C14" s="123" t="s">
        <v>990</v>
      </c>
      <c r="D14" s="124" t="s">
        <v>1212</v>
      </c>
      <c r="E14" s="438" t="s">
        <v>1104</v>
      </c>
      <c r="F14" s="126">
        <v>34987</v>
      </c>
      <c r="G14" s="229" t="s">
        <v>29</v>
      </c>
      <c r="H14" s="230">
        <v>80</v>
      </c>
      <c r="I14" s="230">
        <v>84</v>
      </c>
      <c r="J14" s="32">
        <f t="shared" si="0"/>
        <v>82</v>
      </c>
      <c r="K14" s="33" t="str">
        <f t="shared" si="1"/>
        <v>TỐT</v>
      </c>
      <c r="L14" s="401"/>
      <c r="M14" s="357"/>
      <c r="N14" s="356"/>
      <c r="O14" s="150" t="s">
        <v>1438</v>
      </c>
    </row>
    <row r="15" spans="1:23" s="35" customFormat="1" ht="19.5" customHeight="1">
      <c r="A15" s="31">
        <f t="shared" si="2"/>
        <v>5</v>
      </c>
      <c r="B15" s="342">
        <v>1910237793</v>
      </c>
      <c r="C15" s="123" t="s">
        <v>990</v>
      </c>
      <c r="D15" s="124" t="s">
        <v>1125</v>
      </c>
      <c r="E15" s="438" t="s">
        <v>1104</v>
      </c>
      <c r="F15" s="126">
        <v>34958</v>
      </c>
      <c r="G15" s="229" t="s">
        <v>28</v>
      </c>
      <c r="H15" s="230">
        <v>81</v>
      </c>
      <c r="I15" s="230">
        <v>87</v>
      </c>
      <c r="J15" s="32">
        <f t="shared" si="0"/>
        <v>84</v>
      </c>
      <c r="K15" s="33" t="str">
        <f t="shared" si="1"/>
        <v>TỐT</v>
      </c>
      <c r="L15" s="401"/>
      <c r="M15" s="357"/>
      <c r="N15" s="356"/>
      <c r="O15" s="150" t="s">
        <v>1512</v>
      </c>
    </row>
    <row r="16" spans="1:23" s="35" customFormat="1" ht="19.5" customHeight="1">
      <c r="A16" s="31">
        <f t="shared" si="2"/>
        <v>6</v>
      </c>
      <c r="B16" s="342">
        <v>1910237803</v>
      </c>
      <c r="C16" s="123" t="s">
        <v>997</v>
      </c>
      <c r="D16" s="124" t="s">
        <v>1376</v>
      </c>
      <c r="E16" s="438" t="s">
        <v>1215</v>
      </c>
      <c r="F16" s="126">
        <v>34926</v>
      </c>
      <c r="G16" s="229" t="s">
        <v>27</v>
      </c>
      <c r="H16" s="230">
        <v>80</v>
      </c>
      <c r="I16" s="230">
        <v>80</v>
      </c>
      <c r="J16" s="32">
        <f t="shared" si="0"/>
        <v>80</v>
      </c>
      <c r="K16" s="33" t="str">
        <f t="shared" si="1"/>
        <v>TỐT</v>
      </c>
      <c r="L16" s="401"/>
      <c r="M16" s="357"/>
      <c r="N16" s="356"/>
      <c r="O16" s="150" t="s">
        <v>1457</v>
      </c>
    </row>
    <row r="17" spans="1:23" s="35" customFormat="1" ht="19.5" customHeight="1">
      <c r="A17" s="31">
        <f t="shared" si="2"/>
        <v>7</v>
      </c>
      <c r="B17" s="343">
        <v>1910611816</v>
      </c>
      <c r="C17" s="123" t="s">
        <v>1019</v>
      </c>
      <c r="D17" s="124" t="s">
        <v>1451</v>
      </c>
      <c r="E17" s="439" t="s">
        <v>1230</v>
      </c>
      <c r="F17" s="134">
        <v>34741</v>
      </c>
      <c r="G17" s="470" t="s">
        <v>27</v>
      </c>
      <c r="H17" s="141">
        <v>0</v>
      </c>
      <c r="I17" s="141">
        <v>0</v>
      </c>
      <c r="J17" s="36">
        <f t="shared" si="0"/>
        <v>0</v>
      </c>
      <c r="K17" s="37" t="str">
        <f t="shared" si="1"/>
        <v>KÉM</v>
      </c>
      <c r="L17" s="406" t="s">
        <v>1653</v>
      </c>
      <c r="M17" s="366" t="s">
        <v>1144</v>
      </c>
      <c r="N17" s="358" t="s">
        <v>1540</v>
      </c>
      <c r="O17" s="155" t="s">
        <v>1457</v>
      </c>
      <c r="P17" s="38"/>
      <c r="Q17" s="38"/>
      <c r="R17" s="38"/>
      <c r="S17" s="38"/>
      <c r="T17" s="38"/>
      <c r="U17" s="38"/>
      <c r="V17" s="38"/>
      <c r="W17" s="38"/>
    </row>
    <row r="18" spans="1:23" s="35" customFormat="1" ht="19.5" customHeight="1">
      <c r="A18" s="31">
        <f t="shared" si="2"/>
        <v>8</v>
      </c>
      <c r="B18" s="342">
        <v>1911221839</v>
      </c>
      <c r="C18" s="123" t="s">
        <v>990</v>
      </c>
      <c r="D18" s="124" t="s">
        <v>1378</v>
      </c>
      <c r="E18" s="438" t="s">
        <v>1021</v>
      </c>
      <c r="F18" s="126">
        <v>34745</v>
      </c>
      <c r="G18" s="229" t="s">
        <v>27</v>
      </c>
      <c r="H18" s="230">
        <v>83</v>
      </c>
      <c r="I18" s="230">
        <v>82</v>
      </c>
      <c r="J18" s="32">
        <f t="shared" si="0"/>
        <v>82.5</v>
      </c>
      <c r="K18" s="33" t="str">
        <f t="shared" si="1"/>
        <v>TỐT</v>
      </c>
      <c r="L18" s="401"/>
      <c r="M18" s="357"/>
      <c r="N18" s="356"/>
      <c r="O18" s="150" t="s">
        <v>1457</v>
      </c>
    </row>
    <row r="19" spans="1:23" s="35" customFormat="1" ht="19.5" customHeight="1">
      <c r="A19" s="31">
        <f t="shared" si="2"/>
        <v>9</v>
      </c>
      <c r="B19" s="342">
        <v>1920268840</v>
      </c>
      <c r="C19" s="123" t="s">
        <v>1088</v>
      </c>
      <c r="D19" s="124" t="s">
        <v>1011</v>
      </c>
      <c r="E19" s="438" t="s">
        <v>989</v>
      </c>
      <c r="F19" s="126">
        <v>34731</v>
      </c>
      <c r="G19" s="229" t="s">
        <v>27</v>
      </c>
      <c r="H19" s="230">
        <v>87</v>
      </c>
      <c r="I19" s="230">
        <v>85</v>
      </c>
      <c r="J19" s="32">
        <f t="shared" si="0"/>
        <v>86</v>
      </c>
      <c r="K19" s="33" t="str">
        <f t="shared" si="1"/>
        <v>TỐT</v>
      </c>
      <c r="L19" s="401"/>
      <c r="M19" s="357"/>
      <c r="N19" s="356"/>
      <c r="O19" s="150" t="s">
        <v>1457</v>
      </c>
    </row>
    <row r="20" spans="1:23" s="35" customFormat="1" ht="19.5" customHeight="1">
      <c r="A20" s="31">
        <f t="shared" si="2"/>
        <v>10</v>
      </c>
      <c r="B20" s="342">
        <v>1920640983</v>
      </c>
      <c r="C20" s="123" t="s">
        <v>1092</v>
      </c>
      <c r="D20" s="124" t="s">
        <v>1055</v>
      </c>
      <c r="E20" s="438" t="s">
        <v>1099</v>
      </c>
      <c r="F20" s="126">
        <v>34718</v>
      </c>
      <c r="G20" s="229" t="s">
        <v>27</v>
      </c>
      <c r="H20" s="230">
        <v>70</v>
      </c>
      <c r="I20" s="230">
        <v>0</v>
      </c>
      <c r="J20" s="32">
        <f t="shared" si="0"/>
        <v>35</v>
      </c>
      <c r="K20" s="33" t="str">
        <f t="shared" si="1"/>
        <v>YẾU</v>
      </c>
      <c r="L20" s="401"/>
      <c r="M20" s="357"/>
      <c r="N20" s="356" t="s">
        <v>1528</v>
      </c>
      <c r="O20" s="150" t="s">
        <v>1457</v>
      </c>
    </row>
    <row r="21" spans="1:23" s="38" customFormat="1" ht="19.5" customHeight="1">
      <c r="A21" s="31">
        <f t="shared" si="2"/>
        <v>11</v>
      </c>
      <c r="B21" s="342">
        <v>2011214874</v>
      </c>
      <c r="C21" s="123" t="s">
        <v>1175</v>
      </c>
      <c r="D21" s="124" t="s">
        <v>1429</v>
      </c>
      <c r="E21" s="438" t="s">
        <v>1413</v>
      </c>
      <c r="F21" s="126">
        <v>35138</v>
      </c>
      <c r="G21" s="229" t="s">
        <v>29</v>
      </c>
      <c r="H21" s="230">
        <v>90</v>
      </c>
      <c r="I21" s="230">
        <v>85</v>
      </c>
      <c r="J21" s="32">
        <f t="shared" si="0"/>
        <v>87.5</v>
      </c>
      <c r="K21" s="33" t="str">
        <f t="shared" si="1"/>
        <v>TỐT</v>
      </c>
      <c r="L21" s="401"/>
      <c r="M21" s="357"/>
      <c r="N21" s="356"/>
      <c r="O21" s="150" t="s">
        <v>1438</v>
      </c>
      <c r="P21" s="35"/>
      <c r="Q21" s="35"/>
      <c r="R21" s="35"/>
      <c r="S21" s="35"/>
      <c r="T21" s="35"/>
      <c r="U21" s="35"/>
      <c r="V21" s="35"/>
      <c r="W21" s="35"/>
    </row>
    <row r="22" spans="1:23" s="35" customFormat="1" ht="19.5" customHeight="1">
      <c r="A22" s="31">
        <f t="shared" si="2"/>
        <v>12</v>
      </c>
      <c r="B22" s="342">
        <v>2011215942</v>
      </c>
      <c r="C22" s="123" t="s">
        <v>1118</v>
      </c>
      <c r="D22" s="124" t="s">
        <v>1190</v>
      </c>
      <c r="E22" s="438" t="s">
        <v>1115</v>
      </c>
      <c r="F22" s="126">
        <v>34230</v>
      </c>
      <c r="G22" s="229" t="s">
        <v>27</v>
      </c>
      <c r="H22" s="230">
        <v>70</v>
      </c>
      <c r="I22" s="230">
        <v>70</v>
      </c>
      <c r="J22" s="32">
        <f t="shared" si="0"/>
        <v>70</v>
      </c>
      <c r="K22" s="33" t="str">
        <f t="shared" si="1"/>
        <v>KHÁ</v>
      </c>
      <c r="L22" s="401"/>
      <c r="M22" s="357"/>
      <c r="N22" s="356"/>
      <c r="O22" s="150" t="s">
        <v>1457</v>
      </c>
    </row>
    <row r="23" spans="1:23" s="35" customFormat="1" ht="19.5" customHeight="1">
      <c r="A23" s="31">
        <f t="shared" si="2"/>
        <v>13</v>
      </c>
      <c r="B23" s="343">
        <v>2020348471</v>
      </c>
      <c r="C23" s="123" t="s">
        <v>990</v>
      </c>
      <c r="D23" s="124" t="s">
        <v>1456</v>
      </c>
      <c r="E23" s="439" t="s">
        <v>1123</v>
      </c>
      <c r="F23" s="134">
        <v>35400</v>
      </c>
      <c r="G23" s="470" t="s">
        <v>27</v>
      </c>
      <c r="H23" s="141">
        <v>0</v>
      </c>
      <c r="I23" s="141">
        <v>0</v>
      </c>
      <c r="J23" s="36">
        <f t="shared" si="0"/>
        <v>0</v>
      </c>
      <c r="K23" s="37" t="str">
        <f t="shared" si="1"/>
        <v>KÉM</v>
      </c>
      <c r="L23" s="402" t="s">
        <v>1675</v>
      </c>
      <c r="M23" s="366" t="s">
        <v>1144</v>
      </c>
      <c r="N23" s="358" t="s">
        <v>1543</v>
      </c>
      <c r="O23" s="155" t="s">
        <v>1457</v>
      </c>
      <c r="P23" s="38"/>
      <c r="Q23" s="38"/>
      <c r="R23" s="38"/>
      <c r="S23" s="38"/>
      <c r="T23" s="38"/>
      <c r="U23" s="38"/>
      <c r="V23" s="38"/>
      <c r="W23" s="38"/>
    </row>
    <row r="24" spans="1:23" s="35" customFormat="1" ht="19.5" customHeight="1">
      <c r="A24" s="31">
        <f t="shared" si="2"/>
        <v>14</v>
      </c>
      <c r="B24" s="342">
        <v>2021216323</v>
      </c>
      <c r="C24" s="123" t="s">
        <v>1118</v>
      </c>
      <c r="D24" s="124" t="s">
        <v>1008</v>
      </c>
      <c r="E24" s="438" t="s">
        <v>1098</v>
      </c>
      <c r="F24" s="126">
        <v>35236</v>
      </c>
      <c r="G24" s="229" t="s">
        <v>27</v>
      </c>
      <c r="H24" s="230">
        <v>83</v>
      </c>
      <c r="I24" s="230">
        <v>73</v>
      </c>
      <c r="J24" s="32">
        <f t="shared" si="0"/>
        <v>78</v>
      </c>
      <c r="K24" s="33" t="str">
        <f t="shared" si="1"/>
        <v>KHÁ</v>
      </c>
      <c r="L24" s="401"/>
      <c r="M24" s="357"/>
      <c r="N24" s="356"/>
      <c r="O24" s="150" t="s">
        <v>1457</v>
      </c>
    </row>
    <row r="25" spans="1:23" s="35" customFormat="1" ht="19.5" customHeight="1">
      <c r="A25" s="31">
        <f t="shared" si="2"/>
        <v>15</v>
      </c>
      <c r="B25" s="342">
        <v>2021262601</v>
      </c>
      <c r="C25" s="123" t="s">
        <v>979</v>
      </c>
      <c r="D25" s="124" t="s">
        <v>1065</v>
      </c>
      <c r="E25" s="438" t="s">
        <v>1387</v>
      </c>
      <c r="F25" s="126">
        <v>33851</v>
      </c>
      <c r="G25" s="229" t="s">
        <v>29</v>
      </c>
      <c r="H25" s="230">
        <v>0</v>
      </c>
      <c r="I25" s="230">
        <v>0</v>
      </c>
      <c r="J25" s="32">
        <f t="shared" si="0"/>
        <v>0</v>
      </c>
      <c r="K25" s="33" t="str">
        <f t="shared" si="1"/>
        <v>KÉM</v>
      </c>
      <c r="L25" s="401"/>
      <c r="M25" s="357" t="s">
        <v>1530</v>
      </c>
      <c r="N25" s="356" t="s">
        <v>1529</v>
      </c>
      <c r="O25" s="150" t="s">
        <v>1438</v>
      </c>
    </row>
    <row r="26" spans="1:23" s="35" customFormat="1" ht="19.5" customHeight="1">
      <c r="A26" s="31">
        <f t="shared" si="2"/>
        <v>16</v>
      </c>
      <c r="B26" s="342">
        <v>2110213066</v>
      </c>
      <c r="C26" s="123" t="s">
        <v>987</v>
      </c>
      <c r="D26" s="124" t="s">
        <v>1006</v>
      </c>
      <c r="E26" s="438" t="s">
        <v>1216</v>
      </c>
      <c r="F26" s="126">
        <v>35432</v>
      </c>
      <c r="G26" s="229" t="s">
        <v>28</v>
      </c>
      <c r="H26" s="230">
        <v>70</v>
      </c>
      <c r="I26" s="230">
        <v>80</v>
      </c>
      <c r="J26" s="32">
        <f t="shared" si="0"/>
        <v>75</v>
      </c>
      <c r="K26" s="33" t="str">
        <f t="shared" si="1"/>
        <v>KHÁ</v>
      </c>
      <c r="L26" s="401"/>
      <c r="M26" s="357"/>
      <c r="N26" s="356"/>
      <c r="O26" s="150" t="s">
        <v>1512</v>
      </c>
    </row>
    <row r="27" spans="1:23" s="35" customFormat="1" ht="19.5" customHeight="1">
      <c r="A27" s="31">
        <f t="shared" si="2"/>
        <v>17</v>
      </c>
      <c r="B27" s="342">
        <v>2110213067</v>
      </c>
      <c r="C27" s="123" t="s">
        <v>1019</v>
      </c>
      <c r="D27" s="124" t="s">
        <v>1038</v>
      </c>
      <c r="E27" s="438" t="s">
        <v>1102</v>
      </c>
      <c r="F27" s="126">
        <v>35614</v>
      </c>
      <c r="G27" s="229" t="s">
        <v>27</v>
      </c>
      <c r="H27" s="230">
        <v>80</v>
      </c>
      <c r="I27" s="230">
        <v>80</v>
      </c>
      <c r="J27" s="32">
        <f t="shared" si="0"/>
        <v>80</v>
      </c>
      <c r="K27" s="33" t="str">
        <f t="shared" si="1"/>
        <v>TỐT</v>
      </c>
      <c r="L27" s="401"/>
      <c r="M27" s="357"/>
      <c r="N27" s="356"/>
      <c r="O27" s="150" t="s">
        <v>1457</v>
      </c>
    </row>
    <row r="28" spans="1:23" s="35" customFormat="1" ht="19.5" customHeight="1">
      <c r="A28" s="31">
        <f t="shared" si="2"/>
        <v>18</v>
      </c>
      <c r="B28" s="342">
        <v>2110217151</v>
      </c>
      <c r="C28" s="123" t="s">
        <v>987</v>
      </c>
      <c r="D28" s="124" t="s">
        <v>1125</v>
      </c>
      <c r="E28" s="438" t="s">
        <v>981</v>
      </c>
      <c r="F28" s="126">
        <v>35102</v>
      </c>
      <c r="G28" s="229" t="s">
        <v>28</v>
      </c>
      <c r="H28" s="230">
        <v>75</v>
      </c>
      <c r="I28" s="230">
        <v>77</v>
      </c>
      <c r="J28" s="32">
        <f t="shared" si="0"/>
        <v>76</v>
      </c>
      <c r="K28" s="33" t="str">
        <f t="shared" si="1"/>
        <v>KHÁ</v>
      </c>
      <c r="L28" s="401"/>
      <c r="M28" s="357"/>
      <c r="N28" s="356"/>
      <c r="O28" s="150" t="s">
        <v>1512</v>
      </c>
    </row>
    <row r="29" spans="1:23" s="35" customFormat="1" ht="19.5" customHeight="1">
      <c r="A29" s="31">
        <f t="shared" si="2"/>
        <v>19</v>
      </c>
      <c r="B29" s="342">
        <v>2110218265</v>
      </c>
      <c r="C29" s="123" t="s">
        <v>993</v>
      </c>
      <c r="D29" s="124" t="s">
        <v>1238</v>
      </c>
      <c r="E29" s="438" t="s">
        <v>1083</v>
      </c>
      <c r="F29" s="126">
        <v>35629</v>
      </c>
      <c r="G29" s="229" t="s">
        <v>28</v>
      </c>
      <c r="H29" s="230">
        <v>81</v>
      </c>
      <c r="I29" s="230">
        <v>87</v>
      </c>
      <c r="J29" s="32">
        <f t="shared" si="0"/>
        <v>84</v>
      </c>
      <c r="K29" s="33" t="str">
        <f t="shared" si="1"/>
        <v>TỐT</v>
      </c>
      <c r="L29" s="401"/>
      <c r="M29" s="357"/>
      <c r="N29" s="356"/>
      <c r="O29" s="150" t="s">
        <v>1512</v>
      </c>
    </row>
    <row r="30" spans="1:23" s="35" customFormat="1" ht="19.5" customHeight="1">
      <c r="A30" s="31">
        <f t="shared" si="2"/>
        <v>20</v>
      </c>
      <c r="B30" s="342">
        <v>2120213444</v>
      </c>
      <c r="C30" s="123" t="s">
        <v>1070</v>
      </c>
      <c r="D30" s="124" t="s">
        <v>1011</v>
      </c>
      <c r="E30" s="438" t="s">
        <v>1025</v>
      </c>
      <c r="F30" s="126">
        <v>35518</v>
      </c>
      <c r="G30" s="229" t="s">
        <v>27</v>
      </c>
      <c r="H30" s="230">
        <v>71</v>
      </c>
      <c r="I30" s="230">
        <v>84</v>
      </c>
      <c r="J30" s="32">
        <f t="shared" si="0"/>
        <v>77.5</v>
      </c>
      <c r="K30" s="33" t="str">
        <f t="shared" si="1"/>
        <v>KHÁ</v>
      </c>
      <c r="L30" s="401"/>
      <c r="M30" s="357"/>
      <c r="N30" s="356"/>
      <c r="O30" s="150" t="s">
        <v>1457</v>
      </c>
    </row>
    <row r="31" spans="1:23" s="35" customFormat="1" ht="19.5" customHeight="1">
      <c r="A31" s="31">
        <f t="shared" si="2"/>
        <v>21</v>
      </c>
      <c r="B31" s="342">
        <v>2120216966</v>
      </c>
      <c r="C31" s="123" t="s">
        <v>999</v>
      </c>
      <c r="D31" s="124" t="s">
        <v>1048</v>
      </c>
      <c r="E31" s="438" t="s">
        <v>988</v>
      </c>
      <c r="F31" s="126">
        <v>35667</v>
      </c>
      <c r="G31" s="229" t="s">
        <v>28</v>
      </c>
      <c r="H31" s="230">
        <v>87</v>
      </c>
      <c r="I31" s="230">
        <v>90</v>
      </c>
      <c r="J31" s="32">
        <f t="shared" si="0"/>
        <v>88.5</v>
      </c>
      <c r="K31" s="33" t="str">
        <f t="shared" si="1"/>
        <v>TỐT</v>
      </c>
      <c r="L31" s="401"/>
      <c r="M31" s="357"/>
      <c r="N31" s="356"/>
      <c r="O31" s="150" t="s">
        <v>1512</v>
      </c>
    </row>
    <row r="32" spans="1:23" s="35" customFormat="1" ht="19.5" customHeight="1">
      <c r="A32" s="31">
        <f t="shared" si="2"/>
        <v>22</v>
      </c>
      <c r="B32" s="342">
        <v>2120217483</v>
      </c>
      <c r="C32" s="123" t="s">
        <v>1482</v>
      </c>
      <c r="D32" s="124" t="s">
        <v>1047</v>
      </c>
      <c r="E32" s="438" t="s">
        <v>1045</v>
      </c>
      <c r="F32" s="126">
        <v>35792</v>
      </c>
      <c r="G32" s="229" t="s">
        <v>28</v>
      </c>
      <c r="H32" s="230">
        <v>82</v>
      </c>
      <c r="I32" s="230">
        <v>88</v>
      </c>
      <c r="J32" s="32">
        <f t="shared" si="0"/>
        <v>85</v>
      </c>
      <c r="K32" s="33" t="str">
        <f t="shared" si="1"/>
        <v>TỐT</v>
      </c>
      <c r="L32" s="401"/>
      <c r="M32" s="357"/>
      <c r="N32" s="356"/>
      <c r="O32" s="150" t="s">
        <v>1512</v>
      </c>
    </row>
    <row r="33" spans="1:15" s="35" customFormat="1" ht="19.5" customHeight="1">
      <c r="A33" s="31">
        <f t="shared" si="2"/>
        <v>23</v>
      </c>
      <c r="B33" s="342">
        <v>2120217930</v>
      </c>
      <c r="C33" s="123" t="s">
        <v>1450</v>
      </c>
      <c r="D33" s="124" t="s">
        <v>1022</v>
      </c>
      <c r="E33" s="438" t="s">
        <v>1020</v>
      </c>
      <c r="F33" s="126">
        <v>35504</v>
      </c>
      <c r="G33" s="229" t="s">
        <v>27</v>
      </c>
      <c r="H33" s="230">
        <v>90</v>
      </c>
      <c r="I33" s="230">
        <v>86</v>
      </c>
      <c r="J33" s="32">
        <f t="shared" si="0"/>
        <v>88</v>
      </c>
      <c r="K33" s="33" t="str">
        <f t="shared" si="1"/>
        <v>TỐT</v>
      </c>
      <c r="L33" s="401"/>
      <c r="M33" s="357"/>
      <c r="N33" s="356"/>
      <c r="O33" s="150" t="s">
        <v>1457</v>
      </c>
    </row>
    <row r="34" spans="1:15" s="35" customFormat="1" ht="19.5" customHeight="1">
      <c r="A34" s="31">
        <f t="shared" si="2"/>
        <v>24</v>
      </c>
      <c r="B34" s="342">
        <v>2120217995</v>
      </c>
      <c r="C34" s="123" t="s">
        <v>999</v>
      </c>
      <c r="D34" s="124" t="s">
        <v>1479</v>
      </c>
      <c r="E34" s="438" t="s">
        <v>1163</v>
      </c>
      <c r="F34" s="126">
        <v>35638</v>
      </c>
      <c r="G34" s="229" t="s">
        <v>28</v>
      </c>
      <c r="H34" s="230">
        <v>74</v>
      </c>
      <c r="I34" s="230">
        <v>85</v>
      </c>
      <c r="J34" s="32">
        <f t="shared" si="0"/>
        <v>79.5</v>
      </c>
      <c r="K34" s="33" t="str">
        <f t="shared" si="1"/>
        <v>KHÁ</v>
      </c>
      <c r="L34" s="401"/>
      <c r="M34" s="357"/>
      <c r="N34" s="356"/>
      <c r="O34" s="150" t="s">
        <v>1512</v>
      </c>
    </row>
    <row r="35" spans="1:15" s="35" customFormat="1" ht="19.5" customHeight="1">
      <c r="A35" s="31">
        <f t="shared" si="2"/>
        <v>25</v>
      </c>
      <c r="B35" s="342">
        <v>2120218479</v>
      </c>
      <c r="C35" s="123" t="s">
        <v>990</v>
      </c>
      <c r="D35" s="124" t="s">
        <v>1238</v>
      </c>
      <c r="E35" s="438" t="s">
        <v>1045</v>
      </c>
      <c r="F35" s="126">
        <v>35649</v>
      </c>
      <c r="G35" s="229" t="s">
        <v>27</v>
      </c>
      <c r="H35" s="230">
        <v>84</v>
      </c>
      <c r="I35" s="230">
        <v>70</v>
      </c>
      <c r="J35" s="32">
        <f t="shared" si="0"/>
        <v>77</v>
      </c>
      <c r="K35" s="33" t="str">
        <f t="shared" si="1"/>
        <v>KHÁ</v>
      </c>
      <c r="L35" s="401"/>
      <c r="M35" s="357"/>
      <c r="N35" s="356" t="s">
        <v>1531</v>
      </c>
      <c r="O35" s="150" t="s">
        <v>1457</v>
      </c>
    </row>
    <row r="36" spans="1:15" s="35" customFormat="1" ht="19.5" customHeight="1">
      <c r="A36" s="31">
        <f t="shared" si="2"/>
        <v>26</v>
      </c>
      <c r="B36" s="342">
        <v>2120245956</v>
      </c>
      <c r="C36" s="123" t="s">
        <v>990</v>
      </c>
      <c r="D36" s="124" t="s">
        <v>1006</v>
      </c>
      <c r="E36" s="438" t="s">
        <v>1024</v>
      </c>
      <c r="F36" s="126">
        <v>34742</v>
      </c>
      <c r="G36" s="229" t="s">
        <v>28</v>
      </c>
      <c r="H36" s="230">
        <v>70</v>
      </c>
      <c r="I36" s="230">
        <v>72</v>
      </c>
      <c r="J36" s="32">
        <f t="shared" si="0"/>
        <v>71</v>
      </c>
      <c r="K36" s="33" t="str">
        <f t="shared" si="1"/>
        <v>KHÁ</v>
      </c>
      <c r="L36" s="401"/>
      <c r="M36" s="357"/>
      <c r="N36" s="356"/>
      <c r="O36" s="150" t="s">
        <v>1512</v>
      </c>
    </row>
    <row r="37" spans="1:15" s="35" customFormat="1" ht="19.5" customHeight="1">
      <c r="A37" s="31">
        <f t="shared" si="2"/>
        <v>27</v>
      </c>
      <c r="B37" s="342">
        <v>2120253797</v>
      </c>
      <c r="C37" s="123" t="s">
        <v>990</v>
      </c>
      <c r="D37" s="124" t="s">
        <v>1427</v>
      </c>
      <c r="E37" s="438" t="s">
        <v>1120</v>
      </c>
      <c r="F37" s="126">
        <v>35683</v>
      </c>
      <c r="G37" s="229" t="s">
        <v>29</v>
      </c>
      <c r="H37" s="230">
        <v>93</v>
      </c>
      <c r="I37" s="230">
        <v>94</v>
      </c>
      <c r="J37" s="32">
        <f t="shared" si="0"/>
        <v>93.5</v>
      </c>
      <c r="K37" s="33" t="str">
        <f t="shared" si="1"/>
        <v>X SẮC</v>
      </c>
      <c r="L37" s="401"/>
      <c r="M37" s="357"/>
      <c r="N37" s="356"/>
      <c r="O37" s="150" t="s">
        <v>1438</v>
      </c>
    </row>
    <row r="38" spans="1:15" s="35" customFormat="1" ht="19.5" customHeight="1">
      <c r="A38" s="31">
        <f t="shared" si="2"/>
        <v>28</v>
      </c>
      <c r="B38" s="342">
        <v>2120253799</v>
      </c>
      <c r="C38" s="123" t="s">
        <v>987</v>
      </c>
      <c r="D38" s="124" t="s">
        <v>1038</v>
      </c>
      <c r="E38" s="438" t="s">
        <v>1037</v>
      </c>
      <c r="F38" s="126">
        <v>35563</v>
      </c>
      <c r="G38" s="229" t="s">
        <v>27</v>
      </c>
      <c r="H38" s="230">
        <v>90</v>
      </c>
      <c r="I38" s="230">
        <v>83</v>
      </c>
      <c r="J38" s="32">
        <f t="shared" si="0"/>
        <v>86.5</v>
      </c>
      <c r="K38" s="33" t="str">
        <f t="shared" si="1"/>
        <v>TỐT</v>
      </c>
      <c r="L38" s="401"/>
      <c r="M38" s="357"/>
      <c r="N38" s="356"/>
      <c r="O38" s="150" t="s">
        <v>1457</v>
      </c>
    </row>
    <row r="39" spans="1:15" s="35" customFormat="1" ht="19.5" customHeight="1">
      <c r="A39" s="31">
        <f t="shared" si="2"/>
        <v>29</v>
      </c>
      <c r="B39" s="342">
        <v>2120253800</v>
      </c>
      <c r="C39" s="123" t="s">
        <v>999</v>
      </c>
      <c r="D39" s="124" t="s">
        <v>1213</v>
      </c>
      <c r="E39" s="438" t="s">
        <v>1050</v>
      </c>
      <c r="F39" s="126">
        <v>35689</v>
      </c>
      <c r="G39" s="229" t="s">
        <v>27</v>
      </c>
      <c r="H39" s="230">
        <v>87</v>
      </c>
      <c r="I39" s="230">
        <v>86</v>
      </c>
      <c r="J39" s="32">
        <f t="shared" si="0"/>
        <v>86.5</v>
      </c>
      <c r="K39" s="33" t="str">
        <f t="shared" si="1"/>
        <v>TỐT</v>
      </c>
      <c r="L39" s="401"/>
      <c r="M39" s="357"/>
      <c r="N39" s="356"/>
      <c r="O39" s="150" t="s">
        <v>1457</v>
      </c>
    </row>
    <row r="40" spans="1:15" s="35" customFormat="1" ht="19.5" customHeight="1">
      <c r="A40" s="31">
        <f t="shared" si="2"/>
        <v>30</v>
      </c>
      <c r="B40" s="342">
        <v>2120253811</v>
      </c>
      <c r="C40" s="123" t="s">
        <v>985</v>
      </c>
      <c r="D40" s="124" t="s">
        <v>1373</v>
      </c>
      <c r="E40" s="438" t="s">
        <v>1109</v>
      </c>
      <c r="F40" s="126">
        <v>35400</v>
      </c>
      <c r="G40" s="229" t="s">
        <v>29</v>
      </c>
      <c r="H40" s="230">
        <v>85</v>
      </c>
      <c r="I40" s="230">
        <v>84</v>
      </c>
      <c r="J40" s="32">
        <f t="shared" si="0"/>
        <v>84.5</v>
      </c>
      <c r="K40" s="33" t="str">
        <f t="shared" si="1"/>
        <v>TỐT</v>
      </c>
      <c r="L40" s="401"/>
      <c r="M40" s="357"/>
      <c r="N40" s="356"/>
      <c r="O40" s="150" t="s">
        <v>1438</v>
      </c>
    </row>
    <row r="41" spans="1:15" s="35" customFormat="1" ht="19.5" customHeight="1">
      <c r="A41" s="31">
        <f t="shared" si="2"/>
        <v>31</v>
      </c>
      <c r="B41" s="342">
        <v>2120253822</v>
      </c>
      <c r="C41" s="123" t="s">
        <v>990</v>
      </c>
      <c r="D41" s="124" t="s">
        <v>1099</v>
      </c>
      <c r="E41" s="438" t="s">
        <v>1021</v>
      </c>
      <c r="F41" s="126">
        <v>35602</v>
      </c>
      <c r="G41" s="229" t="s">
        <v>29</v>
      </c>
      <c r="H41" s="230">
        <v>83</v>
      </c>
      <c r="I41" s="230">
        <v>77</v>
      </c>
      <c r="J41" s="32">
        <f t="shared" si="0"/>
        <v>80</v>
      </c>
      <c r="K41" s="33" t="str">
        <f t="shared" si="1"/>
        <v>TỐT</v>
      </c>
      <c r="L41" s="401"/>
      <c r="M41" s="357"/>
      <c r="N41" s="356"/>
      <c r="O41" s="150" t="s">
        <v>1438</v>
      </c>
    </row>
    <row r="42" spans="1:15" s="35" customFormat="1" ht="19.5" customHeight="1">
      <c r="A42" s="31">
        <f t="shared" si="2"/>
        <v>32</v>
      </c>
      <c r="B42" s="342">
        <v>2120253832</v>
      </c>
      <c r="C42" s="123" t="s">
        <v>1019</v>
      </c>
      <c r="D42" s="124" t="s">
        <v>1222</v>
      </c>
      <c r="E42" s="438" t="s">
        <v>1073</v>
      </c>
      <c r="F42" s="126">
        <v>35686</v>
      </c>
      <c r="G42" s="229" t="s">
        <v>28</v>
      </c>
      <c r="H42" s="230">
        <v>80</v>
      </c>
      <c r="I42" s="230">
        <v>80</v>
      </c>
      <c r="J42" s="32">
        <f t="shared" si="0"/>
        <v>80</v>
      </c>
      <c r="K42" s="33" t="str">
        <f t="shared" si="1"/>
        <v>TỐT</v>
      </c>
      <c r="L42" s="401"/>
      <c r="M42" s="357"/>
      <c r="N42" s="356"/>
      <c r="O42" s="150" t="s">
        <v>1512</v>
      </c>
    </row>
    <row r="43" spans="1:15" s="35" customFormat="1" ht="19.5" customHeight="1">
      <c r="A43" s="31">
        <f t="shared" si="2"/>
        <v>33</v>
      </c>
      <c r="B43" s="342">
        <v>2120253833</v>
      </c>
      <c r="C43" s="123" t="s">
        <v>1019</v>
      </c>
      <c r="D43" s="124" t="s">
        <v>1043</v>
      </c>
      <c r="E43" s="438" t="s">
        <v>1049</v>
      </c>
      <c r="F43" s="126">
        <v>35738</v>
      </c>
      <c r="G43" s="229" t="s">
        <v>29</v>
      </c>
      <c r="H43" s="230">
        <v>85</v>
      </c>
      <c r="I43" s="230">
        <v>82</v>
      </c>
      <c r="J43" s="32">
        <f t="shared" ref="J43:J74" si="3">(H43+I43)/2</f>
        <v>83.5</v>
      </c>
      <c r="K43" s="33" t="str">
        <f t="shared" ref="K43:K74" si="4">IF(J43&gt;=90,"X SẮC",IF(J43&gt;=80,"TỐT",IF(J43&gt;=65,"KHÁ",IF(J43&gt;=50,"T. BÌNH",IF(J43&gt;=35,"YẾU","KÉM")))))</f>
        <v>TỐT</v>
      </c>
      <c r="L43" s="401"/>
      <c r="M43" s="357"/>
      <c r="N43" s="356"/>
      <c r="O43" s="150" t="s">
        <v>1438</v>
      </c>
    </row>
    <row r="44" spans="1:15" s="35" customFormat="1" ht="19.5" customHeight="1">
      <c r="A44" s="31">
        <f t="shared" si="2"/>
        <v>34</v>
      </c>
      <c r="B44" s="342">
        <v>2120253834</v>
      </c>
      <c r="C44" s="123" t="s">
        <v>979</v>
      </c>
      <c r="D44" s="124" t="s">
        <v>991</v>
      </c>
      <c r="E44" s="438" t="s">
        <v>1091</v>
      </c>
      <c r="F44" s="126">
        <v>35657</v>
      </c>
      <c r="G44" s="229" t="s">
        <v>29</v>
      </c>
      <c r="H44" s="230">
        <v>90</v>
      </c>
      <c r="I44" s="230">
        <v>87</v>
      </c>
      <c r="J44" s="32">
        <f t="shared" si="3"/>
        <v>88.5</v>
      </c>
      <c r="K44" s="33" t="str">
        <f t="shared" si="4"/>
        <v>TỐT</v>
      </c>
      <c r="L44" s="401"/>
      <c r="M44" s="357"/>
      <c r="N44" s="356"/>
      <c r="O44" s="150" t="s">
        <v>1438</v>
      </c>
    </row>
    <row r="45" spans="1:15" s="35" customFormat="1" ht="19.5" customHeight="1">
      <c r="A45" s="31">
        <f t="shared" si="2"/>
        <v>35</v>
      </c>
      <c r="B45" s="342">
        <v>2120253840</v>
      </c>
      <c r="C45" s="123" t="s">
        <v>979</v>
      </c>
      <c r="D45" s="124" t="s">
        <v>1014</v>
      </c>
      <c r="E45" s="438" t="s">
        <v>1260</v>
      </c>
      <c r="F45" s="126">
        <v>35705</v>
      </c>
      <c r="G45" s="229" t="s">
        <v>29</v>
      </c>
      <c r="H45" s="230">
        <v>85</v>
      </c>
      <c r="I45" s="230">
        <v>84</v>
      </c>
      <c r="J45" s="32">
        <f t="shared" si="3"/>
        <v>84.5</v>
      </c>
      <c r="K45" s="33" t="str">
        <f t="shared" si="4"/>
        <v>TỐT</v>
      </c>
      <c r="L45" s="401"/>
      <c r="M45" s="357"/>
      <c r="N45" s="356"/>
      <c r="O45" s="150" t="s">
        <v>1438</v>
      </c>
    </row>
    <row r="46" spans="1:15" s="35" customFormat="1" ht="19.5" customHeight="1">
      <c r="A46" s="31">
        <f t="shared" si="2"/>
        <v>36</v>
      </c>
      <c r="B46" s="342">
        <v>2120253844</v>
      </c>
      <c r="C46" s="123" t="s">
        <v>1480</v>
      </c>
      <c r="D46" s="124" t="s">
        <v>1078</v>
      </c>
      <c r="E46" s="438" t="s">
        <v>1076</v>
      </c>
      <c r="F46" s="126">
        <v>35579</v>
      </c>
      <c r="G46" s="229" t="s">
        <v>28</v>
      </c>
      <c r="H46" s="230">
        <v>87</v>
      </c>
      <c r="I46" s="230">
        <v>90</v>
      </c>
      <c r="J46" s="32">
        <f t="shared" si="3"/>
        <v>88.5</v>
      </c>
      <c r="K46" s="33" t="str">
        <f t="shared" si="4"/>
        <v>TỐT</v>
      </c>
      <c r="L46" s="401"/>
      <c r="M46" s="357"/>
      <c r="N46" s="356"/>
      <c r="O46" s="150" t="s">
        <v>1512</v>
      </c>
    </row>
    <row r="47" spans="1:15" s="35" customFormat="1" ht="19.5" customHeight="1">
      <c r="A47" s="31">
        <f t="shared" si="2"/>
        <v>37</v>
      </c>
      <c r="B47" s="342">
        <v>2120253845</v>
      </c>
      <c r="C47" s="123" t="s">
        <v>987</v>
      </c>
      <c r="D47" s="124" t="s">
        <v>1484</v>
      </c>
      <c r="E47" s="438" t="s">
        <v>1183</v>
      </c>
      <c r="F47" s="126">
        <v>35640</v>
      </c>
      <c r="G47" s="229" t="s">
        <v>28</v>
      </c>
      <c r="H47" s="230">
        <v>87</v>
      </c>
      <c r="I47" s="230">
        <v>87</v>
      </c>
      <c r="J47" s="32">
        <f t="shared" si="3"/>
        <v>87</v>
      </c>
      <c r="K47" s="33" t="str">
        <f t="shared" si="4"/>
        <v>TỐT</v>
      </c>
      <c r="L47" s="401"/>
      <c r="M47" s="357"/>
      <c r="N47" s="356"/>
      <c r="O47" s="150" t="s">
        <v>1512</v>
      </c>
    </row>
    <row r="48" spans="1:15" s="35" customFormat="1" ht="19.5" customHeight="1">
      <c r="A48" s="31">
        <f t="shared" si="2"/>
        <v>38</v>
      </c>
      <c r="B48" s="342">
        <v>2120253848</v>
      </c>
      <c r="C48" s="123" t="s">
        <v>1019</v>
      </c>
      <c r="D48" s="124" t="s">
        <v>1212</v>
      </c>
      <c r="E48" s="438" t="s">
        <v>1104</v>
      </c>
      <c r="F48" s="126">
        <v>35677</v>
      </c>
      <c r="G48" s="229" t="s">
        <v>27</v>
      </c>
      <c r="H48" s="230">
        <v>91</v>
      </c>
      <c r="I48" s="230">
        <v>95</v>
      </c>
      <c r="J48" s="32">
        <f t="shared" si="3"/>
        <v>93</v>
      </c>
      <c r="K48" s="33" t="str">
        <f t="shared" si="4"/>
        <v>X SẮC</v>
      </c>
      <c r="L48" s="401"/>
      <c r="M48" s="357"/>
      <c r="N48" s="356"/>
      <c r="O48" s="150" t="s">
        <v>1457</v>
      </c>
    </row>
    <row r="49" spans="1:23" s="35" customFormat="1" ht="19.5" customHeight="1">
      <c r="A49" s="31">
        <f t="shared" si="2"/>
        <v>39</v>
      </c>
      <c r="B49" s="342">
        <v>2120253853</v>
      </c>
      <c r="C49" s="123" t="s">
        <v>1019</v>
      </c>
      <c r="D49" s="124" t="s">
        <v>986</v>
      </c>
      <c r="E49" s="438" t="s">
        <v>1040</v>
      </c>
      <c r="F49" s="126">
        <v>35682</v>
      </c>
      <c r="G49" s="229" t="s">
        <v>27</v>
      </c>
      <c r="H49" s="230">
        <v>81</v>
      </c>
      <c r="I49" s="230">
        <v>88</v>
      </c>
      <c r="J49" s="32">
        <f t="shared" si="3"/>
        <v>84.5</v>
      </c>
      <c r="K49" s="33" t="str">
        <f t="shared" si="4"/>
        <v>TỐT</v>
      </c>
      <c r="L49" s="401"/>
      <c r="M49" s="357"/>
      <c r="N49" s="356"/>
      <c r="O49" s="150" t="s">
        <v>1457</v>
      </c>
    </row>
    <row r="50" spans="1:23" s="35" customFormat="1" ht="19.5" customHeight="1">
      <c r="A50" s="31">
        <f t="shared" si="2"/>
        <v>40</v>
      </c>
      <c r="B50" s="342">
        <v>2120253854</v>
      </c>
      <c r="C50" s="123" t="s">
        <v>1426</v>
      </c>
      <c r="D50" s="124" t="s">
        <v>1047</v>
      </c>
      <c r="E50" s="438" t="s">
        <v>1045</v>
      </c>
      <c r="F50" s="126">
        <v>35630</v>
      </c>
      <c r="G50" s="229" t="s">
        <v>29</v>
      </c>
      <c r="H50" s="230">
        <v>90</v>
      </c>
      <c r="I50" s="230">
        <v>90</v>
      </c>
      <c r="J50" s="32">
        <f t="shared" si="3"/>
        <v>90</v>
      </c>
      <c r="K50" s="33" t="str">
        <f t="shared" si="4"/>
        <v>X SẮC</v>
      </c>
      <c r="L50" s="401"/>
      <c r="M50" s="357"/>
      <c r="N50" s="356"/>
      <c r="O50" s="150" t="s">
        <v>1438</v>
      </c>
    </row>
    <row r="51" spans="1:23" s="35" customFormat="1" ht="19.5" customHeight="1">
      <c r="A51" s="31">
        <f t="shared" si="2"/>
        <v>41</v>
      </c>
      <c r="B51" s="342">
        <v>2120253856</v>
      </c>
      <c r="C51" s="123" t="s">
        <v>987</v>
      </c>
      <c r="D51" s="124" t="s">
        <v>1431</v>
      </c>
      <c r="E51" s="438" t="s">
        <v>1018</v>
      </c>
      <c r="F51" s="126">
        <v>35663</v>
      </c>
      <c r="G51" s="229" t="s">
        <v>29</v>
      </c>
      <c r="H51" s="230">
        <v>85</v>
      </c>
      <c r="I51" s="230">
        <v>82</v>
      </c>
      <c r="J51" s="32">
        <f t="shared" si="3"/>
        <v>83.5</v>
      </c>
      <c r="K51" s="33" t="str">
        <f t="shared" si="4"/>
        <v>TỐT</v>
      </c>
      <c r="L51" s="401"/>
      <c r="M51" s="357"/>
      <c r="N51" s="356"/>
      <c r="O51" s="150" t="s">
        <v>1438</v>
      </c>
    </row>
    <row r="52" spans="1:23" s="35" customFormat="1" ht="19.5" customHeight="1">
      <c r="A52" s="31">
        <f t="shared" si="2"/>
        <v>42</v>
      </c>
      <c r="B52" s="342">
        <v>2120253857</v>
      </c>
      <c r="C52" s="123" t="s">
        <v>987</v>
      </c>
      <c r="D52" s="124" t="s">
        <v>1011</v>
      </c>
      <c r="E52" s="438" t="s">
        <v>1103</v>
      </c>
      <c r="F52" s="126">
        <v>35578</v>
      </c>
      <c r="G52" s="229" t="s">
        <v>27</v>
      </c>
      <c r="H52" s="230">
        <v>90</v>
      </c>
      <c r="I52" s="230">
        <v>97</v>
      </c>
      <c r="J52" s="32">
        <f t="shared" si="3"/>
        <v>93.5</v>
      </c>
      <c r="K52" s="33" t="str">
        <f t="shared" si="4"/>
        <v>X SẮC</v>
      </c>
      <c r="L52" s="401"/>
      <c r="M52" s="357"/>
      <c r="N52" s="356"/>
      <c r="O52" s="150" t="s">
        <v>1457</v>
      </c>
    </row>
    <row r="53" spans="1:23" s="38" customFormat="1" ht="19.5" customHeight="1">
      <c r="A53" s="31">
        <f t="shared" si="2"/>
        <v>43</v>
      </c>
      <c r="B53" s="342">
        <v>2120253862</v>
      </c>
      <c r="C53" s="123" t="s">
        <v>1032</v>
      </c>
      <c r="D53" s="124" t="s">
        <v>1430</v>
      </c>
      <c r="E53" s="438" t="s">
        <v>1037</v>
      </c>
      <c r="F53" s="126">
        <v>35649</v>
      </c>
      <c r="G53" s="229" t="s">
        <v>28</v>
      </c>
      <c r="H53" s="230">
        <v>86</v>
      </c>
      <c r="I53" s="230">
        <v>88</v>
      </c>
      <c r="J53" s="32">
        <f t="shared" si="3"/>
        <v>87</v>
      </c>
      <c r="K53" s="33" t="str">
        <f t="shared" si="4"/>
        <v>TỐT</v>
      </c>
      <c r="L53" s="401"/>
      <c r="M53" s="357"/>
      <c r="N53" s="356"/>
      <c r="O53" s="150" t="s">
        <v>1512</v>
      </c>
      <c r="P53" s="35"/>
      <c r="Q53" s="35"/>
      <c r="R53" s="35"/>
      <c r="S53" s="35"/>
      <c r="T53" s="35"/>
      <c r="U53" s="35"/>
      <c r="V53" s="35"/>
      <c r="W53" s="35"/>
    </row>
    <row r="54" spans="1:23" s="35" customFormat="1" ht="19.5" customHeight="1">
      <c r="A54" s="31">
        <f t="shared" si="2"/>
        <v>44</v>
      </c>
      <c r="B54" s="342">
        <v>2120253863</v>
      </c>
      <c r="C54" s="123" t="s">
        <v>1440</v>
      </c>
      <c r="D54" s="124" t="s">
        <v>1128</v>
      </c>
      <c r="E54" s="438" t="s">
        <v>1228</v>
      </c>
      <c r="F54" s="126">
        <v>35742</v>
      </c>
      <c r="G54" s="229" t="s">
        <v>27</v>
      </c>
      <c r="H54" s="230">
        <v>90</v>
      </c>
      <c r="I54" s="230">
        <v>87</v>
      </c>
      <c r="J54" s="32">
        <f t="shared" si="3"/>
        <v>88.5</v>
      </c>
      <c r="K54" s="33" t="str">
        <f t="shared" si="4"/>
        <v>TỐT</v>
      </c>
      <c r="L54" s="401"/>
      <c r="M54" s="357"/>
      <c r="N54" s="356"/>
      <c r="O54" s="150" t="s">
        <v>1457</v>
      </c>
    </row>
    <row r="55" spans="1:23" s="35" customFormat="1" ht="19.5" customHeight="1">
      <c r="A55" s="31">
        <f t="shared" si="2"/>
        <v>45</v>
      </c>
      <c r="B55" s="342">
        <v>2120253865</v>
      </c>
      <c r="C55" s="123" t="s">
        <v>1019</v>
      </c>
      <c r="D55" s="124" t="s">
        <v>1008</v>
      </c>
      <c r="E55" s="438" t="s">
        <v>1216</v>
      </c>
      <c r="F55" s="126">
        <v>35484</v>
      </c>
      <c r="G55" s="229" t="s">
        <v>29</v>
      </c>
      <c r="H55" s="230">
        <v>85</v>
      </c>
      <c r="I55" s="230">
        <v>84</v>
      </c>
      <c r="J55" s="32">
        <f t="shared" si="3"/>
        <v>84.5</v>
      </c>
      <c r="K55" s="33" t="str">
        <f t="shared" si="4"/>
        <v>TỐT</v>
      </c>
      <c r="L55" s="401"/>
      <c r="M55" s="357"/>
      <c r="N55" s="356"/>
      <c r="O55" s="150" t="s">
        <v>1438</v>
      </c>
    </row>
    <row r="56" spans="1:23" s="35" customFormat="1" ht="19.5" customHeight="1">
      <c r="A56" s="31">
        <f t="shared" si="2"/>
        <v>46</v>
      </c>
      <c r="B56" s="342">
        <v>2120253866</v>
      </c>
      <c r="C56" s="123" t="s">
        <v>993</v>
      </c>
      <c r="D56" s="124" t="s">
        <v>1108</v>
      </c>
      <c r="E56" s="438" t="s">
        <v>1163</v>
      </c>
      <c r="F56" s="126">
        <v>35627</v>
      </c>
      <c r="G56" s="229" t="s">
        <v>28</v>
      </c>
      <c r="H56" s="230">
        <v>84</v>
      </c>
      <c r="I56" s="230">
        <v>87</v>
      </c>
      <c r="J56" s="32">
        <f t="shared" si="3"/>
        <v>85.5</v>
      </c>
      <c r="K56" s="33" t="str">
        <f t="shared" si="4"/>
        <v>TỐT</v>
      </c>
      <c r="L56" s="401"/>
      <c r="M56" s="357"/>
      <c r="N56" s="356"/>
      <c r="O56" s="150" t="s">
        <v>1512</v>
      </c>
    </row>
    <row r="57" spans="1:23" s="35" customFormat="1" ht="19.5" customHeight="1">
      <c r="A57" s="31">
        <f t="shared" si="2"/>
        <v>47</v>
      </c>
      <c r="B57" s="343">
        <v>2120253867</v>
      </c>
      <c r="C57" s="123" t="s">
        <v>1032</v>
      </c>
      <c r="D57" s="124" t="s">
        <v>1048</v>
      </c>
      <c r="E57" s="439" t="s">
        <v>1158</v>
      </c>
      <c r="F57" s="134">
        <v>35625</v>
      </c>
      <c r="G57" s="470" t="s">
        <v>27</v>
      </c>
      <c r="H57" s="141">
        <v>0</v>
      </c>
      <c r="I57" s="141">
        <v>0</v>
      </c>
      <c r="J57" s="36">
        <f t="shared" si="3"/>
        <v>0</v>
      </c>
      <c r="K57" s="37" t="str">
        <f t="shared" si="4"/>
        <v>KÉM</v>
      </c>
      <c r="L57" s="406" t="s">
        <v>1653</v>
      </c>
      <c r="M57" s="366" t="s">
        <v>1144</v>
      </c>
      <c r="N57" s="358" t="s">
        <v>1538</v>
      </c>
      <c r="O57" s="155" t="s">
        <v>1457</v>
      </c>
      <c r="P57" s="38"/>
      <c r="Q57" s="38"/>
      <c r="R57" s="38"/>
      <c r="S57" s="38"/>
      <c r="T57" s="38"/>
      <c r="U57" s="38"/>
      <c r="V57" s="38"/>
      <c r="W57" s="38"/>
    </row>
    <row r="58" spans="1:23" s="35" customFormat="1" ht="19.5" customHeight="1">
      <c r="A58" s="31">
        <f t="shared" si="2"/>
        <v>48</v>
      </c>
      <c r="B58" s="342">
        <v>2120253870</v>
      </c>
      <c r="C58" s="123" t="s">
        <v>1092</v>
      </c>
      <c r="D58" s="124" t="s">
        <v>1485</v>
      </c>
      <c r="E58" s="438" t="s">
        <v>1098</v>
      </c>
      <c r="F58" s="126">
        <v>35725</v>
      </c>
      <c r="G58" s="229" t="s">
        <v>28</v>
      </c>
      <c r="H58" s="230">
        <v>86</v>
      </c>
      <c r="I58" s="230">
        <v>86</v>
      </c>
      <c r="J58" s="32">
        <f t="shared" si="3"/>
        <v>86</v>
      </c>
      <c r="K58" s="33" t="str">
        <f t="shared" si="4"/>
        <v>TỐT</v>
      </c>
      <c r="L58" s="401"/>
      <c r="M58" s="357"/>
      <c r="N58" s="356"/>
      <c r="O58" s="150" t="s">
        <v>1512</v>
      </c>
    </row>
    <row r="59" spans="1:23" s="35" customFormat="1" ht="19.5" customHeight="1">
      <c r="A59" s="31">
        <f t="shared" si="2"/>
        <v>49</v>
      </c>
      <c r="B59" s="342">
        <v>2120253890</v>
      </c>
      <c r="C59" s="123" t="s">
        <v>1032</v>
      </c>
      <c r="D59" s="124" t="s">
        <v>1238</v>
      </c>
      <c r="E59" s="438" t="s">
        <v>1045</v>
      </c>
      <c r="F59" s="126">
        <v>35458</v>
      </c>
      <c r="G59" s="229" t="s">
        <v>28</v>
      </c>
      <c r="H59" s="230">
        <v>82</v>
      </c>
      <c r="I59" s="230">
        <v>85</v>
      </c>
      <c r="J59" s="32">
        <f t="shared" si="3"/>
        <v>83.5</v>
      </c>
      <c r="K59" s="33" t="str">
        <f t="shared" si="4"/>
        <v>TỐT</v>
      </c>
      <c r="L59" s="401"/>
      <c r="M59" s="357"/>
      <c r="N59" s="356"/>
      <c r="O59" s="150" t="s">
        <v>1512</v>
      </c>
    </row>
    <row r="60" spans="1:23" s="35" customFormat="1" ht="19.5" customHeight="1">
      <c r="A60" s="31">
        <f t="shared" si="2"/>
        <v>50</v>
      </c>
      <c r="B60" s="342">
        <v>2120253892</v>
      </c>
      <c r="C60" s="123" t="s">
        <v>979</v>
      </c>
      <c r="D60" s="124" t="s">
        <v>1011</v>
      </c>
      <c r="E60" s="438" t="s">
        <v>1059</v>
      </c>
      <c r="F60" s="126">
        <v>35466</v>
      </c>
      <c r="G60" s="229" t="s">
        <v>29</v>
      </c>
      <c r="H60" s="230">
        <v>84</v>
      </c>
      <c r="I60" s="230">
        <v>80</v>
      </c>
      <c r="J60" s="32">
        <f t="shared" si="3"/>
        <v>82</v>
      </c>
      <c r="K60" s="33" t="str">
        <f t="shared" si="4"/>
        <v>TỐT</v>
      </c>
      <c r="L60" s="401"/>
      <c r="M60" s="357"/>
      <c r="N60" s="356"/>
      <c r="O60" s="150" t="s">
        <v>1438</v>
      </c>
    </row>
    <row r="61" spans="1:23" s="35" customFormat="1" ht="19.5" customHeight="1">
      <c r="A61" s="31">
        <f t="shared" si="2"/>
        <v>51</v>
      </c>
      <c r="B61" s="342">
        <v>2120253894</v>
      </c>
      <c r="C61" s="123" t="s">
        <v>990</v>
      </c>
      <c r="D61" s="124" t="s">
        <v>986</v>
      </c>
      <c r="E61" s="438" t="s">
        <v>1133</v>
      </c>
      <c r="F61" s="126">
        <v>35704</v>
      </c>
      <c r="G61" s="229" t="s">
        <v>27</v>
      </c>
      <c r="H61" s="230">
        <v>83</v>
      </c>
      <c r="I61" s="230">
        <v>80</v>
      </c>
      <c r="J61" s="32">
        <f t="shared" si="3"/>
        <v>81.5</v>
      </c>
      <c r="K61" s="33" t="str">
        <f t="shared" si="4"/>
        <v>TỐT</v>
      </c>
      <c r="L61" s="401"/>
      <c r="M61" s="357"/>
      <c r="N61" s="356"/>
      <c r="O61" s="150" t="s">
        <v>1457</v>
      </c>
    </row>
    <row r="62" spans="1:23" s="35" customFormat="1" ht="19.5" customHeight="1">
      <c r="A62" s="31">
        <f t="shared" si="2"/>
        <v>52</v>
      </c>
      <c r="B62" s="342">
        <v>2120253901</v>
      </c>
      <c r="C62" s="123" t="s">
        <v>997</v>
      </c>
      <c r="D62" s="124" t="s">
        <v>1030</v>
      </c>
      <c r="E62" s="438" t="s">
        <v>1056</v>
      </c>
      <c r="F62" s="126">
        <v>35304</v>
      </c>
      <c r="G62" s="229" t="s">
        <v>29</v>
      </c>
      <c r="H62" s="230">
        <v>90</v>
      </c>
      <c r="I62" s="230">
        <v>87</v>
      </c>
      <c r="J62" s="32">
        <f t="shared" si="3"/>
        <v>88.5</v>
      </c>
      <c r="K62" s="33" t="str">
        <f t="shared" si="4"/>
        <v>TỐT</v>
      </c>
      <c r="L62" s="401"/>
      <c r="M62" s="357"/>
      <c r="N62" s="356"/>
      <c r="O62" s="150" t="s">
        <v>1438</v>
      </c>
    </row>
    <row r="63" spans="1:23" s="35" customFormat="1" ht="19.5" customHeight="1">
      <c r="A63" s="31">
        <f t="shared" si="2"/>
        <v>53</v>
      </c>
      <c r="B63" s="342">
        <v>2120256015</v>
      </c>
      <c r="C63" s="123" t="s">
        <v>1030</v>
      </c>
      <c r="D63" s="124" t="s">
        <v>1011</v>
      </c>
      <c r="E63" s="438" t="s">
        <v>1488</v>
      </c>
      <c r="F63" s="126">
        <v>35583</v>
      </c>
      <c r="G63" s="229" t="s">
        <v>28</v>
      </c>
      <c r="H63" s="230">
        <v>81</v>
      </c>
      <c r="I63" s="230">
        <v>85</v>
      </c>
      <c r="J63" s="32">
        <f t="shared" si="3"/>
        <v>83</v>
      </c>
      <c r="K63" s="33" t="str">
        <f t="shared" si="4"/>
        <v>TỐT</v>
      </c>
      <c r="L63" s="401"/>
      <c r="M63" s="357"/>
      <c r="N63" s="356"/>
      <c r="O63" s="150" t="s">
        <v>1512</v>
      </c>
    </row>
    <row r="64" spans="1:23" s="35" customFormat="1" ht="19.5" customHeight="1">
      <c r="A64" s="31">
        <f t="shared" si="2"/>
        <v>54</v>
      </c>
      <c r="B64" s="342">
        <v>2120256034</v>
      </c>
      <c r="C64" s="123" t="s">
        <v>1019</v>
      </c>
      <c r="D64" s="124" t="s">
        <v>1074</v>
      </c>
      <c r="E64" s="438" t="s">
        <v>1073</v>
      </c>
      <c r="F64" s="126">
        <v>34990</v>
      </c>
      <c r="G64" s="229" t="s">
        <v>27</v>
      </c>
      <c r="H64" s="230">
        <v>82</v>
      </c>
      <c r="I64" s="230">
        <v>84</v>
      </c>
      <c r="J64" s="32">
        <f t="shared" si="3"/>
        <v>83</v>
      </c>
      <c r="K64" s="33" t="str">
        <f t="shared" si="4"/>
        <v>TỐT</v>
      </c>
      <c r="L64" s="401"/>
      <c r="M64" s="357"/>
      <c r="N64" s="356"/>
      <c r="O64" s="150" t="s">
        <v>1457</v>
      </c>
    </row>
    <row r="65" spans="1:23" s="35" customFormat="1" ht="19.5" customHeight="1">
      <c r="A65" s="31">
        <f t="shared" si="2"/>
        <v>55</v>
      </c>
      <c r="B65" s="342">
        <v>2120256659</v>
      </c>
      <c r="C65" s="123" t="s">
        <v>999</v>
      </c>
      <c r="D65" s="124" t="s">
        <v>1011</v>
      </c>
      <c r="E65" s="438" t="s">
        <v>1170</v>
      </c>
      <c r="F65" s="126">
        <v>35621</v>
      </c>
      <c r="G65" s="229" t="s">
        <v>29</v>
      </c>
      <c r="H65" s="230">
        <v>85</v>
      </c>
      <c r="I65" s="230">
        <v>82</v>
      </c>
      <c r="J65" s="32">
        <f t="shared" si="3"/>
        <v>83.5</v>
      </c>
      <c r="K65" s="33" t="str">
        <f t="shared" si="4"/>
        <v>TỐT</v>
      </c>
      <c r="L65" s="401"/>
      <c r="M65" s="357"/>
      <c r="N65" s="356"/>
      <c r="O65" s="150" t="s">
        <v>1438</v>
      </c>
    </row>
    <row r="66" spans="1:23" s="35" customFormat="1" ht="19.5" customHeight="1">
      <c r="A66" s="31">
        <f t="shared" si="2"/>
        <v>56</v>
      </c>
      <c r="B66" s="342">
        <v>2120256727</v>
      </c>
      <c r="C66" s="123" t="s">
        <v>979</v>
      </c>
      <c r="D66" s="124" t="s">
        <v>1038</v>
      </c>
      <c r="E66" s="438" t="s">
        <v>1091</v>
      </c>
      <c r="F66" s="126">
        <v>35683</v>
      </c>
      <c r="G66" s="229" t="s">
        <v>28</v>
      </c>
      <c r="H66" s="230">
        <v>83</v>
      </c>
      <c r="I66" s="230">
        <v>88</v>
      </c>
      <c r="J66" s="32">
        <f t="shared" si="3"/>
        <v>85.5</v>
      </c>
      <c r="K66" s="33" t="str">
        <f t="shared" si="4"/>
        <v>TỐT</v>
      </c>
      <c r="L66" s="401"/>
      <c r="M66" s="357"/>
      <c r="N66" s="356"/>
      <c r="O66" s="150" t="s">
        <v>1512</v>
      </c>
    </row>
    <row r="67" spans="1:23" s="35" customFormat="1" ht="19.5" customHeight="1">
      <c r="A67" s="31">
        <f t="shared" si="2"/>
        <v>57</v>
      </c>
      <c r="B67" s="342">
        <v>2120256849</v>
      </c>
      <c r="C67" s="123" t="s">
        <v>990</v>
      </c>
      <c r="D67" s="124" t="s">
        <v>1378</v>
      </c>
      <c r="E67" s="438" t="s">
        <v>1447</v>
      </c>
      <c r="F67" s="126">
        <v>35638</v>
      </c>
      <c r="G67" s="229" t="s">
        <v>27</v>
      </c>
      <c r="H67" s="230">
        <v>85</v>
      </c>
      <c r="I67" s="230">
        <v>83</v>
      </c>
      <c r="J67" s="32">
        <f t="shared" si="3"/>
        <v>84</v>
      </c>
      <c r="K67" s="33" t="str">
        <f t="shared" si="4"/>
        <v>TỐT</v>
      </c>
      <c r="L67" s="401"/>
      <c r="M67" s="357"/>
      <c r="N67" s="356"/>
      <c r="O67" s="150" t="s">
        <v>1457</v>
      </c>
    </row>
    <row r="68" spans="1:23" s="35" customFormat="1" ht="19.5" customHeight="1">
      <c r="A68" s="31">
        <f t="shared" si="2"/>
        <v>58</v>
      </c>
      <c r="B68" s="343">
        <v>2120257133</v>
      </c>
      <c r="C68" s="123" t="s">
        <v>1264</v>
      </c>
      <c r="D68" s="124" t="s">
        <v>1238</v>
      </c>
      <c r="E68" s="439" t="s">
        <v>1045</v>
      </c>
      <c r="F68" s="134">
        <v>35516</v>
      </c>
      <c r="G68" s="470" t="s">
        <v>27</v>
      </c>
      <c r="H68" s="141">
        <v>0</v>
      </c>
      <c r="I68" s="141">
        <v>0</v>
      </c>
      <c r="J68" s="36">
        <f t="shared" si="3"/>
        <v>0</v>
      </c>
      <c r="K68" s="37" t="str">
        <f t="shared" si="4"/>
        <v>KÉM</v>
      </c>
      <c r="L68" s="402" t="s">
        <v>1675</v>
      </c>
      <c r="M68" s="366" t="s">
        <v>1144</v>
      </c>
      <c r="N68" s="358" t="s">
        <v>1536</v>
      </c>
      <c r="O68" s="155" t="s">
        <v>1457</v>
      </c>
      <c r="P68" s="38"/>
      <c r="Q68" s="38"/>
      <c r="R68" s="38"/>
      <c r="S68" s="38"/>
      <c r="T68" s="38"/>
      <c r="U68" s="38"/>
      <c r="V68" s="38"/>
      <c r="W68" s="38"/>
    </row>
    <row r="69" spans="1:23" s="35" customFormat="1" ht="19.5" customHeight="1">
      <c r="A69" s="31">
        <f t="shared" si="2"/>
        <v>59</v>
      </c>
      <c r="B69" s="342">
        <v>2120257244</v>
      </c>
      <c r="C69" s="123" t="s">
        <v>987</v>
      </c>
      <c r="D69" s="124" t="s">
        <v>991</v>
      </c>
      <c r="E69" s="438" t="s">
        <v>1067</v>
      </c>
      <c r="F69" s="126">
        <v>35605</v>
      </c>
      <c r="G69" s="229" t="s">
        <v>27</v>
      </c>
      <c r="H69" s="230">
        <v>87</v>
      </c>
      <c r="I69" s="230">
        <v>87</v>
      </c>
      <c r="J69" s="32">
        <f t="shared" si="3"/>
        <v>87</v>
      </c>
      <c r="K69" s="33" t="str">
        <f t="shared" si="4"/>
        <v>TỐT</v>
      </c>
      <c r="L69" s="401"/>
      <c r="M69" s="357"/>
      <c r="N69" s="356"/>
      <c r="O69" s="150" t="s">
        <v>1457</v>
      </c>
    </row>
    <row r="70" spans="1:23" s="38" customFormat="1" ht="19.5" customHeight="1">
      <c r="A70" s="31">
        <f t="shared" si="2"/>
        <v>60</v>
      </c>
      <c r="B70" s="342">
        <v>2120257250</v>
      </c>
      <c r="C70" s="123" t="s">
        <v>997</v>
      </c>
      <c r="D70" s="124" t="s">
        <v>1038</v>
      </c>
      <c r="E70" s="438" t="s">
        <v>1021</v>
      </c>
      <c r="F70" s="126">
        <v>35532</v>
      </c>
      <c r="G70" s="229" t="s">
        <v>28</v>
      </c>
      <c r="H70" s="230">
        <v>97</v>
      </c>
      <c r="I70" s="230">
        <v>97</v>
      </c>
      <c r="J70" s="32">
        <f t="shared" si="3"/>
        <v>97</v>
      </c>
      <c r="K70" s="33" t="str">
        <f t="shared" si="4"/>
        <v>X SẮC</v>
      </c>
      <c r="L70" s="401"/>
      <c r="M70" s="357"/>
      <c r="N70" s="356"/>
      <c r="O70" s="150" t="s">
        <v>1512</v>
      </c>
      <c r="P70" s="35"/>
      <c r="Q70" s="35"/>
      <c r="R70" s="35"/>
      <c r="S70" s="35"/>
      <c r="T70" s="35"/>
      <c r="U70" s="35"/>
      <c r="V70" s="35"/>
      <c r="W70" s="35"/>
    </row>
    <row r="71" spans="1:23" s="35" customFormat="1" ht="19.5" customHeight="1">
      <c r="A71" s="31">
        <f t="shared" si="2"/>
        <v>61</v>
      </c>
      <c r="B71" s="342">
        <v>2120257264</v>
      </c>
      <c r="C71" s="123" t="s">
        <v>987</v>
      </c>
      <c r="D71" s="124" t="s">
        <v>991</v>
      </c>
      <c r="E71" s="438" t="s">
        <v>1109</v>
      </c>
      <c r="F71" s="126">
        <v>35369</v>
      </c>
      <c r="G71" s="229" t="s">
        <v>28</v>
      </c>
      <c r="H71" s="230">
        <v>85</v>
      </c>
      <c r="I71" s="230">
        <v>85</v>
      </c>
      <c r="J71" s="32">
        <f t="shared" si="3"/>
        <v>85</v>
      </c>
      <c r="K71" s="33" t="str">
        <f t="shared" si="4"/>
        <v>TỐT</v>
      </c>
      <c r="L71" s="401"/>
      <c r="M71" s="357"/>
      <c r="N71" s="356"/>
      <c r="O71" s="150" t="s">
        <v>1512</v>
      </c>
    </row>
    <row r="72" spans="1:23" s="38" customFormat="1" ht="19.5" customHeight="1">
      <c r="A72" s="31">
        <f t="shared" si="2"/>
        <v>62</v>
      </c>
      <c r="B72" s="342">
        <v>2120257557</v>
      </c>
      <c r="C72" s="123" t="s">
        <v>979</v>
      </c>
      <c r="D72" s="124" t="s">
        <v>1011</v>
      </c>
      <c r="E72" s="438" t="s">
        <v>1380</v>
      </c>
      <c r="F72" s="126">
        <v>35440</v>
      </c>
      <c r="G72" s="229" t="s">
        <v>27</v>
      </c>
      <c r="H72" s="230">
        <v>83</v>
      </c>
      <c r="I72" s="230">
        <v>85</v>
      </c>
      <c r="J72" s="32">
        <f t="shared" si="3"/>
        <v>84</v>
      </c>
      <c r="K72" s="33" t="str">
        <f t="shared" si="4"/>
        <v>TỐT</v>
      </c>
      <c r="L72" s="401"/>
      <c r="M72" s="357"/>
      <c r="N72" s="356"/>
      <c r="O72" s="150" t="s">
        <v>1457</v>
      </c>
      <c r="P72" s="35"/>
      <c r="Q72" s="35"/>
      <c r="R72" s="35"/>
      <c r="S72" s="35"/>
      <c r="T72" s="35"/>
      <c r="U72" s="35"/>
      <c r="V72" s="35"/>
      <c r="W72" s="35"/>
    </row>
    <row r="73" spans="1:23" s="35" customFormat="1" ht="19.5" customHeight="1">
      <c r="A73" s="31">
        <f t="shared" si="2"/>
        <v>63</v>
      </c>
      <c r="B73" s="342">
        <v>2120257558</v>
      </c>
      <c r="C73" s="123" t="s">
        <v>990</v>
      </c>
      <c r="D73" s="124" t="s">
        <v>1043</v>
      </c>
      <c r="E73" s="438" t="s">
        <v>1073</v>
      </c>
      <c r="F73" s="126">
        <v>35708</v>
      </c>
      <c r="G73" s="229" t="s">
        <v>28</v>
      </c>
      <c r="H73" s="230">
        <v>83</v>
      </c>
      <c r="I73" s="230">
        <v>87</v>
      </c>
      <c r="J73" s="32">
        <f t="shared" si="3"/>
        <v>85</v>
      </c>
      <c r="K73" s="33" t="str">
        <f t="shared" si="4"/>
        <v>TỐT</v>
      </c>
      <c r="L73" s="401"/>
      <c r="M73" s="357"/>
      <c r="N73" s="356"/>
      <c r="O73" s="150" t="s">
        <v>1512</v>
      </c>
    </row>
    <row r="74" spans="1:23" s="35" customFormat="1" ht="19.5" customHeight="1">
      <c r="A74" s="31">
        <f t="shared" si="2"/>
        <v>64</v>
      </c>
      <c r="B74" s="342">
        <v>2120257559</v>
      </c>
      <c r="C74" s="123" t="s">
        <v>990</v>
      </c>
      <c r="D74" s="124" t="s">
        <v>1069</v>
      </c>
      <c r="E74" s="438" t="s">
        <v>1037</v>
      </c>
      <c r="F74" s="126">
        <v>35620</v>
      </c>
      <c r="G74" s="229" t="s">
        <v>29</v>
      </c>
      <c r="H74" s="230">
        <v>80</v>
      </c>
      <c r="I74" s="230">
        <v>80</v>
      </c>
      <c r="J74" s="32">
        <f t="shared" si="3"/>
        <v>80</v>
      </c>
      <c r="K74" s="33" t="str">
        <f t="shared" si="4"/>
        <v>TỐT</v>
      </c>
      <c r="L74" s="401"/>
      <c r="M74" s="357"/>
      <c r="N74" s="356"/>
      <c r="O74" s="150" t="s">
        <v>1438</v>
      </c>
    </row>
    <row r="75" spans="1:23" s="35" customFormat="1" ht="19.5" customHeight="1">
      <c r="A75" s="31">
        <f t="shared" ref="A75:A138" si="5">A74+1</f>
        <v>65</v>
      </c>
      <c r="B75" s="342">
        <v>2120257564</v>
      </c>
      <c r="C75" s="123" t="s">
        <v>990</v>
      </c>
      <c r="D75" s="124" t="s">
        <v>1006</v>
      </c>
      <c r="E75" s="438" t="s">
        <v>1007</v>
      </c>
      <c r="F75" s="126">
        <v>35728</v>
      </c>
      <c r="G75" s="229" t="s">
        <v>29</v>
      </c>
      <c r="H75" s="230">
        <v>92</v>
      </c>
      <c r="I75" s="230">
        <v>92</v>
      </c>
      <c r="J75" s="32">
        <f t="shared" ref="J75:J106" si="6">(H75+I75)/2</f>
        <v>92</v>
      </c>
      <c r="K75" s="33" t="str">
        <f t="shared" ref="K75:K106" si="7">IF(J75&gt;=90,"X SẮC",IF(J75&gt;=80,"TỐT",IF(J75&gt;=65,"KHÁ",IF(J75&gt;=50,"T. BÌNH",IF(J75&gt;=35,"YẾU","KÉM")))))</f>
        <v>X SẮC</v>
      </c>
      <c r="L75" s="401"/>
      <c r="M75" s="357"/>
      <c r="N75" s="356"/>
      <c r="O75" s="150" t="s">
        <v>1438</v>
      </c>
    </row>
    <row r="76" spans="1:23" s="35" customFormat="1" ht="19.5" customHeight="1">
      <c r="A76" s="31">
        <f t="shared" si="5"/>
        <v>66</v>
      </c>
      <c r="B76" s="342">
        <v>2120257565</v>
      </c>
      <c r="C76" s="123" t="s">
        <v>990</v>
      </c>
      <c r="D76" s="124" t="s">
        <v>1078</v>
      </c>
      <c r="E76" s="438" t="s">
        <v>1060</v>
      </c>
      <c r="F76" s="126">
        <v>35497</v>
      </c>
      <c r="G76" s="229" t="s">
        <v>27</v>
      </c>
      <c r="H76" s="230">
        <v>83</v>
      </c>
      <c r="I76" s="230">
        <v>82</v>
      </c>
      <c r="J76" s="32">
        <f t="shared" si="6"/>
        <v>82.5</v>
      </c>
      <c r="K76" s="33" t="str">
        <f t="shared" si="7"/>
        <v>TỐT</v>
      </c>
      <c r="L76" s="401"/>
      <c r="M76" s="357"/>
      <c r="N76" s="356"/>
      <c r="O76" s="150" t="s">
        <v>1457</v>
      </c>
    </row>
    <row r="77" spans="1:23" s="35" customFormat="1" ht="19.5" customHeight="1">
      <c r="A77" s="31">
        <f t="shared" si="5"/>
        <v>67</v>
      </c>
      <c r="B77" s="342">
        <v>2120257567</v>
      </c>
      <c r="C77" s="123" t="s">
        <v>987</v>
      </c>
      <c r="D77" s="124" t="s">
        <v>1038</v>
      </c>
      <c r="E77" s="438" t="s">
        <v>1024</v>
      </c>
      <c r="F77" s="126">
        <v>35698</v>
      </c>
      <c r="G77" s="229" t="s">
        <v>28</v>
      </c>
      <c r="H77" s="230">
        <v>83</v>
      </c>
      <c r="I77" s="230">
        <v>85</v>
      </c>
      <c r="J77" s="32">
        <f t="shared" si="6"/>
        <v>84</v>
      </c>
      <c r="K77" s="33" t="str">
        <f t="shared" si="7"/>
        <v>TỐT</v>
      </c>
      <c r="L77" s="401"/>
      <c r="M77" s="357"/>
      <c r="N77" s="356"/>
      <c r="O77" s="150" t="s">
        <v>1512</v>
      </c>
    </row>
    <row r="78" spans="1:23" s="35" customFormat="1" ht="19.5" customHeight="1">
      <c r="A78" s="31">
        <f t="shared" si="5"/>
        <v>68</v>
      </c>
      <c r="B78" s="342">
        <v>2120257723</v>
      </c>
      <c r="C78" s="123" t="s">
        <v>990</v>
      </c>
      <c r="D78" s="124" t="s">
        <v>988</v>
      </c>
      <c r="E78" s="438" t="s">
        <v>1248</v>
      </c>
      <c r="F78" s="126">
        <v>35775</v>
      </c>
      <c r="G78" s="229" t="s">
        <v>28</v>
      </c>
      <c r="H78" s="230">
        <v>99</v>
      </c>
      <c r="I78" s="230">
        <v>98</v>
      </c>
      <c r="J78" s="32">
        <f t="shared" si="6"/>
        <v>98.5</v>
      </c>
      <c r="K78" s="33" t="str">
        <f t="shared" si="7"/>
        <v>X SẮC</v>
      </c>
      <c r="L78" s="401"/>
      <c r="M78" s="357"/>
      <c r="N78" s="356"/>
      <c r="O78" s="150" t="s">
        <v>1512</v>
      </c>
    </row>
    <row r="79" spans="1:23" s="35" customFormat="1" ht="19.5" customHeight="1">
      <c r="A79" s="31">
        <f t="shared" si="5"/>
        <v>69</v>
      </c>
      <c r="B79" s="342">
        <v>2120257724</v>
      </c>
      <c r="C79" s="123" t="s">
        <v>993</v>
      </c>
      <c r="D79" s="124" t="s">
        <v>1203</v>
      </c>
      <c r="E79" s="438" t="s">
        <v>1126</v>
      </c>
      <c r="F79" s="126">
        <v>35587</v>
      </c>
      <c r="G79" s="229" t="s">
        <v>29</v>
      </c>
      <c r="H79" s="230">
        <v>85</v>
      </c>
      <c r="I79" s="230">
        <v>84</v>
      </c>
      <c r="J79" s="32">
        <f t="shared" si="6"/>
        <v>84.5</v>
      </c>
      <c r="K79" s="33" t="str">
        <f t="shared" si="7"/>
        <v>TỐT</v>
      </c>
      <c r="L79" s="401"/>
      <c r="M79" s="357"/>
      <c r="N79" s="356"/>
      <c r="O79" s="150" t="s">
        <v>1438</v>
      </c>
    </row>
    <row r="80" spans="1:23" s="35" customFormat="1" ht="19.5" customHeight="1">
      <c r="A80" s="31">
        <f t="shared" si="5"/>
        <v>70</v>
      </c>
      <c r="B80" s="342">
        <v>2120257730</v>
      </c>
      <c r="C80" s="123" t="s">
        <v>993</v>
      </c>
      <c r="D80" s="124" t="s">
        <v>1035</v>
      </c>
      <c r="E80" s="438" t="s">
        <v>1098</v>
      </c>
      <c r="F80" s="126">
        <v>35712</v>
      </c>
      <c r="G80" s="229" t="s">
        <v>29</v>
      </c>
      <c r="H80" s="230">
        <v>87</v>
      </c>
      <c r="I80" s="230">
        <v>88</v>
      </c>
      <c r="J80" s="32">
        <f t="shared" si="6"/>
        <v>87.5</v>
      </c>
      <c r="K80" s="33" t="str">
        <f t="shared" si="7"/>
        <v>TỐT</v>
      </c>
      <c r="L80" s="401"/>
      <c r="M80" s="357"/>
      <c r="N80" s="356"/>
      <c r="O80" s="150" t="s">
        <v>1438</v>
      </c>
    </row>
    <row r="81" spans="1:15" s="35" customFormat="1" ht="19.5" customHeight="1">
      <c r="A81" s="31">
        <f t="shared" si="5"/>
        <v>71</v>
      </c>
      <c r="B81" s="342">
        <v>2120257734</v>
      </c>
      <c r="C81" s="123" t="s">
        <v>990</v>
      </c>
      <c r="D81" s="124" t="s">
        <v>1001</v>
      </c>
      <c r="E81" s="438" t="s">
        <v>1067</v>
      </c>
      <c r="F81" s="126">
        <v>35066</v>
      </c>
      <c r="G81" s="229" t="s">
        <v>27</v>
      </c>
      <c r="H81" s="230">
        <v>84</v>
      </c>
      <c r="I81" s="230">
        <v>80</v>
      </c>
      <c r="J81" s="32">
        <f t="shared" si="6"/>
        <v>82</v>
      </c>
      <c r="K81" s="33" t="str">
        <f t="shared" si="7"/>
        <v>TỐT</v>
      </c>
      <c r="L81" s="401"/>
      <c r="M81" s="357"/>
      <c r="N81" s="356"/>
      <c r="O81" s="150" t="s">
        <v>1457</v>
      </c>
    </row>
    <row r="82" spans="1:15" s="35" customFormat="1" ht="19.5" customHeight="1">
      <c r="A82" s="31">
        <f t="shared" si="5"/>
        <v>72</v>
      </c>
      <c r="B82" s="342">
        <v>2120257735</v>
      </c>
      <c r="C82" s="123" t="s">
        <v>987</v>
      </c>
      <c r="D82" s="124" t="s">
        <v>1433</v>
      </c>
      <c r="E82" s="438" t="s">
        <v>1067</v>
      </c>
      <c r="F82" s="126">
        <v>35499</v>
      </c>
      <c r="G82" s="229" t="s">
        <v>29</v>
      </c>
      <c r="H82" s="230">
        <v>83</v>
      </c>
      <c r="I82" s="230">
        <v>75</v>
      </c>
      <c r="J82" s="32">
        <f t="shared" si="6"/>
        <v>79</v>
      </c>
      <c r="K82" s="33" t="str">
        <f t="shared" si="7"/>
        <v>KHÁ</v>
      </c>
      <c r="L82" s="401"/>
      <c r="M82" s="357"/>
      <c r="N82" s="356" t="s">
        <v>1533</v>
      </c>
      <c r="O82" s="150" t="s">
        <v>1438</v>
      </c>
    </row>
    <row r="83" spans="1:15" s="35" customFormat="1" ht="19.5" customHeight="1">
      <c r="A83" s="31">
        <f t="shared" si="5"/>
        <v>73</v>
      </c>
      <c r="B83" s="342">
        <v>2120257736</v>
      </c>
      <c r="C83" s="123" t="s">
        <v>979</v>
      </c>
      <c r="D83" s="124" t="s">
        <v>1006</v>
      </c>
      <c r="E83" s="438" t="s">
        <v>1081</v>
      </c>
      <c r="F83" s="126">
        <v>35459</v>
      </c>
      <c r="G83" s="229" t="s">
        <v>27</v>
      </c>
      <c r="H83" s="230">
        <v>90</v>
      </c>
      <c r="I83" s="230">
        <v>85</v>
      </c>
      <c r="J83" s="32">
        <f t="shared" si="6"/>
        <v>87.5</v>
      </c>
      <c r="K83" s="33" t="str">
        <f t="shared" si="7"/>
        <v>TỐT</v>
      </c>
      <c r="L83" s="401"/>
      <c r="M83" s="357"/>
      <c r="N83" s="356"/>
      <c r="O83" s="150" t="s">
        <v>1457</v>
      </c>
    </row>
    <row r="84" spans="1:15" s="35" customFormat="1" ht="19.5" customHeight="1">
      <c r="A84" s="31">
        <f t="shared" si="5"/>
        <v>74</v>
      </c>
      <c r="B84" s="342">
        <v>2120257739</v>
      </c>
      <c r="C84" s="123" t="s">
        <v>990</v>
      </c>
      <c r="D84" s="124" t="s">
        <v>1043</v>
      </c>
      <c r="E84" s="438" t="s">
        <v>1139</v>
      </c>
      <c r="F84" s="126">
        <v>34288</v>
      </c>
      <c r="G84" s="229" t="s">
        <v>27</v>
      </c>
      <c r="H84" s="230">
        <v>90</v>
      </c>
      <c r="I84" s="230">
        <v>90</v>
      </c>
      <c r="J84" s="32">
        <f t="shared" si="6"/>
        <v>90</v>
      </c>
      <c r="K84" s="33" t="str">
        <f t="shared" si="7"/>
        <v>X SẮC</v>
      </c>
      <c r="L84" s="367" t="s">
        <v>1616</v>
      </c>
      <c r="M84" s="367" t="s">
        <v>1617</v>
      </c>
      <c r="N84" s="356"/>
      <c r="O84" s="150" t="s">
        <v>1457</v>
      </c>
    </row>
    <row r="85" spans="1:15" s="35" customFormat="1" ht="19.5" customHeight="1">
      <c r="A85" s="31">
        <f t="shared" si="5"/>
        <v>75</v>
      </c>
      <c r="B85" s="342">
        <v>2120258059</v>
      </c>
      <c r="C85" s="123" t="s">
        <v>979</v>
      </c>
      <c r="D85" s="124" t="s">
        <v>1423</v>
      </c>
      <c r="E85" s="438" t="s">
        <v>1009</v>
      </c>
      <c r="F85" s="126">
        <v>34893</v>
      </c>
      <c r="G85" s="229" t="s">
        <v>29</v>
      </c>
      <c r="H85" s="230">
        <v>85</v>
      </c>
      <c r="I85" s="230">
        <v>84</v>
      </c>
      <c r="J85" s="32">
        <f t="shared" si="6"/>
        <v>84.5</v>
      </c>
      <c r="K85" s="33" t="str">
        <f t="shared" si="7"/>
        <v>TỐT</v>
      </c>
      <c r="L85" s="401"/>
      <c r="M85" s="357"/>
      <c r="N85" s="356"/>
      <c r="O85" s="150" t="s">
        <v>1438</v>
      </c>
    </row>
    <row r="86" spans="1:15" s="35" customFormat="1" ht="19.5" customHeight="1">
      <c r="A86" s="31">
        <f t="shared" si="5"/>
        <v>76</v>
      </c>
      <c r="B86" s="342">
        <v>2120258131</v>
      </c>
      <c r="C86" s="123" t="s">
        <v>990</v>
      </c>
      <c r="D86" s="124" t="s">
        <v>1011</v>
      </c>
      <c r="E86" s="438" t="s">
        <v>1024</v>
      </c>
      <c r="F86" s="126">
        <v>35534</v>
      </c>
      <c r="G86" s="229" t="s">
        <v>29</v>
      </c>
      <c r="H86" s="230">
        <v>85</v>
      </c>
      <c r="I86" s="230">
        <v>82</v>
      </c>
      <c r="J86" s="32">
        <f t="shared" si="6"/>
        <v>83.5</v>
      </c>
      <c r="K86" s="33" t="str">
        <f t="shared" si="7"/>
        <v>TỐT</v>
      </c>
      <c r="L86" s="401"/>
      <c r="M86" s="357"/>
      <c r="N86" s="356"/>
      <c r="O86" s="150" t="s">
        <v>1438</v>
      </c>
    </row>
    <row r="87" spans="1:15" s="35" customFormat="1" ht="19.5" customHeight="1">
      <c r="A87" s="31">
        <f t="shared" si="5"/>
        <v>77</v>
      </c>
      <c r="B87" s="342">
        <v>2120258273</v>
      </c>
      <c r="C87" s="123" t="s">
        <v>979</v>
      </c>
      <c r="D87" s="124" t="s">
        <v>1446</v>
      </c>
      <c r="E87" s="438" t="s">
        <v>1056</v>
      </c>
      <c r="F87" s="126">
        <v>35693</v>
      </c>
      <c r="G87" s="229" t="s">
        <v>27</v>
      </c>
      <c r="H87" s="230">
        <v>86</v>
      </c>
      <c r="I87" s="230">
        <v>75</v>
      </c>
      <c r="J87" s="32">
        <f t="shared" si="6"/>
        <v>80.5</v>
      </c>
      <c r="K87" s="33" t="str">
        <f t="shared" si="7"/>
        <v>TỐT</v>
      </c>
      <c r="L87" s="401"/>
      <c r="M87" s="357"/>
      <c r="N87" s="356"/>
      <c r="O87" s="150" t="s">
        <v>1457</v>
      </c>
    </row>
    <row r="88" spans="1:15" s="35" customFormat="1" ht="19.5" customHeight="1">
      <c r="A88" s="31">
        <f t="shared" si="5"/>
        <v>78</v>
      </c>
      <c r="B88" s="342">
        <v>2120258308</v>
      </c>
      <c r="C88" s="123" t="s">
        <v>1198</v>
      </c>
      <c r="D88" s="124" t="s">
        <v>1483</v>
      </c>
      <c r="E88" s="438" t="s">
        <v>1065</v>
      </c>
      <c r="F88" s="126">
        <v>35555</v>
      </c>
      <c r="G88" s="229" t="s">
        <v>28</v>
      </c>
      <c r="H88" s="230">
        <v>86</v>
      </c>
      <c r="I88" s="230">
        <v>90</v>
      </c>
      <c r="J88" s="32">
        <f t="shared" si="6"/>
        <v>88</v>
      </c>
      <c r="K88" s="33" t="str">
        <f t="shared" si="7"/>
        <v>TỐT</v>
      </c>
      <c r="L88" s="401"/>
      <c r="M88" s="357"/>
      <c r="N88" s="356"/>
      <c r="O88" s="150" t="s">
        <v>1512</v>
      </c>
    </row>
    <row r="89" spans="1:15" s="35" customFormat="1" ht="19.5" customHeight="1">
      <c r="A89" s="31">
        <f t="shared" si="5"/>
        <v>79</v>
      </c>
      <c r="B89" s="342">
        <v>2120258396</v>
      </c>
      <c r="C89" s="123" t="s">
        <v>979</v>
      </c>
      <c r="D89" s="124" t="s">
        <v>1428</v>
      </c>
      <c r="E89" s="438" t="s">
        <v>1096</v>
      </c>
      <c r="F89" s="126">
        <v>35614</v>
      </c>
      <c r="G89" s="229" t="s">
        <v>29</v>
      </c>
      <c r="H89" s="230">
        <v>85</v>
      </c>
      <c r="I89" s="230">
        <v>82</v>
      </c>
      <c r="J89" s="32">
        <f t="shared" si="6"/>
        <v>83.5</v>
      </c>
      <c r="K89" s="33" t="str">
        <f t="shared" si="7"/>
        <v>TỐT</v>
      </c>
      <c r="L89" s="401"/>
      <c r="M89" s="357"/>
      <c r="N89" s="356"/>
      <c r="O89" s="150" t="s">
        <v>1438</v>
      </c>
    </row>
    <row r="90" spans="1:15" s="35" customFormat="1" ht="19.5" customHeight="1">
      <c r="A90" s="31">
        <f t="shared" si="5"/>
        <v>80</v>
      </c>
      <c r="B90" s="342">
        <v>2120258401</v>
      </c>
      <c r="C90" s="123" t="s">
        <v>993</v>
      </c>
      <c r="D90" s="124" t="s">
        <v>1011</v>
      </c>
      <c r="E90" s="438" t="s">
        <v>1096</v>
      </c>
      <c r="F90" s="126">
        <v>35569</v>
      </c>
      <c r="G90" s="229" t="s">
        <v>28</v>
      </c>
      <c r="H90" s="230">
        <v>88</v>
      </c>
      <c r="I90" s="230">
        <v>87</v>
      </c>
      <c r="J90" s="32">
        <f t="shared" si="6"/>
        <v>87.5</v>
      </c>
      <c r="K90" s="33" t="str">
        <f t="shared" si="7"/>
        <v>TỐT</v>
      </c>
      <c r="L90" s="401"/>
      <c r="M90" s="357"/>
      <c r="N90" s="356"/>
      <c r="O90" s="150" t="s">
        <v>1512</v>
      </c>
    </row>
    <row r="91" spans="1:15" s="35" customFormat="1" ht="19.5" customHeight="1">
      <c r="A91" s="31">
        <f t="shared" si="5"/>
        <v>81</v>
      </c>
      <c r="B91" s="342">
        <v>2120258721</v>
      </c>
      <c r="C91" s="123" t="s">
        <v>990</v>
      </c>
      <c r="D91" s="124" t="s">
        <v>1011</v>
      </c>
      <c r="E91" s="438" t="s">
        <v>1133</v>
      </c>
      <c r="F91" s="126">
        <v>35688</v>
      </c>
      <c r="G91" s="229" t="s">
        <v>27</v>
      </c>
      <c r="H91" s="230">
        <v>87</v>
      </c>
      <c r="I91" s="230">
        <v>88</v>
      </c>
      <c r="J91" s="32">
        <f t="shared" si="6"/>
        <v>87.5</v>
      </c>
      <c r="K91" s="33" t="str">
        <f t="shared" si="7"/>
        <v>TỐT</v>
      </c>
      <c r="L91" s="401"/>
      <c r="M91" s="357"/>
      <c r="N91" s="356"/>
      <c r="O91" s="150" t="s">
        <v>1457</v>
      </c>
    </row>
    <row r="92" spans="1:15" s="35" customFormat="1" ht="19.5" customHeight="1">
      <c r="A92" s="31">
        <f t="shared" si="5"/>
        <v>82</v>
      </c>
      <c r="B92" s="342">
        <v>2120259112</v>
      </c>
      <c r="C92" s="123" t="s">
        <v>1092</v>
      </c>
      <c r="D92" s="124" t="s">
        <v>1105</v>
      </c>
      <c r="E92" s="438" t="s">
        <v>1050</v>
      </c>
      <c r="F92" s="126">
        <v>35435</v>
      </c>
      <c r="G92" s="229" t="s">
        <v>29</v>
      </c>
      <c r="H92" s="230">
        <v>93</v>
      </c>
      <c r="I92" s="230">
        <v>95</v>
      </c>
      <c r="J92" s="32">
        <f t="shared" si="6"/>
        <v>94</v>
      </c>
      <c r="K92" s="33" t="str">
        <f t="shared" si="7"/>
        <v>X SẮC</v>
      </c>
      <c r="L92" s="401"/>
      <c r="M92" s="357"/>
      <c r="N92" s="356"/>
      <c r="O92" s="150" t="s">
        <v>1438</v>
      </c>
    </row>
    <row r="93" spans="1:15" s="35" customFormat="1" ht="19.5" customHeight="1">
      <c r="A93" s="31">
        <f t="shared" si="5"/>
        <v>83</v>
      </c>
      <c r="B93" s="342">
        <v>2120259263</v>
      </c>
      <c r="C93" s="123" t="s">
        <v>987</v>
      </c>
      <c r="D93" s="124" t="s">
        <v>1011</v>
      </c>
      <c r="E93" s="438" t="s">
        <v>1215</v>
      </c>
      <c r="F93" s="126">
        <v>35624</v>
      </c>
      <c r="G93" s="229" t="s">
        <v>29</v>
      </c>
      <c r="H93" s="230">
        <v>85</v>
      </c>
      <c r="I93" s="230">
        <v>87</v>
      </c>
      <c r="J93" s="32">
        <f t="shared" si="6"/>
        <v>86</v>
      </c>
      <c r="K93" s="33" t="str">
        <f t="shared" si="7"/>
        <v>TỐT</v>
      </c>
      <c r="L93" s="401"/>
      <c r="M93" s="357"/>
      <c r="N93" s="356"/>
      <c r="O93" s="150" t="s">
        <v>1438</v>
      </c>
    </row>
    <row r="94" spans="1:15" s="35" customFormat="1" ht="19.5" customHeight="1">
      <c r="A94" s="31">
        <f t="shared" si="5"/>
        <v>84</v>
      </c>
      <c r="B94" s="342">
        <v>2120259314</v>
      </c>
      <c r="C94" s="123" t="s">
        <v>1046</v>
      </c>
      <c r="D94" s="124" t="s">
        <v>1011</v>
      </c>
      <c r="E94" s="438" t="s">
        <v>1244</v>
      </c>
      <c r="F94" s="126">
        <v>35643</v>
      </c>
      <c r="G94" s="229" t="s">
        <v>29</v>
      </c>
      <c r="H94" s="230">
        <v>90</v>
      </c>
      <c r="I94" s="230">
        <v>90</v>
      </c>
      <c r="J94" s="32">
        <f t="shared" si="6"/>
        <v>90</v>
      </c>
      <c r="K94" s="33" t="str">
        <f t="shared" si="7"/>
        <v>X SẮC</v>
      </c>
      <c r="L94" s="401"/>
      <c r="M94" s="357"/>
      <c r="N94" s="356"/>
      <c r="O94" s="150" t="s">
        <v>1438</v>
      </c>
    </row>
    <row r="95" spans="1:15" s="35" customFormat="1" ht="19.5" customHeight="1">
      <c r="A95" s="31">
        <f t="shared" si="5"/>
        <v>85</v>
      </c>
      <c r="B95" s="342">
        <v>2120259451</v>
      </c>
      <c r="C95" s="123" t="s">
        <v>990</v>
      </c>
      <c r="D95" s="124" t="s">
        <v>1262</v>
      </c>
      <c r="E95" s="438" t="s">
        <v>1171</v>
      </c>
      <c r="F95" s="126">
        <v>35154</v>
      </c>
      <c r="G95" s="229" t="s">
        <v>27</v>
      </c>
      <c r="H95" s="230">
        <v>90</v>
      </c>
      <c r="I95" s="230">
        <v>88</v>
      </c>
      <c r="J95" s="32">
        <f t="shared" si="6"/>
        <v>89</v>
      </c>
      <c r="K95" s="33" t="str">
        <f t="shared" si="7"/>
        <v>TỐT</v>
      </c>
      <c r="L95" s="401"/>
      <c r="M95" s="357"/>
      <c r="N95" s="356"/>
      <c r="O95" s="150" t="s">
        <v>1457</v>
      </c>
    </row>
    <row r="96" spans="1:15" s="35" customFormat="1" ht="19.5" customHeight="1">
      <c r="A96" s="31">
        <f t="shared" si="5"/>
        <v>86</v>
      </c>
      <c r="B96" s="342">
        <v>2120259501</v>
      </c>
      <c r="C96" s="123" t="s">
        <v>990</v>
      </c>
      <c r="D96" s="124" t="s">
        <v>1080</v>
      </c>
      <c r="E96" s="438" t="s">
        <v>1103</v>
      </c>
      <c r="F96" s="126">
        <v>35727</v>
      </c>
      <c r="G96" s="229" t="s">
        <v>28</v>
      </c>
      <c r="H96" s="230">
        <v>81</v>
      </c>
      <c r="I96" s="230">
        <v>87</v>
      </c>
      <c r="J96" s="32">
        <f t="shared" si="6"/>
        <v>84</v>
      </c>
      <c r="K96" s="33" t="str">
        <f t="shared" si="7"/>
        <v>TỐT</v>
      </c>
      <c r="L96" s="401"/>
      <c r="M96" s="357"/>
      <c r="N96" s="356"/>
      <c r="O96" s="150" t="s">
        <v>1512</v>
      </c>
    </row>
    <row r="97" spans="1:23" s="35" customFormat="1" ht="19.5" customHeight="1">
      <c r="A97" s="31">
        <f t="shared" si="5"/>
        <v>87</v>
      </c>
      <c r="B97" s="343">
        <v>2120259605</v>
      </c>
      <c r="C97" s="123" t="s">
        <v>990</v>
      </c>
      <c r="D97" s="124" t="s">
        <v>991</v>
      </c>
      <c r="E97" s="439" t="s">
        <v>981</v>
      </c>
      <c r="F97" s="134">
        <v>35469</v>
      </c>
      <c r="G97" s="470" t="s">
        <v>28</v>
      </c>
      <c r="H97" s="141">
        <v>0</v>
      </c>
      <c r="I97" s="141">
        <v>0</v>
      </c>
      <c r="J97" s="36">
        <f t="shared" si="6"/>
        <v>0</v>
      </c>
      <c r="K97" s="37" t="str">
        <f t="shared" si="7"/>
        <v>KÉM</v>
      </c>
      <c r="L97" s="406" t="s">
        <v>1674</v>
      </c>
      <c r="M97" s="366" t="s">
        <v>1144</v>
      </c>
      <c r="N97" s="358" t="s">
        <v>1535</v>
      </c>
      <c r="O97" s="155" t="s">
        <v>1512</v>
      </c>
      <c r="P97" s="38"/>
      <c r="Q97" s="38"/>
      <c r="R97" s="38"/>
      <c r="S97" s="38"/>
      <c r="T97" s="38"/>
      <c r="U97" s="38"/>
      <c r="V97" s="38"/>
      <c r="W97" s="38"/>
    </row>
    <row r="98" spans="1:23" s="35" customFormat="1" ht="19.5" customHeight="1">
      <c r="A98" s="31">
        <f t="shared" si="5"/>
        <v>88</v>
      </c>
      <c r="B98" s="342">
        <v>2120259608</v>
      </c>
      <c r="C98" s="123" t="s">
        <v>987</v>
      </c>
      <c r="D98" s="124" t="s">
        <v>1331</v>
      </c>
      <c r="E98" s="438" t="s">
        <v>1109</v>
      </c>
      <c r="F98" s="126">
        <v>35662</v>
      </c>
      <c r="G98" s="229" t="s">
        <v>27</v>
      </c>
      <c r="H98" s="230">
        <v>73</v>
      </c>
      <c r="I98" s="230">
        <v>75</v>
      </c>
      <c r="J98" s="32">
        <f t="shared" si="6"/>
        <v>74</v>
      </c>
      <c r="K98" s="33" t="str">
        <f t="shared" si="7"/>
        <v>KHÁ</v>
      </c>
      <c r="L98" s="401"/>
      <c r="M98" s="357"/>
      <c r="N98" s="356"/>
      <c r="O98" s="150" t="s">
        <v>1457</v>
      </c>
    </row>
    <row r="99" spans="1:23" s="35" customFormat="1" ht="19.5" customHeight="1">
      <c r="A99" s="31">
        <f t="shared" si="5"/>
        <v>89</v>
      </c>
      <c r="B99" s="342">
        <v>2120259670</v>
      </c>
      <c r="C99" s="123" t="s">
        <v>990</v>
      </c>
      <c r="D99" s="124" t="s">
        <v>1006</v>
      </c>
      <c r="E99" s="438" t="s">
        <v>1216</v>
      </c>
      <c r="F99" s="126">
        <v>35510</v>
      </c>
      <c r="G99" s="229" t="s">
        <v>27</v>
      </c>
      <c r="H99" s="230">
        <v>73</v>
      </c>
      <c r="I99" s="230">
        <v>86</v>
      </c>
      <c r="J99" s="32">
        <f t="shared" si="6"/>
        <v>79.5</v>
      </c>
      <c r="K99" s="33" t="str">
        <f t="shared" si="7"/>
        <v>KHÁ</v>
      </c>
      <c r="L99" s="401"/>
      <c r="M99" s="357"/>
      <c r="N99" s="356"/>
      <c r="O99" s="150" t="s">
        <v>1457</v>
      </c>
    </row>
    <row r="100" spans="1:23" s="35" customFormat="1" ht="19.5" customHeight="1">
      <c r="A100" s="31">
        <f t="shared" si="5"/>
        <v>90</v>
      </c>
      <c r="B100" s="342">
        <v>2120265994</v>
      </c>
      <c r="C100" s="123" t="s">
        <v>990</v>
      </c>
      <c r="D100" s="124" t="s">
        <v>986</v>
      </c>
      <c r="E100" s="438" t="s">
        <v>1133</v>
      </c>
      <c r="F100" s="126">
        <v>35285</v>
      </c>
      <c r="G100" s="229" t="s">
        <v>29</v>
      </c>
      <c r="H100" s="230">
        <v>87</v>
      </c>
      <c r="I100" s="230">
        <v>84</v>
      </c>
      <c r="J100" s="32">
        <f t="shared" si="6"/>
        <v>85.5</v>
      </c>
      <c r="K100" s="33" t="str">
        <f t="shared" si="7"/>
        <v>TỐT</v>
      </c>
      <c r="L100" s="401"/>
      <c r="M100" s="357"/>
      <c r="N100" s="356"/>
      <c r="O100" s="150" t="s">
        <v>1438</v>
      </c>
    </row>
    <row r="101" spans="1:23" s="35" customFormat="1" ht="19.5" customHeight="1">
      <c r="A101" s="31">
        <f t="shared" si="5"/>
        <v>91</v>
      </c>
      <c r="B101" s="342">
        <v>2120266001</v>
      </c>
      <c r="C101" s="123" t="s">
        <v>987</v>
      </c>
      <c r="D101" s="124" t="s">
        <v>1038</v>
      </c>
      <c r="E101" s="438" t="s">
        <v>1024</v>
      </c>
      <c r="F101" s="126">
        <v>35471</v>
      </c>
      <c r="G101" s="229" t="s">
        <v>29</v>
      </c>
      <c r="H101" s="230">
        <v>87</v>
      </c>
      <c r="I101" s="230">
        <v>84</v>
      </c>
      <c r="J101" s="32">
        <f t="shared" si="6"/>
        <v>85.5</v>
      </c>
      <c r="K101" s="33" t="str">
        <f t="shared" si="7"/>
        <v>TỐT</v>
      </c>
      <c r="L101" s="401"/>
      <c r="M101" s="357"/>
      <c r="N101" s="356"/>
      <c r="O101" s="150" t="s">
        <v>1438</v>
      </c>
    </row>
    <row r="102" spans="1:23" s="38" customFormat="1" ht="19.5" customHeight="1">
      <c r="A102" s="31">
        <f t="shared" si="5"/>
        <v>92</v>
      </c>
      <c r="B102" s="342">
        <v>2120266007</v>
      </c>
      <c r="C102" s="123" t="s">
        <v>1019</v>
      </c>
      <c r="D102" s="124" t="s">
        <v>1027</v>
      </c>
      <c r="E102" s="438" t="s">
        <v>1040</v>
      </c>
      <c r="F102" s="126">
        <v>35487</v>
      </c>
      <c r="G102" s="229" t="s">
        <v>28</v>
      </c>
      <c r="H102" s="230">
        <v>84</v>
      </c>
      <c r="I102" s="230">
        <v>87</v>
      </c>
      <c r="J102" s="32">
        <f t="shared" si="6"/>
        <v>85.5</v>
      </c>
      <c r="K102" s="33" t="str">
        <f t="shared" si="7"/>
        <v>TỐT</v>
      </c>
      <c r="L102" s="401"/>
      <c r="M102" s="357"/>
      <c r="N102" s="356"/>
      <c r="O102" s="150" t="s">
        <v>1512</v>
      </c>
      <c r="P102" s="35"/>
      <c r="Q102" s="35"/>
      <c r="R102" s="35"/>
      <c r="S102" s="35"/>
      <c r="T102" s="35"/>
      <c r="U102" s="35"/>
      <c r="V102" s="35"/>
      <c r="W102" s="35"/>
    </row>
    <row r="103" spans="1:23" s="35" customFormat="1" ht="19.5" customHeight="1">
      <c r="A103" s="31">
        <f t="shared" si="5"/>
        <v>93</v>
      </c>
      <c r="B103" s="342">
        <v>2120266013</v>
      </c>
      <c r="C103" s="123" t="s">
        <v>990</v>
      </c>
      <c r="D103" s="124" t="s">
        <v>1376</v>
      </c>
      <c r="E103" s="438" t="s">
        <v>1045</v>
      </c>
      <c r="F103" s="126">
        <v>35686</v>
      </c>
      <c r="G103" s="229" t="s">
        <v>27</v>
      </c>
      <c r="H103" s="230">
        <v>85</v>
      </c>
      <c r="I103" s="230">
        <v>85</v>
      </c>
      <c r="J103" s="32">
        <f t="shared" si="6"/>
        <v>85</v>
      </c>
      <c r="K103" s="33" t="str">
        <f t="shared" si="7"/>
        <v>TỐT</v>
      </c>
      <c r="L103" s="401"/>
      <c r="M103" s="357"/>
      <c r="N103" s="356"/>
      <c r="O103" s="150" t="s">
        <v>1457</v>
      </c>
    </row>
    <row r="104" spans="1:23" s="38" customFormat="1" ht="19.5" customHeight="1">
      <c r="A104" s="31">
        <f t="shared" si="5"/>
        <v>94</v>
      </c>
      <c r="B104" s="343">
        <v>2120266022</v>
      </c>
      <c r="C104" s="123" t="s">
        <v>990</v>
      </c>
      <c r="D104" s="124" t="s">
        <v>1011</v>
      </c>
      <c r="E104" s="439" t="s">
        <v>1059</v>
      </c>
      <c r="F104" s="134">
        <v>35111</v>
      </c>
      <c r="G104" s="470" t="s">
        <v>29</v>
      </c>
      <c r="H104" s="141">
        <v>0</v>
      </c>
      <c r="I104" s="141">
        <v>0</v>
      </c>
      <c r="J104" s="36">
        <f t="shared" si="6"/>
        <v>0</v>
      </c>
      <c r="K104" s="37" t="str">
        <f t="shared" si="7"/>
        <v>KÉM</v>
      </c>
      <c r="L104" s="402" t="s">
        <v>1675</v>
      </c>
      <c r="M104" s="366" t="s">
        <v>1421</v>
      </c>
      <c r="N104" s="358" t="s">
        <v>1537</v>
      </c>
      <c r="O104" s="155" t="s">
        <v>1438</v>
      </c>
    </row>
    <row r="105" spans="1:23" s="35" customFormat="1" ht="19.5" customHeight="1">
      <c r="A105" s="31">
        <f t="shared" si="5"/>
        <v>95</v>
      </c>
      <c r="B105" s="342">
        <v>2120266027</v>
      </c>
      <c r="C105" s="123" t="s">
        <v>990</v>
      </c>
      <c r="D105" s="124" t="s">
        <v>1265</v>
      </c>
      <c r="E105" s="438" t="s">
        <v>1067</v>
      </c>
      <c r="F105" s="126">
        <v>35753</v>
      </c>
      <c r="G105" s="229" t="s">
        <v>28</v>
      </c>
      <c r="H105" s="230">
        <v>81</v>
      </c>
      <c r="I105" s="230">
        <v>85</v>
      </c>
      <c r="J105" s="32">
        <f t="shared" si="6"/>
        <v>83</v>
      </c>
      <c r="K105" s="33" t="str">
        <f t="shared" si="7"/>
        <v>TỐT</v>
      </c>
      <c r="L105" s="401"/>
      <c r="M105" s="357"/>
      <c r="N105" s="356"/>
      <c r="O105" s="150" t="s">
        <v>1512</v>
      </c>
    </row>
    <row r="106" spans="1:23" s="35" customFormat="1" ht="19.5" customHeight="1">
      <c r="A106" s="31">
        <f t="shared" si="5"/>
        <v>96</v>
      </c>
      <c r="B106" s="342">
        <v>2120266040</v>
      </c>
      <c r="C106" s="123" t="s">
        <v>983</v>
      </c>
      <c r="D106" s="124" t="s">
        <v>1069</v>
      </c>
      <c r="E106" s="438" t="s">
        <v>1068</v>
      </c>
      <c r="F106" s="126">
        <v>35781</v>
      </c>
      <c r="G106" s="229" t="s">
        <v>29</v>
      </c>
      <c r="H106" s="230">
        <v>85</v>
      </c>
      <c r="I106" s="230">
        <v>84</v>
      </c>
      <c r="J106" s="32">
        <f t="shared" si="6"/>
        <v>84.5</v>
      </c>
      <c r="K106" s="33" t="str">
        <f t="shared" si="7"/>
        <v>TỐT</v>
      </c>
      <c r="L106" s="401"/>
      <c r="M106" s="357"/>
      <c r="N106" s="356"/>
      <c r="O106" s="150" t="s">
        <v>1438</v>
      </c>
    </row>
    <row r="107" spans="1:23" s="35" customFormat="1" ht="19.5" customHeight="1">
      <c r="A107" s="31">
        <f t="shared" si="5"/>
        <v>97</v>
      </c>
      <c r="B107" s="342">
        <v>2120266041</v>
      </c>
      <c r="C107" s="123" t="s">
        <v>990</v>
      </c>
      <c r="D107" s="124" t="s">
        <v>1080</v>
      </c>
      <c r="E107" s="438" t="s">
        <v>1068</v>
      </c>
      <c r="F107" s="126">
        <v>35636</v>
      </c>
      <c r="G107" s="229" t="s">
        <v>27</v>
      </c>
      <c r="H107" s="230">
        <v>84</v>
      </c>
      <c r="I107" s="230">
        <v>88</v>
      </c>
      <c r="J107" s="32">
        <f t="shared" ref="J107:J138" si="8">(H107+I107)/2</f>
        <v>86</v>
      </c>
      <c r="K107" s="33" t="str">
        <f t="shared" ref="K107:K138" si="9">IF(J107&gt;=90,"X SẮC",IF(J107&gt;=80,"TỐT",IF(J107&gt;=65,"KHÁ",IF(J107&gt;=50,"T. BÌNH",IF(J107&gt;=35,"YẾU","KÉM")))))</f>
        <v>TỐT</v>
      </c>
      <c r="L107" s="401"/>
      <c r="M107" s="357"/>
      <c r="N107" s="356"/>
      <c r="O107" s="150" t="s">
        <v>1457</v>
      </c>
    </row>
    <row r="108" spans="1:23" s="35" customFormat="1" ht="19.5" customHeight="1">
      <c r="A108" s="31">
        <f t="shared" si="5"/>
        <v>98</v>
      </c>
      <c r="B108" s="342">
        <v>2120266043</v>
      </c>
      <c r="C108" s="123" t="s">
        <v>993</v>
      </c>
      <c r="D108" s="124" t="s">
        <v>1011</v>
      </c>
      <c r="E108" s="438" t="s">
        <v>1068</v>
      </c>
      <c r="F108" s="126">
        <v>35634</v>
      </c>
      <c r="G108" s="229" t="s">
        <v>28</v>
      </c>
      <c r="H108" s="230">
        <v>84</v>
      </c>
      <c r="I108" s="230">
        <v>87</v>
      </c>
      <c r="J108" s="32">
        <f t="shared" si="8"/>
        <v>85.5</v>
      </c>
      <c r="K108" s="33" t="str">
        <f t="shared" si="9"/>
        <v>TỐT</v>
      </c>
      <c r="L108" s="401"/>
      <c r="M108" s="357"/>
      <c r="N108" s="356"/>
      <c r="O108" s="150" t="s">
        <v>1512</v>
      </c>
    </row>
    <row r="109" spans="1:23" s="35" customFormat="1" ht="19.5" customHeight="1">
      <c r="A109" s="31">
        <f t="shared" si="5"/>
        <v>99</v>
      </c>
      <c r="B109" s="342">
        <v>2120266044</v>
      </c>
      <c r="C109" s="123" t="s">
        <v>990</v>
      </c>
      <c r="D109" s="124" t="s">
        <v>1048</v>
      </c>
      <c r="E109" s="438" t="s">
        <v>1215</v>
      </c>
      <c r="F109" s="126">
        <v>35543</v>
      </c>
      <c r="G109" s="229" t="s">
        <v>28</v>
      </c>
      <c r="H109" s="230">
        <v>81</v>
      </c>
      <c r="I109" s="230">
        <v>87</v>
      </c>
      <c r="J109" s="32">
        <f t="shared" si="8"/>
        <v>84</v>
      </c>
      <c r="K109" s="33" t="str">
        <f t="shared" si="9"/>
        <v>TỐT</v>
      </c>
      <c r="L109" s="401"/>
      <c r="M109" s="357"/>
      <c r="N109" s="356"/>
      <c r="O109" s="150" t="s">
        <v>1512</v>
      </c>
    </row>
    <row r="110" spans="1:23" s="35" customFormat="1" ht="19.5" customHeight="1">
      <c r="A110" s="31">
        <f t="shared" si="5"/>
        <v>100</v>
      </c>
      <c r="B110" s="342">
        <v>2120266053</v>
      </c>
      <c r="C110" s="123" t="s">
        <v>990</v>
      </c>
      <c r="D110" s="124" t="s">
        <v>1430</v>
      </c>
      <c r="E110" s="438" t="s">
        <v>1089</v>
      </c>
      <c r="F110" s="126">
        <v>35682</v>
      </c>
      <c r="G110" s="229" t="s">
        <v>29</v>
      </c>
      <c r="H110" s="230">
        <v>85</v>
      </c>
      <c r="I110" s="230">
        <v>77</v>
      </c>
      <c r="J110" s="32">
        <f t="shared" si="8"/>
        <v>81</v>
      </c>
      <c r="K110" s="33" t="str">
        <f t="shared" si="9"/>
        <v>TỐT</v>
      </c>
      <c r="L110" s="401"/>
      <c r="M110" s="357"/>
      <c r="N110" s="356"/>
      <c r="O110" s="150" t="s">
        <v>1438</v>
      </c>
    </row>
    <row r="111" spans="1:23" s="35" customFormat="1" ht="19.5" customHeight="1">
      <c r="A111" s="31">
        <f t="shared" si="5"/>
        <v>101</v>
      </c>
      <c r="B111" s="342">
        <v>2120266060</v>
      </c>
      <c r="C111" s="123" t="s">
        <v>999</v>
      </c>
      <c r="D111" s="124" t="s">
        <v>1068</v>
      </c>
      <c r="E111" s="438" t="s">
        <v>1091</v>
      </c>
      <c r="F111" s="126">
        <v>34950</v>
      </c>
      <c r="G111" s="229" t="s">
        <v>28</v>
      </c>
      <c r="H111" s="230">
        <v>84</v>
      </c>
      <c r="I111" s="230">
        <v>85</v>
      </c>
      <c r="J111" s="32">
        <f t="shared" si="8"/>
        <v>84.5</v>
      </c>
      <c r="K111" s="33" t="str">
        <f t="shared" si="9"/>
        <v>TỐT</v>
      </c>
      <c r="L111" s="401"/>
      <c r="M111" s="357"/>
      <c r="N111" s="356"/>
      <c r="O111" s="150" t="s">
        <v>1512</v>
      </c>
    </row>
    <row r="112" spans="1:23" s="35" customFormat="1" ht="19.5" customHeight="1">
      <c r="A112" s="31">
        <f t="shared" si="5"/>
        <v>102</v>
      </c>
      <c r="B112" s="342">
        <v>2120266069</v>
      </c>
      <c r="C112" s="123" t="s">
        <v>987</v>
      </c>
      <c r="D112" s="124" t="s">
        <v>991</v>
      </c>
      <c r="E112" s="438" t="s">
        <v>1104</v>
      </c>
      <c r="F112" s="126">
        <v>35765</v>
      </c>
      <c r="G112" s="229" t="s">
        <v>29</v>
      </c>
      <c r="H112" s="230">
        <v>83</v>
      </c>
      <c r="I112" s="230">
        <v>84</v>
      </c>
      <c r="J112" s="32">
        <f t="shared" si="8"/>
        <v>83.5</v>
      </c>
      <c r="K112" s="33" t="str">
        <f t="shared" si="9"/>
        <v>TỐT</v>
      </c>
      <c r="L112" s="401"/>
      <c r="M112" s="357"/>
      <c r="N112" s="356"/>
      <c r="O112" s="150" t="s">
        <v>1438</v>
      </c>
    </row>
    <row r="113" spans="1:23" s="35" customFormat="1" ht="19.5" customHeight="1">
      <c r="A113" s="31">
        <f t="shared" si="5"/>
        <v>103</v>
      </c>
      <c r="B113" s="342">
        <v>2120266071</v>
      </c>
      <c r="C113" s="123" t="s">
        <v>990</v>
      </c>
      <c r="D113" s="124" t="s">
        <v>1449</v>
      </c>
      <c r="E113" s="438" t="s">
        <v>1104</v>
      </c>
      <c r="F113" s="126">
        <v>35468</v>
      </c>
      <c r="G113" s="229" t="s">
        <v>27</v>
      </c>
      <c r="H113" s="230">
        <v>87</v>
      </c>
      <c r="I113" s="230">
        <v>80</v>
      </c>
      <c r="J113" s="32">
        <f t="shared" si="8"/>
        <v>83.5</v>
      </c>
      <c r="K113" s="33" t="str">
        <f t="shared" si="9"/>
        <v>TỐT</v>
      </c>
      <c r="L113" s="401"/>
      <c r="M113" s="357"/>
      <c r="N113" s="356"/>
      <c r="O113" s="150" t="s">
        <v>1457</v>
      </c>
    </row>
    <row r="114" spans="1:23" s="35" customFormat="1" ht="19.5" customHeight="1">
      <c r="A114" s="31">
        <f t="shared" si="5"/>
        <v>104</v>
      </c>
      <c r="B114" s="342">
        <v>2120266077</v>
      </c>
      <c r="C114" s="123" t="s">
        <v>987</v>
      </c>
      <c r="D114" s="124" t="s">
        <v>1486</v>
      </c>
      <c r="E114" s="438" t="s">
        <v>989</v>
      </c>
      <c r="F114" s="126">
        <v>35212</v>
      </c>
      <c r="G114" s="229" t="s">
        <v>28</v>
      </c>
      <c r="H114" s="230">
        <v>84</v>
      </c>
      <c r="I114" s="230">
        <v>85</v>
      </c>
      <c r="J114" s="32">
        <f t="shared" si="8"/>
        <v>84.5</v>
      </c>
      <c r="K114" s="33" t="str">
        <f t="shared" si="9"/>
        <v>TỐT</v>
      </c>
      <c r="L114" s="401"/>
      <c r="M114" s="357"/>
      <c r="N114" s="356"/>
      <c r="O114" s="150" t="s">
        <v>1512</v>
      </c>
    </row>
    <row r="115" spans="1:23" s="35" customFormat="1" ht="19.5" customHeight="1">
      <c r="A115" s="31">
        <f t="shared" si="5"/>
        <v>105</v>
      </c>
      <c r="B115" s="342">
        <v>2120266081</v>
      </c>
      <c r="C115" s="123" t="s">
        <v>1432</v>
      </c>
      <c r="D115" s="124" t="s">
        <v>1011</v>
      </c>
      <c r="E115" s="438" t="s">
        <v>1126</v>
      </c>
      <c r="F115" s="126">
        <v>35477</v>
      </c>
      <c r="G115" s="229" t="s">
        <v>29</v>
      </c>
      <c r="H115" s="230">
        <v>87</v>
      </c>
      <c r="I115" s="230">
        <v>85</v>
      </c>
      <c r="J115" s="32">
        <f t="shared" si="8"/>
        <v>86</v>
      </c>
      <c r="K115" s="33" t="str">
        <f t="shared" si="9"/>
        <v>TỐT</v>
      </c>
      <c r="L115" s="401"/>
      <c r="M115" s="357"/>
      <c r="N115" s="356"/>
      <c r="O115" s="150" t="s">
        <v>1438</v>
      </c>
    </row>
    <row r="116" spans="1:23" s="35" customFormat="1" ht="19.5" customHeight="1">
      <c r="A116" s="31">
        <f t="shared" si="5"/>
        <v>106</v>
      </c>
      <c r="B116" s="342">
        <v>2120267041</v>
      </c>
      <c r="C116" s="123" t="s">
        <v>1445</v>
      </c>
      <c r="D116" s="124" t="s">
        <v>1008</v>
      </c>
      <c r="E116" s="438" t="s">
        <v>1053</v>
      </c>
      <c r="F116" s="126">
        <v>35481</v>
      </c>
      <c r="G116" s="229" t="s">
        <v>27</v>
      </c>
      <c r="H116" s="230">
        <v>83</v>
      </c>
      <c r="I116" s="230">
        <v>88</v>
      </c>
      <c r="J116" s="32">
        <f t="shared" si="8"/>
        <v>85.5</v>
      </c>
      <c r="K116" s="33" t="str">
        <f t="shared" si="9"/>
        <v>TỐT</v>
      </c>
      <c r="L116" s="401"/>
      <c r="M116" s="357"/>
      <c r="N116" s="356"/>
      <c r="O116" s="150" t="s">
        <v>1457</v>
      </c>
    </row>
    <row r="117" spans="1:23" s="35" customFormat="1" ht="19.5" customHeight="1">
      <c r="A117" s="31">
        <f t="shared" si="5"/>
        <v>107</v>
      </c>
      <c r="B117" s="342">
        <v>2120267066</v>
      </c>
      <c r="C117" s="123" t="s">
        <v>990</v>
      </c>
      <c r="D117" s="124" t="s">
        <v>1011</v>
      </c>
      <c r="E117" s="438" t="s">
        <v>1050</v>
      </c>
      <c r="F117" s="126">
        <v>35225</v>
      </c>
      <c r="G117" s="229" t="s">
        <v>29</v>
      </c>
      <c r="H117" s="230">
        <v>85</v>
      </c>
      <c r="I117" s="230">
        <v>84</v>
      </c>
      <c r="J117" s="32">
        <f t="shared" si="8"/>
        <v>84.5</v>
      </c>
      <c r="K117" s="33" t="str">
        <f t="shared" si="9"/>
        <v>TỐT</v>
      </c>
      <c r="L117" s="401"/>
      <c r="M117" s="357"/>
      <c r="N117" s="356"/>
      <c r="O117" s="150" t="s">
        <v>1438</v>
      </c>
    </row>
    <row r="118" spans="1:23" s="35" customFormat="1" ht="19.5" customHeight="1">
      <c r="A118" s="31">
        <f t="shared" si="5"/>
        <v>108</v>
      </c>
      <c r="B118" s="342">
        <v>2120268002</v>
      </c>
      <c r="C118" s="123" t="s">
        <v>1052</v>
      </c>
      <c r="D118" s="124" t="s">
        <v>1117</v>
      </c>
      <c r="E118" s="438" t="s">
        <v>985</v>
      </c>
      <c r="F118" s="126">
        <v>35662</v>
      </c>
      <c r="G118" s="229" t="s">
        <v>28</v>
      </c>
      <c r="H118" s="230">
        <v>75</v>
      </c>
      <c r="I118" s="230">
        <v>70</v>
      </c>
      <c r="J118" s="32">
        <f t="shared" si="8"/>
        <v>72.5</v>
      </c>
      <c r="K118" s="33" t="str">
        <f t="shared" si="9"/>
        <v>KHÁ</v>
      </c>
      <c r="L118" s="401"/>
      <c r="M118" s="357"/>
      <c r="N118" s="356"/>
      <c r="O118" s="150" t="s">
        <v>1512</v>
      </c>
    </row>
    <row r="119" spans="1:23" s="35" customFormat="1" ht="19.5" customHeight="1">
      <c r="A119" s="31">
        <f t="shared" si="5"/>
        <v>109</v>
      </c>
      <c r="B119" s="342">
        <v>2120269759</v>
      </c>
      <c r="C119" s="123" t="s">
        <v>987</v>
      </c>
      <c r="D119" s="124" t="s">
        <v>1008</v>
      </c>
      <c r="E119" s="438" t="s">
        <v>1104</v>
      </c>
      <c r="F119" s="126">
        <v>35704</v>
      </c>
      <c r="G119" s="229" t="s">
        <v>28</v>
      </c>
      <c r="H119" s="230">
        <v>83</v>
      </c>
      <c r="I119" s="230">
        <v>0</v>
      </c>
      <c r="J119" s="32">
        <f t="shared" si="8"/>
        <v>41.5</v>
      </c>
      <c r="K119" s="33" t="str">
        <f t="shared" si="9"/>
        <v>YẾU</v>
      </c>
      <c r="L119" s="401" t="s">
        <v>1653</v>
      </c>
      <c r="M119" s="357" t="s">
        <v>1144</v>
      </c>
      <c r="N119" s="356" t="s">
        <v>1534</v>
      </c>
      <c r="O119" s="150" t="s">
        <v>1512</v>
      </c>
    </row>
    <row r="120" spans="1:23" s="35" customFormat="1" ht="19.5" customHeight="1">
      <c r="A120" s="31">
        <f t="shared" si="5"/>
        <v>110</v>
      </c>
      <c r="B120" s="342">
        <v>2120269829</v>
      </c>
      <c r="C120" s="123" t="s">
        <v>990</v>
      </c>
      <c r="D120" s="124" t="s">
        <v>1011</v>
      </c>
      <c r="E120" s="438" t="s">
        <v>1023</v>
      </c>
      <c r="F120" s="126">
        <v>34483</v>
      </c>
      <c r="G120" s="229" t="s">
        <v>27</v>
      </c>
      <c r="H120" s="230">
        <v>90</v>
      </c>
      <c r="I120" s="230">
        <v>90</v>
      </c>
      <c r="J120" s="32">
        <f t="shared" si="8"/>
        <v>90</v>
      </c>
      <c r="K120" s="33" t="str">
        <f t="shared" si="9"/>
        <v>X SẮC</v>
      </c>
      <c r="L120" s="401"/>
      <c r="M120" s="357"/>
      <c r="N120" s="356"/>
      <c r="O120" s="150" t="s">
        <v>1457</v>
      </c>
    </row>
    <row r="121" spans="1:23" s="35" customFormat="1" ht="19.5" customHeight="1">
      <c r="A121" s="31">
        <f t="shared" si="5"/>
        <v>111</v>
      </c>
      <c r="B121" s="342">
        <v>2120269859</v>
      </c>
      <c r="C121" s="123" t="s">
        <v>1118</v>
      </c>
      <c r="D121" s="124" t="s">
        <v>1043</v>
      </c>
      <c r="E121" s="438" t="s">
        <v>988</v>
      </c>
      <c r="F121" s="126">
        <v>35356</v>
      </c>
      <c r="G121" s="229" t="s">
        <v>29</v>
      </c>
      <c r="H121" s="230">
        <v>82</v>
      </c>
      <c r="I121" s="230">
        <v>82</v>
      </c>
      <c r="J121" s="32">
        <f t="shared" si="8"/>
        <v>82</v>
      </c>
      <c r="K121" s="33" t="str">
        <f t="shared" si="9"/>
        <v>TỐT</v>
      </c>
      <c r="L121" s="401"/>
      <c r="M121" s="357"/>
      <c r="N121" s="356"/>
      <c r="O121" s="150" t="s">
        <v>1438</v>
      </c>
    </row>
    <row r="122" spans="1:23" s="35" customFormat="1" ht="19.5" customHeight="1">
      <c r="A122" s="31">
        <f t="shared" si="5"/>
        <v>112</v>
      </c>
      <c r="B122" s="342">
        <v>2120269881</v>
      </c>
      <c r="C122" s="123" t="s">
        <v>987</v>
      </c>
      <c r="D122" s="124" t="s">
        <v>1424</v>
      </c>
      <c r="E122" s="438" t="s">
        <v>1139</v>
      </c>
      <c r="F122" s="126">
        <v>35746</v>
      </c>
      <c r="G122" s="229" t="s">
        <v>29</v>
      </c>
      <c r="H122" s="230">
        <v>85</v>
      </c>
      <c r="I122" s="230">
        <v>87</v>
      </c>
      <c r="J122" s="32">
        <f t="shared" si="8"/>
        <v>86</v>
      </c>
      <c r="K122" s="33" t="str">
        <f t="shared" si="9"/>
        <v>TỐT</v>
      </c>
      <c r="L122" s="401"/>
      <c r="M122" s="357"/>
      <c r="N122" s="356"/>
      <c r="O122" s="150" t="s">
        <v>1438</v>
      </c>
    </row>
    <row r="123" spans="1:23" s="35" customFormat="1" ht="19.5" customHeight="1">
      <c r="A123" s="31">
        <f t="shared" si="5"/>
        <v>113</v>
      </c>
      <c r="B123" s="343">
        <v>2120269906</v>
      </c>
      <c r="C123" s="123" t="s">
        <v>1490</v>
      </c>
      <c r="D123" s="124" t="s">
        <v>1491</v>
      </c>
      <c r="E123" s="439" t="s">
        <v>1492</v>
      </c>
      <c r="F123" s="134">
        <v>35295</v>
      </c>
      <c r="G123" s="470" t="s">
        <v>28</v>
      </c>
      <c r="H123" s="141">
        <v>0</v>
      </c>
      <c r="I123" s="141">
        <v>0</v>
      </c>
      <c r="J123" s="36">
        <f t="shared" si="8"/>
        <v>0</v>
      </c>
      <c r="K123" s="37" t="str">
        <f t="shared" si="9"/>
        <v>KÉM</v>
      </c>
      <c r="L123" s="406" t="s">
        <v>1653</v>
      </c>
      <c r="M123" s="366" t="s">
        <v>1144</v>
      </c>
      <c r="N123" s="358" t="s">
        <v>1541</v>
      </c>
      <c r="O123" s="155" t="s">
        <v>1512</v>
      </c>
      <c r="P123" s="38"/>
      <c r="Q123" s="38"/>
      <c r="R123" s="38"/>
      <c r="S123" s="38"/>
      <c r="T123" s="38"/>
      <c r="U123" s="38"/>
      <c r="V123" s="38"/>
      <c r="W123" s="38"/>
    </row>
    <row r="124" spans="1:23" s="35" customFormat="1" ht="19.5" customHeight="1">
      <c r="A124" s="31">
        <f t="shared" si="5"/>
        <v>114</v>
      </c>
      <c r="B124" s="342">
        <v>2120313266</v>
      </c>
      <c r="C124" s="123" t="s">
        <v>1309</v>
      </c>
      <c r="D124" s="124" t="s">
        <v>1222</v>
      </c>
      <c r="E124" s="438" t="s">
        <v>1123</v>
      </c>
      <c r="F124" s="126">
        <v>35789</v>
      </c>
      <c r="G124" s="229" t="s">
        <v>28</v>
      </c>
      <c r="H124" s="230">
        <v>85</v>
      </c>
      <c r="I124" s="230">
        <v>88</v>
      </c>
      <c r="J124" s="32">
        <f t="shared" si="8"/>
        <v>86.5</v>
      </c>
      <c r="K124" s="33" t="str">
        <f t="shared" si="9"/>
        <v>TỐT</v>
      </c>
      <c r="L124" s="401"/>
      <c r="M124" s="357"/>
      <c r="N124" s="356"/>
      <c r="O124" s="150" t="s">
        <v>1512</v>
      </c>
    </row>
    <row r="125" spans="1:23" s="35" customFormat="1" ht="19.5" customHeight="1">
      <c r="A125" s="31">
        <f t="shared" si="5"/>
        <v>115</v>
      </c>
      <c r="B125" s="342">
        <v>2120313268</v>
      </c>
      <c r="C125" s="123" t="s">
        <v>979</v>
      </c>
      <c r="D125" s="124" t="s">
        <v>991</v>
      </c>
      <c r="E125" s="438" t="s">
        <v>1050</v>
      </c>
      <c r="F125" s="126">
        <v>35501</v>
      </c>
      <c r="G125" s="229" t="s">
        <v>28</v>
      </c>
      <c r="H125" s="230">
        <v>85</v>
      </c>
      <c r="I125" s="230">
        <v>86</v>
      </c>
      <c r="J125" s="32">
        <f t="shared" si="8"/>
        <v>85.5</v>
      </c>
      <c r="K125" s="33" t="str">
        <f t="shared" si="9"/>
        <v>TỐT</v>
      </c>
      <c r="L125" s="401"/>
      <c r="M125" s="357"/>
      <c r="N125" s="356"/>
      <c r="O125" s="150" t="s">
        <v>1512</v>
      </c>
    </row>
    <row r="126" spans="1:23" s="35" customFormat="1" ht="19.5" customHeight="1">
      <c r="A126" s="31">
        <f t="shared" si="5"/>
        <v>116</v>
      </c>
      <c r="B126" s="342">
        <v>2120315194</v>
      </c>
      <c r="C126" s="123" t="s">
        <v>990</v>
      </c>
      <c r="D126" s="124" t="s">
        <v>1481</v>
      </c>
      <c r="E126" s="438" t="s">
        <v>998</v>
      </c>
      <c r="F126" s="126">
        <v>35476</v>
      </c>
      <c r="G126" s="229" t="s">
        <v>28</v>
      </c>
      <c r="H126" s="230">
        <v>81</v>
      </c>
      <c r="I126" s="230">
        <v>88</v>
      </c>
      <c r="J126" s="32">
        <f t="shared" si="8"/>
        <v>84.5</v>
      </c>
      <c r="K126" s="33" t="str">
        <f t="shared" si="9"/>
        <v>TỐT</v>
      </c>
      <c r="L126" s="401"/>
      <c r="M126" s="357"/>
      <c r="N126" s="356"/>
      <c r="O126" s="150" t="s">
        <v>1512</v>
      </c>
    </row>
    <row r="127" spans="1:23" s="35" customFormat="1" ht="19.5" customHeight="1">
      <c r="A127" s="31">
        <f t="shared" si="5"/>
        <v>117</v>
      </c>
      <c r="B127" s="342">
        <v>2120318097</v>
      </c>
      <c r="C127" s="123" t="s">
        <v>983</v>
      </c>
      <c r="D127" s="124" t="s">
        <v>1425</v>
      </c>
      <c r="E127" s="438" t="s">
        <v>1218</v>
      </c>
      <c r="F127" s="126">
        <v>35729</v>
      </c>
      <c r="G127" s="229" t="s">
        <v>29</v>
      </c>
      <c r="H127" s="230">
        <v>85</v>
      </c>
      <c r="I127" s="230">
        <v>84</v>
      </c>
      <c r="J127" s="32">
        <f t="shared" si="8"/>
        <v>84.5</v>
      </c>
      <c r="K127" s="33" t="str">
        <f t="shared" si="9"/>
        <v>TỐT</v>
      </c>
      <c r="L127" s="401"/>
      <c r="M127" s="357"/>
      <c r="N127" s="356"/>
      <c r="O127" s="150" t="s">
        <v>1438</v>
      </c>
    </row>
    <row r="128" spans="1:23" s="35" customFormat="1" ht="19.5" customHeight="1">
      <c r="A128" s="31">
        <f t="shared" si="5"/>
        <v>118</v>
      </c>
      <c r="B128" s="342">
        <v>2120517203</v>
      </c>
      <c r="C128" s="123" t="s">
        <v>990</v>
      </c>
      <c r="D128" s="124" t="s">
        <v>1011</v>
      </c>
      <c r="E128" s="438" t="s">
        <v>1100</v>
      </c>
      <c r="F128" s="126">
        <v>34939</v>
      </c>
      <c r="G128" s="229" t="s">
        <v>27</v>
      </c>
      <c r="H128" s="230">
        <v>87</v>
      </c>
      <c r="I128" s="230">
        <v>84</v>
      </c>
      <c r="J128" s="32">
        <f t="shared" si="8"/>
        <v>85.5</v>
      </c>
      <c r="K128" s="33" t="str">
        <f t="shared" si="9"/>
        <v>TỐT</v>
      </c>
      <c r="L128" s="401"/>
      <c r="M128" s="357"/>
      <c r="N128" s="356"/>
      <c r="O128" s="150" t="s">
        <v>1457</v>
      </c>
    </row>
    <row r="129" spans="1:23" s="35" customFormat="1" ht="19.5" customHeight="1">
      <c r="A129" s="31">
        <f t="shared" si="5"/>
        <v>119</v>
      </c>
      <c r="B129" s="342">
        <v>2120654951</v>
      </c>
      <c r="C129" s="123" t="s">
        <v>1153</v>
      </c>
      <c r="D129" s="124" t="s">
        <v>1011</v>
      </c>
      <c r="E129" s="438" t="s">
        <v>1263</v>
      </c>
      <c r="F129" s="126">
        <v>35450</v>
      </c>
      <c r="G129" s="229" t="s">
        <v>28</v>
      </c>
      <c r="H129" s="230">
        <v>81</v>
      </c>
      <c r="I129" s="230">
        <v>86</v>
      </c>
      <c r="J129" s="32">
        <f t="shared" si="8"/>
        <v>83.5</v>
      </c>
      <c r="K129" s="33" t="str">
        <f t="shared" si="9"/>
        <v>TỐT</v>
      </c>
      <c r="L129" s="401"/>
      <c r="M129" s="357"/>
      <c r="N129" s="356"/>
      <c r="O129" s="150" t="s">
        <v>1512</v>
      </c>
    </row>
    <row r="130" spans="1:23" s="38" customFormat="1" ht="19.5" customHeight="1">
      <c r="A130" s="31">
        <f t="shared" si="5"/>
        <v>120</v>
      </c>
      <c r="B130" s="342">
        <v>2120713698</v>
      </c>
      <c r="C130" s="123" t="s">
        <v>987</v>
      </c>
      <c r="D130" s="124" t="s">
        <v>1069</v>
      </c>
      <c r="E130" s="438" t="s">
        <v>981</v>
      </c>
      <c r="F130" s="126">
        <v>35618</v>
      </c>
      <c r="G130" s="229" t="s">
        <v>29</v>
      </c>
      <c r="H130" s="230">
        <v>85</v>
      </c>
      <c r="I130" s="230">
        <v>90</v>
      </c>
      <c r="J130" s="32">
        <f t="shared" si="8"/>
        <v>87.5</v>
      </c>
      <c r="K130" s="33" t="str">
        <f t="shared" si="9"/>
        <v>TỐT</v>
      </c>
      <c r="L130" s="401"/>
      <c r="M130" s="357"/>
      <c r="N130" s="356"/>
      <c r="O130" s="150" t="s">
        <v>1438</v>
      </c>
      <c r="P130" s="35"/>
      <c r="Q130" s="35"/>
      <c r="R130" s="35"/>
      <c r="S130" s="35"/>
      <c r="T130" s="35"/>
      <c r="U130" s="35"/>
      <c r="V130" s="35"/>
      <c r="W130" s="35"/>
    </row>
    <row r="131" spans="1:23" s="35" customFormat="1" ht="19.5" customHeight="1">
      <c r="A131" s="31">
        <f t="shared" si="5"/>
        <v>121</v>
      </c>
      <c r="B131" s="342">
        <v>2120713737</v>
      </c>
      <c r="C131" s="123" t="s">
        <v>990</v>
      </c>
      <c r="D131" s="124" t="s">
        <v>1240</v>
      </c>
      <c r="E131" s="438" t="s">
        <v>1024</v>
      </c>
      <c r="F131" s="126">
        <v>35573</v>
      </c>
      <c r="G131" s="229" t="s">
        <v>27</v>
      </c>
      <c r="H131" s="230">
        <v>83</v>
      </c>
      <c r="I131" s="230">
        <v>84</v>
      </c>
      <c r="J131" s="32">
        <f t="shared" si="8"/>
        <v>83.5</v>
      </c>
      <c r="K131" s="33" t="str">
        <f t="shared" si="9"/>
        <v>TỐT</v>
      </c>
      <c r="L131" s="401"/>
      <c r="M131" s="357"/>
      <c r="N131" s="356"/>
      <c r="O131" s="150" t="s">
        <v>1457</v>
      </c>
    </row>
    <row r="132" spans="1:23" s="35" customFormat="1" ht="19.5" customHeight="1">
      <c r="A132" s="31">
        <f t="shared" si="5"/>
        <v>122</v>
      </c>
      <c r="B132" s="342">
        <v>2120719349</v>
      </c>
      <c r="C132" s="123" t="s">
        <v>990</v>
      </c>
      <c r="D132" s="124" t="s">
        <v>991</v>
      </c>
      <c r="E132" s="438" t="s">
        <v>985</v>
      </c>
      <c r="F132" s="126">
        <v>35486</v>
      </c>
      <c r="G132" s="229" t="s">
        <v>29</v>
      </c>
      <c r="H132" s="230">
        <v>88</v>
      </c>
      <c r="I132" s="230">
        <v>84</v>
      </c>
      <c r="J132" s="32">
        <f t="shared" si="8"/>
        <v>86</v>
      </c>
      <c r="K132" s="33" t="str">
        <f t="shared" si="9"/>
        <v>TỐT</v>
      </c>
      <c r="L132" s="401"/>
      <c r="M132" s="357"/>
      <c r="N132" s="356"/>
      <c r="O132" s="150" t="s">
        <v>1438</v>
      </c>
    </row>
    <row r="133" spans="1:23" s="35" customFormat="1" ht="19.5" customHeight="1">
      <c r="A133" s="31">
        <f t="shared" si="5"/>
        <v>123</v>
      </c>
      <c r="B133" s="342">
        <v>2121253808</v>
      </c>
      <c r="C133" s="123" t="s">
        <v>990</v>
      </c>
      <c r="D133" s="124" t="s">
        <v>1088</v>
      </c>
      <c r="E133" s="438" t="s">
        <v>1448</v>
      </c>
      <c r="F133" s="126">
        <v>35693</v>
      </c>
      <c r="G133" s="229" t="s">
        <v>27</v>
      </c>
      <c r="H133" s="451">
        <v>85</v>
      </c>
      <c r="I133" s="451">
        <v>84</v>
      </c>
      <c r="J133" s="32">
        <f t="shared" si="8"/>
        <v>84.5</v>
      </c>
      <c r="K133" s="33" t="str">
        <f t="shared" si="9"/>
        <v>TỐT</v>
      </c>
      <c r="L133" s="401"/>
      <c r="M133" s="357"/>
      <c r="N133" s="356"/>
      <c r="O133" s="150" t="s">
        <v>1457</v>
      </c>
    </row>
    <row r="134" spans="1:23" s="35" customFormat="1" ht="19.5" customHeight="1">
      <c r="A134" s="31">
        <f t="shared" si="5"/>
        <v>124</v>
      </c>
      <c r="B134" s="342">
        <v>2121256046</v>
      </c>
      <c r="C134" s="123" t="s">
        <v>997</v>
      </c>
      <c r="D134" s="124" t="s">
        <v>1088</v>
      </c>
      <c r="E134" s="438" t="s">
        <v>1004</v>
      </c>
      <c r="F134" s="126">
        <v>35668</v>
      </c>
      <c r="G134" s="229" t="s">
        <v>28</v>
      </c>
      <c r="H134" s="451">
        <v>75</v>
      </c>
      <c r="I134" s="451">
        <v>0</v>
      </c>
      <c r="J134" s="32">
        <f t="shared" si="8"/>
        <v>37.5</v>
      </c>
      <c r="K134" s="33" t="str">
        <f t="shared" si="9"/>
        <v>YẾU</v>
      </c>
      <c r="L134" s="367" t="s">
        <v>1673</v>
      </c>
      <c r="M134" s="357" t="s">
        <v>1144</v>
      </c>
      <c r="N134" s="356" t="s">
        <v>1539</v>
      </c>
      <c r="O134" s="150" t="s">
        <v>1512</v>
      </c>
    </row>
    <row r="135" spans="1:23" s="38" customFormat="1" ht="19.5" customHeight="1">
      <c r="A135" s="31">
        <f t="shared" si="5"/>
        <v>125</v>
      </c>
      <c r="B135" s="343">
        <v>2121256769</v>
      </c>
      <c r="C135" s="123" t="s">
        <v>997</v>
      </c>
      <c r="D135" s="124" t="s">
        <v>1190</v>
      </c>
      <c r="E135" s="439" t="s">
        <v>1312</v>
      </c>
      <c r="F135" s="134">
        <v>35593</v>
      </c>
      <c r="G135" s="470" t="s">
        <v>29</v>
      </c>
      <c r="H135" s="397">
        <v>0</v>
      </c>
      <c r="I135" s="397">
        <v>0</v>
      </c>
      <c r="J135" s="36">
        <f t="shared" si="8"/>
        <v>0</v>
      </c>
      <c r="K135" s="37" t="str">
        <f t="shared" si="9"/>
        <v>KÉM</v>
      </c>
      <c r="L135" s="406" t="s">
        <v>1676</v>
      </c>
      <c r="M135" s="366" t="s">
        <v>1421</v>
      </c>
      <c r="N135" s="358" t="s">
        <v>1542</v>
      </c>
      <c r="O135" s="155" t="s">
        <v>1438</v>
      </c>
    </row>
    <row r="136" spans="1:23" s="35" customFormat="1" ht="19.5" customHeight="1">
      <c r="A136" s="31">
        <f t="shared" si="5"/>
        <v>126</v>
      </c>
      <c r="B136" s="342">
        <v>2121258253</v>
      </c>
      <c r="C136" s="123" t="s">
        <v>990</v>
      </c>
      <c r="D136" s="124" t="s">
        <v>1489</v>
      </c>
      <c r="E136" s="438" t="s">
        <v>1268</v>
      </c>
      <c r="F136" s="126">
        <v>35421</v>
      </c>
      <c r="G136" s="229" t="s">
        <v>28</v>
      </c>
      <c r="H136" s="451">
        <v>75</v>
      </c>
      <c r="I136" s="451">
        <v>72</v>
      </c>
      <c r="J136" s="32">
        <f t="shared" si="8"/>
        <v>73.5</v>
      </c>
      <c r="K136" s="33" t="str">
        <f t="shared" si="9"/>
        <v>KHÁ</v>
      </c>
      <c r="L136" s="401"/>
      <c r="M136" s="357"/>
      <c r="N136" s="356"/>
      <c r="O136" s="150" t="s">
        <v>1512</v>
      </c>
    </row>
    <row r="137" spans="1:23" s="35" customFormat="1" ht="19.5" customHeight="1">
      <c r="A137" s="31">
        <f t="shared" si="5"/>
        <v>127</v>
      </c>
      <c r="B137" s="342">
        <v>2121259146</v>
      </c>
      <c r="C137" s="123" t="s">
        <v>1030</v>
      </c>
      <c r="D137" s="124" t="s">
        <v>1083</v>
      </c>
      <c r="E137" s="438" t="s">
        <v>1018</v>
      </c>
      <c r="F137" s="126">
        <v>35713</v>
      </c>
      <c r="G137" s="229" t="s">
        <v>28</v>
      </c>
      <c r="H137" s="451">
        <v>82</v>
      </c>
      <c r="I137" s="451">
        <v>88</v>
      </c>
      <c r="J137" s="32">
        <f t="shared" si="8"/>
        <v>85</v>
      </c>
      <c r="K137" s="33" t="str">
        <f t="shared" si="9"/>
        <v>TỐT</v>
      </c>
      <c r="L137" s="401"/>
      <c r="M137" s="357"/>
      <c r="N137" s="356"/>
      <c r="O137" s="150" t="s">
        <v>1512</v>
      </c>
    </row>
    <row r="138" spans="1:23" s="35" customFormat="1" ht="19.5" customHeight="1">
      <c r="A138" s="31">
        <f t="shared" si="5"/>
        <v>128</v>
      </c>
      <c r="B138" s="342">
        <v>2121265986</v>
      </c>
      <c r="C138" s="123" t="s">
        <v>979</v>
      </c>
      <c r="D138" s="124" t="s">
        <v>1012</v>
      </c>
      <c r="E138" s="438" t="s">
        <v>981</v>
      </c>
      <c r="F138" s="126">
        <v>35263</v>
      </c>
      <c r="G138" s="229" t="s">
        <v>27</v>
      </c>
      <c r="H138" s="451">
        <v>70</v>
      </c>
      <c r="I138" s="451">
        <v>75</v>
      </c>
      <c r="J138" s="32">
        <f t="shared" si="8"/>
        <v>72.5</v>
      </c>
      <c r="K138" s="33" t="str">
        <f t="shared" si="9"/>
        <v>KHÁ</v>
      </c>
      <c r="L138" s="401"/>
      <c r="M138" s="357"/>
      <c r="N138" s="356"/>
      <c r="O138" s="150" t="s">
        <v>1457</v>
      </c>
    </row>
    <row r="139" spans="1:23" s="35" customFormat="1" ht="19.5" customHeight="1">
      <c r="A139" s="31">
        <f t="shared" ref="A139:A141" si="10">A138+1</f>
        <v>129</v>
      </c>
      <c r="B139" s="342">
        <v>2121266008</v>
      </c>
      <c r="C139" s="123" t="s">
        <v>999</v>
      </c>
      <c r="D139" s="124" t="s">
        <v>1004</v>
      </c>
      <c r="E139" s="438" t="s">
        <v>1172</v>
      </c>
      <c r="F139" s="126">
        <v>35704</v>
      </c>
      <c r="G139" s="229" t="s">
        <v>27</v>
      </c>
      <c r="H139" s="451">
        <v>83</v>
      </c>
      <c r="I139" s="451">
        <v>83</v>
      </c>
      <c r="J139" s="32">
        <f t="shared" ref="J139:J141" si="11">(H139+I139)/2</f>
        <v>83</v>
      </c>
      <c r="K139" s="33" t="str">
        <f t="shared" ref="K139:K141" si="12">IF(J139&gt;=90,"X SẮC",IF(J139&gt;=80,"TỐT",IF(J139&gt;=65,"KHÁ",IF(J139&gt;=50,"T. BÌNH",IF(J139&gt;=35,"YẾU","KÉM")))))</f>
        <v>TỐT</v>
      </c>
      <c r="L139" s="401"/>
      <c r="M139" s="357"/>
      <c r="N139" s="356"/>
      <c r="O139" s="150" t="s">
        <v>1457</v>
      </c>
    </row>
    <row r="140" spans="1:23" s="38" customFormat="1" ht="19.5" customHeight="1">
      <c r="A140" s="31">
        <f t="shared" si="10"/>
        <v>130</v>
      </c>
      <c r="B140" s="343">
        <v>2121266054</v>
      </c>
      <c r="C140" s="123" t="s">
        <v>990</v>
      </c>
      <c r="D140" s="124" t="s">
        <v>1088</v>
      </c>
      <c r="E140" s="439" t="s">
        <v>1089</v>
      </c>
      <c r="F140" s="134">
        <v>35252</v>
      </c>
      <c r="G140" s="470" t="s">
        <v>27</v>
      </c>
      <c r="H140" s="397">
        <v>0</v>
      </c>
      <c r="I140" s="397">
        <v>0</v>
      </c>
      <c r="J140" s="36">
        <f t="shared" si="11"/>
        <v>0</v>
      </c>
      <c r="K140" s="37" t="str">
        <f t="shared" si="12"/>
        <v>KÉM</v>
      </c>
      <c r="L140" s="406" t="s">
        <v>1653</v>
      </c>
      <c r="M140" s="366" t="s">
        <v>1144</v>
      </c>
      <c r="N140" s="358" t="s">
        <v>1540</v>
      </c>
      <c r="O140" s="155" t="s">
        <v>1457</v>
      </c>
    </row>
    <row r="141" spans="1:23" s="35" customFormat="1" ht="19.5" customHeight="1">
      <c r="A141" s="31">
        <f t="shared" si="10"/>
        <v>131</v>
      </c>
      <c r="B141" s="342">
        <v>2121527657</v>
      </c>
      <c r="C141" s="123" t="s">
        <v>990</v>
      </c>
      <c r="D141" s="124" t="s">
        <v>1014</v>
      </c>
      <c r="E141" s="438" t="s">
        <v>1117</v>
      </c>
      <c r="F141" s="126">
        <v>35699</v>
      </c>
      <c r="G141" s="229" t="s">
        <v>28</v>
      </c>
      <c r="H141" s="451">
        <v>86</v>
      </c>
      <c r="I141" s="451">
        <v>87</v>
      </c>
      <c r="J141" s="32">
        <f t="shared" si="11"/>
        <v>86.5</v>
      </c>
      <c r="K141" s="33" t="str">
        <f t="shared" si="12"/>
        <v>TỐT</v>
      </c>
      <c r="L141" s="401"/>
      <c r="M141" s="357"/>
      <c r="N141" s="356"/>
      <c r="O141" s="150" t="s">
        <v>1512</v>
      </c>
    </row>
    <row r="142" spans="1:23" s="38" customFormat="1" ht="21.75" customHeight="1">
      <c r="A142" s="375"/>
      <c r="B142" s="375"/>
      <c r="C142" s="375"/>
      <c r="D142" s="375"/>
      <c r="E142" s="375"/>
      <c r="F142" s="375"/>
      <c r="G142" s="471"/>
      <c r="H142" s="375"/>
      <c r="I142" s="375"/>
      <c r="J142" s="375"/>
      <c r="K142" s="375"/>
      <c r="L142" s="375"/>
      <c r="M142" s="375"/>
      <c r="N142" s="450"/>
      <c r="O142" s="155"/>
    </row>
    <row r="143" spans="1:23">
      <c r="A143" s="44"/>
      <c r="B143" s="41"/>
      <c r="C143" s="43"/>
      <c r="D143" s="43"/>
      <c r="E143" s="440"/>
      <c r="F143" s="46"/>
      <c r="J143" s="540" t="s">
        <v>117</v>
      </c>
      <c r="K143" s="541"/>
      <c r="L143" s="542"/>
      <c r="M143" s="352"/>
      <c r="N143" s="360"/>
      <c r="O143" s="47"/>
      <c r="P143" s="47"/>
      <c r="Q143" s="47"/>
      <c r="R143" s="47"/>
      <c r="S143" s="47"/>
    </row>
    <row r="144" spans="1:23">
      <c r="A144" s="44"/>
      <c r="B144" s="41"/>
      <c r="C144" s="43"/>
      <c r="D144" s="43"/>
      <c r="E144" s="421"/>
      <c r="F144" s="41"/>
      <c r="J144" s="151" t="s">
        <v>118</v>
      </c>
      <c r="K144" s="48" t="s">
        <v>99</v>
      </c>
      <c r="L144" s="48" t="s">
        <v>119</v>
      </c>
      <c r="M144" s="352"/>
      <c r="N144" s="360"/>
      <c r="O144" s="47"/>
      <c r="P144" s="47"/>
      <c r="Q144" s="47"/>
      <c r="R144" s="47"/>
      <c r="S144" s="47"/>
    </row>
    <row r="145" spans="1:19" ht="21" customHeight="1">
      <c r="A145" s="516" t="s">
        <v>120</v>
      </c>
      <c r="B145" s="536"/>
      <c r="C145" s="516"/>
      <c r="D145" s="421"/>
      <c r="E145" s="49"/>
      <c r="F145" s="41"/>
      <c r="J145" s="152" t="s">
        <v>83</v>
      </c>
      <c r="K145" s="31">
        <f>COUNTIF($K$11:$K$141,J145)</f>
        <v>11</v>
      </c>
      <c r="L145" s="404">
        <f>K145/$K$151</f>
        <v>8.3969465648854963E-2</v>
      </c>
      <c r="M145" s="352"/>
      <c r="N145" s="353"/>
      <c r="O145" s="26"/>
      <c r="P145" s="26"/>
      <c r="Q145" s="26"/>
      <c r="R145" s="26"/>
      <c r="S145" s="26"/>
    </row>
    <row r="146" spans="1:19" ht="15.75" customHeight="1">
      <c r="A146" s="44"/>
      <c r="B146" s="41"/>
      <c r="C146" s="43"/>
      <c r="D146" s="43"/>
      <c r="E146" s="421"/>
      <c r="F146" s="41"/>
      <c r="J146" s="152" t="s">
        <v>84</v>
      </c>
      <c r="K146" s="31">
        <f t="shared" ref="K146:K150" si="13">COUNTIF($K$11:$K$141,J146)</f>
        <v>92</v>
      </c>
      <c r="L146" s="404">
        <f t="shared" ref="L146:L150" si="14">K146/$K$151</f>
        <v>0.70229007633587781</v>
      </c>
      <c r="M146" s="352"/>
      <c r="N146" s="353"/>
      <c r="O146" s="26"/>
      <c r="P146" s="26"/>
      <c r="Q146" s="26"/>
      <c r="R146" s="26"/>
      <c r="S146" s="26"/>
    </row>
    <row r="147" spans="1:19" ht="15.75" customHeight="1">
      <c r="A147" s="44"/>
      <c r="B147" s="41"/>
      <c r="C147" s="43"/>
      <c r="D147" s="43"/>
      <c r="E147" s="421"/>
      <c r="F147" s="41"/>
      <c r="J147" s="152" t="s">
        <v>85</v>
      </c>
      <c r="K147" s="31">
        <f t="shared" si="13"/>
        <v>15</v>
      </c>
      <c r="L147" s="404">
        <f t="shared" si="14"/>
        <v>0.11450381679389313</v>
      </c>
      <c r="M147" s="352"/>
      <c r="N147" s="353"/>
      <c r="O147" s="26"/>
      <c r="P147" s="26"/>
      <c r="Q147" s="26"/>
      <c r="R147" s="26"/>
      <c r="S147" s="26"/>
    </row>
    <row r="148" spans="1:19" ht="15.75" customHeight="1">
      <c r="A148" s="44"/>
      <c r="B148" s="41"/>
      <c r="C148" s="43"/>
      <c r="D148" s="43"/>
      <c r="E148" s="421"/>
      <c r="F148" s="41"/>
      <c r="J148" s="152" t="s">
        <v>86</v>
      </c>
      <c r="K148" s="31">
        <f t="shared" si="13"/>
        <v>0</v>
      </c>
      <c r="L148" s="404">
        <f t="shared" si="14"/>
        <v>0</v>
      </c>
      <c r="M148" s="352"/>
      <c r="N148" s="353"/>
      <c r="O148" s="26"/>
      <c r="P148" s="26"/>
      <c r="Q148" s="26"/>
      <c r="R148" s="26"/>
      <c r="S148" s="26"/>
    </row>
    <row r="149" spans="1:19" ht="15.75" customHeight="1">
      <c r="A149" s="44"/>
      <c r="B149" s="41"/>
      <c r="C149" s="43"/>
      <c r="D149" s="43"/>
      <c r="E149" s="421"/>
      <c r="F149" s="41"/>
      <c r="J149" s="152" t="s">
        <v>87</v>
      </c>
      <c r="K149" s="31">
        <f t="shared" si="13"/>
        <v>3</v>
      </c>
      <c r="L149" s="404">
        <f t="shared" si="14"/>
        <v>2.2900763358778626E-2</v>
      </c>
      <c r="M149" s="352"/>
      <c r="N149" s="353"/>
      <c r="O149" s="26"/>
      <c r="P149" s="26"/>
      <c r="Q149" s="26"/>
      <c r="R149" s="26"/>
      <c r="S149" s="26"/>
    </row>
    <row r="150" spans="1:19" ht="21" customHeight="1">
      <c r="A150" s="531" t="s">
        <v>127</v>
      </c>
      <c r="B150" s="531"/>
      <c r="C150" s="531"/>
      <c r="D150" s="420"/>
      <c r="E150" s="51"/>
      <c r="F150" s="51"/>
      <c r="J150" s="152" t="s">
        <v>88</v>
      </c>
      <c r="K150" s="31">
        <f t="shared" si="13"/>
        <v>10</v>
      </c>
      <c r="L150" s="404">
        <f t="shared" si="14"/>
        <v>7.6335877862595422E-2</v>
      </c>
      <c r="M150" s="352"/>
      <c r="N150" s="353"/>
      <c r="O150" s="26"/>
      <c r="P150" s="26"/>
      <c r="Q150" s="26"/>
      <c r="R150" s="26"/>
      <c r="S150" s="26"/>
    </row>
    <row r="151" spans="1:19" ht="15.75" customHeight="1">
      <c r="A151" s="44"/>
      <c r="B151" s="41"/>
      <c r="C151" s="43"/>
      <c r="D151" s="43"/>
      <c r="E151" s="421"/>
      <c r="F151" s="41"/>
      <c r="J151" s="485" t="s">
        <v>121</v>
      </c>
      <c r="K151" s="486">
        <f>SUM(K145:K150)</f>
        <v>131</v>
      </c>
      <c r="L151" s="487">
        <f>SUM(L145:L150)</f>
        <v>1</v>
      </c>
      <c r="M151" s="352"/>
      <c r="N151" s="353"/>
      <c r="O151" s="26"/>
      <c r="P151" s="26"/>
      <c r="Q151" s="26"/>
      <c r="R151" s="26"/>
      <c r="S151" s="26"/>
    </row>
    <row r="152" spans="1:19" s="52" customFormat="1" ht="5.25" customHeight="1">
      <c r="A152" s="417"/>
      <c r="B152" s="42"/>
      <c r="C152" s="30"/>
      <c r="D152" s="30"/>
      <c r="G152" s="440"/>
      <c r="H152" s="53"/>
      <c r="I152" s="53"/>
      <c r="J152" s="53"/>
      <c r="L152" s="405"/>
      <c r="M152" s="361"/>
      <c r="N152" s="53"/>
      <c r="O152" s="54"/>
      <c r="P152" s="54"/>
      <c r="Q152" s="54"/>
      <c r="R152" s="54"/>
      <c r="S152" s="54"/>
    </row>
    <row r="153" spans="1:19" s="56" customFormat="1" ht="6.75" customHeight="1">
      <c r="A153" s="55"/>
      <c r="B153" s="344"/>
      <c r="C153" s="344"/>
      <c r="D153" s="344"/>
      <c r="G153" s="532"/>
      <c r="H153" s="532"/>
      <c r="I153" s="532"/>
      <c r="J153" s="532"/>
      <c r="K153" s="532"/>
      <c r="L153" s="532"/>
      <c r="M153" s="362"/>
      <c r="N153" s="363"/>
    </row>
    <row r="154" spans="1:19" s="8" customFormat="1" ht="15.75">
      <c r="A154" s="513" t="s">
        <v>73</v>
      </c>
      <c r="B154" s="533"/>
      <c r="C154" s="513"/>
      <c r="D154" s="418"/>
      <c r="E154" s="513" t="s">
        <v>122</v>
      </c>
      <c r="F154" s="513"/>
      <c r="G154" s="513"/>
      <c r="H154" s="513"/>
      <c r="I154" s="515" t="s">
        <v>123</v>
      </c>
      <c r="J154" s="515"/>
      <c r="K154" s="515"/>
      <c r="L154" s="515"/>
      <c r="M154" s="364"/>
      <c r="N154" s="365"/>
    </row>
    <row r="155" spans="1:19" s="8" customFormat="1" ht="15.75">
      <c r="A155" s="57"/>
      <c r="B155" s="345"/>
      <c r="C155" s="433"/>
      <c r="D155" s="433"/>
      <c r="E155" s="58"/>
      <c r="F155" s="58"/>
      <c r="G155" s="433"/>
      <c r="H155" s="58"/>
      <c r="I155" s="58"/>
      <c r="J155" s="58"/>
      <c r="K155" s="59"/>
      <c r="L155" s="399"/>
      <c r="M155" s="364"/>
      <c r="N155" s="365"/>
    </row>
    <row r="156" spans="1:19" s="8" customFormat="1" ht="15.75">
      <c r="A156" s="57"/>
      <c r="B156" s="345"/>
      <c r="C156" s="433"/>
      <c r="D156" s="433"/>
      <c r="E156" s="58"/>
      <c r="F156" s="58"/>
      <c r="G156" s="433"/>
      <c r="H156" s="58"/>
      <c r="I156" s="58"/>
      <c r="J156" s="58"/>
      <c r="K156" s="59"/>
      <c r="L156" s="399"/>
      <c r="M156" s="364"/>
      <c r="N156" s="365"/>
    </row>
    <row r="157" spans="1:19" s="8" customFormat="1" ht="15.75">
      <c r="A157" s="423"/>
      <c r="B157" s="30"/>
      <c r="C157" s="30"/>
      <c r="D157" s="30"/>
      <c r="E157" s="153"/>
      <c r="F157" s="153"/>
      <c r="G157" s="30"/>
      <c r="H157" s="153"/>
      <c r="I157" s="153"/>
      <c r="J157" s="153"/>
      <c r="L157" s="399"/>
      <c r="M157" s="364"/>
      <c r="N157" s="365"/>
    </row>
    <row r="158" spans="1:19" s="8" customFormat="1" ht="15.75">
      <c r="A158" s="423"/>
      <c r="B158" s="30"/>
      <c r="C158" s="30"/>
      <c r="D158" s="30"/>
      <c r="E158" s="153"/>
      <c r="F158" s="153"/>
      <c r="G158" s="30"/>
      <c r="H158" s="153"/>
      <c r="I158" s="153"/>
      <c r="J158" s="153"/>
      <c r="L158" s="399"/>
      <c r="M158" s="364"/>
      <c r="N158" s="365"/>
    </row>
    <row r="159" spans="1:19" s="8" customFormat="1" ht="15.75">
      <c r="A159" s="515"/>
      <c r="B159" s="531"/>
      <c r="C159" s="515"/>
      <c r="D159" s="420"/>
      <c r="E159" s="515" t="s">
        <v>107</v>
      </c>
      <c r="F159" s="515"/>
      <c r="G159" s="515"/>
      <c r="H159" s="515"/>
      <c r="I159" s="153"/>
      <c r="J159" s="153"/>
      <c r="L159" s="399"/>
      <c r="M159" s="364"/>
      <c r="N159" s="365"/>
    </row>
  </sheetData>
  <mergeCells count="21">
    <mergeCell ref="A159:C159"/>
    <mergeCell ref="E159:H159"/>
    <mergeCell ref="A145:C145"/>
    <mergeCell ref="A150:C150"/>
    <mergeCell ref="G153:L153"/>
    <mergeCell ref="A154:C154"/>
    <mergeCell ref="E154:H154"/>
    <mergeCell ref="I154:L154"/>
    <mergeCell ref="J143:L143"/>
    <mergeCell ref="A7:L7"/>
    <mergeCell ref="M7:W7"/>
    <mergeCell ref="A8:L8"/>
    <mergeCell ref="M8:W8"/>
    <mergeCell ref="A9:L9"/>
    <mergeCell ref="C10:E10"/>
    <mergeCell ref="A6:L6"/>
    <mergeCell ref="A2:E2"/>
    <mergeCell ref="F2:L2"/>
    <mergeCell ref="A3:E3"/>
    <mergeCell ref="F3:L3"/>
    <mergeCell ref="A5:L5"/>
  </mergeCells>
  <conditionalFormatting sqref="H11:H32 H34:H132">
    <cfRule type="cellIs" dxfId="99" priority="114" stopIfTrue="1" operator="between">
      <formula>0</formula>
      <formula>49</formula>
    </cfRule>
  </conditionalFormatting>
  <conditionalFormatting sqref="J11:J32 J34:J132">
    <cfRule type="cellIs" dxfId="98" priority="113" stopIfTrue="1" operator="equal">
      <formula>0</formula>
    </cfRule>
  </conditionalFormatting>
  <conditionalFormatting sqref="I11:I32 I34:I132">
    <cfRule type="cellIs" dxfId="97" priority="112" stopIfTrue="1" operator="between">
      <formula>0</formula>
      <formula>49</formula>
    </cfRule>
  </conditionalFormatting>
  <conditionalFormatting sqref="H11:I32 H34:I132">
    <cfRule type="cellIs" dxfId="96" priority="111" operator="equal">
      <formula>0</formula>
    </cfRule>
  </conditionalFormatting>
  <conditionalFormatting sqref="J133:J141">
    <cfRule type="cellIs" dxfId="95" priority="110" stopIfTrue="1" operator="equal">
      <formula>0</formula>
    </cfRule>
  </conditionalFormatting>
  <conditionalFormatting sqref="H33">
    <cfRule type="cellIs" dxfId="94" priority="29" stopIfTrue="1" operator="between">
      <formula>0</formula>
      <formula>49</formula>
    </cfRule>
  </conditionalFormatting>
  <conditionalFormatting sqref="J33">
    <cfRule type="cellIs" dxfId="93" priority="28" stopIfTrue="1" operator="equal">
      <formula>0</formula>
    </cfRule>
  </conditionalFormatting>
  <conditionalFormatting sqref="I33">
    <cfRule type="cellIs" dxfId="92" priority="27" stopIfTrue="1" operator="between">
      <formula>0</formula>
      <formula>49</formula>
    </cfRule>
  </conditionalFormatting>
  <conditionalFormatting sqref="H33:I33">
    <cfRule type="cellIs" dxfId="91" priority="26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W177"/>
  <sheetViews>
    <sheetView zoomScaleNormal="100" workbookViewId="0">
      <pane xSplit="5" ySplit="10" topLeftCell="F160" activePane="bottomRight" state="frozen"/>
      <selection activeCell="E161" sqref="E161:F161"/>
      <selection pane="topRight" activeCell="E161" sqref="E161:F161"/>
      <selection pane="bottomLeft" activeCell="E161" sqref="E161:F161"/>
      <selection pane="bottomRight" activeCell="K163" sqref="K163"/>
    </sheetView>
  </sheetViews>
  <sheetFormatPr defaultRowHeight="16.5"/>
  <cols>
    <col min="1" max="1" width="3.28515625" style="419" customWidth="1"/>
    <col min="2" max="2" width="13" style="42" customWidth="1"/>
    <col min="3" max="3" width="8.140625" style="42" customWidth="1"/>
    <col min="4" max="4" width="12.140625" style="42" customWidth="1"/>
    <col min="5" max="5" width="8.42578125" style="52" customWidth="1"/>
    <col min="6" max="6" width="11.28515625" style="25" customWidth="1"/>
    <col min="7" max="7" width="9.7109375" style="42" customWidth="1"/>
    <col min="8" max="9" width="5.42578125" style="25" customWidth="1"/>
    <col min="10" max="10" width="7.28515625" style="25" customWidth="1"/>
    <col min="11" max="11" width="8.140625" style="25" customWidth="1"/>
    <col min="12" max="12" width="10.5703125" style="399" customWidth="1"/>
    <col min="13" max="13" width="16.85546875" style="350" customWidth="1"/>
    <col min="14" max="14" width="14.42578125" style="351" customWidth="1"/>
    <col min="15" max="17" width="9.140625" style="25"/>
    <col min="18" max="18" width="12.85546875" style="25" bestFit="1" customWidth="1"/>
    <col min="19" max="257" width="9.140625" style="25"/>
    <col min="258" max="258" width="3.28515625" style="25" customWidth="1"/>
    <col min="259" max="259" width="10" style="25" customWidth="1"/>
    <col min="260" max="260" width="20.28515625" style="25" customWidth="1"/>
    <col min="261" max="261" width="8.42578125" style="25" customWidth="1"/>
    <col min="262" max="262" width="9.5703125" style="25" customWidth="1"/>
    <col min="263" max="263" width="9.7109375" style="25" customWidth="1"/>
    <col min="264" max="264" width="8" style="25" customWidth="1"/>
    <col min="265" max="265" width="7.42578125" style="25" customWidth="1"/>
    <col min="266" max="266" width="9.42578125" style="25" customWidth="1"/>
    <col min="267" max="268" width="8.140625" style="25" customWidth="1"/>
    <col min="269" max="513" width="9.140625" style="25"/>
    <col min="514" max="514" width="3.28515625" style="25" customWidth="1"/>
    <col min="515" max="515" width="10" style="25" customWidth="1"/>
    <col min="516" max="516" width="20.28515625" style="25" customWidth="1"/>
    <col min="517" max="517" width="8.42578125" style="25" customWidth="1"/>
    <col min="518" max="518" width="9.5703125" style="25" customWidth="1"/>
    <col min="519" max="519" width="9.7109375" style="25" customWidth="1"/>
    <col min="520" max="520" width="8" style="25" customWidth="1"/>
    <col min="521" max="521" width="7.42578125" style="25" customWidth="1"/>
    <col min="522" max="522" width="9.42578125" style="25" customWidth="1"/>
    <col min="523" max="524" width="8.140625" style="25" customWidth="1"/>
    <col min="525" max="769" width="9.140625" style="25"/>
    <col min="770" max="770" width="3.28515625" style="25" customWidth="1"/>
    <col min="771" max="771" width="10" style="25" customWidth="1"/>
    <col min="772" max="772" width="20.28515625" style="25" customWidth="1"/>
    <col min="773" max="773" width="8.42578125" style="25" customWidth="1"/>
    <col min="774" max="774" width="9.5703125" style="25" customWidth="1"/>
    <col min="775" max="775" width="9.7109375" style="25" customWidth="1"/>
    <col min="776" max="776" width="8" style="25" customWidth="1"/>
    <col min="777" max="777" width="7.42578125" style="25" customWidth="1"/>
    <col min="778" max="778" width="9.42578125" style="25" customWidth="1"/>
    <col min="779" max="780" width="8.140625" style="25" customWidth="1"/>
    <col min="781" max="1025" width="9.140625" style="25"/>
    <col min="1026" max="1026" width="3.28515625" style="25" customWidth="1"/>
    <col min="1027" max="1027" width="10" style="25" customWidth="1"/>
    <col min="1028" max="1028" width="20.28515625" style="25" customWidth="1"/>
    <col min="1029" max="1029" width="8.42578125" style="25" customWidth="1"/>
    <col min="1030" max="1030" width="9.5703125" style="25" customWidth="1"/>
    <col min="1031" max="1031" width="9.7109375" style="25" customWidth="1"/>
    <col min="1032" max="1032" width="8" style="25" customWidth="1"/>
    <col min="1033" max="1033" width="7.42578125" style="25" customWidth="1"/>
    <col min="1034" max="1034" width="9.42578125" style="25" customWidth="1"/>
    <col min="1035" max="1036" width="8.140625" style="25" customWidth="1"/>
    <col min="1037" max="1281" width="9.140625" style="25"/>
    <col min="1282" max="1282" width="3.28515625" style="25" customWidth="1"/>
    <col min="1283" max="1283" width="10" style="25" customWidth="1"/>
    <col min="1284" max="1284" width="20.28515625" style="25" customWidth="1"/>
    <col min="1285" max="1285" width="8.42578125" style="25" customWidth="1"/>
    <col min="1286" max="1286" width="9.5703125" style="25" customWidth="1"/>
    <col min="1287" max="1287" width="9.7109375" style="25" customWidth="1"/>
    <col min="1288" max="1288" width="8" style="25" customWidth="1"/>
    <col min="1289" max="1289" width="7.42578125" style="25" customWidth="1"/>
    <col min="1290" max="1290" width="9.42578125" style="25" customWidth="1"/>
    <col min="1291" max="1292" width="8.140625" style="25" customWidth="1"/>
    <col min="1293" max="1537" width="9.140625" style="25"/>
    <col min="1538" max="1538" width="3.28515625" style="25" customWidth="1"/>
    <col min="1539" max="1539" width="10" style="25" customWidth="1"/>
    <col min="1540" max="1540" width="20.28515625" style="25" customWidth="1"/>
    <col min="1541" max="1541" width="8.42578125" style="25" customWidth="1"/>
    <col min="1542" max="1542" width="9.5703125" style="25" customWidth="1"/>
    <col min="1543" max="1543" width="9.7109375" style="25" customWidth="1"/>
    <col min="1544" max="1544" width="8" style="25" customWidth="1"/>
    <col min="1545" max="1545" width="7.42578125" style="25" customWidth="1"/>
    <col min="1546" max="1546" width="9.42578125" style="25" customWidth="1"/>
    <col min="1547" max="1548" width="8.140625" style="25" customWidth="1"/>
    <col min="1549" max="1793" width="9.140625" style="25"/>
    <col min="1794" max="1794" width="3.28515625" style="25" customWidth="1"/>
    <col min="1795" max="1795" width="10" style="25" customWidth="1"/>
    <col min="1796" max="1796" width="20.28515625" style="25" customWidth="1"/>
    <col min="1797" max="1797" width="8.42578125" style="25" customWidth="1"/>
    <col min="1798" max="1798" width="9.5703125" style="25" customWidth="1"/>
    <col min="1799" max="1799" width="9.7109375" style="25" customWidth="1"/>
    <col min="1800" max="1800" width="8" style="25" customWidth="1"/>
    <col min="1801" max="1801" width="7.42578125" style="25" customWidth="1"/>
    <col min="1802" max="1802" width="9.42578125" style="25" customWidth="1"/>
    <col min="1803" max="1804" width="8.140625" style="25" customWidth="1"/>
    <col min="1805" max="2049" width="9.140625" style="25"/>
    <col min="2050" max="2050" width="3.28515625" style="25" customWidth="1"/>
    <col min="2051" max="2051" width="10" style="25" customWidth="1"/>
    <col min="2052" max="2052" width="20.28515625" style="25" customWidth="1"/>
    <col min="2053" max="2053" width="8.42578125" style="25" customWidth="1"/>
    <col min="2054" max="2054" width="9.5703125" style="25" customWidth="1"/>
    <col min="2055" max="2055" width="9.7109375" style="25" customWidth="1"/>
    <col min="2056" max="2056" width="8" style="25" customWidth="1"/>
    <col min="2057" max="2057" width="7.42578125" style="25" customWidth="1"/>
    <col min="2058" max="2058" width="9.42578125" style="25" customWidth="1"/>
    <col min="2059" max="2060" width="8.140625" style="25" customWidth="1"/>
    <col min="2061" max="2305" width="9.140625" style="25"/>
    <col min="2306" max="2306" width="3.28515625" style="25" customWidth="1"/>
    <col min="2307" max="2307" width="10" style="25" customWidth="1"/>
    <col min="2308" max="2308" width="20.28515625" style="25" customWidth="1"/>
    <col min="2309" max="2309" width="8.42578125" style="25" customWidth="1"/>
    <col min="2310" max="2310" width="9.5703125" style="25" customWidth="1"/>
    <col min="2311" max="2311" width="9.7109375" style="25" customWidth="1"/>
    <col min="2312" max="2312" width="8" style="25" customWidth="1"/>
    <col min="2313" max="2313" width="7.42578125" style="25" customWidth="1"/>
    <col min="2314" max="2314" width="9.42578125" style="25" customWidth="1"/>
    <col min="2315" max="2316" width="8.140625" style="25" customWidth="1"/>
    <col min="2317" max="2561" width="9.140625" style="25"/>
    <col min="2562" max="2562" width="3.28515625" style="25" customWidth="1"/>
    <col min="2563" max="2563" width="10" style="25" customWidth="1"/>
    <col min="2564" max="2564" width="20.28515625" style="25" customWidth="1"/>
    <col min="2565" max="2565" width="8.42578125" style="25" customWidth="1"/>
    <col min="2566" max="2566" width="9.5703125" style="25" customWidth="1"/>
    <col min="2567" max="2567" width="9.7109375" style="25" customWidth="1"/>
    <col min="2568" max="2568" width="8" style="25" customWidth="1"/>
    <col min="2569" max="2569" width="7.42578125" style="25" customWidth="1"/>
    <col min="2570" max="2570" width="9.42578125" style="25" customWidth="1"/>
    <col min="2571" max="2572" width="8.140625" style="25" customWidth="1"/>
    <col min="2573" max="2817" width="9.140625" style="25"/>
    <col min="2818" max="2818" width="3.28515625" style="25" customWidth="1"/>
    <col min="2819" max="2819" width="10" style="25" customWidth="1"/>
    <col min="2820" max="2820" width="20.28515625" style="25" customWidth="1"/>
    <col min="2821" max="2821" width="8.42578125" style="25" customWidth="1"/>
    <col min="2822" max="2822" width="9.5703125" style="25" customWidth="1"/>
    <col min="2823" max="2823" width="9.7109375" style="25" customWidth="1"/>
    <col min="2824" max="2824" width="8" style="25" customWidth="1"/>
    <col min="2825" max="2825" width="7.42578125" style="25" customWidth="1"/>
    <col min="2826" max="2826" width="9.42578125" style="25" customWidth="1"/>
    <col min="2827" max="2828" width="8.140625" style="25" customWidth="1"/>
    <col min="2829" max="3073" width="9.140625" style="25"/>
    <col min="3074" max="3074" width="3.28515625" style="25" customWidth="1"/>
    <col min="3075" max="3075" width="10" style="25" customWidth="1"/>
    <col min="3076" max="3076" width="20.28515625" style="25" customWidth="1"/>
    <col min="3077" max="3077" width="8.42578125" style="25" customWidth="1"/>
    <col min="3078" max="3078" width="9.5703125" style="25" customWidth="1"/>
    <col min="3079" max="3079" width="9.7109375" style="25" customWidth="1"/>
    <col min="3080" max="3080" width="8" style="25" customWidth="1"/>
    <col min="3081" max="3081" width="7.42578125" style="25" customWidth="1"/>
    <col min="3082" max="3082" width="9.42578125" style="25" customWidth="1"/>
    <col min="3083" max="3084" width="8.140625" style="25" customWidth="1"/>
    <col min="3085" max="3329" width="9.140625" style="25"/>
    <col min="3330" max="3330" width="3.28515625" style="25" customWidth="1"/>
    <col min="3331" max="3331" width="10" style="25" customWidth="1"/>
    <col min="3332" max="3332" width="20.28515625" style="25" customWidth="1"/>
    <col min="3333" max="3333" width="8.42578125" style="25" customWidth="1"/>
    <col min="3334" max="3334" width="9.5703125" style="25" customWidth="1"/>
    <col min="3335" max="3335" width="9.7109375" style="25" customWidth="1"/>
    <col min="3336" max="3336" width="8" style="25" customWidth="1"/>
    <col min="3337" max="3337" width="7.42578125" style="25" customWidth="1"/>
    <col min="3338" max="3338" width="9.42578125" style="25" customWidth="1"/>
    <col min="3339" max="3340" width="8.140625" style="25" customWidth="1"/>
    <col min="3341" max="3585" width="9.140625" style="25"/>
    <col min="3586" max="3586" width="3.28515625" style="25" customWidth="1"/>
    <col min="3587" max="3587" width="10" style="25" customWidth="1"/>
    <col min="3588" max="3588" width="20.28515625" style="25" customWidth="1"/>
    <col min="3589" max="3589" width="8.42578125" style="25" customWidth="1"/>
    <col min="3590" max="3590" width="9.5703125" style="25" customWidth="1"/>
    <col min="3591" max="3591" width="9.7109375" style="25" customWidth="1"/>
    <col min="3592" max="3592" width="8" style="25" customWidth="1"/>
    <col min="3593" max="3593" width="7.42578125" style="25" customWidth="1"/>
    <col min="3594" max="3594" width="9.42578125" style="25" customWidth="1"/>
    <col min="3595" max="3596" width="8.140625" style="25" customWidth="1"/>
    <col min="3597" max="3841" width="9.140625" style="25"/>
    <col min="3842" max="3842" width="3.28515625" style="25" customWidth="1"/>
    <col min="3843" max="3843" width="10" style="25" customWidth="1"/>
    <col min="3844" max="3844" width="20.28515625" style="25" customWidth="1"/>
    <col min="3845" max="3845" width="8.42578125" style="25" customWidth="1"/>
    <col min="3846" max="3846" width="9.5703125" style="25" customWidth="1"/>
    <col min="3847" max="3847" width="9.7109375" style="25" customWidth="1"/>
    <col min="3848" max="3848" width="8" style="25" customWidth="1"/>
    <col min="3849" max="3849" width="7.42578125" style="25" customWidth="1"/>
    <col min="3850" max="3850" width="9.42578125" style="25" customWidth="1"/>
    <col min="3851" max="3852" width="8.140625" style="25" customWidth="1"/>
    <col min="3853" max="4097" width="9.140625" style="25"/>
    <col min="4098" max="4098" width="3.28515625" style="25" customWidth="1"/>
    <col min="4099" max="4099" width="10" style="25" customWidth="1"/>
    <col min="4100" max="4100" width="20.28515625" style="25" customWidth="1"/>
    <col min="4101" max="4101" width="8.42578125" style="25" customWidth="1"/>
    <col min="4102" max="4102" width="9.5703125" style="25" customWidth="1"/>
    <col min="4103" max="4103" width="9.7109375" style="25" customWidth="1"/>
    <col min="4104" max="4104" width="8" style="25" customWidth="1"/>
    <col min="4105" max="4105" width="7.42578125" style="25" customWidth="1"/>
    <col min="4106" max="4106" width="9.42578125" style="25" customWidth="1"/>
    <col min="4107" max="4108" width="8.140625" style="25" customWidth="1"/>
    <col min="4109" max="4353" width="9.140625" style="25"/>
    <col min="4354" max="4354" width="3.28515625" style="25" customWidth="1"/>
    <col min="4355" max="4355" width="10" style="25" customWidth="1"/>
    <col min="4356" max="4356" width="20.28515625" style="25" customWidth="1"/>
    <col min="4357" max="4357" width="8.42578125" style="25" customWidth="1"/>
    <col min="4358" max="4358" width="9.5703125" style="25" customWidth="1"/>
    <col min="4359" max="4359" width="9.7109375" style="25" customWidth="1"/>
    <col min="4360" max="4360" width="8" style="25" customWidth="1"/>
    <col min="4361" max="4361" width="7.42578125" style="25" customWidth="1"/>
    <col min="4362" max="4362" width="9.42578125" style="25" customWidth="1"/>
    <col min="4363" max="4364" width="8.140625" style="25" customWidth="1"/>
    <col min="4365" max="4609" width="9.140625" style="25"/>
    <col min="4610" max="4610" width="3.28515625" style="25" customWidth="1"/>
    <col min="4611" max="4611" width="10" style="25" customWidth="1"/>
    <col min="4612" max="4612" width="20.28515625" style="25" customWidth="1"/>
    <col min="4613" max="4613" width="8.42578125" style="25" customWidth="1"/>
    <col min="4614" max="4614" width="9.5703125" style="25" customWidth="1"/>
    <col min="4615" max="4615" width="9.7109375" style="25" customWidth="1"/>
    <col min="4616" max="4616" width="8" style="25" customWidth="1"/>
    <col min="4617" max="4617" width="7.42578125" style="25" customWidth="1"/>
    <col min="4618" max="4618" width="9.42578125" style="25" customWidth="1"/>
    <col min="4619" max="4620" width="8.140625" style="25" customWidth="1"/>
    <col min="4621" max="4865" width="9.140625" style="25"/>
    <col min="4866" max="4866" width="3.28515625" style="25" customWidth="1"/>
    <col min="4867" max="4867" width="10" style="25" customWidth="1"/>
    <col min="4868" max="4868" width="20.28515625" style="25" customWidth="1"/>
    <col min="4869" max="4869" width="8.42578125" style="25" customWidth="1"/>
    <col min="4870" max="4870" width="9.5703125" style="25" customWidth="1"/>
    <col min="4871" max="4871" width="9.7109375" style="25" customWidth="1"/>
    <col min="4872" max="4872" width="8" style="25" customWidth="1"/>
    <col min="4873" max="4873" width="7.42578125" style="25" customWidth="1"/>
    <col min="4874" max="4874" width="9.42578125" style="25" customWidth="1"/>
    <col min="4875" max="4876" width="8.140625" style="25" customWidth="1"/>
    <col min="4877" max="5121" width="9.140625" style="25"/>
    <col min="5122" max="5122" width="3.28515625" style="25" customWidth="1"/>
    <col min="5123" max="5123" width="10" style="25" customWidth="1"/>
    <col min="5124" max="5124" width="20.28515625" style="25" customWidth="1"/>
    <col min="5125" max="5125" width="8.42578125" style="25" customWidth="1"/>
    <col min="5126" max="5126" width="9.5703125" style="25" customWidth="1"/>
    <col min="5127" max="5127" width="9.7109375" style="25" customWidth="1"/>
    <col min="5128" max="5128" width="8" style="25" customWidth="1"/>
    <col min="5129" max="5129" width="7.42578125" style="25" customWidth="1"/>
    <col min="5130" max="5130" width="9.42578125" style="25" customWidth="1"/>
    <col min="5131" max="5132" width="8.140625" style="25" customWidth="1"/>
    <col min="5133" max="5377" width="9.140625" style="25"/>
    <col min="5378" max="5378" width="3.28515625" style="25" customWidth="1"/>
    <col min="5379" max="5379" width="10" style="25" customWidth="1"/>
    <col min="5380" max="5380" width="20.28515625" style="25" customWidth="1"/>
    <col min="5381" max="5381" width="8.42578125" style="25" customWidth="1"/>
    <col min="5382" max="5382" width="9.5703125" style="25" customWidth="1"/>
    <col min="5383" max="5383" width="9.7109375" style="25" customWidth="1"/>
    <col min="5384" max="5384" width="8" style="25" customWidth="1"/>
    <col min="5385" max="5385" width="7.42578125" style="25" customWidth="1"/>
    <col min="5386" max="5386" width="9.42578125" style="25" customWidth="1"/>
    <col min="5387" max="5388" width="8.140625" style="25" customWidth="1"/>
    <col min="5389" max="5633" width="9.140625" style="25"/>
    <col min="5634" max="5634" width="3.28515625" style="25" customWidth="1"/>
    <col min="5635" max="5635" width="10" style="25" customWidth="1"/>
    <col min="5636" max="5636" width="20.28515625" style="25" customWidth="1"/>
    <col min="5637" max="5637" width="8.42578125" style="25" customWidth="1"/>
    <col min="5638" max="5638" width="9.5703125" style="25" customWidth="1"/>
    <col min="5639" max="5639" width="9.7109375" style="25" customWidth="1"/>
    <col min="5640" max="5640" width="8" style="25" customWidth="1"/>
    <col min="5641" max="5641" width="7.42578125" style="25" customWidth="1"/>
    <col min="5642" max="5642" width="9.42578125" style="25" customWidth="1"/>
    <col min="5643" max="5644" width="8.140625" style="25" customWidth="1"/>
    <col min="5645" max="5889" width="9.140625" style="25"/>
    <col min="5890" max="5890" width="3.28515625" style="25" customWidth="1"/>
    <col min="5891" max="5891" width="10" style="25" customWidth="1"/>
    <col min="5892" max="5892" width="20.28515625" style="25" customWidth="1"/>
    <col min="5893" max="5893" width="8.42578125" style="25" customWidth="1"/>
    <col min="5894" max="5894" width="9.5703125" style="25" customWidth="1"/>
    <col min="5895" max="5895" width="9.7109375" style="25" customWidth="1"/>
    <col min="5896" max="5896" width="8" style="25" customWidth="1"/>
    <col min="5897" max="5897" width="7.42578125" style="25" customWidth="1"/>
    <col min="5898" max="5898" width="9.42578125" style="25" customWidth="1"/>
    <col min="5899" max="5900" width="8.140625" style="25" customWidth="1"/>
    <col min="5901" max="6145" width="9.140625" style="25"/>
    <col min="6146" max="6146" width="3.28515625" style="25" customWidth="1"/>
    <col min="6147" max="6147" width="10" style="25" customWidth="1"/>
    <col min="6148" max="6148" width="20.28515625" style="25" customWidth="1"/>
    <col min="6149" max="6149" width="8.42578125" style="25" customWidth="1"/>
    <col min="6150" max="6150" width="9.5703125" style="25" customWidth="1"/>
    <col min="6151" max="6151" width="9.7109375" style="25" customWidth="1"/>
    <col min="6152" max="6152" width="8" style="25" customWidth="1"/>
    <col min="6153" max="6153" width="7.42578125" style="25" customWidth="1"/>
    <col min="6154" max="6154" width="9.42578125" style="25" customWidth="1"/>
    <col min="6155" max="6156" width="8.140625" style="25" customWidth="1"/>
    <col min="6157" max="6401" width="9.140625" style="25"/>
    <col min="6402" max="6402" width="3.28515625" style="25" customWidth="1"/>
    <col min="6403" max="6403" width="10" style="25" customWidth="1"/>
    <col min="6404" max="6404" width="20.28515625" style="25" customWidth="1"/>
    <col min="6405" max="6405" width="8.42578125" style="25" customWidth="1"/>
    <col min="6406" max="6406" width="9.5703125" style="25" customWidth="1"/>
    <col min="6407" max="6407" width="9.7109375" style="25" customWidth="1"/>
    <col min="6408" max="6408" width="8" style="25" customWidth="1"/>
    <col min="6409" max="6409" width="7.42578125" style="25" customWidth="1"/>
    <col min="6410" max="6410" width="9.42578125" style="25" customWidth="1"/>
    <col min="6411" max="6412" width="8.140625" style="25" customWidth="1"/>
    <col min="6413" max="6657" width="9.140625" style="25"/>
    <col min="6658" max="6658" width="3.28515625" style="25" customWidth="1"/>
    <col min="6659" max="6659" width="10" style="25" customWidth="1"/>
    <col min="6660" max="6660" width="20.28515625" style="25" customWidth="1"/>
    <col min="6661" max="6661" width="8.42578125" style="25" customWidth="1"/>
    <col min="6662" max="6662" width="9.5703125" style="25" customWidth="1"/>
    <col min="6663" max="6663" width="9.7109375" style="25" customWidth="1"/>
    <col min="6664" max="6664" width="8" style="25" customWidth="1"/>
    <col min="6665" max="6665" width="7.42578125" style="25" customWidth="1"/>
    <col min="6666" max="6666" width="9.42578125" style="25" customWidth="1"/>
    <col min="6667" max="6668" width="8.140625" style="25" customWidth="1"/>
    <col min="6669" max="6913" width="9.140625" style="25"/>
    <col min="6914" max="6914" width="3.28515625" style="25" customWidth="1"/>
    <col min="6915" max="6915" width="10" style="25" customWidth="1"/>
    <col min="6916" max="6916" width="20.28515625" style="25" customWidth="1"/>
    <col min="6917" max="6917" width="8.42578125" style="25" customWidth="1"/>
    <col min="6918" max="6918" width="9.5703125" style="25" customWidth="1"/>
    <col min="6919" max="6919" width="9.7109375" style="25" customWidth="1"/>
    <col min="6920" max="6920" width="8" style="25" customWidth="1"/>
    <col min="6921" max="6921" width="7.42578125" style="25" customWidth="1"/>
    <col min="6922" max="6922" width="9.42578125" style="25" customWidth="1"/>
    <col min="6923" max="6924" width="8.140625" style="25" customWidth="1"/>
    <col min="6925" max="7169" width="9.140625" style="25"/>
    <col min="7170" max="7170" width="3.28515625" style="25" customWidth="1"/>
    <col min="7171" max="7171" width="10" style="25" customWidth="1"/>
    <col min="7172" max="7172" width="20.28515625" style="25" customWidth="1"/>
    <col min="7173" max="7173" width="8.42578125" style="25" customWidth="1"/>
    <col min="7174" max="7174" width="9.5703125" style="25" customWidth="1"/>
    <col min="7175" max="7175" width="9.7109375" style="25" customWidth="1"/>
    <col min="7176" max="7176" width="8" style="25" customWidth="1"/>
    <col min="7177" max="7177" width="7.42578125" style="25" customWidth="1"/>
    <col min="7178" max="7178" width="9.42578125" style="25" customWidth="1"/>
    <col min="7179" max="7180" width="8.140625" style="25" customWidth="1"/>
    <col min="7181" max="7425" width="9.140625" style="25"/>
    <col min="7426" max="7426" width="3.28515625" style="25" customWidth="1"/>
    <col min="7427" max="7427" width="10" style="25" customWidth="1"/>
    <col min="7428" max="7428" width="20.28515625" style="25" customWidth="1"/>
    <col min="7429" max="7429" width="8.42578125" style="25" customWidth="1"/>
    <col min="7430" max="7430" width="9.5703125" style="25" customWidth="1"/>
    <col min="7431" max="7431" width="9.7109375" style="25" customWidth="1"/>
    <col min="7432" max="7432" width="8" style="25" customWidth="1"/>
    <col min="7433" max="7433" width="7.42578125" style="25" customWidth="1"/>
    <col min="7434" max="7434" width="9.42578125" style="25" customWidth="1"/>
    <col min="7435" max="7436" width="8.140625" style="25" customWidth="1"/>
    <col min="7437" max="7681" width="9.140625" style="25"/>
    <col min="7682" max="7682" width="3.28515625" style="25" customWidth="1"/>
    <col min="7683" max="7683" width="10" style="25" customWidth="1"/>
    <col min="7684" max="7684" width="20.28515625" style="25" customWidth="1"/>
    <col min="7685" max="7685" width="8.42578125" style="25" customWidth="1"/>
    <col min="7686" max="7686" width="9.5703125" style="25" customWidth="1"/>
    <col min="7687" max="7687" width="9.7109375" style="25" customWidth="1"/>
    <col min="7688" max="7688" width="8" style="25" customWidth="1"/>
    <col min="7689" max="7689" width="7.42578125" style="25" customWidth="1"/>
    <col min="7690" max="7690" width="9.42578125" style="25" customWidth="1"/>
    <col min="7691" max="7692" width="8.140625" style="25" customWidth="1"/>
    <col min="7693" max="7937" width="9.140625" style="25"/>
    <col min="7938" max="7938" width="3.28515625" style="25" customWidth="1"/>
    <col min="7939" max="7939" width="10" style="25" customWidth="1"/>
    <col min="7940" max="7940" width="20.28515625" style="25" customWidth="1"/>
    <col min="7941" max="7941" width="8.42578125" style="25" customWidth="1"/>
    <col min="7942" max="7942" width="9.5703125" style="25" customWidth="1"/>
    <col min="7943" max="7943" width="9.7109375" style="25" customWidth="1"/>
    <col min="7944" max="7944" width="8" style="25" customWidth="1"/>
    <col min="7945" max="7945" width="7.42578125" style="25" customWidth="1"/>
    <col min="7946" max="7946" width="9.42578125" style="25" customWidth="1"/>
    <col min="7947" max="7948" width="8.140625" style="25" customWidth="1"/>
    <col min="7949" max="8193" width="9.140625" style="25"/>
    <col min="8194" max="8194" width="3.28515625" style="25" customWidth="1"/>
    <col min="8195" max="8195" width="10" style="25" customWidth="1"/>
    <col min="8196" max="8196" width="20.28515625" style="25" customWidth="1"/>
    <col min="8197" max="8197" width="8.42578125" style="25" customWidth="1"/>
    <col min="8198" max="8198" width="9.5703125" style="25" customWidth="1"/>
    <col min="8199" max="8199" width="9.7109375" style="25" customWidth="1"/>
    <col min="8200" max="8200" width="8" style="25" customWidth="1"/>
    <col min="8201" max="8201" width="7.42578125" style="25" customWidth="1"/>
    <col min="8202" max="8202" width="9.42578125" style="25" customWidth="1"/>
    <col min="8203" max="8204" width="8.140625" style="25" customWidth="1"/>
    <col min="8205" max="8449" width="9.140625" style="25"/>
    <col min="8450" max="8450" width="3.28515625" style="25" customWidth="1"/>
    <col min="8451" max="8451" width="10" style="25" customWidth="1"/>
    <col min="8452" max="8452" width="20.28515625" style="25" customWidth="1"/>
    <col min="8453" max="8453" width="8.42578125" style="25" customWidth="1"/>
    <col min="8454" max="8454" width="9.5703125" style="25" customWidth="1"/>
    <col min="8455" max="8455" width="9.7109375" style="25" customWidth="1"/>
    <col min="8456" max="8456" width="8" style="25" customWidth="1"/>
    <col min="8457" max="8457" width="7.42578125" style="25" customWidth="1"/>
    <col min="8458" max="8458" width="9.42578125" style="25" customWidth="1"/>
    <col min="8459" max="8460" width="8.140625" style="25" customWidth="1"/>
    <col min="8461" max="8705" width="9.140625" style="25"/>
    <col min="8706" max="8706" width="3.28515625" style="25" customWidth="1"/>
    <col min="8707" max="8707" width="10" style="25" customWidth="1"/>
    <col min="8708" max="8708" width="20.28515625" style="25" customWidth="1"/>
    <col min="8709" max="8709" width="8.42578125" style="25" customWidth="1"/>
    <col min="8710" max="8710" width="9.5703125" style="25" customWidth="1"/>
    <col min="8711" max="8711" width="9.7109375" style="25" customWidth="1"/>
    <col min="8712" max="8712" width="8" style="25" customWidth="1"/>
    <col min="8713" max="8713" width="7.42578125" style="25" customWidth="1"/>
    <col min="8714" max="8714" width="9.42578125" style="25" customWidth="1"/>
    <col min="8715" max="8716" width="8.140625" style="25" customWidth="1"/>
    <col min="8717" max="8961" width="9.140625" style="25"/>
    <col min="8962" max="8962" width="3.28515625" style="25" customWidth="1"/>
    <col min="8963" max="8963" width="10" style="25" customWidth="1"/>
    <col min="8964" max="8964" width="20.28515625" style="25" customWidth="1"/>
    <col min="8965" max="8965" width="8.42578125" style="25" customWidth="1"/>
    <col min="8966" max="8966" width="9.5703125" style="25" customWidth="1"/>
    <col min="8967" max="8967" width="9.7109375" style="25" customWidth="1"/>
    <col min="8968" max="8968" width="8" style="25" customWidth="1"/>
    <col min="8969" max="8969" width="7.42578125" style="25" customWidth="1"/>
    <col min="8970" max="8970" width="9.42578125" style="25" customWidth="1"/>
    <col min="8971" max="8972" width="8.140625" style="25" customWidth="1"/>
    <col min="8973" max="9217" width="9.140625" style="25"/>
    <col min="9218" max="9218" width="3.28515625" style="25" customWidth="1"/>
    <col min="9219" max="9219" width="10" style="25" customWidth="1"/>
    <col min="9220" max="9220" width="20.28515625" style="25" customWidth="1"/>
    <col min="9221" max="9221" width="8.42578125" style="25" customWidth="1"/>
    <col min="9222" max="9222" width="9.5703125" style="25" customWidth="1"/>
    <col min="9223" max="9223" width="9.7109375" style="25" customWidth="1"/>
    <col min="9224" max="9224" width="8" style="25" customWidth="1"/>
    <col min="9225" max="9225" width="7.42578125" style="25" customWidth="1"/>
    <col min="9226" max="9226" width="9.42578125" style="25" customWidth="1"/>
    <col min="9227" max="9228" width="8.140625" style="25" customWidth="1"/>
    <col min="9229" max="9473" width="9.140625" style="25"/>
    <col min="9474" max="9474" width="3.28515625" style="25" customWidth="1"/>
    <col min="9475" max="9475" width="10" style="25" customWidth="1"/>
    <col min="9476" max="9476" width="20.28515625" style="25" customWidth="1"/>
    <col min="9477" max="9477" width="8.42578125" style="25" customWidth="1"/>
    <col min="9478" max="9478" width="9.5703125" style="25" customWidth="1"/>
    <col min="9479" max="9479" width="9.7109375" style="25" customWidth="1"/>
    <col min="9480" max="9480" width="8" style="25" customWidth="1"/>
    <col min="9481" max="9481" width="7.42578125" style="25" customWidth="1"/>
    <col min="9482" max="9482" width="9.42578125" style="25" customWidth="1"/>
    <col min="9483" max="9484" width="8.140625" style="25" customWidth="1"/>
    <col min="9485" max="9729" width="9.140625" style="25"/>
    <col min="9730" max="9730" width="3.28515625" style="25" customWidth="1"/>
    <col min="9731" max="9731" width="10" style="25" customWidth="1"/>
    <col min="9732" max="9732" width="20.28515625" style="25" customWidth="1"/>
    <col min="9733" max="9733" width="8.42578125" style="25" customWidth="1"/>
    <col min="9734" max="9734" width="9.5703125" style="25" customWidth="1"/>
    <col min="9735" max="9735" width="9.7109375" style="25" customWidth="1"/>
    <col min="9736" max="9736" width="8" style="25" customWidth="1"/>
    <col min="9737" max="9737" width="7.42578125" style="25" customWidth="1"/>
    <col min="9738" max="9738" width="9.42578125" style="25" customWidth="1"/>
    <col min="9739" max="9740" width="8.140625" style="25" customWidth="1"/>
    <col min="9741" max="9985" width="9.140625" style="25"/>
    <col min="9986" max="9986" width="3.28515625" style="25" customWidth="1"/>
    <col min="9987" max="9987" width="10" style="25" customWidth="1"/>
    <col min="9988" max="9988" width="20.28515625" style="25" customWidth="1"/>
    <col min="9989" max="9989" width="8.42578125" style="25" customWidth="1"/>
    <col min="9990" max="9990" width="9.5703125" style="25" customWidth="1"/>
    <col min="9991" max="9991" width="9.7109375" style="25" customWidth="1"/>
    <col min="9992" max="9992" width="8" style="25" customWidth="1"/>
    <col min="9993" max="9993" width="7.42578125" style="25" customWidth="1"/>
    <col min="9994" max="9994" width="9.42578125" style="25" customWidth="1"/>
    <col min="9995" max="9996" width="8.140625" style="25" customWidth="1"/>
    <col min="9997" max="10241" width="9.140625" style="25"/>
    <col min="10242" max="10242" width="3.28515625" style="25" customWidth="1"/>
    <col min="10243" max="10243" width="10" style="25" customWidth="1"/>
    <col min="10244" max="10244" width="20.28515625" style="25" customWidth="1"/>
    <col min="10245" max="10245" width="8.42578125" style="25" customWidth="1"/>
    <col min="10246" max="10246" width="9.5703125" style="25" customWidth="1"/>
    <col min="10247" max="10247" width="9.7109375" style="25" customWidth="1"/>
    <col min="10248" max="10248" width="8" style="25" customWidth="1"/>
    <col min="10249" max="10249" width="7.42578125" style="25" customWidth="1"/>
    <col min="10250" max="10250" width="9.42578125" style="25" customWidth="1"/>
    <col min="10251" max="10252" width="8.140625" style="25" customWidth="1"/>
    <col min="10253" max="10497" width="9.140625" style="25"/>
    <col min="10498" max="10498" width="3.28515625" style="25" customWidth="1"/>
    <col min="10499" max="10499" width="10" style="25" customWidth="1"/>
    <col min="10500" max="10500" width="20.28515625" style="25" customWidth="1"/>
    <col min="10501" max="10501" width="8.42578125" style="25" customWidth="1"/>
    <col min="10502" max="10502" width="9.5703125" style="25" customWidth="1"/>
    <col min="10503" max="10503" width="9.7109375" style="25" customWidth="1"/>
    <col min="10504" max="10504" width="8" style="25" customWidth="1"/>
    <col min="10505" max="10505" width="7.42578125" style="25" customWidth="1"/>
    <col min="10506" max="10506" width="9.42578125" style="25" customWidth="1"/>
    <col min="10507" max="10508" width="8.140625" style="25" customWidth="1"/>
    <col min="10509" max="10753" width="9.140625" style="25"/>
    <col min="10754" max="10754" width="3.28515625" style="25" customWidth="1"/>
    <col min="10755" max="10755" width="10" style="25" customWidth="1"/>
    <col min="10756" max="10756" width="20.28515625" style="25" customWidth="1"/>
    <col min="10757" max="10757" width="8.42578125" style="25" customWidth="1"/>
    <col min="10758" max="10758" width="9.5703125" style="25" customWidth="1"/>
    <col min="10759" max="10759" width="9.7109375" style="25" customWidth="1"/>
    <col min="10760" max="10760" width="8" style="25" customWidth="1"/>
    <col min="10761" max="10761" width="7.42578125" style="25" customWidth="1"/>
    <col min="10762" max="10762" width="9.42578125" style="25" customWidth="1"/>
    <col min="10763" max="10764" width="8.140625" style="25" customWidth="1"/>
    <col min="10765" max="11009" width="9.140625" style="25"/>
    <col min="11010" max="11010" width="3.28515625" style="25" customWidth="1"/>
    <col min="11011" max="11011" width="10" style="25" customWidth="1"/>
    <col min="11012" max="11012" width="20.28515625" style="25" customWidth="1"/>
    <col min="11013" max="11013" width="8.42578125" style="25" customWidth="1"/>
    <col min="11014" max="11014" width="9.5703125" style="25" customWidth="1"/>
    <col min="11015" max="11015" width="9.7109375" style="25" customWidth="1"/>
    <col min="11016" max="11016" width="8" style="25" customWidth="1"/>
    <col min="11017" max="11017" width="7.42578125" style="25" customWidth="1"/>
    <col min="11018" max="11018" width="9.42578125" style="25" customWidth="1"/>
    <col min="11019" max="11020" width="8.140625" style="25" customWidth="1"/>
    <col min="11021" max="11265" width="9.140625" style="25"/>
    <col min="11266" max="11266" width="3.28515625" style="25" customWidth="1"/>
    <col min="11267" max="11267" width="10" style="25" customWidth="1"/>
    <col min="11268" max="11268" width="20.28515625" style="25" customWidth="1"/>
    <col min="11269" max="11269" width="8.42578125" style="25" customWidth="1"/>
    <col min="11270" max="11270" width="9.5703125" style="25" customWidth="1"/>
    <col min="11271" max="11271" width="9.7109375" style="25" customWidth="1"/>
    <col min="11272" max="11272" width="8" style="25" customWidth="1"/>
    <col min="11273" max="11273" width="7.42578125" style="25" customWidth="1"/>
    <col min="11274" max="11274" width="9.42578125" style="25" customWidth="1"/>
    <col min="11275" max="11276" width="8.140625" style="25" customWidth="1"/>
    <col min="11277" max="11521" width="9.140625" style="25"/>
    <col min="11522" max="11522" width="3.28515625" style="25" customWidth="1"/>
    <col min="11523" max="11523" width="10" style="25" customWidth="1"/>
    <col min="11524" max="11524" width="20.28515625" style="25" customWidth="1"/>
    <col min="11525" max="11525" width="8.42578125" style="25" customWidth="1"/>
    <col min="11526" max="11526" width="9.5703125" style="25" customWidth="1"/>
    <col min="11527" max="11527" width="9.7109375" style="25" customWidth="1"/>
    <col min="11528" max="11528" width="8" style="25" customWidth="1"/>
    <col min="11529" max="11529" width="7.42578125" style="25" customWidth="1"/>
    <col min="11530" max="11530" width="9.42578125" style="25" customWidth="1"/>
    <col min="11531" max="11532" width="8.140625" style="25" customWidth="1"/>
    <col min="11533" max="11777" width="9.140625" style="25"/>
    <col min="11778" max="11778" width="3.28515625" style="25" customWidth="1"/>
    <col min="11779" max="11779" width="10" style="25" customWidth="1"/>
    <col min="11780" max="11780" width="20.28515625" style="25" customWidth="1"/>
    <col min="11781" max="11781" width="8.42578125" style="25" customWidth="1"/>
    <col min="11782" max="11782" width="9.5703125" style="25" customWidth="1"/>
    <col min="11783" max="11783" width="9.7109375" style="25" customWidth="1"/>
    <col min="11784" max="11784" width="8" style="25" customWidth="1"/>
    <col min="11785" max="11785" width="7.42578125" style="25" customWidth="1"/>
    <col min="11786" max="11786" width="9.42578125" style="25" customWidth="1"/>
    <col min="11787" max="11788" width="8.140625" style="25" customWidth="1"/>
    <col min="11789" max="12033" width="9.140625" style="25"/>
    <col min="12034" max="12034" width="3.28515625" style="25" customWidth="1"/>
    <col min="12035" max="12035" width="10" style="25" customWidth="1"/>
    <col min="12036" max="12036" width="20.28515625" style="25" customWidth="1"/>
    <col min="12037" max="12037" width="8.42578125" style="25" customWidth="1"/>
    <col min="12038" max="12038" width="9.5703125" style="25" customWidth="1"/>
    <col min="12039" max="12039" width="9.7109375" style="25" customWidth="1"/>
    <col min="12040" max="12040" width="8" style="25" customWidth="1"/>
    <col min="12041" max="12041" width="7.42578125" style="25" customWidth="1"/>
    <col min="12042" max="12042" width="9.42578125" style="25" customWidth="1"/>
    <col min="12043" max="12044" width="8.140625" style="25" customWidth="1"/>
    <col min="12045" max="12289" width="9.140625" style="25"/>
    <col min="12290" max="12290" width="3.28515625" style="25" customWidth="1"/>
    <col min="12291" max="12291" width="10" style="25" customWidth="1"/>
    <col min="12292" max="12292" width="20.28515625" style="25" customWidth="1"/>
    <col min="12293" max="12293" width="8.42578125" style="25" customWidth="1"/>
    <col min="12294" max="12294" width="9.5703125" style="25" customWidth="1"/>
    <col min="12295" max="12295" width="9.7109375" style="25" customWidth="1"/>
    <col min="12296" max="12296" width="8" style="25" customWidth="1"/>
    <col min="12297" max="12297" width="7.42578125" style="25" customWidth="1"/>
    <col min="12298" max="12298" width="9.42578125" style="25" customWidth="1"/>
    <col min="12299" max="12300" width="8.140625" style="25" customWidth="1"/>
    <col min="12301" max="12545" width="9.140625" style="25"/>
    <col min="12546" max="12546" width="3.28515625" style="25" customWidth="1"/>
    <col min="12547" max="12547" width="10" style="25" customWidth="1"/>
    <col min="12548" max="12548" width="20.28515625" style="25" customWidth="1"/>
    <col min="12549" max="12549" width="8.42578125" style="25" customWidth="1"/>
    <col min="12550" max="12550" width="9.5703125" style="25" customWidth="1"/>
    <col min="12551" max="12551" width="9.7109375" style="25" customWidth="1"/>
    <col min="12552" max="12552" width="8" style="25" customWidth="1"/>
    <col min="12553" max="12553" width="7.42578125" style="25" customWidth="1"/>
    <col min="12554" max="12554" width="9.42578125" style="25" customWidth="1"/>
    <col min="12555" max="12556" width="8.140625" style="25" customWidth="1"/>
    <col min="12557" max="12801" width="9.140625" style="25"/>
    <col min="12802" max="12802" width="3.28515625" style="25" customWidth="1"/>
    <col min="12803" max="12803" width="10" style="25" customWidth="1"/>
    <col min="12804" max="12804" width="20.28515625" style="25" customWidth="1"/>
    <col min="12805" max="12805" width="8.42578125" style="25" customWidth="1"/>
    <col min="12806" max="12806" width="9.5703125" style="25" customWidth="1"/>
    <col min="12807" max="12807" width="9.7109375" style="25" customWidth="1"/>
    <col min="12808" max="12808" width="8" style="25" customWidth="1"/>
    <col min="12809" max="12809" width="7.42578125" style="25" customWidth="1"/>
    <col min="12810" max="12810" width="9.42578125" style="25" customWidth="1"/>
    <col min="12811" max="12812" width="8.140625" style="25" customWidth="1"/>
    <col min="12813" max="13057" width="9.140625" style="25"/>
    <col min="13058" max="13058" width="3.28515625" style="25" customWidth="1"/>
    <col min="13059" max="13059" width="10" style="25" customWidth="1"/>
    <col min="13060" max="13060" width="20.28515625" style="25" customWidth="1"/>
    <col min="13061" max="13061" width="8.42578125" style="25" customWidth="1"/>
    <col min="13062" max="13062" width="9.5703125" style="25" customWidth="1"/>
    <col min="13063" max="13063" width="9.7109375" style="25" customWidth="1"/>
    <col min="13064" max="13064" width="8" style="25" customWidth="1"/>
    <col min="13065" max="13065" width="7.42578125" style="25" customWidth="1"/>
    <col min="13066" max="13066" width="9.42578125" style="25" customWidth="1"/>
    <col min="13067" max="13068" width="8.140625" style="25" customWidth="1"/>
    <col min="13069" max="13313" width="9.140625" style="25"/>
    <col min="13314" max="13314" width="3.28515625" style="25" customWidth="1"/>
    <col min="13315" max="13315" width="10" style="25" customWidth="1"/>
    <col min="13316" max="13316" width="20.28515625" style="25" customWidth="1"/>
    <col min="13317" max="13317" width="8.42578125" style="25" customWidth="1"/>
    <col min="13318" max="13318" width="9.5703125" style="25" customWidth="1"/>
    <col min="13319" max="13319" width="9.7109375" style="25" customWidth="1"/>
    <col min="13320" max="13320" width="8" style="25" customWidth="1"/>
    <col min="13321" max="13321" width="7.42578125" style="25" customWidth="1"/>
    <col min="13322" max="13322" width="9.42578125" style="25" customWidth="1"/>
    <col min="13323" max="13324" width="8.140625" style="25" customWidth="1"/>
    <col min="13325" max="13569" width="9.140625" style="25"/>
    <col min="13570" max="13570" width="3.28515625" style="25" customWidth="1"/>
    <col min="13571" max="13571" width="10" style="25" customWidth="1"/>
    <col min="13572" max="13572" width="20.28515625" style="25" customWidth="1"/>
    <col min="13573" max="13573" width="8.42578125" style="25" customWidth="1"/>
    <col min="13574" max="13574" width="9.5703125" style="25" customWidth="1"/>
    <col min="13575" max="13575" width="9.7109375" style="25" customWidth="1"/>
    <col min="13576" max="13576" width="8" style="25" customWidth="1"/>
    <col min="13577" max="13577" width="7.42578125" style="25" customWidth="1"/>
    <col min="13578" max="13578" width="9.42578125" style="25" customWidth="1"/>
    <col min="13579" max="13580" width="8.140625" style="25" customWidth="1"/>
    <col min="13581" max="13825" width="9.140625" style="25"/>
    <col min="13826" max="13826" width="3.28515625" style="25" customWidth="1"/>
    <col min="13827" max="13827" width="10" style="25" customWidth="1"/>
    <col min="13828" max="13828" width="20.28515625" style="25" customWidth="1"/>
    <col min="13829" max="13829" width="8.42578125" style="25" customWidth="1"/>
    <col min="13830" max="13830" width="9.5703125" style="25" customWidth="1"/>
    <col min="13831" max="13831" width="9.7109375" style="25" customWidth="1"/>
    <col min="13832" max="13832" width="8" style="25" customWidth="1"/>
    <col min="13833" max="13833" width="7.42578125" style="25" customWidth="1"/>
    <col min="13834" max="13834" width="9.42578125" style="25" customWidth="1"/>
    <col min="13835" max="13836" width="8.140625" style="25" customWidth="1"/>
    <col min="13837" max="14081" width="9.140625" style="25"/>
    <col min="14082" max="14082" width="3.28515625" style="25" customWidth="1"/>
    <col min="14083" max="14083" width="10" style="25" customWidth="1"/>
    <col min="14084" max="14084" width="20.28515625" style="25" customWidth="1"/>
    <col min="14085" max="14085" width="8.42578125" style="25" customWidth="1"/>
    <col min="14086" max="14086" width="9.5703125" style="25" customWidth="1"/>
    <col min="14087" max="14087" width="9.7109375" style="25" customWidth="1"/>
    <col min="14088" max="14088" width="8" style="25" customWidth="1"/>
    <col min="14089" max="14089" width="7.42578125" style="25" customWidth="1"/>
    <col min="14090" max="14090" width="9.42578125" style="25" customWidth="1"/>
    <col min="14091" max="14092" width="8.140625" style="25" customWidth="1"/>
    <col min="14093" max="14337" width="9.140625" style="25"/>
    <col min="14338" max="14338" width="3.28515625" style="25" customWidth="1"/>
    <col min="14339" max="14339" width="10" style="25" customWidth="1"/>
    <col min="14340" max="14340" width="20.28515625" style="25" customWidth="1"/>
    <col min="14341" max="14341" width="8.42578125" style="25" customWidth="1"/>
    <col min="14342" max="14342" width="9.5703125" style="25" customWidth="1"/>
    <col min="14343" max="14343" width="9.7109375" style="25" customWidth="1"/>
    <col min="14344" max="14344" width="8" style="25" customWidth="1"/>
    <col min="14345" max="14345" width="7.42578125" style="25" customWidth="1"/>
    <col min="14346" max="14346" width="9.42578125" style="25" customWidth="1"/>
    <col min="14347" max="14348" width="8.140625" style="25" customWidth="1"/>
    <col min="14349" max="14593" width="9.140625" style="25"/>
    <col min="14594" max="14594" width="3.28515625" style="25" customWidth="1"/>
    <col min="14595" max="14595" width="10" style="25" customWidth="1"/>
    <col min="14596" max="14596" width="20.28515625" style="25" customWidth="1"/>
    <col min="14597" max="14597" width="8.42578125" style="25" customWidth="1"/>
    <col min="14598" max="14598" width="9.5703125" style="25" customWidth="1"/>
    <col min="14599" max="14599" width="9.7109375" style="25" customWidth="1"/>
    <col min="14600" max="14600" width="8" style="25" customWidth="1"/>
    <col min="14601" max="14601" width="7.42578125" style="25" customWidth="1"/>
    <col min="14602" max="14602" width="9.42578125" style="25" customWidth="1"/>
    <col min="14603" max="14604" width="8.140625" style="25" customWidth="1"/>
    <col min="14605" max="14849" width="9.140625" style="25"/>
    <col min="14850" max="14850" width="3.28515625" style="25" customWidth="1"/>
    <col min="14851" max="14851" width="10" style="25" customWidth="1"/>
    <col min="14852" max="14852" width="20.28515625" style="25" customWidth="1"/>
    <col min="14853" max="14853" width="8.42578125" style="25" customWidth="1"/>
    <col min="14854" max="14854" width="9.5703125" style="25" customWidth="1"/>
    <col min="14855" max="14855" width="9.7109375" style="25" customWidth="1"/>
    <col min="14856" max="14856" width="8" style="25" customWidth="1"/>
    <col min="14857" max="14857" width="7.42578125" style="25" customWidth="1"/>
    <col min="14858" max="14858" width="9.42578125" style="25" customWidth="1"/>
    <col min="14859" max="14860" width="8.140625" style="25" customWidth="1"/>
    <col min="14861" max="15105" width="9.140625" style="25"/>
    <col min="15106" max="15106" width="3.28515625" style="25" customWidth="1"/>
    <col min="15107" max="15107" width="10" style="25" customWidth="1"/>
    <col min="15108" max="15108" width="20.28515625" style="25" customWidth="1"/>
    <col min="15109" max="15109" width="8.42578125" style="25" customWidth="1"/>
    <col min="15110" max="15110" width="9.5703125" style="25" customWidth="1"/>
    <col min="15111" max="15111" width="9.7109375" style="25" customWidth="1"/>
    <col min="15112" max="15112" width="8" style="25" customWidth="1"/>
    <col min="15113" max="15113" width="7.42578125" style="25" customWidth="1"/>
    <col min="15114" max="15114" width="9.42578125" style="25" customWidth="1"/>
    <col min="15115" max="15116" width="8.140625" style="25" customWidth="1"/>
    <col min="15117" max="15361" width="9.140625" style="25"/>
    <col min="15362" max="15362" width="3.28515625" style="25" customWidth="1"/>
    <col min="15363" max="15363" width="10" style="25" customWidth="1"/>
    <col min="15364" max="15364" width="20.28515625" style="25" customWidth="1"/>
    <col min="15365" max="15365" width="8.42578125" style="25" customWidth="1"/>
    <col min="15366" max="15366" width="9.5703125" style="25" customWidth="1"/>
    <col min="15367" max="15367" width="9.7109375" style="25" customWidth="1"/>
    <col min="15368" max="15368" width="8" style="25" customWidth="1"/>
    <col min="15369" max="15369" width="7.42578125" style="25" customWidth="1"/>
    <col min="15370" max="15370" width="9.42578125" style="25" customWidth="1"/>
    <col min="15371" max="15372" width="8.140625" style="25" customWidth="1"/>
    <col min="15373" max="15617" width="9.140625" style="25"/>
    <col min="15618" max="15618" width="3.28515625" style="25" customWidth="1"/>
    <col min="15619" max="15619" width="10" style="25" customWidth="1"/>
    <col min="15620" max="15620" width="20.28515625" style="25" customWidth="1"/>
    <col min="15621" max="15621" width="8.42578125" style="25" customWidth="1"/>
    <col min="15622" max="15622" width="9.5703125" style="25" customWidth="1"/>
    <col min="15623" max="15623" width="9.7109375" style="25" customWidth="1"/>
    <col min="15624" max="15624" width="8" style="25" customWidth="1"/>
    <col min="15625" max="15625" width="7.42578125" style="25" customWidth="1"/>
    <col min="15626" max="15626" width="9.42578125" style="25" customWidth="1"/>
    <col min="15627" max="15628" width="8.140625" style="25" customWidth="1"/>
    <col min="15629" max="15873" width="9.140625" style="25"/>
    <col min="15874" max="15874" width="3.28515625" style="25" customWidth="1"/>
    <col min="15875" max="15875" width="10" style="25" customWidth="1"/>
    <col min="15876" max="15876" width="20.28515625" style="25" customWidth="1"/>
    <col min="15877" max="15877" width="8.42578125" style="25" customWidth="1"/>
    <col min="15878" max="15878" width="9.5703125" style="25" customWidth="1"/>
    <col min="15879" max="15879" width="9.7109375" style="25" customWidth="1"/>
    <col min="15880" max="15880" width="8" style="25" customWidth="1"/>
    <col min="15881" max="15881" width="7.42578125" style="25" customWidth="1"/>
    <col min="15882" max="15882" width="9.42578125" style="25" customWidth="1"/>
    <col min="15883" max="15884" width="8.140625" style="25" customWidth="1"/>
    <col min="15885" max="16129" width="9.140625" style="25"/>
    <col min="16130" max="16130" width="3.28515625" style="25" customWidth="1"/>
    <col min="16131" max="16131" width="10" style="25" customWidth="1"/>
    <col min="16132" max="16132" width="20.28515625" style="25" customWidth="1"/>
    <col min="16133" max="16133" width="8.42578125" style="25" customWidth="1"/>
    <col min="16134" max="16134" width="9.5703125" style="25" customWidth="1"/>
    <col min="16135" max="16135" width="9.7109375" style="25" customWidth="1"/>
    <col min="16136" max="16136" width="8" style="25" customWidth="1"/>
    <col min="16137" max="16137" width="7.42578125" style="25" customWidth="1"/>
    <col min="16138" max="16138" width="9.42578125" style="25" customWidth="1"/>
    <col min="16139" max="16140" width="8.140625" style="25" customWidth="1"/>
    <col min="16141" max="16384" width="9.140625" style="25"/>
  </cols>
  <sheetData>
    <row r="1" spans="1:23" ht="2.25" customHeight="1"/>
    <row r="2" spans="1:23" ht="19.5" customHeight="1">
      <c r="A2" s="534" t="s">
        <v>77</v>
      </c>
      <c r="B2" s="535"/>
      <c r="C2" s="534"/>
      <c r="D2" s="534"/>
      <c r="E2" s="534"/>
      <c r="F2" s="529" t="s">
        <v>78</v>
      </c>
      <c r="G2" s="529"/>
      <c r="H2" s="529"/>
      <c r="I2" s="529"/>
      <c r="J2" s="529"/>
      <c r="K2" s="529"/>
      <c r="L2" s="529"/>
    </row>
    <row r="3" spans="1:23">
      <c r="A3" s="529" t="s">
        <v>79</v>
      </c>
      <c r="B3" s="533"/>
      <c r="C3" s="529"/>
      <c r="D3" s="529"/>
      <c r="E3" s="529"/>
      <c r="F3" s="529" t="s">
        <v>108</v>
      </c>
      <c r="G3" s="529"/>
      <c r="H3" s="529"/>
      <c r="I3" s="529"/>
      <c r="J3" s="529"/>
      <c r="K3" s="529"/>
      <c r="L3" s="529"/>
    </row>
    <row r="5" spans="1:23">
      <c r="A5" s="529" t="s">
        <v>109</v>
      </c>
      <c r="B5" s="533"/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1:23">
      <c r="A6" s="529" t="s">
        <v>124</v>
      </c>
      <c r="B6" s="533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23">
      <c r="A7" s="529" t="s">
        <v>1692</v>
      </c>
      <c r="B7" s="533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 t="s">
        <v>1497</v>
      </c>
      <c r="N7" s="529"/>
      <c r="O7" s="529"/>
      <c r="P7" s="529"/>
      <c r="Q7" s="529"/>
      <c r="R7" s="529"/>
      <c r="S7" s="529"/>
      <c r="T7" s="529"/>
      <c r="U7" s="529"/>
      <c r="V7" s="529"/>
      <c r="W7" s="529"/>
    </row>
    <row r="8" spans="1:23" ht="17.25" customHeight="1">
      <c r="A8" s="530" t="s">
        <v>1498</v>
      </c>
      <c r="B8" s="536"/>
      <c r="C8" s="530"/>
      <c r="D8" s="530"/>
      <c r="E8" s="530"/>
      <c r="F8" s="530"/>
      <c r="G8" s="530"/>
      <c r="H8" s="530"/>
      <c r="I8" s="530"/>
      <c r="J8" s="530"/>
      <c r="K8" s="530"/>
      <c r="L8" s="530"/>
      <c r="M8" s="530" t="s">
        <v>1498</v>
      </c>
      <c r="N8" s="530"/>
      <c r="O8" s="530"/>
      <c r="P8" s="530"/>
      <c r="Q8" s="530"/>
      <c r="R8" s="530"/>
      <c r="S8" s="530"/>
      <c r="T8" s="530"/>
      <c r="U8" s="530"/>
      <c r="V8" s="530"/>
      <c r="W8" s="530"/>
    </row>
    <row r="9" spans="1:23" s="26" customFormat="1" ht="17.25" customHeight="1">
      <c r="A9" s="537" t="s">
        <v>82</v>
      </c>
      <c r="B9" s="538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352"/>
      <c r="N9" s="353"/>
    </row>
    <row r="10" spans="1:23" s="30" customFormat="1" ht="33.75" customHeight="1">
      <c r="A10" s="422" t="s">
        <v>48</v>
      </c>
      <c r="B10" s="422" t="s">
        <v>9</v>
      </c>
      <c r="C10" s="539" t="s">
        <v>111</v>
      </c>
      <c r="D10" s="539"/>
      <c r="E10" s="539"/>
      <c r="F10" s="27" t="s">
        <v>112</v>
      </c>
      <c r="G10" s="422" t="s">
        <v>49</v>
      </c>
      <c r="H10" s="29" t="s">
        <v>113</v>
      </c>
      <c r="I10" s="29" t="s">
        <v>114</v>
      </c>
      <c r="J10" s="28" t="s">
        <v>115</v>
      </c>
      <c r="K10" s="29" t="s">
        <v>116</v>
      </c>
      <c r="L10" s="400" t="s">
        <v>92</v>
      </c>
      <c r="M10" s="354"/>
      <c r="N10" s="355"/>
    </row>
    <row r="11" spans="1:23" s="35" customFormat="1" ht="21.75" customHeight="1">
      <c r="A11" s="31">
        <v>1</v>
      </c>
      <c r="B11" s="342">
        <v>161136020</v>
      </c>
      <c r="C11" s="123" t="s">
        <v>1118</v>
      </c>
      <c r="D11" s="124" t="s">
        <v>1012</v>
      </c>
      <c r="E11" s="438" t="s">
        <v>1110</v>
      </c>
      <c r="F11" s="126">
        <v>33142</v>
      </c>
      <c r="G11" s="229" t="s">
        <v>32</v>
      </c>
      <c r="H11" s="230">
        <v>70</v>
      </c>
      <c r="I11" s="230">
        <v>75</v>
      </c>
      <c r="J11" s="32">
        <f t="shared" ref="J11:J42" si="0">(H11+I11)/2</f>
        <v>72.5</v>
      </c>
      <c r="K11" s="33" t="str">
        <f t="shared" ref="K11:K42" si="1">IF(J11&gt;=90,"X SẮC",IF(J11&gt;=80,"TỐT",IF(J11&gt;=65,"KHÁ",IF(J11&gt;=50,"T. BÌNH",IF(J11&gt;=35,"YẾU","KÉM")))))</f>
        <v>KHÁ</v>
      </c>
      <c r="L11" s="401"/>
      <c r="M11" s="357"/>
      <c r="N11" s="356"/>
      <c r="O11" s="150" t="s">
        <v>1494</v>
      </c>
    </row>
    <row r="12" spans="1:23" s="35" customFormat="1" ht="21.75" customHeight="1">
      <c r="A12" s="31">
        <f t="shared" ref="A12:A74" si="2">A11+1</f>
        <v>2</v>
      </c>
      <c r="B12" s="342">
        <v>1921256703</v>
      </c>
      <c r="C12" s="123" t="s">
        <v>1020</v>
      </c>
      <c r="D12" s="124" t="s">
        <v>1369</v>
      </c>
      <c r="E12" s="438" t="s">
        <v>1138</v>
      </c>
      <c r="F12" s="126">
        <v>35046</v>
      </c>
      <c r="G12" s="229" t="s">
        <v>31</v>
      </c>
      <c r="H12" s="230">
        <v>0</v>
      </c>
      <c r="I12" s="230">
        <v>0</v>
      </c>
      <c r="J12" s="32">
        <f t="shared" si="0"/>
        <v>0</v>
      </c>
      <c r="K12" s="33" t="str">
        <f t="shared" si="1"/>
        <v>KÉM</v>
      </c>
      <c r="L12" s="401"/>
      <c r="M12" s="357" t="s">
        <v>1653</v>
      </c>
      <c r="N12" s="356" t="s">
        <v>1365</v>
      </c>
      <c r="O12" s="150" t="s">
        <v>1391</v>
      </c>
    </row>
    <row r="13" spans="1:23" s="35" customFormat="1" ht="21.75" customHeight="1">
      <c r="A13" s="31">
        <f t="shared" si="2"/>
        <v>3</v>
      </c>
      <c r="B13" s="342">
        <v>1921259488</v>
      </c>
      <c r="C13" s="123" t="s">
        <v>1264</v>
      </c>
      <c r="D13" s="124" t="s">
        <v>1371</v>
      </c>
      <c r="E13" s="438" t="s">
        <v>1060</v>
      </c>
      <c r="F13" s="126">
        <v>34662</v>
      </c>
      <c r="G13" s="229" t="s">
        <v>31</v>
      </c>
      <c r="H13" s="230">
        <v>0</v>
      </c>
      <c r="I13" s="230">
        <v>0</v>
      </c>
      <c r="J13" s="32">
        <f t="shared" si="0"/>
        <v>0</v>
      </c>
      <c r="K13" s="33" t="str">
        <f t="shared" si="1"/>
        <v>KÉM</v>
      </c>
      <c r="L13" s="357" t="s">
        <v>1652</v>
      </c>
      <c r="M13" s="357" t="s">
        <v>1652</v>
      </c>
      <c r="N13" s="356" t="s">
        <v>1365</v>
      </c>
      <c r="O13" s="150" t="s">
        <v>1391</v>
      </c>
    </row>
    <row r="14" spans="1:23" s="35" customFormat="1" ht="21.75" customHeight="1">
      <c r="A14" s="31">
        <f t="shared" si="2"/>
        <v>4</v>
      </c>
      <c r="B14" s="342">
        <v>2020255670</v>
      </c>
      <c r="C14" s="123" t="s">
        <v>1032</v>
      </c>
      <c r="D14" s="124" t="s">
        <v>1083</v>
      </c>
      <c r="E14" s="438" t="s">
        <v>1303</v>
      </c>
      <c r="F14" s="126">
        <v>35247</v>
      </c>
      <c r="G14" s="229" t="s">
        <v>33</v>
      </c>
      <c r="H14" s="230">
        <v>0</v>
      </c>
      <c r="I14" s="230">
        <v>0</v>
      </c>
      <c r="J14" s="32">
        <f t="shared" si="0"/>
        <v>0</v>
      </c>
      <c r="K14" s="33" t="str">
        <f t="shared" si="1"/>
        <v>KÉM</v>
      </c>
      <c r="L14" s="357" t="s">
        <v>1678</v>
      </c>
      <c r="M14" s="357" t="s">
        <v>1678</v>
      </c>
      <c r="N14" s="356" t="s">
        <v>1583</v>
      </c>
      <c r="O14" s="150" t="s">
        <v>1320</v>
      </c>
    </row>
    <row r="15" spans="1:23" s="35" customFormat="1" ht="21.75" customHeight="1">
      <c r="A15" s="31">
        <f t="shared" si="2"/>
        <v>5</v>
      </c>
      <c r="B15" s="342">
        <v>2020257895</v>
      </c>
      <c r="C15" s="123" t="s">
        <v>1046</v>
      </c>
      <c r="D15" s="124" t="s">
        <v>1560</v>
      </c>
      <c r="E15" s="438" t="s">
        <v>1561</v>
      </c>
      <c r="F15" s="126">
        <v>35309</v>
      </c>
      <c r="G15" s="229" t="s">
        <v>30</v>
      </c>
      <c r="H15" s="230">
        <v>92</v>
      </c>
      <c r="I15" s="230">
        <v>98</v>
      </c>
      <c r="J15" s="32">
        <f t="shared" si="0"/>
        <v>95</v>
      </c>
      <c r="K15" s="33" t="str">
        <f t="shared" si="1"/>
        <v>X SẮC</v>
      </c>
      <c r="L15" s="401"/>
      <c r="M15" s="357"/>
      <c r="N15" s="356"/>
      <c r="O15" s="150" t="s">
        <v>1580</v>
      </c>
    </row>
    <row r="16" spans="1:23" s="35" customFormat="1" ht="21.75" customHeight="1">
      <c r="A16" s="31">
        <f t="shared" si="2"/>
        <v>6</v>
      </c>
      <c r="B16" s="342">
        <v>2020264028</v>
      </c>
      <c r="C16" s="123" t="s">
        <v>1558</v>
      </c>
      <c r="D16" s="124" t="s">
        <v>1559</v>
      </c>
      <c r="E16" s="438" t="s">
        <v>1104</v>
      </c>
      <c r="F16" s="126">
        <v>35065</v>
      </c>
      <c r="G16" s="229" t="s">
        <v>30</v>
      </c>
      <c r="H16" s="230">
        <v>90</v>
      </c>
      <c r="I16" s="230">
        <v>81</v>
      </c>
      <c r="J16" s="32">
        <f t="shared" si="0"/>
        <v>85.5</v>
      </c>
      <c r="K16" s="33" t="str">
        <f t="shared" si="1"/>
        <v>TỐT</v>
      </c>
      <c r="L16" s="401"/>
      <c r="M16" s="357"/>
      <c r="N16" s="356" t="s">
        <v>1623</v>
      </c>
      <c r="O16" s="150" t="s">
        <v>1580</v>
      </c>
    </row>
    <row r="17" spans="1:15" s="35" customFormat="1" ht="21.75" customHeight="1">
      <c r="A17" s="31">
        <f t="shared" si="2"/>
        <v>7</v>
      </c>
      <c r="B17" s="342">
        <v>2021250941</v>
      </c>
      <c r="C17" s="123" t="s">
        <v>979</v>
      </c>
      <c r="D17" s="124" t="s">
        <v>1292</v>
      </c>
      <c r="E17" s="438" t="s">
        <v>981</v>
      </c>
      <c r="F17" s="126">
        <v>35175</v>
      </c>
      <c r="G17" s="229" t="s">
        <v>33</v>
      </c>
      <c r="H17" s="230">
        <v>85</v>
      </c>
      <c r="I17" s="230">
        <v>97</v>
      </c>
      <c r="J17" s="32">
        <f t="shared" si="0"/>
        <v>91</v>
      </c>
      <c r="K17" s="33" t="str">
        <f t="shared" si="1"/>
        <v>X SẮC</v>
      </c>
      <c r="L17" s="401"/>
      <c r="M17" s="357"/>
      <c r="N17" s="356"/>
      <c r="O17" s="150" t="s">
        <v>1320</v>
      </c>
    </row>
    <row r="18" spans="1:15" s="35" customFormat="1" ht="21.75" customHeight="1">
      <c r="A18" s="31">
        <f t="shared" si="2"/>
        <v>8</v>
      </c>
      <c r="B18" s="342">
        <v>2021257105</v>
      </c>
      <c r="C18" s="123" t="s">
        <v>990</v>
      </c>
      <c r="D18" s="124" t="s">
        <v>1012</v>
      </c>
      <c r="E18" s="438" t="s">
        <v>1138</v>
      </c>
      <c r="F18" s="126">
        <v>35175</v>
      </c>
      <c r="G18" s="229" t="s">
        <v>30</v>
      </c>
      <c r="H18" s="230">
        <v>0</v>
      </c>
      <c r="I18" s="230">
        <v>72</v>
      </c>
      <c r="J18" s="32">
        <f t="shared" si="0"/>
        <v>36</v>
      </c>
      <c r="K18" s="33" t="str">
        <f t="shared" si="1"/>
        <v>YẾU</v>
      </c>
      <c r="L18" s="401"/>
      <c r="M18" s="357" t="s">
        <v>1677</v>
      </c>
      <c r="N18" s="356" t="s">
        <v>1586</v>
      </c>
      <c r="O18" s="150" t="s">
        <v>1580</v>
      </c>
    </row>
    <row r="19" spans="1:15" s="35" customFormat="1" ht="21.75" customHeight="1">
      <c r="A19" s="31">
        <f t="shared" si="2"/>
        <v>9</v>
      </c>
      <c r="B19" s="342">
        <v>2110213065</v>
      </c>
      <c r="C19" s="123" t="s">
        <v>1046</v>
      </c>
      <c r="D19" s="124" t="s">
        <v>1011</v>
      </c>
      <c r="E19" s="438" t="s">
        <v>1133</v>
      </c>
      <c r="F19" s="126">
        <v>35670</v>
      </c>
      <c r="G19" s="229" t="s">
        <v>33</v>
      </c>
      <c r="H19" s="230">
        <v>72</v>
      </c>
      <c r="I19" s="230">
        <v>87</v>
      </c>
      <c r="J19" s="32">
        <f t="shared" si="0"/>
        <v>79.5</v>
      </c>
      <c r="K19" s="33" t="str">
        <f t="shared" si="1"/>
        <v>KHÁ</v>
      </c>
      <c r="L19" s="401"/>
      <c r="M19" s="357"/>
      <c r="N19" s="356"/>
      <c r="O19" s="150" t="s">
        <v>1320</v>
      </c>
    </row>
    <row r="20" spans="1:15" s="35" customFormat="1" ht="21.75" customHeight="1">
      <c r="A20" s="31">
        <f t="shared" si="2"/>
        <v>10</v>
      </c>
      <c r="B20" s="342">
        <v>2110233024</v>
      </c>
      <c r="C20" s="123" t="s">
        <v>1046</v>
      </c>
      <c r="D20" s="124" t="s">
        <v>1038</v>
      </c>
      <c r="E20" s="438" t="s">
        <v>1091</v>
      </c>
      <c r="F20" s="126">
        <v>35554</v>
      </c>
      <c r="G20" s="229" t="s">
        <v>31</v>
      </c>
      <c r="H20" s="230">
        <v>87</v>
      </c>
      <c r="I20" s="230">
        <v>88</v>
      </c>
      <c r="J20" s="32">
        <f t="shared" si="0"/>
        <v>87.5</v>
      </c>
      <c r="K20" s="33" t="str">
        <f t="shared" si="1"/>
        <v>TỐT</v>
      </c>
      <c r="L20" s="401"/>
      <c r="M20" s="357"/>
      <c r="N20" s="356"/>
      <c r="O20" s="150" t="s">
        <v>1391</v>
      </c>
    </row>
    <row r="21" spans="1:15" s="35" customFormat="1" ht="21.75" customHeight="1">
      <c r="A21" s="31">
        <f t="shared" si="2"/>
        <v>11</v>
      </c>
      <c r="B21" s="342">
        <v>2120213354</v>
      </c>
      <c r="C21" s="123" t="s">
        <v>1118</v>
      </c>
      <c r="D21" s="124" t="s">
        <v>1370</v>
      </c>
      <c r="E21" s="438" t="s">
        <v>985</v>
      </c>
      <c r="F21" s="126">
        <v>35735</v>
      </c>
      <c r="G21" s="229" t="s">
        <v>31</v>
      </c>
      <c r="H21" s="230">
        <v>0</v>
      </c>
      <c r="I21" s="230">
        <v>0</v>
      </c>
      <c r="J21" s="32">
        <f t="shared" si="0"/>
        <v>0</v>
      </c>
      <c r="K21" s="33" t="str">
        <f t="shared" si="1"/>
        <v>KÉM</v>
      </c>
      <c r="L21" s="357" t="s">
        <v>1678</v>
      </c>
      <c r="M21" s="357" t="s">
        <v>1678</v>
      </c>
      <c r="N21" s="356" t="s">
        <v>1581</v>
      </c>
      <c r="O21" s="150" t="s">
        <v>1391</v>
      </c>
    </row>
    <row r="22" spans="1:15" s="35" customFormat="1" ht="21.75" customHeight="1">
      <c r="A22" s="31">
        <f t="shared" si="2"/>
        <v>12</v>
      </c>
      <c r="B22" s="342">
        <v>2120216738</v>
      </c>
      <c r="C22" s="123" t="s">
        <v>990</v>
      </c>
      <c r="D22" s="124" t="s">
        <v>991</v>
      </c>
      <c r="E22" s="438" t="s">
        <v>1103</v>
      </c>
      <c r="F22" s="126">
        <v>35476</v>
      </c>
      <c r="G22" s="229" t="s">
        <v>32</v>
      </c>
      <c r="H22" s="230">
        <v>87</v>
      </c>
      <c r="I22" s="230">
        <v>88</v>
      </c>
      <c r="J22" s="32">
        <f t="shared" si="0"/>
        <v>87.5</v>
      </c>
      <c r="K22" s="33" t="str">
        <f t="shared" si="1"/>
        <v>TỐT</v>
      </c>
      <c r="L22" s="401"/>
      <c r="M22" s="357"/>
      <c r="N22" s="356"/>
      <c r="O22" s="150" t="s">
        <v>1494</v>
      </c>
    </row>
    <row r="23" spans="1:15" s="35" customFormat="1" ht="21.75" customHeight="1">
      <c r="A23" s="31">
        <f t="shared" si="2"/>
        <v>13</v>
      </c>
      <c r="B23" s="342">
        <v>2120217480</v>
      </c>
      <c r="C23" s="123" t="s">
        <v>990</v>
      </c>
      <c r="D23" s="124" t="s">
        <v>1469</v>
      </c>
      <c r="E23" s="438" t="s">
        <v>1120</v>
      </c>
      <c r="F23" s="126">
        <v>35779</v>
      </c>
      <c r="G23" s="229" t="s">
        <v>32</v>
      </c>
      <c r="H23" s="230">
        <v>87</v>
      </c>
      <c r="I23" s="230">
        <v>90</v>
      </c>
      <c r="J23" s="32">
        <f t="shared" si="0"/>
        <v>88.5</v>
      </c>
      <c r="K23" s="33" t="str">
        <f t="shared" si="1"/>
        <v>TỐT</v>
      </c>
      <c r="L23" s="401"/>
      <c r="M23" s="357"/>
      <c r="N23" s="356"/>
      <c r="O23" s="150" t="s">
        <v>1494</v>
      </c>
    </row>
    <row r="24" spans="1:15" s="35" customFormat="1" ht="21.75" customHeight="1">
      <c r="A24" s="31">
        <f t="shared" si="2"/>
        <v>14</v>
      </c>
      <c r="B24" s="342">
        <v>2120233785</v>
      </c>
      <c r="C24" s="123" t="s">
        <v>990</v>
      </c>
      <c r="D24" s="124" t="s">
        <v>1091</v>
      </c>
      <c r="E24" s="438" t="s">
        <v>1120</v>
      </c>
      <c r="F24" s="126">
        <v>35628</v>
      </c>
      <c r="G24" s="229" t="s">
        <v>30</v>
      </c>
      <c r="H24" s="230">
        <v>91</v>
      </c>
      <c r="I24" s="230">
        <v>74</v>
      </c>
      <c r="J24" s="32">
        <f t="shared" si="0"/>
        <v>82.5</v>
      </c>
      <c r="K24" s="33" t="str">
        <f t="shared" si="1"/>
        <v>TỐT</v>
      </c>
      <c r="L24" s="401"/>
      <c r="M24" s="357"/>
      <c r="N24" s="356"/>
      <c r="O24" s="150" t="s">
        <v>1580</v>
      </c>
    </row>
    <row r="25" spans="1:15" s="35" customFormat="1" ht="21.75" customHeight="1">
      <c r="A25" s="31">
        <f t="shared" si="2"/>
        <v>15</v>
      </c>
      <c r="B25" s="342">
        <v>2120253790</v>
      </c>
      <c r="C25" s="123" t="s">
        <v>990</v>
      </c>
      <c r="D25" s="124" t="s">
        <v>1247</v>
      </c>
      <c r="E25" s="438" t="s">
        <v>1172</v>
      </c>
      <c r="F25" s="126">
        <v>35779</v>
      </c>
      <c r="G25" s="229" t="s">
        <v>30</v>
      </c>
      <c r="H25" s="230">
        <v>86</v>
      </c>
      <c r="I25" s="230">
        <v>88</v>
      </c>
      <c r="J25" s="32">
        <f t="shared" si="0"/>
        <v>87</v>
      </c>
      <c r="K25" s="33" t="str">
        <f t="shared" si="1"/>
        <v>TỐT</v>
      </c>
      <c r="L25" s="401"/>
      <c r="M25" s="357"/>
      <c r="N25" s="356"/>
      <c r="O25" s="150" t="s">
        <v>1580</v>
      </c>
    </row>
    <row r="26" spans="1:15" s="35" customFormat="1" ht="21.75" customHeight="1">
      <c r="A26" s="31">
        <f t="shared" si="2"/>
        <v>16</v>
      </c>
      <c r="B26" s="342">
        <v>2120253798</v>
      </c>
      <c r="C26" s="123" t="s">
        <v>997</v>
      </c>
      <c r="D26" s="124" t="s">
        <v>1183</v>
      </c>
      <c r="E26" s="438" t="s">
        <v>1215</v>
      </c>
      <c r="F26" s="126">
        <v>35714</v>
      </c>
      <c r="G26" s="229" t="s">
        <v>31</v>
      </c>
      <c r="H26" s="230">
        <v>77</v>
      </c>
      <c r="I26" s="230">
        <v>87</v>
      </c>
      <c r="J26" s="32">
        <f t="shared" si="0"/>
        <v>82</v>
      </c>
      <c r="K26" s="33" t="str">
        <f t="shared" si="1"/>
        <v>TỐT</v>
      </c>
      <c r="L26" s="401"/>
      <c r="M26" s="357"/>
      <c r="N26" s="356"/>
      <c r="O26" s="150" t="s">
        <v>1391</v>
      </c>
    </row>
    <row r="27" spans="1:15" s="35" customFormat="1" ht="21.75" customHeight="1">
      <c r="A27" s="31">
        <f t="shared" si="2"/>
        <v>17</v>
      </c>
      <c r="B27" s="342">
        <v>2120253805</v>
      </c>
      <c r="C27" s="123" t="s">
        <v>990</v>
      </c>
      <c r="D27" s="124" t="s">
        <v>1222</v>
      </c>
      <c r="E27" s="438" t="s">
        <v>1104</v>
      </c>
      <c r="F27" s="126">
        <v>35277</v>
      </c>
      <c r="G27" s="229" t="s">
        <v>30</v>
      </c>
      <c r="H27" s="230">
        <v>84</v>
      </c>
      <c r="I27" s="230">
        <v>88</v>
      </c>
      <c r="J27" s="32">
        <f t="shared" si="0"/>
        <v>86</v>
      </c>
      <c r="K27" s="33" t="str">
        <f t="shared" si="1"/>
        <v>TỐT</v>
      </c>
      <c r="L27" s="401"/>
      <c r="M27" s="357"/>
      <c r="N27" s="356"/>
      <c r="O27" s="150" t="s">
        <v>1580</v>
      </c>
    </row>
    <row r="28" spans="1:15" s="35" customFormat="1" ht="21.75" customHeight="1">
      <c r="A28" s="31">
        <f t="shared" si="2"/>
        <v>18</v>
      </c>
      <c r="B28" s="342">
        <v>2120253806</v>
      </c>
      <c r="C28" s="123" t="s">
        <v>999</v>
      </c>
      <c r="D28" s="124" t="s">
        <v>1022</v>
      </c>
      <c r="E28" s="438" t="s">
        <v>1024</v>
      </c>
      <c r="F28" s="126">
        <v>35659</v>
      </c>
      <c r="G28" s="229" t="s">
        <v>32</v>
      </c>
      <c r="H28" s="230">
        <v>77</v>
      </c>
      <c r="I28" s="230">
        <v>77</v>
      </c>
      <c r="J28" s="32">
        <f t="shared" si="0"/>
        <v>77</v>
      </c>
      <c r="K28" s="33" t="str">
        <f t="shared" si="1"/>
        <v>KHÁ</v>
      </c>
      <c r="L28" s="401"/>
      <c r="M28" s="357"/>
      <c r="N28" s="356"/>
      <c r="O28" s="150" t="s">
        <v>1494</v>
      </c>
    </row>
    <row r="29" spans="1:15" s="35" customFormat="1" ht="21.75" customHeight="1">
      <c r="A29" s="31">
        <f t="shared" si="2"/>
        <v>19</v>
      </c>
      <c r="B29" s="342">
        <v>2120253807</v>
      </c>
      <c r="C29" s="123" t="s">
        <v>1032</v>
      </c>
      <c r="D29" s="124" t="s">
        <v>1108</v>
      </c>
      <c r="E29" s="438" t="s">
        <v>1103</v>
      </c>
      <c r="F29" s="126">
        <v>35636</v>
      </c>
      <c r="G29" s="229" t="s">
        <v>30</v>
      </c>
      <c r="H29" s="230">
        <v>94</v>
      </c>
      <c r="I29" s="230">
        <v>89</v>
      </c>
      <c r="J29" s="32">
        <f t="shared" si="0"/>
        <v>91.5</v>
      </c>
      <c r="K29" s="33" t="str">
        <f t="shared" si="1"/>
        <v>X SẮC</v>
      </c>
      <c r="L29" s="401"/>
      <c r="M29" s="357"/>
      <c r="N29" s="356"/>
      <c r="O29" s="150" t="s">
        <v>1580</v>
      </c>
    </row>
    <row r="30" spans="1:15" s="35" customFormat="1" ht="21.75" customHeight="1">
      <c r="A30" s="31">
        <f t="shared" si="2"/>
        <v>20</v>
      </c>
      <c r="B30" s="342">
        <v>2120253809</v>
      </c>
      <c r="C30" s="123" t="s">
        <v>987</v>
      </c>
      <c r="D30" s="124" t="s">
        <v>1037</v>
      </c>
      <c r="E30" s="438" t="s">
        <v>1018</v>
      </c>
      <c r="F30" s="126">
        <v>35547</v>
      </c>
      <c r="G30" s="229" t="s">
        <v>33</v>
      </c>
      <c r="H30" s="230">
        <v>83</v>
      </c>
      <c r="I30" s="230">
        <v>87</v>
      </c>
      <c r="J30" s="32">
        <f t="shared" si="0"/>
        <v>85</v>
      </c>
      <c r="K30" s="33" t="str">
        <f t="shared" si="1"/>
        <v>TỐT</v>
      </c>
      <c r="L30" s="401"/>
      <c r="M30" s="357"/>
      <c r="N30" s="356"/>
      <c r="O30" s="150" t="s">
        <v>1320</v>
      </c>
    </row>
    <row r="31" spans="1:15" s="35" customFormat="1" ht="21.75" customHeight="1">
      <c r="A31" s="31">
        <f t="shared" si="2"/>
        <v>21</v>
      </c>
      <c r="B31" s="342">
        <v>2120253810</v>
      </c>
      <c r="C31" s="123" t="s">
        <v>997</v>
      </c>
      <c r="D31" s="124" t="s">
        <v>1038</v>
      </c>
      <c r="E31" s="438" t="s">
        <v>1024</v>
      </c>
      <c r="F31" s="126">
        <v>35757</v>
      </c>
      <c r="G31" s="229" t="s">
        <v>33</v>
      </c>
      <c r="H31" s="230">
        <v>85</v>
      </c>
      <c r="I31" s="230">
        <v>87</v>
      </c>
      <c r="J31" s="32">
        <f t="shared" si="0"/>
        <v>86</v>
      </c>
      <c r="K31" s="33" t="str">
        <f t="shared" si="1"/>
        <v>TỐT</v>
      </c>
      <c r="L31" s="401"/>
      <c r="M31" s="357"/>
      <c r="N31" s="356"/>
      <c r="O31" s="150" t="s">
        <v>1320</v>
      </c>
    </row>
    <row r="32" spans="1:15" s="35" customFormat="1" ht="21.75" customHeight="1">
      <c r="A32" s="31">
        <f t="shared" si="2"/>
        <v>22</v>
      </c>
      <c r="B32" s="342">
        <v>2120253813</v>
      </c>
      <c r="C32" s="123" t="s">
        <v>990</v>
      </c>
      <c r="D32" s="124" t="s">
        <v>991</v>
      </c>
      <c r="E32" s="438" t="s">
        <v>1091</v>
      </c>
      <c r="F32" s="126">
        <v>34503</v>
      </c>
      <c r="G32" s="229" t="s">
        <v>30</v>
      </c>
      <c r="H32" s="230">
        <v>92</v>
      </c>
      <c r="I32" s="230">
        <v>94</v>
      </c>
      <c r="J32" s="32">
        <f t="shared" si="0"/>
        <v>93</v>
      </c>
      <c r="K32" s="33" t="str">
        <f t="shared" si="1"/>
        <v>X SẮC</v>
      </c>
      <c r="L32" s="401"/>
      <c r="M32" s="357"/>
      <c r="N32" s="356"/>
      <c r="O32" s="150" t="s">
        <v>1580</v>
      </c>
    </row>
    <row r="33" spans="1:15" s="35" customFormat="1" ht="21.75" customHeight="1">
      <c r="A33" s="31">
        <f t="shared" si="2"/>
        <v>23</v>
      </c>
      <c r="B33" s="342">
        <v>2120253815</v>
      </c>
      <c r="C33" s="123" t="s">
        <v>993</v>
      </c>
      <c r="D33" s="124" t="s">
        <v>991</v>
      </c>
      <c r="E33" s="438" t="s">
        <v>1091</v>
      </c>
      <c r="F33" s="126">
        <v>35520</v>
      </c>
      <c r="G33" s="229" t="s">
        <v>30</v>
      </c>
      <c r="H33" s="230">
        <v>91</v>
      </c>
      <c r="I33" s="230">
        <v>74</v>
      </c>
      <c r="J33" s="32">
        <f t="shared" si="0"/>
        <v>82.5</v>
      </c>
      <c r="K33" s="33" t="str">
        <f t="shared" si="1"/>
        <v>TỐT</v>
      </c>
      <c r="L33" s="401"/>
      <c r="M33" s="357"/>
      <c r="N33" s="356"/>
      <c r="O33" s="150" t="s">
        <v>1580</v>
      </c>
    </row>
    <row r="34" spans="1:15" s="35" customFormat="1" ht="21.75" customHeight="1">
      <c r="A34" s="31">
        <f t="shared" si="2"/>
        <v>24</v>
      </c>
      <c r="B34" s="342">
        <v>2120253816</v>
      </c>
      <c r="C34" s="123" t="s">
        <v>993</v>
      </c>
      <c r="D34" s="124" t="s">
        <v>1295</v>
      </c>
      <c r="E34" s="438" t="s">
        <v>1109</v>
      </c>
      <c r="F34" s="126">
        <v>35783</v>
      </c>
      <c r="G34" s="229" t="s">
        <v>33</v>
      </c>
      <c r="H34" s="230">
        <v>88</v>
      </c>
      <c r="I34" s="230">
        <v>85</v>
      </c>
      <c r="J34" s="32">
        <f t="shared" si="0"/>
        <v>86.5</v>
      </c>
      <c r="K34" s="33" t="str">
        <f t="shared" si="1"/>
        <v>TỐT</v>
      </c>
      <c r="L34" s="401"/>
      <c r="M34" s="357"/>
      <c r="N34" s="356"/>
      <c r="O34" s="150" t="s">
        <v>1320</v>
      </c>
    </row>
    <row r="35" spans="1:15" s="35" customFormat="1" ht="21.75" customHeight="1">
      <c r="A35" s="31">
        <f t="shared" si="2"/>
        <v>25</v>
      </c>
      <c r="B35" s="342">
        <v>2120253817</v>
      </c>
      <c r="C35" s="123" t="s">
        <v>990</v>
      </c>
      <c r="D35" s="124" t="s">
        <v>1043</v>
      </c>
      <c r="E35" s="438" t="s">
        <v>1228</v>
      </c>
      <c r="F35" s="126">
        <v>35791</v>
      </c>
      <c r="G35" s="229" t="s">
        <v>32</v>
      </c>
      <c r="H35" s="230">
        <v>86</v>
      </c>
      <c r="I35" s="230">
        <v>85</v>
      </c>
      <c r="J35" s="32">
        <f t="shared" si="0"/>
        <v>85.5</v>
      </c>
      <c r="K35" s="33" t="str">
        <f t="shared" si="1"/>
        <v>TỐT</v>
      </c>
      <c r="L35" s="401"/>
      <c r="M35" s="357"/>
      <c r="N35" s="356"/>
      <c r="O35" s="150" t="s">
        <v>1494</v>
      </c>
    </row>
    <row r="36" spans="1:15" s="35" customFormat="1" ht="21.75" customHeight="1">
      <c r="A36" s="31">
        <f t="shared" si="2"/>
        <v>26</v>
      </c>
      <c r="B36" s="342">
        <v>2120253819</v>
      </c>
      <c r="C36" s="123" t="s">
        <v>990</v>
      </c>
      <c r="D36" s="124" t="s">
        <v>1006</v>
      </c>
      <c r="E36" s="438" t="s">
        <v>1087</v>
      </c>
      <c r="F36" s="126">
        <v>35642</v>
      </c>
      <c r="G36" s="229" t="s">
        <v>32</v>
      </c>
      <c r="H36" s="230">
        <v>87</v>
      </c>
      <c r="I36" s="230">
        <v>87</v>
      </c>
      <c r="J36" s="32">
        <f t="shared" si="0"/>
        <v>87</v>
      </c>
      <c r="K36" s="33" t="str">
        <f t="shared" si="1"/>
        <v>TỐT</v>
      </c>
      <c r="L36" s="401"/>
      <c r="M36" s="357"/>
      <c r="N36" s="356"/>
      <c r="O36" s="150" t="s">
        <v>1494</v>
      </c>
    </row>
    <row r="37" spans="1:15" s="35" customFormat="1" ht="21.75" customHeight="1">
      <c r="A37" s="31">
        <f t="shared" si="2"/>
        <v>27</v>
      </c>
      <c r="B37" s="342">
        <v>2120253824</v>
      </c>
      <c r="C37" s="123" t="s">
        <v>979</v>
      </c>
      <c r="D37" s="124" t="s">
        <v>1108</v>
      </c>
      <c r="E37" s="438" t="s">
        <v>1076</v>
      </c>
      <c r="F37" s="126">
        <v>35730</v>
      </c>
      <c r="G37" s="229" t="s">
        <v>30</v>
      </c>
      <c r="H37" s="230">
        <v>80</v>
      </c>
      <c r="I37" s="230">
        <v>89</v>
      </c>
      <c r="J37" s="32">
        <f t="shared" si="0"/>
        <v>84.5</v>
      </c>
      <c r="K37" s="33" t="str">
        <f t="shared" si="1"/>
        <v>TỐT</v>
      </c>
      <c r="L37" s="401"/>
      <c r="M37" s="357"/>
      <c r="N37" s="356"/>
      <c r="O37" s="150" t="s">
        <v>1580</v>
      </c>
    </row>
    <row r="38" spans="1:15" s="35" customFormat="1" ht="21.75" customHeight="1">
      <c r="A38" s="31">
        <f t="shared" si="2"/>
        <v>28</v>
      </c>
      <c r="B38" s="342">
        <v>2120253826</v>
      </c>
      <c r="C38" s="123" t="s">
        <v>990</v>
      </c>
      <c r="D38" s="124" t="s">
        <v>1006</v>
      </c>
      <c r="E38" s="438" t="s">
        <v>1102</v>
      </c>
      <c r="F38" s="126">
        <v>35262</v>
      </c>
      <c r="G38" s="229" t="s">
        <v>31</v>
      </c>
      <c r="H38" s="230">
        <v>0</v>
      </c>
      <c r="I38" s="230">
        <v>0</v>
      </c>
      <c r="J38" s="32">
        <f t="shared" si="0"/>
        <v>0</v>
      </c>
      <c r="K38" s="33" t="str">
        <f t="shared" si="1"/>
        <v>KÉM</v>
      </c>
      <c r="L38" s="401"/>
      <c r="M38" s="357" t="s">
        <v>1678</v>
      </c>
      <c r="N38" s="356" t="s">
        <v>1585</v>
      </c>
      <c r="O38" s="150" t="s">
        <v>1391</v>
      </c>
    </row>
    <row r="39" spans="1:15" s="35" customFormat="1" ht="21.75" customHeight="1">
      <c r="A39" s="31">
        <f t="shared" si="2"/>
        <v>29</v>
      </c>
      <c r="B39" s="342">
        <v>2120253828</v>
      </c>
      <c r="C39" s="123" t="s">
        <v>1019</v>
      </c>
      <c r="D39" s="124" t="s">
        <v>1035</v>
      </c>
      <c r="E39" s="438" t="s">
        <v>1303</v>
      </c>
      <c r="F39" s="126">
        <v>35330</v>
      </c>
      <c r="G39" s="229" t="s">
        <v>30</v>
      </c>
      <c r="H39" s="230">
        <v>75</v>
      </c>
      <c r="I39" s="230">
        <v>89</v>
      </c>
      <c r="J39" s="32">
        <f t="shared" si="0"/>
        <v>82</v>
      </c>
      <c r="K39" s="33" t="str">
        <f t="shared" si="1"/>
        <v>TỐT</v>
      </c>
      <c r="L39" s="401"/>
      <c r="M39" s="357"/>
      <c r="N39" s="356"/>
      <c r="O39" s="150" t="s">
        <v>1580</v>
      </c>
    </row>
    <row r="40" spans="1:15" s="35" customFormat="1" ht="21.75" customHeight="1">
      <c r="A40" s="31">
        <f t="shared" si="2"/>
        <v>30</v>
      </c>
      <c r="B40" s="342">
        <v>2120253830</v>
      </c>
      <c r="C40" s="123" t="s">
        <v>990</v>
      </c>
      <c r="D40" s="124" t="s">
        <v>1074</v>
      </c>
      <c r="E40" s="438" t="s">
        <v>1109</v>
      </c>
      <c r="F40" s="126">
        <v>35698</v>
      </c>
      <c r="G40" s="229" t="s">
        <v>30</v>
      </c>
      <c r="H40" s="230">
        <v>88</v>
      </c>
      <c r="I40" s="230">
        <v>83</v>
      </c>
      <c r="J40" s="32">
        <f t="shared" si="0"/>
        <v>85.5</v>
      </c>
      <c r="K40" s="33" t="str">
        <f t="shared" si="1"/>
        <v>TỐT</v>
      </c>
      <c r="L40" s="401"/>
      <c r="M40" s="357"/>
      <c r="N40" s="356"/>
      <c r="O40" s="150" t="s">
        <v>1580</v>
      </c>
    </row>
    <row r="41" spans="1:15" s="35" customFormat="1" ht="21.75" customHeight="1">
      <c r="A41" s="31">
        <f t="shared" si="2"/>
        <v>31</v>
      </c>
      <c r="B41" s="342">
        <v>2120253836</v>
      </c>
      <c r="C41" s="123" t="s">
        <v>997</v>
      </c>
      <c r="D41" s="124" t="s">
        <v>988</v>
      </c>
      <c r="E41" s="438" t="s">
        <v>1102</v>
      </c>
      <c r="F41" s="126">
        <v>35651</v>
      </c>
      <c r="G41" s="229" t="s">
        <v>32</v>
      </c>
      <c r="H41" s="230">
        <v>87</v>
      </c>
      <c r="I41" s="230">
        <v>87</v>
      </c>
      <c r="J41" s="32">
        <f t="shared" si="0"/>
        <v>87</v>
      </c>
      <c r="K41" s="33" t="str">
        <f t="shared" si="1"/>
        <v>TỐT</v>
      </c>
      <c r="L41" s="401"/>
      <c r="M41" s="357"/>
      <c r="N41" s="356"/>
      <c r="O41" s="150" t="s">
        <v>1494</v>
      </c>
    </row>
    <row r="42" spans="1:15" s="35" customFormat="1" ht="21.75" customHeight="1">
      <c r="A42" s="31">
        <f t="shared" si="2"/>
        <v>32</v>
      </c>
      <c r="B42" s="342">
        <v>2120253839</v>
      </c>
      <c r="C42" s="123" t="s">
        <v>990</v>
      </c>
      <c r="D42" s="124" t="s">
        <v>1017</v>
      </c>
      <c r="E42" s="438" t="s">
        <v>1083</v>
      </c>
      <c r="F42" s="126">
        <v>35488</v>
      </c>
      <c r="G42" s="229" t="s">
        <v>31</v>
      </c>
      <c r="H42" s="230">
        <v>86</v>
      </c>
      <c r="I42" s="230">
        <v>90</v>
      </c>
      <c r="J42" s="32">
        <f t="shared" si="0"/>
        <v>88</v>
      </c>
      <c r="K42" s="33" t="str">
        <f t="shared" si="1"/>
        <v>TỐT</v>
      </c>
      <c r="L42" s="401"/>
      <c r="M42" s="357"/>
      <c r="N42" s="356"/>
      <c r="O42" s="150" t="s">
        <v>1391</v>
      </c>
    </row>
    <row r="43" spans="1:15" s="35" customFormat="1" ht="21.75" customHeight="1">
      <c r="A43" s="31">
        <f t="shared" si="2"/>
        <v>33</v>
      </c>
      <c r="B43" s="342">
        <v>2120253846</v>
      </c>
      <c r="C43" s="123" t="s">
        <v>999</v>
      </c>
      <c r="D43" s="124" t="s">
        <v>1011</v>
      </c>
      <c r="E43" s="438" t="s">
        <v>1099</v>
      </c>
      <c r="F43" s="126">
        <v>35739</v>
      </c>
      <c r="G43" s="229" t="s">
        <v>32</v>
      </c>
      <c r="H43" s="230">
        <v>87</v>
      </c>
      <c r="I43" s="230">
        <v>90</v>
      </c>
      <c r="J43" s="32">
        <f t="shared" ref="J43:J74" si="3">(H43+I43)/2</f>
        <v>88.5</v>
      </c>
      <c r="K43" s="33" t="str">
        <f t="shared" ref="K43:K74" si="4">IF(J43&gt;=90,"X SẮC",IF(J43&gt;=80,"TỐT",IF(J43&gt;=65,"KHÁ",IF(J43&gt;=50,"T. BÌNH",IF(J43&gt;=35,"YẾU","KÉM")))))</f>
        <v>TỐT</v>
      </c>
      <c r="L43" s="401"/>
      <c r="M43" s="357"/>
      <c r="N43" s="356"/>
      <c r="O43" s="150" t="s">
        <v>1494</v>
      </c>
    </row>
    <row r="44" spans="1:15" s="35" customFormat="1" ht="21.75" customHeight="1">
      <c r="A44" s="31">
        <f t="shared" si="2"/>
        <v>34</v>
      </c>
      <c r="B44" s="342">
        <v>2120253847</v>
      </c>
      <c r="C44" s="123" t="s">
        <v>990</v>
      </c>
      <c r="D44" s="124" t="s">
        <v>1553</v>
      </c>
      <c r="E44" s="438" t="s">
        <v>1356</v>
      </c>
      <c r="F44" s="126">
        <v>35608</v>
      </c>
      <c r="G44" s="229" t="s">
        <v>30</v>
      </c>
      <c r="H44" s="230">
        <v>94</v>
      </c>
      <c r="I44" s="230">
        <v>89</v>
      </c>
      <c r="J44" s="32">
        <f t="shared" si="3"/>
        <v>91.5</v>
      </c>
      <c r="K44" s="33" t="str">
        <f t="shared" si="4"/>
        <v>X SẮC</v>
      </c>
      <c r="L44" s="401"/>
      <c r="M44" s="357"/>
      <c r="N44" s="356"/>
      <c r="O44" s="150" t="s">
        <v>1580</v>
      </c>
    </row>
    <row r="45" spans="1:15" s="35" customFormat="1" ht="21.75" customHeight="1">
      <c r="A45" s="31">
        <f t="shared" si="2"/>
        <v>35</v>
      </c>
      <c r="B45" s="342">
        <v>2120253851</v>
      </c>
      <c r="C45" s="123" t="s">
        <v>1052</v>
      </c>
      <c r="D45" s="124" t="s">
        <v>979</v>
      </c>
      <c r="E45" s="438" t="s">
        <v>1073</v>
      </c>
      <c r="F45" s="126">
        <v>35494</v>
      </c>
      <c r="G45" s="229" t="s">
        <v>31</v>
      </c>
      <c r="H45" s="230">
        <v>87</v>
      </c>
      <c r="I45" s="230">
        <v>100</v>
      </c>
      <c r="J45" s="32">
        <f t="shared" si="3"/>
        <v>93.5</v>
      </c>
      <c r="K45" s="33" t="str">
        <f t="shared" si="4"/>
        <v>X SẮC</v>
      </c>
      <c r="L45" s="401"/>
      <c r="M45" s="357"/>
      <c r="N45" s="356"/>
      <c r="O45" s="150" t="s">
        <v>1391</v>
      </c>
    </row>
    <row r="46" spans="1:15" s="35" customFormat="1" ht="21.75" customHeight="1">
      <c r="A46" s="31">
        <f t="shared" si="2"/>
        <v>36</v>
      </c>
      <c r="B46" s="342">
        <v>2120253864</v>
      </c>
      <c r="C46" s="123" t="s">
        <v>1052</v>
      </c>
      <c r="D46" s="124" t="s">
        <v>991</v>
      </c>
      <c r="E46" s="438" t="s">
        <v>1120</v>
      </c>
      <c r="F46" s="126">
        <v>35481</v>
      </c>
      <c r="G46" s="229" t="s">
        <v>33</v>
      </c>
      <c r="H46" s="230">
        <v>83</v>
      </c>
      <c r="I46" s="230">
        <v>85</v>
      </c>
      <c r="J46" s="32">
        <f t="shared" si="3"/>
        <v>84</v>
      </c>
      <c r="K46" s="33" t="str">
        <f t="shared" si="4"/>
        <v>TỐT</v>
      </c>
      <c r="L46" s="401"/>
      <c r="M46" s="357"/>
      <c r="N46" s="356"/>
      <c r="O46" s="150" t="s">
        <v>1320</v>
      </c>
    </row>
    <row r="47" spans="1:15" s="35" customFormat="1" ht="21.75" customHeight="1">
      <c r="A47" s="31">
        <f t="shared" si="2"/>
        <v>37</v>
      </c>
      <c r="B47" s="342">
        <v>2120253875</v>
      </c>
      <c r="C47" s="123" t="s">
        <v>990</v>
      </c>
      <c r="D47" s="124" t="s">
        <v>1128</v>
      </c>
      <c r="E47" s="438" t="s">
        <v>1183</v>
      </c>
      <c r="F47" s="126">
        <v>35517</v>
      </c>
      <c r="G47" s="229" t="s">
        <v>30</v>
      </c>
      <c r="H47" s="230">
        <v>94</v>
      </c>
      <c r="I47" s="230">
        <v>94</v>
      </c>
      <c r="J47" s="32">
        <f t="shared" si="3"/>
        <v>94</v>
      </c>
      <c r="K47" s="33" t="str">
        <f t="shared" si="4"/>
        <v>X SẮC</v>
      </c>
      <c r="L47" s="401"/>
      <c r="M47" s="357"/>
      <c r="N47" s="356"/>
      <c r="O47" s="150" t="s">
        <v>1580</v>
      </c>
    </row>
    <row r="48" spans="1:15" s="35" customFormat="1" ht="21.75" customHeight="1">
      <c r="A48" s="31">
        <f t="shared" si="2"/>
        <v>38</v>
      </c>
      <c r="B48" s="342">
        <v>2120253876</v>
      </c>
      <c r="C48" s="123" t="s">
        <v>1032</v>
      </c>
      <c r="D48" s="124" t="s">
        <v>1128</v>
      </c>
      <c r="E48" s="438" t="s">
        <v>1183</v>
      </c>
      <c r="F48" s="126">
        <v>35567</v>
      </c>
      <c r="G48" s="229" t="s">
        <v>32</v>
      </c>
      <c r="H48" s="230">
        <v>87</v>
      </c>
      <c r="I48" s="230">
        <v>85</v>
      </c>
      <c r="J48" s="32">
        <f t="shared" si="3"/>
        <v>86</v>
      </c>
      <c r="K48" s="33" t="str">
        <f t="shared" si="4"/>
        <v>TỐT</v>
      </c>
      <c r="L48" s="401"/>
      <c r="M48" s="357"/>
      <c r="N48" s="356"/>
      <c r="O48" s="150" t="s">
        <v>1494</v>
      </c>
    </row>
    <row r="49" spans="1:15" s="35" customFormat="1" ht="21.75" customHeight="1">
      <c r="A49" s="31">
        <f t="shared" si="2"/>
        <v>39</v>
      </c>
      <c r="B49" s="342">
        <v>2120253878</v>
      </c>
      <c r="C49" s="123" t="s">
        <v>990</v>
      </c>
      <c r="D49" s="124" t="s">
        <v>1286</v>
      </c>
      <c r="E49" s="438" t="s">
        <v>1215</v>
      </c>
      <c r="F49" s="126">
        <v>35465</v>
      </c>
      <c r="G49" s="229" t="s">
        <v>32</v>
      </c>
      <c r="H49" s="230">
        <v>90</v>
      </c>
      <c r="I49" s="230">
        <v>90</v>
      </c>
      <c r="J49" s="32">
        <f t="shared" si="3"/>
        <v>90</v>
      </c>
      <c r="K49" s="33" t="str">
        <f t="shared" si="4"/>
        <v>X SẮC</v>
      </c>
      <c r="L49" s="401"/>
      <c r="M49" s="357"/>
      <c r="N49" s="356"/>
      <c r="O49" s="150" t="s">
        <v>1494</v>
      </c>
    </row>
    <row r="50" spans="1:15" s="35" customFormat="1" ht="21.75" customHeight="1">
      <c r="A50" s="31">
        <f t="shared" si="2"/>
        <v>40</v>
      </c>
      <c r="B50" s="342">
        <v>2120253879</v>
      </c>
      <c r="C50" s="123" t="s">
        <v>1070</v>
      </c>
      <c r="D50" s="124" t="s">
        <v>1022</v>
      </c>
      <c r="E50" s="438" t="s">
        <v>1228</v>
      </c>
      <c r="F50" s="126">
        <v>35273</v>
      </c>
      <c r="G50" s="229" t="s">
        <v>31</v>
      </c>
      <c r="H50" s="230">
        <v>88</v>
      </c>
      <c r="I50" s="230">
        <v>98</v>
      </c>
      <c r="J50" s="32">
        <f t="shared" si="3"/>
        <v>93</v>
      </c>
      <c r="K50" s="33" t="str">
        <f t="shared" si="4"/>
        <v>X SẮC</v>
      </c>
      <c r="L50" s="401"/>
      <c r="M50" s="357"/>
      <c r="N50" s="356"/>
      <c r="O50" s="150" t="s">
        <v>1391</v>
      </c>
    </row>
    <row r="51" spans="1:15" s="35" customFormat="1" ht="21.75" customHeight="1">
      <c r="A51" s="31">
        <f t="shared" si="2"/>
        <v>41</v>
      </c>
      <c r="B51" s="342">
        <v>2120253885</v>
      </c>
      <c r="C51" s="123" t="s">
        <v>993</v>
      </c>
      <c r="D51" s="124" t="s">
        <v>1050</v>
      </c>
      <c r="E51" s="438" t="s">
        <v>1098</v>
      </c>
      <c r="F51" s="126">
        <v>35721</v>
      </c>
      <c r="G51" s="229" t="s">
        <v>31</v>
      </c>
      <c r="H51" s="230">
        <v>94</v>
      </c>
      <c r="I51" s="230">
        <v>100</v>
      </c>
      <c r="J51" s="32">
        <f t="shared" si="3"/>
        <v>97</v>
      </c>
      <c r="K51" s="33" t="str">
        <f t="shared" si="4"/>
        <v>X SẮC</v>
      </c>
      <c r="L51" s="401"/>
      <c r="M51" s="357"/>
      <c r="N51" s="356"/>
      <c r="O51" s="150" t="s">
        <v>1391</v>
      </c>
    </row>
    <row r="52" spans="1:15" s="35" customFormat="1" ht="21.75" customHeight="1">
      <c r="A52" s="31">
        <f t="shared" si="2"/>
        <v>42</v>
      </c>
      <c r="B52" s="342">
        <v>2120253886</v>
      </c>
      <c r="C52" s="123" t="s">
        <v>987</v>
      </c>
      <c r="D52" s="124" t="s">
        <v>1556</v>
      </c>
      <c r="E52" s="438" t="s">
        <v>1260</v>
      </c>
      <c r="F52" s="126">
        <v>35756</v>
      </c>
      <c r="G52" s="229" t="s">
        <v>30</v>
      </c>
      <c r="H52" s="230">
        <v>94</v>
      </c>
      <c r="I52" s="230">
        <v>96</v>
      </c>
      <c r="J52" s="32">
        <f t="shared" si="3"/>
        <v>95</v>
      </c>
      <c r="K52" s="33" t="str">
        <f t="shared" si="4"/>
        <v>X SẮC</v>
      </c>
      <c r="L52" s="401"/>
      <c r="M52" s="357"/>
      <c r="N52" s="356"/>
      <c r="O52" s="150" t="s">
        <v>1580</v>
      </c>
    </row>
    <row r="53" spans="1:15" s="35" customFormat="1" ht="21.75" customHeight="1">
      <c r="A53" s="31">
        <f t="shared" si="2"/>
        <v>43</v>
      </c>
      <c r="B53" s="342">
        <v>2120253888</v>
      </c>
      <c r="C53" s="123" t="s">
        <v>1070</v>
      </c>
      <c r="D53" s="124" t="s">
        <v>991</v>
      </c>
      <c r="E53" s="438" t="s">
        <v>1091</v>
      </c>
      <c r="F53" s="126">
        <v>35058</v>
      </c>
      <c r="G53" s="229" t="s">
        <v>32</v>
      </c>
      <c r="H53" s="230">
        <v>87</v>
      </c>
      <c r="I53" s="230">
        <v>90</v>
      </c>
      <c r="J53" s="32">
        <f t="shared" si="3"/>
        <v>88.5</v>
      </c>
      <c r="K53" s="33" t="str">
        <f t="shared" si="4"/>
        <v>TỐT</v>
      </c>
      <c r="L53" s="401"/>
      <c r="M53" s="357"/>
      <c r="N53" s="356"/>
      <c r="O53" s="150" t="s">
        <v>1494</v>
      </c>
    </row>
    <row r="54" spans="1:15" s="35" customFormat="1" ht="21.75" customHeight="1">
      <c r="A54" s="31">
        <f t="shared" si="2"/>
        <v>44</v>
      </c>
      <c r="B54" s="342">
        <v>2120253889</v>
      </c>
      <c r="C54" s="123" t="s">
        <v>1150</v>
      </c>
      <c r="D54" s="124" t="s">
        <v>1296</v>
      </c>
      <c r="E54" s="438" t="s">
        <v>1109</v>
      </c>
      <c r="F54" s="126">
        <v>35434</v>
      </c>
      <c r="G54" s="229" t="s">
        <v>33</v>
      </c>
      <c r="H54" s="230">
        <v>78</v>
      </c>
      <c r="I54" s="230">
        <v>80</v>
      </c>
      <c r="J54" s="32">
        <f t="shared" si="3"/>
        <v>79</v>
      </c>
      <c r="K54" s="33" t="str">
        <f t="shared" si="4"/>
        <v>KHÁ</v>
      </c>
      <c r="L54" s="401"/>
      <c r="M54" s="357"/>
      <c r="N54" s="356"/>
      <c r="O54" s="150" t="s">
        <v>1320</v>
      </c>
    </row>
    <row r="55" spans="1:15" s="35" customFormat="1" ht="21.75" customHeight="1">
      <c r="A55" s="31">
        <f t="shared" si="2"/>
        <v>45</v>
      </c>
      <c r="B55" s="342">
        <v>2120253893</v>
      </c>
      <c r="C55" s="123" t="s">
        <v>979</v>
      </c>
      <c r="D55" s="124" t="s">
        <v>1048</v>
      </c>
      <c r="E55" s="438" t="s">
        <v>1034</v>
      </c>
      <c r="F55" s="126">
        <v>35728</v>
      </c>
      <c r="G55" s="229" t="s">
        <v>33</v>
      </c>
      <c r="H55" s="230">
        <v>83</v>
      </c>
      <c r="I55" s="230">
        <v>87</v>
      </c>
      <c r="J55" s="32">
        <f t="shared" si="3"/>
        <v>85</v>
      </c>
      <c r="K55" s="33" t="str">
        <f t="shared" si="4"/>
        <v>TỐT</v>
      </c>
      <c r="L55" s="401"/>
      <c r="M55" s="357"/>
      <c r="N55" s="356"/>
      <c r="O55" s="150" t="s">
        <v>1320</v>
      </c>
    </row>
    <row r="56" spans="1:15" s="35" customFormat="1" ht="21.75" customHeight="1">
      <c r="A56" s="31">
        <f t="shared" si="2"/>
        <v>46</v>
      </c>
      <c r="B56" s="342">
        <v>2120253896</v>
      </c>
      <c r="C56" s="123" t="s">
        <v>993</v>
      </c>
      <c r="D56" s="124" t="s">
        <v>988</v>
      </c>
      <c r="E56" s="438" t="s">
        <v>1470</v>
      </c>
      <c r="F56" s="126">
        <v>35492</v>
      </c>
      <c r="G56" s="229" t="s">
        <v>32</v>
      </c>
      <c r="H56" s="230">
        <v>97</v>
      </c>
      <c r="I56" s="230">
        <v>95</v>
      </c>
      <c r="J56" s="32">
        <f t="shared" si="3"/>
        <v>96</v>
      </c>
      <c r="K56" s="33" t="str">
        <f t="shared" si="4"/>
        <v>X SẮC</v>
      </c>
      <c r="L56" s="401"/>
      <c r="M56" s="357"/>
      <c r="N56" s="356"/>
      <c r="O56" s="150" t="s">
        <v>1494</v>
      </c>
    </row>
    <row r="57" spans="1:15" s="35" customFormat="1" ht="21.75" customHeight="1">
      <c r="A57" s="31">
        <f t="shared" si="2"/>
        <v>47</v>
      </c>
      <c r="B57" s="342">
        <v>2120253900</v>
      </c>
      <c r="C57" s="123" t="s">
        <v>990</v>
      </c>
      <c r="D57" s="124" t="s">
        <v>1552</v>
      </c>
      <c r="E57" s="438" t="s">
        <v>1020</v>
      </c>
      <c r="F57" s="126">
        <v>35703</v>
      </c>
      <c r="G57" s="229" t="s">
        <v>30</v>
      </c>
      <c r="H57" s="230">
        <v>72</v>
      </c>
      <c r="I57" s="230">
        <v>71</v>
      </c>
      <c r="J57" s="32">
        <f t="shared" si="3"/>
        <v>71.5</v>
      </c>
      <c r="K57" s="33" t="str">
        <f t="shared" si="4"/>
        <v>KHÁ</v>
      </c>
      <c r="L57" s="401"/>
      <c r="M57" s="357"/>
      <c r="N57" s="356"/>
      <c r="O57" s="150" t="s">
        <v>1580</v>
      </c>
    </row>
    <row r="58" spans="1:15" s="35" customFormat="1" ht="21.75" customHeight="1">
      <c r="A58" s="31">
        <f t="shared" si="2"/>
        <v>48</v>
      </c>
      <c r="B58" s="342">
        <v>2120253905</v>
      </c>
      <c r="C58" s="123" t="s">
        <v>1019</v>
      </c>
      <c r="D58" s="124" t="s">
        <v>1022</v>
      </c>
      <c r="E58" s="438" t="s">
        <v>1091</v>
      </c>
      <c r="F58" s="126">
        <v>35761</v>
      </c>
      <c r="G58" s="229" t="s">
        <v>32</v>
      </c>
      <c r="H58" s="230">
        <v>87</v>
      </c>
      <c r="I58" s="230">
        <v>85</v>
      </c>
      <c r="J58" s="32">
        <f t="shared" si="3"/>
        <v>86</v>
      </c>
      <c r="K58" s="33" t="str">
        <f t="shared" si="4"/>
        <v>TỐT</v>
      </c>
      <c r="L58" s="401"/>
      <c r="M58" s="357"/>
      <c r="N58" s="356"/>
      <c r="O58" s="150" t="s">
        <v>1494</v>
      </c>
    </row>
    <row r="59" spans="1:15" s="35" customFormat="1" ht="21.75" customHeight="1">
      <c r="A59" s="31">
        <f t="shared" si="2"/>
        <v>49</v>
      </c>
      <c r="B59" s="342">
        <v>2120255991</v>
      </c>
      <c r="C59" s="123" t="s">
        <v>1175</v>
      </c>
      <c r="D59" s="124" t="s">
        <v>1551</v>
      </c>
      <c r="E59" s="438" t="s">
        <v>1133</v>
      </c>
      <c r="F59" s="126">
        <v>35431</v>
      </c>
      <c r="G59" s="229" t="s">
        <v>30</v>
      </c>
      <c r="H59" s="230">
        <v>80</v>
      </c>
      <c r="I59" s="230">
        <v>88</v>
      </c>
      <c r="J59" s="32">
        <f t="shared" si="3"/>
        <v>84</v>
      </c>
      <c r="K59" s="33" t="str">
        <f t="shared" si="4"/>
        <v>TỐT</v>
      </c>
      <c r="L59" s="401"/>
      <c r="M59" s="357"/>
      <c r="N59" s="356"/>
      <c r="O59" s="150" t="s">
        <v>1580</v>
      </c>
    </row>
    <row r="60" spans="1:15" s="35" customFormat="1" ht="21.75" customHeight="1">
      <c r="A60" s="31">
        <f t="shared" si="2"/>
        <v>50</v>
      </c>
      <c r="B60" s="342">
        <v>2120255992</v>
      </c>
      <c r="C60" s="123" t="s">
        <v>979</v>
      </c>
      <c r="D60" s="124" t="s">
        <v>1047</v>
      </c>
      <c r="E60" s="438" t="s">
        <v>1133</v>
      </c>
      <c r="F60" s="126">
        <v>35184</v>
      </c>
      <c r="G60" s="229" t="s">
        <v>33</v>
      </c>
      <c r="H60" s="230">
        <v>88</v>
      </c>
      <c r="I60" s="230">
        <v>87</v>
      </c>
      <c r="J60" s="32">
        <f t="shared" si="3"/>
        <v>87.5</v>
      </c>
      <c r="K60" s="33" t="str">
        <f t="shared" si="4"/>
        <v>TỐT</v>
      </c>
      <c r="L60" s="401"/>
      <c r="M60" s="357"/>
      <c r="N60" s="356"/>
      <c r="O60" s="150" t="s">
        <v>1320</v>
      </c>
    </row>
    <row r="61" spans="1:15" s="35" customFormat="1" ht="21.75" customHeight="1">
      <c r="A61" s="31">
        <f t="shared" si="2"/>
        <v>51</v>
      </c>
      <c r="B61" s="342">
        <v>2120256011</v>
      </c>
      <c r="C61" s="123" t="s">
        <v>990</v>
      </c>
      <c r="D61" s="124" t="s">
        <v>1286</v>
      </c>
      <c r="E61" s="438" t="s">
        <v>1045</v>
      </c>
      <c r="F61" s="126">
        <v>35590</v>
      </c>
      <c r="G61" s="229" t="s">
        <v>32</v>
      </c>
      <c r="H61" s="230">
        <v>86</v>
      </c>
      <c r="I61" s="230">
        <v>85</v>
      </c>
      <c r="J61" s="32">
        <f t="shared" si="3"/>
        <v>85.5</v>
      </c>
      <c r="K61" s="33" t="str">
        <f t="shared" si="4"/>
        <v>TỐT</v>
      </c>
      <c r="L61" s="401"/>
      <c r="M61" s="357"/>
      <c r="N61" s="356"/>
      <c r="O61" s="150" t="s">
        <v>1494</v>
      </c>
    </row>
    <row r="62" spans="1:15" s="35" customFormat="1" ht="21.75" customHeight="1">
      <c r="A62" s="31">
        <f t="shared" si="2"/>
        <v>52</v>
      </c>
      <c r="B62" s="342">
        <v>2120256016</v>
      </c>
      <c r="C62" s="123" t="s">
        <v>990</v>
      </c>
      <c r="D62" s="124" t="s">
        <v>1203</v>
      </c>
      <c r="E62" s="438" t="s">
        <v>1053</v>
      </c>
      <c r="F62" s="126">
        <v>35515</v>
      </c>
      <c r="G62" s="229" t="s">
        <v>30</v>
      </c>
      <c r="H62" s="230">
        <v>93</v>
      </c>
      <c r="I62" s="230">
        <v>86</v>
      </c>
      <c r="J62" s="32">
        <f t="shared" si="3"/>
        <v>89.5</v>
      </c>
      <c r="K62" s="33" t="str">
        <f t="shared" si="4"/>
        <v>TỐT</v>
      </c>
      <c r="L62" s="401"/>
      <c r="M62" s="357"/>
      <c r="N62" s="356"/>
      <c r="O62" s="150" t="s">
        <v>1580</v>
      </c>
    </row>
    <row r="63" spans="1:15" s="35" customFormat="1" ht="21.75" customHeight="1">
      <c r="A63" s="31">
        <f t="shared" si="2"/>
        <v>53</v>
      </c>
      <c r="B63" s="342">
        <v>2120256018</v>
      </c>
      <c r="C63" s="123" t="s">
        <v>987</v>
      </c>
      <c r="D63" s="124" t="s">
        <v>1080</v>
      </c>
      <c r="E63" s="438" t="s">
        <v>1056</v>
      </c>
      <c r="F63" s="126">
        <v>35710</v>
      </c>
      <c r="G63" s="229" t="s">
        <v>31</v>
      </c>
      <c r="H63" s="230">
        <v>77</v>
      </c>
      <c r="I63" s="230">
        <v>88</v>
      </c>
      <c r="J63" s="32">
        <f t="shared" si="3"/>
        <v>82.5</v>
      </c>
      <c r="K63" s="33" t="str">
        <f t="shared" si="4"/>
        <v>TỐT</v>
      </c>
      <c r="L63" s="401"/>
      <c r="M63" s="357"/>
      <c r="N63" s="356"/>
      <c r="O63" s="150" t="s">
        <v>1391</v>
      </c>
    </row>
    <row r="64" spans="1:15" s="35" customFormat="1" ht="21.75" customHeight="1">
      <c r="A64" s="31">
        <f t="shared" si="2"/>
        <v>54</v>
      </c>
      <c r="B64" s="342">
        <v>2120256030</v>
      </c>
      <c r="C64" s="123" t="s">
        <v>990</v>
      </c>
      <c r="D64" s="124" t="s">
        <v>1128</v>
      </c>
      <c r="E64" s="438" t="s">
        <v>1183</v>
      </c>
      <c r="F64" s="126">
        <v>35394</v>
      </c>
      <c r="G64" s="229" t="s">
        <v>31</v>
      </c>
      <c r="H64" s="230">
        <v>0</v>
      </c>
      <c r="I64" s="230">
        <v>0</v>
      </c>
      <c r="J64" s="32">
        <f t="shared" si="3"/>
        <v>0</v>
      </c>
      <c r="K64" s="33" t="str">
        <f t="shared" si="4"/>
        <v>KÉM</v>
      </c>
      <c r="L64" s="357" t="s">
        <v>1678</v>
      </c>
      <c r="M64" s="357" t="s">
        <v>1678</v>
      </c>
      <c r="N64" s="356" t="s">
        <v>1584</v>
      </c>
      <c r="O64" s="150" t="s">
        <v>1391</v>
      </c>
    </row>
    <row r="65" spans="1:15" s="35" customFormat="1" ht="21.75" customHeight="1">
      <c r="A65" s="31">
        <f t="shared" si="2"/>
        <v>55</v>
      </c>
      <c r="B65" s="342">
        <v>2120256032</v>
      </c>
      <c r="C65" s="123" t="s">
        <v>1030</v>
      </c>
      <c r="D65" s="124" t="s">
        <v>1249</v>
      </c>
      <c r="E65" s="438" t="s">
        <v>1073</v>
      </c>
      <c r="F65" s="126">
        <v>34363</v>
      </c>
      <c r="G65" s="229" t="s">
        <v>30</v>
      </c>
      <c r="H65" s="230">
        <v>82</v>
      </c>
      <c r="I65" s="230">
        <v>88</v>
      </c>
      <c r="J65" s="32">
        <f t="shared" si="3"/>
        <v>85</v>
      </c>
      <c r="K65" s="33" t="str">
        <f t="shared" si="4"/>
        <v>TỐT</v>
      </c>
      <c r="L65" s="401"/>
      <c r="M65" s="357"/>
      <c r="N65" s="356"/>
      <c r="O65" s="150" t="s">
        <v>1580</v>
      </c>
    </row>
    <row r="66" spans="1:15" s="35" customFormat="1" ht="21.75" customHeight="1">
      <c r="A66" s="31">
        <f t="shared" si="2"/>
        <v>56</v>
      </c>
      <c r="B66" s="342">
        <v>2120256033</v>
      </c>
      <c r="C66" s="123" t="s">
        <v>990</v>
      </c>
      <c r="D66" s="124" t="s">
        <v>1105</v>
      </c>
      <c r="E66" s="438" t="s">
        <v>1073</v>
      </c>
      <c r="F66" s="126">
        <v>35792</v>
      </c>
      <c r="G66" s="229" t="s">
        <v>32</v>
      </c>
      <c r="H66" s="230">
        <v>87</v>
      </c>
      <c r="I66" s="230">
        <v>87</v>
      </c>
      <c r="J66" s="32">
        <f t="shared" si="3"/>
        <v>87</v>
      </c>
      <c r="K66" s="33" t="str">
        <f t="shared" si="4"/>
        <v>TỐT</v>
      </c>
      <c r="L66" s="401"/>
      <c r="M66" s="357"/>
      <c r="N66" s="356"/>
      <c r="O66" s="150" t="s">
        <v>1494</v>
      </c>
    </row>
    <row r="67" spans="1:15" s="35" customFormat="1" ht="21.75" customHeight="1">
      <c r="A67" s="31">
        <f t="shared" si="2"/>
        <v>57</v>
      </c>
      <c r="B67" s="342">
        <v>2120256051</v>
      </c>
      <c r="C67" s="123" t="s">
        <v>990</v>
      </c>
      <c r="D67" s="124" t="s">
        <v>1467</v>
      </c>
      <c r="E67" s="438" t="s">
        <v>1468</v>
      </c>
      <c r="F67" s="126">
        <v>35587</v>
      </c>
      <c r="G67" s="229" t="s">
        <v>32</v>
      </c>
      <c r="H67" s="230">
        <v>87</v>
      </c>
      <c r="I67" s="230">
        <v>87</v>
      </c>
      <c r="J67" s="32">
        <f t="shared" si="3"/>
        <v>87</v>
      </c>
      <c r="K67" s="33" t="str">
        <f t="shared" si="4"/>
        <v>TỐT</v>
      </c>
      <c r="L67" s="401"/>
      <c r="M67" s="357"/>
      <c r="N67" s="356"/>
      <c r="O67" s="150" t="s">
        <v>1494</v>
      </c>
    </row>
    <row r="68" spans="1:15" s="35" customFormat="1" ht="21.75" customHeight="1">
      <c r="A68" s="31">
        <f t="shared" si="2"/>
        <v>58</v>
      </c>
      <c r="B68" s="342">
        <v>2120256058</v>
      </c>
      <c r="C68" s="123" t="s">
        <v>997</v>
      </c>
      <c r="D68" s="124" t="s">
        <v>1022</v>
      </c>
      <c r="E68" s="438" t="s">
        <v>1091</v>
      </c>
      <c r="F68" s="126">
        <v>35772</v>
      </c>
      <c r="G68" s="229" t="s">
        <v>30</v>
      </c>
      <c r="H68" s="230">
        <v>94</v>
      </c>
      <c r="I68" s="230">
        <v>89</v>
      </c>
      <c r="J68" s="32">
        <f t="shared" si="3"/>
        <v>91.5</v>
      </c>
      <c r="K68" s="33" t="str">
        <f t="shared" si="4"/>
        <v>X SẮC</v>
      </c>
      <c r="L68" s="401"/>
      <c r="M68" s="357"/>
      <c r="N68" s="356"/>
      <c r="O68" s="150" t="s">
        <v>1580</v>
      </c>
    </row>
    <row r="69" spans="1:15" s="35" customFormat="1" ht="21.75" customHeight="1">
      <c r="A69" s="31">
        <f t="shared" si="2"/>
        <v>59</v>
      </c>
      <c r="B69" s="342">
        <v>2120256066</v>
      </c>
      <c r="C69" s="123" t="s">
        <v>990</v>
      </c>
      <c r="D69" s="124" t="s">
        <v>1557</v>
      </c>
      <c r="E69" s="438" t="s">
        <v>1102</v>
      </c>
      <c r="F69" s="126">
        <v>35434</v>
      </c>
      <c r="G69" s="229" t="s">
        <v>30</v>
      </c>
      <c r="H69" s="230">
        <v>95</v>
      </c>
      <c r="I69" s="230">
        <v>89</v>
      </c>
      <c r="J69" s="32">
        <f t="shared" si="3"/>
        <v>92</v>
      </c>
      <c r="K69" s="33" t="str">
        <f t="shared" si="4"/>
        <v>X SẮC</v>
      </c>
      <c r="L69" s="401"/>
      <c r="M69" s="357"/>
      <c r="N69" s="356"/>
      <c r="O69" s="150" t="s">
        <v>1580</v>
      </c>
    </row>
    <row r="70" spans="1:15" s="35" customFormat="1" ht="21.75" customHeight="1">
      <c r="A70" s="31">
        <f t="shared" si="2"/>
        <v>60</v>
      </c>
      <c r="B70" s="342">
        <v>2120256067</v>
      </c>
      <c r="C70" s="123" t="s">
        <v>987</v>
      </c>
      <c r="D70" s="124" t="s">
        <v>1401</v>
      </c>
      <c r="E70" s="438" t="s">
        <v>1316</v>
      </c>
      <c r="F70" s="126">
        <v>35392</v>
      </c>
      <c r="G70" s="229" t="s">
        <v>30</v>
      </c>
      <c r="H70" s="230">
        <v>0</v>
      </c>
      <c r="I70" s="230">
        <v>0</v>
      </c>
      <c r="J70" s="32">
        <f t="shared" si="3"/>
        <v>0</v>
      </c>
      <c r="K70" s="33" t="str">
        <f t="shared" si="4"/>
        <v>KÉM</v>
      </c>
      <c r="L70" s="357" t="s">
        <v>1678</v>
      </c>
      <c r="M70" s="357" t="s">
        <v>1678</v>
      </c>
      <c r="N70" s="356" t="s">
        <v>1683</v>
      </c>
      <c r="O70" s="150" t="s">
        <v>1580</v>
      </c>
    </row>
    <row r="71" spans="1:15" s="35" customFormat="1" ht="21.75" customHeight="1">
      <c r="A71" s="31">
        <f t="shared" si="2"/>
        <v>61</v>
      </c>
      <c r="B71" s="342">
        <v>2120256075</v>
      </c>
      <c r="C71" s="123" t="s">
        <v>979</v>
      </c>
      <c r="D71" s="124" t="s">
        <v>1128</v>
      </c>
      <c r="E71" s="438" t="s">
        <v>1120</v>
      </c>
      <c r="F71" s="126">
        <v>35460</v>
      </c>
      <c r="G71" s="229" t="s">
        <v>30</v>
      </c>
      <c r="H71" s="230">
        <v>71</v>
      </c>
      <c r="I71" s="230">
        <v>92</v>
      </c>
      <c r="J71" s="32">
        <f t="shared" si="3"/>
        <v>81.5</v>
      </c>
      <c r="K71" s="33" t="str">
        <f t="shared" si="4"/>
        <v>TỐT</v>
      </c>
      <c r="L71" s="401"/>
      <c r="M71" s="357"/>
      <c r="N71" s="356"/>
      <c r="O71" s="150" t="s">
        <v>1580</v>
      </c>
    </row>
    <row r="72" spans="1:15" s="35" customFormat="1" ht="21.75" customHeight="1">
      <c r="A72" s="31">
        <f t="shared" si="2"/>
        <v>62</v>
      </c>
      <c r="B72" s="342">
        <v>2120256830</v>
      </c>
      <c r="C72" s="123" t="s">
        <v>990</v>
      </c>
      <c r="D72" s="124" t="s">
        <v>1011</v>
      </c>
      <c r="E72" s="438" t="s">
        <v>1100</v>
      </c>
      <c r="F72" s="126">
        <v>35702</v>
      </c>
      <c r="G72" s="229" t="s">
        <v>33</v>
      </c>
      <c r="H72" s="230">
        <v>85</v>
      </c>
      <c r="I72" s="230">
        <v>87</v>
      </c>
      <c r="J72" s="32">
        <f t="shared" si="3"/>
        <v>86</v>
      </c>
      <c r="K72" s="33" t="str">
        <f t="shared" si="4"/>
        <v>TỐT</v>
      </c>
      <c r="L72" s="401"/>
      <c r="M72" s="357"/>
      <c r="N72" s="356"/>
      <c r="O72" s="150" t="s">
        <v>1320</v>
      </c>
    </row>
    <row r="73" spans="1:15" s="35" customFormat="1" ht="21.75" customHeight="1">
      <c r="A73" s="31">
        <f t="shared" si="2"/>
        <v>63</v>
      </c>
      <c r="B73" s="342">
        <v>2120256831</v>
      </c>
      <c r="C73" s="123" t="s">
        <v>990</v>
      </c>
      <c r="D73" s="124" t="s">
        <v>1006</v>
      </c>
      <c r="E73" s="438" t="s">
        <v>1091</v>
      </c>
      <c r="F73" s="126">
        <v>35621</v>
      </c>
      <c r="G73" s="229" t="s">
        <v>31</v>
      </c>
      <c r="H73" s="230">
        <v>77</v>
      </c>
      <c r="I73" s="230">
        <v>93</v>
      </c>
      <c r="J73" s="32">
        <f t="shared" si="3"/>
        <v>85</v>
      </c>
      <c r="K73" s="33" t="str">
        <f t="shared" si="4"/>
        <v>TỐT</v>
      </c>
      <c r="L73" s="401"/>
      <c r="M73" s="357"/>
      <c r="N73" s="356"/>
      <c r="O73" s="150" t="s">
        <v>1391</v>
      </c>
    </row>
    <row r="74" spans="1:15" s="35" customFormat="1" ht="21.75" customHeight="1">
      <c r="A74" s="31">
        <f t="shared" si="2"/>
        <v>64</v>
      </c>
      <c r="B74" s="342">
        <v>2120256840</v>
      </c>
      <c r="C74" s="123" t="s">
        <v>990</v>
      </c>
      <c r="D74" s="124" t="s">
        <v>1022</v>
      </c>
      <c r="E74" s="438" t="s">
        <v>1024</v>
      </c>
      <c r="F74" s="126">
        <v>35629</v>
      </c>
      <c r="G74" s="229" t="s">
        <v>31</v>
      </c>
      <c r="H74" s="230">
        <v>78</v>
      </c>
      <c r="I74" s="230">
        <v>93</v>
      </c>
      <c r="J74" s="32">
        <f t="shared" si="3"/>
        <v>85.5</v>
      </c>
      <c r="K74" s="33" t="str">
        <f t="shared" si="4"/>
        <v>TỐT</v>
      </c>
      <c r="L74" s="401"/>
      <c r="M74" s="357"/>
      <c r="N74" s="356"/>
      <c r="O74" s="150" t="s">
        <v>1391</v>
      </c>
    </row>
    <row r="75" spans="1:15" s="35" customFormat="1" ht="21.75" customHeight="1">
      <c r="A75" s="31">
        <f t="shared" ref="A75:A138" si="5">A74+1</f>
        <v>65</v>
      </c>
      <c r="B75" s="342">
        <v>2120256888</v>
      </c>
      <c r="C75" s="123" t="s">
        <v>1070</v>
      </c>
      <c r="D75" s="124" t="s">
        <v>1362</v>
      </c>
      <c r="E75" s="438" t="s">
        <v>1050</v>
      </c>
      <c r="F75" s="126">
        <v>35485</v>
      </c>
      <c r="G75" s="229" t="s">
        <v>31</v>
      </c>
      <c r="H75" s="230">
        <v>78</v>
      </c>
      <c r="I75" s="230">
        <v>88</v>
      </c>
      <c r="J75" s="32">
        <f t="shared" ref="J75:J106" si="6">(H75+I75)/2</f>
        <v>83</v>
      </c>
      <c r="K75" s="33" t="str">
        <f t="shared" ref="K75:K106" si="7">IF(J75&gt;=90,"X SẮC",IF(J75&gt;=80,"TỐT",IF(J75&gt;=65,"KHÁ",IF(J75&gt;=50,"T. BÌNH",IF(J75&gt;=35,"YẾU","KÉM")))))</f>
        <v>TỐT</v>
      </c>
      <c r="L75" s="401"/>
      <c r="M75" s="357"/>
      <c r="N75" s="356"/>
      <c r="O75" s="150" t="s">
        <v>1391</v>
      </c>
    </row>
    <row r="76" spans="1:15" s="35" customFormat="1" ht="21.75" customHeight="1">
      <c r="A76" s="31">
        <f t="shared" si="5"/>
        <v>66</v>
      </c>
      <c r="B76" s="342">
        <v>2120256939</v>
      </c>
      <c r="C76" s="123" t="s">
        <v>1052</v>
      </c>
      <c r="D76" s="124" t="s">
        <v>1473</v>
      </c>
      <c r="E76" s="438" t="s">
        <v>1126</v>
      </c>
      <c r="F76" s="126">
        <v>35547</v>
      </c>
      <c r="G76" s="229" t="s">
        <v>32</v>
      </c>
      <c r="H76" s="230">
        <v>87</v>
      </c>
      <c r="I76" s="230">
        <v>87</v>
      </c>
      <c r="J76" s="32">
        <f t="shared" si="6"/>
        <v>87</v>
      </c>
      <c r="K76" s="33" t="str">
        <f t="shared" si="7"/>
        <v>TỐT</v>
      </c>
      <c r="L76" s="401"/>
      <c r="M76" s="357"/>
      <c r="N76" s="356"/>
      <c r="O76" s="150" t="s">
        <v>1494</v>
      </c>
    </row>
    <row r="77" spans="1:15" s="35" customFormat="1" ht="21.75" customHeight="1">
      <c r="A77" s="31">
        <f t="shared" si="5"/>
        <v>67</v>
      </c>
      <c r="B77" s="342">
        <v>2120256964</v>
      </c>
      <c r="C77" s="123" t="s">
        <v>990</v>
      </c>
      <c r="D77" s="124" t="s">
        <v>1194</v>
      </c>
      <c r="E77" s="438" t="s">
        <v>1099</v>
      </c>
      <c r="F77" s="126">
        <v>35497</v>
      </c>
      <c r="G77" s="229" t="s">
        <v>30</v>
      </c>
      <c r="H77" s="230">
        <v>96</v>
      </c>
      <c r="I77" s="230">
        <v>91</v>
      </c>
      <c r="J77" s="32">
        <f t="shared" si="6"/>
        <v>93.5</v>
      </c>
      <c r="K77" s="33" t="str">
        <f t="shared" si="7"/>
        <v>X SẮC</v>
      </c>
      <c r="L77" s="401"/>
      <c r="M77" s="357"/>
      <c r="N77" s="356"/>
      <c r="O77" s="150" t="s">
        <v>1580</v>
      </c>
    </row>
    <row r="78" spans="1:15" s="35" customFormat="1" ht="21.75" customHeight="1">
      <c r="A78" s="31">
        <f t="shared" si="5"/>
        <v>68</v>
      </c>
      <c r="B78" s="342">
        <v>2120257246</v>
      </c>
      <c r="C78" s="123" t="s">
        <v>1019</v>
      </c>
      <c r="D78" s="124" t="s">
        <v>1221</v>
      </c>
      <c r="E78" s="438" t="s">
        <v>1102</v>
      </c>
      <c r="F78" s="126">
        <v>35769</v>
      </c>
      <c r="G78" s="229" t="s">
        <v>32</v>
      </c>
      <c r="H78" s="230">
        <v>87</v>
      </c>
      <c r="I78" s="230">
        <v>87</v>
      </c>
      <c r="J78" s="32">
        <f t="shared" si="6"/>
        <v>87</v>
      </c>
      <c r="K78" s="33" t="str">
        <f t="shared" si="7"/>
        <v>TỐT</v>
      </c>
      <c r="L78" s="401"/>
      <c r="M78" s="357"/>
      <c r="N78" s="356"/>
      <c r="O78" s="150" t="s">
        <v>1494</v>
      </c>
    </row>
    <row r="79" spans="1:15" s="35" customFormat="1" ht="21.75" customHeight="1">
      <c r="A79" s="31">
        <f t="shared" si="5"/>
        <v>69</v>
      </c>
      <c r="B79" s="342">
        <v>2120257248</v>
      </c>
      <c r="C79" s="123" t="s">
        <v>990</v>
      </c>
      <c r="D79" s="124" t="s">
        <v>1359</v>
      </c>
      <c r="E79" s="438" t="s">
        <v>1068</v>
      </c>
      <c r="F79" s="126">
        <v>35446</v>
      </c>
      <c r="G79" s="229" t="s">
        <v>31</v>
      </c>
      <c r="H79" s="230">
        <v>78</v>
      </c>
      <c r="I79" s="230">
        <v>88</v>
      </c>
      <c r="J79" s="32">
        <f t="shared" si="6"/>
        <v>83</v>
      </c>
      <c r="K79" s="33" t="str">
        <f t="shared" si="7"/>
        <v>TỐT</v>
      </c>
      <c r="L79" s="401"/>
      <c r="M79" s="357"/>
      <c r="N79" s="356"/>
      <c r="O79" s="150" t="s">
        <v>1391</v>
      </c>
    </row>
    <row r="80" spans="1:15" s="35" customFormat="1" ht="21.75" customHeight="1">
      <c r="A80" s="31">
        <f t="shared" si="5"/>
        <v>70</v>
      </c>
      <c r="B80" s="342">
        <v>2120257251</v>
      </c>
      <c r="C80" s="123" t="s">
        <v>993</v>
      </c>
      <c r="D80" s="124" t="s">
        <v>1038</v>
      </c>
      <c r="E80" s="438" t="s">
        <v>1020</v>
      </c>
      <c r="F80" s="126">
        <v>35739</v>
      </c>
      <c r="G80" s="229" t="s">
        <v>31</v>
      </c>
      <c r="H80" s="230">
        <v>87</v>
      </c>
      <c r="I80" s="230">
        <v>87</v>
      </c>
      <c r="J80" s="32">
        <f t="shared" si="6"/>
        <v>87</v>
      </c>
      <c r="K80" s="33" t="str">
        <f t="shared" si="7"/>
        <v>TỐT</v>
      </c>
      <c r="L80" s="401"/>
      <c r="M80" s="357"/>
      <c r="N80" s="356"/>
      <c r="O80" s="150" t="s">
        <v>1391</v>
      </c>
    </row>
    <row r="81" spans="1:15" s="35" customFormat="1" ht="21.75" customHeight="1">
      <c r="A81" s="31">
        <f t="shared" si="5"/>
        <v>71</v>
      </c>
      <c r="B81" s="342">
        <v>2120257257</v>
      </c>
      <c r="C81" s="123" t="s">
        <v>979</v>
      </c>
      <c r="D81" s="124" t="s">
        <v>1035</v>
      </c>
      <c r="E81" s="438" t="s">
        <v>1299</v>
      </c>
      <c r="F81" s="126">
        <v>35607</v>
      </c>
      <c r="G81" s="229" t="s">
        <v>33</v>
      </c>
      <c r="H81" s="230">
        <v>85</v>
      </c>
      <c r="I81" s="230">
        <v>0</v>
      </c>
      <c r="J81" s="32">
        <f t="shared" si="6"/>
        <v>42.5</v>
      </c>
      <c r="K81" s="33" t="str">
        <f t="shared" si="7"/>
        <v>YẾU</v>
      </c>
      <c r="L81" s="401" t="s">
        <v>1653</v>
      </c>
      <c r="M81" s="357" t="s">
        <v>1679</v>
      </c>
      <c r="N81" s="233" t="s">
        <v>1680</v>
      </c>
      <c r="O81" s="150" t="s">
        <v>1320</v>
      </c>
    </row>
    <row r="82" spans="1:15" s="35" customFormat="1" ht="21.75" customHeight="1">
      <c r="A82" s="31">
        <f t="shared" si="5"/>
        <v>72</v>
      </c>
      <c r="B82" s="342">
        <v>2120257260</v>
      </c>
      <c r="C82" s="123" t="s">
        <v>990</v>
      </c>
      <c r="D82" s="124" t="s">
        <v>1125</v>
      </c>
      <c r="E82" s="438" t="s">
        <v>1076</v>
      </c>
      <c r="F82" s="126">
        <v>35469</v>
      </c>
      <c r="G82" s="229" t="s">
        <v>31</v>
      </c>
      <c r="H82" s="230">
        <v>87</v>
      </c>
      <c r="I82" s="230">
        <v>88</v>
      </c>
      <c r="J82" s="32">
        <f t="shared" si="6"/>
        <v>87.5</v>
      </c>
      <c r="K82" s="33" t="str">
        <f t="shared" si="7"/>
        <v>TỐT</v>
      </c>
      <c r="L82" s="401"/>
      <c r="M82" s="357"/>
      <c r="N82" s="356"/>
      <c r="O82" s="150" t="s">
        <v>1391</v>
      </c>
    </row>
    <row r="83" spans="1:15" s="35" customFormat="1" ht="21.75" customHeight="1">
      <c r="A83" s="31">
        <f t="shared" si="5"/>
        <v>73</v>
      </c>
      <c r="B83" s="342">
        <v>2120257261</v>
      </c>
      <c r="C83" s="123" t="s">
        <v>997</v>
      </c>
      <c r="D83" s="124" t="s">
        <v>986</v>
      </c>
      <c r="E83" s="438" t="s">
        <v>1023</v>
      </c>
      <c r="F83" s="126">
        <v>35739</v>
      </c>
      <c r="G83" s="229" t="s">
        <v>31</v>
      </c>
      <c r="H83" s="230">
        <v>78</v>
      </c>
      <c r="I83" s="230">
        <v>87</v>
      </c>
      <c r="J83" s="32">
        <f t="shared" si="6"/>
        <v>82.5</v>
      </c>
      <c r="K83" s="33" t="str">
        <f t="shared" si="7"/>
        <v>TỐT</v>
      </c>
      <c r="L83" s="401"/>
      <c r="M83" s="357"/>
      <c r="N83" s="356"/>
      <c r="O83" s="150" t="s">
        <v>1391</v>
      </c>
    </row>
    <row r="84" spans="1:15" s="35" customFormat="1" ht="21.75" customHeight="1">
      <c r="A84" s="31">
        <f t="shared" si="5"/>
        <v>74</v>
      </c>
      <c r="B84" s="342">
        <v>2120257262</v>
      </c>
      <c r="C84" s="123" t="s">
        <v>990</v>
      </c>
      <c r="D84" s="124" t="s">
        <v>1035</v>
      </c>
      <c r="E84" s="438" t="s">
        <v>1068</v>
      </c>
      <c r="F84" s="126">
        <v>35781</v>
      </c>
      <c r="G84" s="229" t="s">
        <v>30</v>
      </c>
      <c r="H84" s="230">
        <v>94</v>
      </c>
      <c r="I84" s="230">
        <v>96</v>
      </c>
      <c r="J84" s="32">
        <f t="shared" si="6"/>
        <v>95</v>
      </c>
      <c r="K84" s="33" t="str">
        <f t="shared" si="7"/>
        <v>X SẮC</v>
      </c>
      <c r="L84" s="401"/>
      <c r="M84" s="357"/>
      <c r="N84" s="356"/>
      <c r="O84" s="150" t="s">
        <v>1580</v>
      </c>
    </row>
    <row r="85" spans="1:15" s="35" customFormat="1" ht="21.75" customHeight="1">
      <c r="A85" s="31">
        <f t="shared" si="5"/>
        <v>75</v>
      </c>
      <c r="B85" s="342">
        <v>2120257263</v>
      </c>
      <c r="C85" s="123" t="s">
        <v>983</v>
      </c>
      <c r="D85" s="124" t="s">
        <v>1554</v>
      </c>
      <c r="E85" s="438" t="s">
        <v>1271</v>
      </c>
      <c r="F85" s="126">
        <v>35721</v>
      </c>
      <c r="G85" s="229" t="s">
        <v>30</v>
      </c>
      <c r="H85" s="230">
        <v>83</v>
      </c>
      <c r="I85" s="230">
        <v>86</v>
      </c>
      <c r="J85" s="32">
        <f t="shared" si="6"/>
        <v>84.5</v>
      </c>
      <c r="K85" s="33" t="str">
        <f t="shared" si="7"/>
        <v>TỐT</v>
      </c>
      <c r="L85" s="401"/>
      <c r="M85" s="357"/>
      <c r="N85" s="356"/>
      <c r="O85" s="150" t="s">
        <v>1580</v>
      </c>
    </row>
    <row r="86" spans="1:15" s="35" customFormat="1" ht="21.75" customHeight="1">
      <c r="A86" s="31">
        <f t="shared" si="5"/>
        <v>76</v>
      </c>
      <c r="B86" s="342">
        <v>2120257265</v>
      </c>
      <c r="C86" s="123" t="s">
        <v>990</v>
      </c>
      <c r="D86" s="124" t="s">
        <v>1458</v>
      </c>
      <c r="E86" s="438" t="s">
        <v>981</v>
      </c>
      <c r="F86" s="126">
        <v>35145</v>
      </c>
      <c r="G86" s="229" t="s">
        <v>32</v>
      </c>
      <c r="H86" s="230">
        <v>90</v>
      </c>
      <c r="I86" s="230">
        <v>90</v>
      </c>
      <c r="J86" s="32">
        <f t="shared" si="6"/>
        <v>90</v>
      </c>
      <c r="K86" s="33" t="str">
        <f t="shared" si="7"/>
        <v>X SẮC</v>
      </c>
      <c r="L86" s="401"/>
      <c r="M86" s="357"/>
      <c r="N86" s="356"/>
      <c r="O86" s="150" t="s">
        <v>1494</v>
      </c>
    </row>
    <row r="87" spans="1:15" s="35" customFormat="1" ht="21.75" customHeight="1">
      <c r="A87" s="31">
        <f t="shared" si="5"/>
        <v>77</v>
      </c>
      <c r="B87" s="342">
        <v>2120257268</v>
      </c>
      <c r="C87" s="123" t="s">
        <v>1070</v>
      </c>
      <c r="D87" s="124" t="s">
        <v>1358</v>
      </c>
      <c r="E87" s="438" t="s">
        <v>1061</v>
      </c>
      <c r="F87" s="126">
        <v>35466</v>
      </c>
      <c r="G87" s="229" t="s">
        <v>31</v>
      </c>
      <c r="H87" s="230">
        <v>88</v>
      </c>
      <c r="I87" s="230">
        <v>100</v>
      </c>
      <c r="J87" s="32">
        <f t="shared" si="6"/>
        <v>94</v>
      </c>
      <c r="K87" s="33" t="str">
        <f t="shared" si="7"/>
        <v>X SẮC</v>
      </c>
      <c r="L87" s="401"/>
      <c r="M87" s="357"/>
      <c r="N87" s="356"/>
      <c r="O87" s="150" t="s">
        <v>1391</v>
      </c>
    </row>
    <row r="88" spans="1:15" s="35" customFormat="1" ht="21.75" customHeight="1">
      <c r="A88" s="31">
        <f t="shared" si="5"/>
        <v>78</v>
      </c>
      <c r="B88" s="342">
        <v>2120257519</v>
      </c>
      <c r="C88" s="123" t="s">
        <v>1092</v>
      </c>
      <c r="D88" s="124" t="s">
        <v>1022</v>
      </c>
      <c r="E88" s="438" t="s">
        <v>985</v>
      </c>
      <c r="F88" s="126">
        <v>35515</v>
      </c>
      <c r="G88" s="229" t="s">
        <v>32</v>
      </c>
      <c r="H88" s="230">
        <v>100</v>
      </c>
      <c r="I88" s="230">
        <v>93</v>
      </c>
      <c r="J88" s="32">
        <f t="shared" si="6"/>
        <v>96.5</v>
      </c>
      <c r="K88" s="33" t="str">
        <f t="shared" si="7"/>
        <v>X SẮC</v>
      </c>
      <c r="L88" s="401"/>
      <c r="M88" s="357"/>
      <c r="N88" s="356"/>
      <c r="O88" s="150" t="s">
        <v>1494</v>
      </c>
    </row>
    <row r="89" spans="1:15" s="35" customFormat="1" ht="21.75" customHeight="1">
      <c r="A89" s="31">
        <f t="shared" si="5"/>
        <v>79</v>
      </c>
      <c r="B89" s="342">
        <v>2120257560</v>
      </c>
      <c r="C89" s="123" t="s">
        <v>987</v>
      </c>
      <c r="D89" s="124" t="s">
        <v>1565</v>
      </c>
      <c r="E89" s="438" t="s">
        <v>1228</v>
      </c>
      <c r="F89" s="126">
        <v>35568</v>
      </c>
      <c r="G89" s="229" t="s">
        <v>30</v>
      </c>
      <c r="H89" s="230">
        <v>0</v>
      </c>
      <c r="I89" s="230">
        <v>0</v>
      </c>
      <c r="J89" s="32">
        <f t="shared" si="6"/>
        <v>0</v>
      </c>
      <c r="K89" s="33" t="str">
        <f t="shared" si="7"/>
        <v>KÉM</v>
      </c>
      <c r="L89" s="357" t="s">
        <v>1678</v>
      </c>
      <c r="M89" s="357" t="s">
        <v>1678</v>
      </c>
      <c r="N89" s="356" t="s">
        <v>1682</v>
      </c>
      <c r="O89" s="150" t="s">
        <v>1580</v>
      </c>
    </row>
    <row r="90" spans="1:15" s="35" customFormat="1" ht="21.75" customHeight="1">
      <c r="A90" s="31">
        <f t="shared" si="5"/>
        <v>80</v>
      </c>
      <c r="B90" s="342">
        <v>2120257563</v>
      </c>
      <c r="C90" s="123" t="s">
        <v>1463</v>
      </c>
      <c r="D90" s="124" t="s">
        <v>1108</v>
      </c>
      <c r="E90" s="438" t="s">
        <v>1053</v>
      </c>
      <c r="F90" s="126">
        <v>35497</v>
      </c>
      <c r="G90" s="229" t="s">
        <v>32</v>
      </c>
      <c r="H90" s="230">
        <v>87</v>
      </c>
      <c r="I90" s="230">
        <v>87</v>
      </c>
      <c r="J90" s="32">
        <f t="shared" si="6"/>
        <v>87</v>
      </c>
      <c r="K90" s="33" t="str">
        <f t="shared" si="7"/>
        <v>TỐT</v>
      </c>
      <c r="L90" s="401"/>
      <c r="M90" s="357"/>
      <c r="N90" s="356"/>
      <c r="O90" s="150" t="s">
        <v>1494</v>
      </c>
    </row>
    <row r="91" spans="1:15" s="35" customFormat="1" ht="21.75" customHeight="1">
      <c r="A91" s="31">
        <f t="shared" si="5"/>
        <v>81</v>
      </c>
      <c r="B91" s="342">
        <v>2120257722</v>
      </c>
      <c r="C91" s="123" t="s">
        <v>997</v>
      </c>
      <c r="D91" s="124" t="s">
        <v>1011</v>
      </c>
      <c r="E91" s="438" t="s">
        <v>1037</v>
      </c>
      <c r="F91" s="126">
        <v>35535</v>
      </c>
      <c r="G91" s="229" t="s">
        <v>32</v>
      </c>
      <c r="H91" s="230">
        <v>87</v>
      </c>
      <c r="I91" s="230">
        <v>85</v>
      </c>
      <c r="J91" s="32">
        <f t="shared" si="6"/>
        <v>86</v>
      </c>
      <c r="K91" s="33" t="str">
        <f t="shared" si="7"/>
        <v>TỐT</v>
      </c>
      <c r="L91" s="401"/>
      <c r="M91" s="357"/>
      <c r="N91" s="356"/>
      <c r="O91" s="150" t="s">
        <v>1494</v>
      </c>
    </row>
    <row r="92" spans="1:15" s="35" customFormat="1" ht="21.75" customHeight="1">
      <c r="A92" s="31">
        <f t="shared" si="5"/>
        <v>82</v>
      </c>
      <c r="B92" s="342">
        <v>2120257725</v>
      </c>
      <c r="C92" s="123" t="s">
        <v>979</v>
      </c>
      <c r="D92" s="124" t="s">
        <v>1048</v>
      </c>
      <c r="E92" s="438" t="s">
        <v>1042</v>
      </c>
      <c r="F92" s="126">
        <v>35526</v>
      </c>
      <c r="G92" s="229" t="s">
        <v>30</v>
      </c>
      <c r="H92" s="230">
        <v>78</v>
      </c>
      <c r="I92" s="230">
        <v>88</v>
      </c>
      <c r="J92" s="32">
        <f t="shared" si="6"/>
        <v>83</v>
      </c>
      <c r="K92" s="33" t="str">
        <f t="shared" si="7"/>
        <v>TỐT</v>
      </c>
      <c r="L92" s="401"/>
      <c r="M92" s="357"/>
      <c r="N92" s="356"/>
      <c r="O92" s="150" t="s">
        <v>1580</v>
      </c>
    </row>
    <row r="93" spans="1:15" s="35" customFormat="1" ht="21.75" customHeight="1">
      <c r="A93" s="31">
        <f t="shared" si="5"/>
        <v>83</v>
      </c>
      <c r="B93" s="342">
        <v>2120258070</v>
      </c>
      <c r="C93" s="123" t="s">
        <v>1198</v>
      </c>
      <c r="D93" s="124" t="s">
        <v>1001</v>
      </c>
      <c r="E93" s="438" t="s">
        <v>1067</v>
      </c>
      <c r="F93" s="126">
        <v>35635</v>
      </c>
      <c r="G93" s="229" t="s">
        <v>31</v>
      </c>
      <c r="H93" s="230">
        <v>88</v>
      </c>
      <c r="I93" s="230">
        <v>88</v>
      </c>
      <c r="J93" s="32">
        <f t="shared" si="6"/>
        <v>88</v>
      </c>
      <c r="K93" s="33" t="str">
        <f t="shared" si="7"/>
        <v>TỐT</v>
      </c>
      <c r="L93" s="401"/>
      <c r="M93" s="357"/>
      <c r="N93" s="356"/>
      <c r="O93" s="150" t="s">
        <v>1391</v>
      </c>
    </row>
    <row r="94" spans="1:15" s="35" customFormat="1" ht="21.75" customHeight="1">
      <c r="A94" s="31">
        <f t="shared" si="5"/>
        <v>84</v>
      </c>
      <c r="B94" s="342">
        <v>2120258110</v>
      </c>
      <c r="C94" s="123" t="s">
        <v>990</v>
      </c>
      <c r="D94" s="124" t="s">
        <v>1222</v>
      </c>
      <c r="E94" s="438" t="s">
        <v>1065</v>
      </c>
      <c r="F94" s="126">
        <v>35638</v>
      </c>
      <c r="G94" s="229" t="s">
        <v>32</v>
      </c>
      <c r="H94" s="230">
        <v>77</v>
      </c>
      <c r="I94" s="230">
        <v>90</v>
      </c>
      <c r="J94" s="32">
        <f t="shared" si="6"/>
        <v>83.5</v>
      </c>
      <c r="K94" s="33" t="str">
        <f t="shared" si="7"/>
        <v>TỐT</v>
      </c>
      <c r="L94" s="401"/>
      <c r="M94" s="357"/>
      <c r="N94" s="356"/>
      <c r="O94" s="150" t="s">
        <v>1494</v>
      </c>
    </row>
    <row r="95" spans="1:15" s="35" customFormat="1" ht="21.75" customHeight="1">
      <c r="A95" s="31">
        <f t="shared" si="5"/>
        <v>85</v>
      </c>
      <c r="B95" s="342">
        <v>2120258162</v>
      </c>
      <c r="C95" s="123" t="s">
        <v>990</v>
      </c>
      <c r="D95" s="124" t="s">
        <v>1177</v>
      </c>
      <c r="E95" s="438" t="s">
        <v>1268</v>
      </c>
      <c r="F95" s="126">
        <v>35712</v>
      </c>
      <c r="G95" s="229" t="s">
        <v>31</v>
      </c>
      <c r="H95" s="230">
        <v>78</v>
      </c>
      <c r="I95" s="230">
        <v>77</v>
      </c>
      <c r="J95" s="32">
        <f t="shared" si="6"/>
        <v>77.5</v>
      </c>
      <c r="K95" s="33" t="str">
        <f t="shared" si="7"/>
        <v>KHÁ</v>
      </c>
      <c r="L95" s="401"/>
      <c r="M95" s="357"/>
      <c r="N95" s="356"/>
      <c r="O95" s="150" t="s">
        <v>1391</v>
      </c>
    </row>
    <row r="96" spans="1:15" s="35" customFormat="1" ht="21.75" customHeight="1">
      <c r="A96" s="31">
        <f t="shared" si="5"/>
        <v>86</v>
      </c>
      <c r="B96" s="342">
        <v>2120258207</v>
      </c>
      <c r="C96" s="123" t="s">
        <v>990</v>
      </c>
      <c r="D96" s="124" t="s">
        <v>1006</v>
      </c>
      <c r="E96" s="438" t="s">
        <v>1268</v>
      </c>
      <c r="F96" s="126">
        <v>35706</v>
      </c>
      <c r="G96" s="229" t="s">
        <v>32</v>
      </c>
      <c r="H96" s="230">
        <v>90</v>
      </c>
      <c r="I96" s="230">
        <v>90</v>
      </c>
      <c r="J96" s="32">
        <f t="shared" si="6"/>
        <v>90</v>
      </c>
      <c r="K96" s="33" t="str">
        <f t="shared" si="7"/>
        <v>X SẮC</v>
      </c>
      <c r="L96" s="401"/>
      <c r="M96" s="357"/>
      <c r="N96" s="356"/>
      <c r="O96" s="150" t="s">
        <v>1494</v>
      </c>
    </row>
    <row r="97" spans="1:15" s="35" customFormat="1" ht="21.75" customHeight="1">
      <c r="A97" s="31">
        <f t="shared" si="5"/>
        <v>87</v>
      </c>
      <c r="B97" s="342">
        <v>2120258274</v>
      </c>
      <c r="C97" s="123" t="s">
        <v>979</v>
      </c>
      <c r="D97" s="124" t="s">
        <v>1011</v>
      </c>
      <c r="E97" s="438" t="s">
        <v>1090</v>
      </c>
      <c r="F97" s="126">
        <v>35451</v>
      </c>
      <c r="G97" s="229" t="s">
        <v>30</v>
      </c>
      <c r="H97" s="230">
        <v>82</v>
      </c>
      <c r="I97" s="230">
        <v>94</v>
      </c>
      <c r="J97" s="32">
        <f t="shared" si="6"/>
        <v>88</v>
      </c>
      <c r="K97" s="33" t="str">
        <f t="shared" si="7"/>
        <v>TỐT</v>
      </c>
      <c r="L97" s="401"/>
      <c r="M97" s="357"/>
      <c r="N97" s="356"/>
      <c r="O97" s="150" t="s">
        <v>1580</v>
      </c>
    </row>
    <row r="98" spans="1:15" s="35" customFormat="1" ht="21.75" customHeight="1">
      <c r="A98" s="31">
        <f t="shared" si="5"/>
        <v>88</v>
      </c>
      <c r="B98" s="342">
        <v>2120258393</v>
      </c>
      <c r="C98" s="123" t="s">
        <v>1032</v>
      </c>
      <c r="D98" s="124" t="s">
        <v>1464</v>
      </c>
      <c r="E98" s="438" t="s">
        <v>1056</v>
      </c>
      <c r="F98" s="126">
        <v>35643</v>
      </c>
      <c r="G98" s="229" t="s">
        <v>32</v>
      </c>
      <c r="H98" s="230">
        <v>87</v>
      </c>
      <c r="I98" s="230">
        <v>87</v>
      </c>
      <c r="J98" s="32">
        <f t="shared" si="6"/>
        <v>87</v>
      </c>
      <c r="K98" s="33" t="str">
        <f t="shared" si="7"/>
        <v>TỐT</v>
      </c>
      <c r="L98" s="401"/>
      <c r="M98" s="357"/>
      <c r="N98" s="356"/>
      <c r="O98" s="150" t="s">
        <v>1494</v>
      </c>
    </row>
    <row r="99" spans="1:15" s="35" customFormat="1" ht="21.75" customHeight="1">
      <c r="A99" s="31">
        <f t="shared" si="5"/>
        <v>89</v>
      </c>
      <c r="B99" s="342">
        <v>2120258397</v>
      </c>
      <c r="C99" s="123" t="s">
        <v>990</v>
      </c>
      <c r="D99" s="124" t="s">
        <v>1128</v>
      </c>
      <c r="E99" s="438" t="s">
        <v>1293</v>
      </c>
      <c r="F99" s="126">
        <v>35655</v>
      </c>
      <c r="G99" s="229" t="s">
        <v>33</v>
      </c>
      <c r="H99" s="230">
        <v>88</v>
      </c>
      <c r="I99" s="230">
        <v>87</v>
      </c>
      <c r="J99" s="32">
        <f t="shared" si="6"/>
        <v>87.5</v>
      </c>
      <c r="K99" s="33" t="str">
        <f t="shared" si="7"/>
        <v>TỐT</v>
      </c>
      <c r="L99" s="401"/>
      <c r="M99" s="357"/>
      <c r="N99" s="356"/>
      <c r="O99" s="150" t="s">
        <v>1320</v>
      </c>
    </row>
    <row r="100" spans="1:15" s="35" customFormat="1" ht="21.75" customHeight="1">
      <c r="A100" s="31">
        <f t="shared" si="5"/>
        <v>90</v>
      </c>
      <c r="B100" s="342">
        <v>2120258398</v>
      </c>
      <c r="C100" s="123" t="s">
        <v>987</v>
      </c>
      <c r="D100" s="124" t="s">
        <v>1047</v>
      </c>
      <c r="E100" s="438" t="s">
        <v>1139</v>
      </c>
      <c r="F100" s="126">
        <v>35586</v>
      </c>
      <c r="G100" s="229" t="s">
        <v>33</v>
      </c>
      <c r="H100" s="230">
        <v>73</v>
      </c>
      <c r="I100" s="230">
        <v>87</v>
      </c>
      <c r="J100" s="32">
        <f t="shared" si="6"/>
        <v>80</v>
      </c>
      <c r="K100" s="33" t="str">
        <f t="shared" si="7"/>
        <v>TỐT</v>
      </c>
      <c r="L100" s="401"/>
      <c r="M100" s="357"/>
      <c r="N100" s="356"/>
      <c r="O100" s="150" t="s">
        <v>1320</v>
      </c>
    </row>
    <row r="101" spans="1:15" s="35" customFormat="1" ht="21.75" customHeight="1">
      <c r="A101" s="31">
        <f t="shared" si="5"/>
        <v>91</v>
      </c>
      <c r="B101" s="342">
        <v>2120258399</v>
      </c>
      <c r="C101" s="123" t="s">
        <v>979</v>
      </c>
      <c r="D101" s="124" t="s">
        <v>1078</v>
      </c>
      <c r="E101" s="438" t="s">
        <v>1466</v>
      </c>
      <c r="F101" s="126">
        <v>35537</v>
      </c>
      <c r="G101" s="229" t="s">
        <v>32</v>
      </c>
      <c r="H101" s="230">
        <v>100</v>
      </c>
      <c r="I101" s="230">
        <v>98</v>
      </c>
      <c r="J101" s="32">
        <f t="shared" si="6"/>
        <v>99</v>
      </c>
      <c r="K101" s="33" t="str">
        <f t="shared" si="7"/>
        <v>X SẮC</v>
      </c>
      <c r="L101" s="401"/>
      <c r="M101" s="357"/>
      <c r="N101" s="356"/>
      <c r="O101" s="150" t="s">
        <v>1494</v>
      </c>
    </row>
    <row r="102" spans="1:15" s="35" customFormat="1" ht="21.75" customHeight="1">
      <c r="A102" s="31">
        <f t="shared" si="5"/>
        <v>92</v>
      </c>
      <c r="B102" s="342">
        <v>2120258402</v>
      </c>
      <c r="C102" s="123" t="s">
        <v>990</v>
      </c>
      <c r="D102" s="124" t="s">
        <v>1011</v>
      </c>
      <c r="E102" s="438" t="s">
        <v>1163</v>
      </c>
      <c r="F102" s="126">
        <v>35767</v>
      </c>
      <c r="G102" s="229" t="s">
        <v>33</v>
      </c>
      <c r="H102" s="230">
        <v>88</v>
      </c>
      <c r="I102" s="230">
        <v>87</v>
      </c>
      <c r="J102" s="32">
        <f t="shared" si="6"/>
        <v>87.5</v>
      </c>
      <c r="K102" s="33" t="str">
        <f t="shared" si="7"/>
        <v>TỐT</v>
      </c>
      <c r="L102" s="401"/>
      <c r="M102" s="357"/>
      <c r="N102" s="356"/>
      <c r="O102" s="150" t="s">
        <v>1320</v>
      </c>
    </row>
    <row r="103" spans="1:15" s="35" customFormat="1" ht="21.75" customHeight="1">
      <c r="A103" s="31">
        <f t="shared" si="5"/>
        <v>93</v>
      </c>
      <c r="B103" s="342">
        <v>2120258631</v>
      </c>
      <c r="C103" s="123" t="s">
        <v>993</v>
      </c>
      <c r="D103" s="124" t="s">
        <v>1011</v>
      </c>
      <c r="E103" s="438" t="s">
        <v>1364</v>
      </c>
      <c r="F103" s="126">
        <v>35476</v>
      </c>
      <c r="G103" s="229" t="s">
        <v>31</v>
      </c>
      <c r="H103" s="230">
        <v>78</v>
      </c>
      <c r="I103" s="230">
        <v>88</v>
      </c>
      <c r="J103" s="32">
        <f t="shared" si="6"/>
        <v>83</v>
      </c>
      <c r="K103" s="33" t="str">
        <f t="shared" si="7"/>
        <v>TỐT</v>
      </c>
      <c r="L103" s="401"/>
      <c r="M103" s="357"/>
      <c r="N103" s="356"/>
      <c r="O103" s="150" t="s">
        <v>1391</v>
      </c>
    </row>
    <row r="104" spans="1:15" s="35" customFormat="1" ht="21.75" customHeight="1">
      <c r="A104" s="31">
        <f t="shared" si="5"/>
        <v>94</v>
      </c>
      <c r="B104" s="342">
        <v>2120258633</v>
      </c>
      <c r="C104" s="123" t="s">
        <v>1046</v>
      </c>
      <c r="D104" s="124" t="s">
        <v>1022</v>
      </c>
      <c r="E104" s="438" t="s">
        <v>989</v>
      </c>
      <c r="F104" s="126">
        <v>35736</v>
      </c>
      <c r="G104" s="229" t="s">
        <v>33</v>
      </c>
      <c r="H104" s="230">
        <v>90</v>
      </c>
      <c r="I104" s="230">
        <v>87</v>
      </c>
      <c r="J104" s="32">
        <f t="shared" si="6"/>
        <v>88.5</v>
      </c>
      <c r="K104" s="33" t="str">
        <f t="shared" si="7"/>
        <v>TỐT</v>
      </c>
      <c r="L104" s="401"/>
      <c r="M104" s="357"/>
      <c r="N104" s="356"/>
      <c r="O104" s="150" t="s">
        <v>1320</v>
      </c>
    </row>
    <row r="105" spans="1:15" s="35" customFormat="1" ht="21.75" customHeight="1">
      <c r="A105" s="31">
        <f t="shared" si="5"/>
        <v>95</v>
      </c>
      <c r="B105" s="342">
        <v>2120258958</v>
      </c>
      <c r="C105" s="123" t="s">
        <v>1052</v>
      </c>
      <c r="D105" s="124" t="s">
        <v>1022</v>
      </c>
      <c r="E105" s="438" t="s">
        <v>1218</v>
      </c>
      <c r="F105" s="126">
        <v>35474</v>
      </c>
      <c r="G105" s="229" t="s">
        <v>33</v>
      </c>
      <c r="H105" s="230">
        <v>88</v>
      </c>
      <c r="I105" s="230">
        <v>87</v>
      </c>
      <c r="J105" s="32">
        <f t="shared" si="6"/>
        <v>87.5</v>
      </c>
      <c r="K105" s="33" t="str">
        <f t="shared" si="7"/>
        <v>TỐT</v>
      </c>
      <c r="L105" s="401"/>
      <c r="M105" s="357"/>
      <c r="N105" s="356"/>
      <c r="O105" s="150" t="s">
        <v>1320</v>
      </c>
    </row>
    <row r="106" spans="1:15" s="35" customFormat="1" ht="21.75" customHeight="1">
      <c r="A106" s="31">
        <f t="shared" si="5"/>
        <v>96</v>
      </c>
      <c r="B106" s="342">
        <v>2120258960</v>
      </c>
      <c r="C106" s="123" t="s">
        <v>990</v>
      </c>
      <c r="D106" s="124" t="s">
        <v>1177</v>
      </c>
      <c r="E106" s="438" t="s">
        <v>1263</v>
      </c>
      <c r="F106" s="126">
        <v>35648</v>
      </c>
      <c r="G106" s="229" t="s">
        <v>30</v>
      </c>
      <c r="H106" s="230">
        <v>74</v>
      </c>
      <c r="I106" s="230">
        <v>86</v>
      </c>
      <c r="J106" s="32">
        <f t="shared" si="6"/>
        <v>80</v>
      </c>
      <c r="K106" s="33" t="str">
        <f t="shared" si="7"/>
        <v>TỐT</v>
      </c>
      <c r="L106" s="401"/>
      <c r="M106" s="357"/>
      <c r="N106" s="356"/>
      <c r="O106" s="150" t="s">
        <v>1580</v>
      </c>
    </row>
    <row r="107" spans="1:15" s="35" customFormat="1" ht="21.75" customHeight="1">
      <c r="A107" s="31">
        <f t="shared" si="5"/>
        <v>97</v>
      </c>
      <c r="B107" s="342">
        <v>2120259151</v>
      </c>
      <c r="C107" s="123" t="s">
        <v>999</v>
      </c>
      <c r="D107" s="124" t="s">
        <v>1014</v>
      </c>
      <c r="E107" s="438" t="s">
        <v>988</v>
      </c>
      <c r="F107" s="126">
        <v>35483</v>
      </c>
      <c r="G107" s="229" t="s">
        <v>32</v>
      </c>
      <c r="H107" s="230">
        <v>90</v>
      </c>
      <c r="I107" s="230">
        <v>90</v>
      </c>
      <c r="J107" s="32">
        <f t="shared" ref="J107:J138" si="8">(H107+I107)/2</f>
        <v>90</v>
      </c>
      <c r="K107" s="33" t="str">
        <f t="shared" ref="K107:K138" si="9">IF(J107&gt;=90,"X SẮC",IF(J107&gt;=80,"TỐT",IF(J107&gt;=65,"KHÁ",IF(J107&gt;=50,"T. BÌNH",IF(J107&gt;=35,"YẾU","KÉM")))))</f>
        <v>X SẮC</v>
      </c>
      <c r="L107" s="401"/>
      <c r="M107" s="357"/>
      <c r="N107" s="356"/>
      <c r="O107" s="150" t="s">
        <v>1494</v>
      </c>
    </row>
    <row r="108" spans="1:15" s="35" customFormat="1" ht="21.75" customHeight="1">
      <c r="A108" s="31">
        <f t="shared" si="5"/>
        <v>98</v>
      </c>
      <c r="B108" s="342">
        <v>2120259167</v>
      </c>
      <c r="C108" s="123" t="s">
        <v>987</v>
      </c>
      <c r="D108" s="124" t="s">
        <v>1022</v>
      </c>
      <c r="E108" s="438" t="s">
        <v>1021</v>
      </c>
      <c r="F108" s="126">
        <v>35417</v>
      </c>
      <c r="G108" s="229" t="s">
        <v>31</v>
      </c>
      <c r="H108" s="230">
        <v>78</v>
      </c>
      <c r="I108" s="230">
        <v>87</v>
      </c>
      <c r="J108" s="32">
        <f t="shared" si="8"/>
        <v>82.5</v>
      </c>
      <c r="K108" s="33" t="str">
        <f t="shared" si="9"/>
        <v>TỐT</v>
      </c>
      <c r="L108" s="401"/>
      <c r="M108" s="357"/>
      <c r="N108" s="356"/>
      <c r="O108" s="150" t="s">
        <v>1391</v>
      </c>
    </row>
    <row r="109" spans="1:15" s="35" customFormat="1" ht="21.75" customHeight="1">
      <c r="A109" s="31">
        <f t="shared" si="5"/>
        <v>99</v>
      </c>
      <c r="B109" s="342">
        <v>2120259220</v>
      </c>
      <c r="C109" s="123" t="s">
        <v>1015</v>
      </c>
      <c r="D109" s="124" t="s">
        <v>1121</v>
      </c>
      <c r="E109" s="438" t="s">
        <v>989</v>
      </c>
      <c r="F109" s="126">
        <v>35456</v>
      </c>
      <c r="G109" s="229" t="s">
        <v>30</v>
      </c>
      <c r="H109" s="230">
        <v>94</v>
      </c>
      <c r="I109" s="230">
        <v>89</v>
      </c>
      <c r="J109" s="32">
        <f t="shared" si="8"/>
        <v>91.5</v>
      </c>
      <c r="K109" s="33" t="str">
        <f t="shared" si="9"/>
        <v>X SẮC</v>
      </c>
      <c r="L109" s="401"/>
      <c r="M109" s="357"/>
      <c r="N109" s="356"/>
      <c r="O109" s="150" t="s">
        <v>1580</v>
      </c>
    </row>
    <row r="110" spans="1:15" s="35" customFormat="1" ht="21.75" customHeight="1">
      <c r="A110" s="31">
        <f t="shared" si="5"/>
        <v>100</v>
      </c>
      <c r="B110" s="342">
        <v>2120259226</v>
      </c>
      <c r="C110" s="123" t="s">
        <v>1070</v>
      </c>
      <c r="D110" s="124" t="s">
        <v>1038</v>
      </c>
      <c r="E110" s="438" t="s">
        <v>1091</v>
      </c>
      <c r="F110" s="126">
        <v>35695</v>
      </c>
      <c r="G110" s="229" t="s">
        <v>31</v>
      </c>
      <c r="H110" s="230">
        <v>86</v>
      </c>
      <c r="I110" s="230">
        <v>98</v>
      </c>
      <c r="J110" s="32">
        <f t="shared" si="8"/>
        <v>92</v>
      </c>
      <c r="K110" s="33" t="str">
        <f t="shared" si="9"/>
        <v>X SẮC</v>
      </c>
      <c r="L110" s="401"/>
      <c r="M110" s="357"/>
      <c r="N110" s="356"/>
      <c r="O110" s="150" t="s">
        <v>1391</v>
      </c>
    </row>
    <row r="111" spans="1:15" s="35" customFormat="1" ht="21.75" customHeight="1">
      <c r="A111" s="31">
        <f t="shared" si="5"/>
        <v>101</v>
      </c>
      <c r="B111" s="342">
        <v>2120259242</v>
      </c>
      <c r="C111" s="123" t="s">
        <v>990</v>
      </c>
      <c r="D111" s="124" t="s">
        <v>1148</v>
      </c>
      <c r="E111" s="438" t="s">
        <v>1067</v>
      </c>
      <c r="F111" s="126">
        <v>35753</v>
      </c>
      <c r="G111" s="229" t="s">
        <v>32</v>
      </c>
      <c r="H111" s="230">
        <v>87</v>
      </c>
      <c r="I111" s="230">
        <v>90</v>
      </c>
      <c r="J111" s="32">
        <f t="shared" si="8"/>
        <v>88.5</v>
      </c>
      <c r="K111" s="33" t="str">
        <f t="shared" si="9"/>
        <v>TỐT</v>
      </c>
      <c r="L111" s="401"/>
      <c r="M111" s="357"/>
      <c r="N111" s="356"/>
      <c r="O111" s="150" t="s">
        <v>1494</v>
      </c>
    </row>
    <row r="112" spans="1:15" s="35" customFormat="1" ht="21.75" customHeight="1">
      <c r="A112" s="31">
        <f t="shared" si="5"/>
        <v>102</v>
      </c>
      <c r="B112" s="342">
        <v>2120259285</v>
      </c>
      <c r="C112" s="123" t="s">
        <v>993</v>
      </c>
      <c r="D112" s="124" t="s">
        <v>1022</v>
      </c>
      <c r="E112" s="438" t="s">
        <v>1356</v>
      </c>
      <c r="F112" s="126">
        <v>35576</v>
      </c>
      <c r="G112" s="229" t="s">
        <v>31</v>
      </c>
      <c r="H112" s="230">
        <v>87</v>
      </c>
      <c r="I112" s="230">
        <v>98</v>
      </c>
      <c r="J112" s="32">
        <f t="shared" si="8"/>
        <v>92.5</v>
      </c>
      <c r="K112" s="33" t="str">
        <f t="shared" si="9"/>
        <v>X SẮC</v>
      </c>
      <c r="L112" s="401"/>
      <c r="M112" s="357"/>
      <c r="N112" s="356"/>
      <c r="O112" s="150" t="s">
        <v>1391</v>
      </c>
    </row>
    <row r="113" spans="1:15" s="35" customFormat="1" ht="21.75" customHeight="1">
      <c r="A113" s="31">
        <f t="shared" si="5"/>
        <v>103</v>
      </c>
      <c r="B113" s="342">
        <v>2120259407</v>
      </c>
      <c r="C113" s="123" t="s">
        <v>1046</v>
      </c>
      <c r="D113" s="124" t="s">
        <v>1011</v>
      </c>
      <c r="E113" s="438" t="s">
        <v>1021</v>
      </c>
      <c r="F113" s="126">
        <v>35551</v>
      </c>
      <c r="G113" s="229" t="s">
        <v>30</v>
      </c>
      <c r="H113" s="230">
        <v>100</v>
      </c>
      <c r="I113" s="230">
        <v>100</v>
      </c>
      <c r="J113" s="32">
        <f t="shared" si="8"/>
        <v>100</v>
      </c>
      <c r="K113" s="33" t="str">
        <f t="shared" si="9"/>
        <v>X SẮC</v>
      </c>
      <c r="L113" s="401"/>
      <c r="M113" s="357"/>
      <c r="N113" s="356"/>
      <c r="O113" s="150" t="s">
        <v>1580</v>
      </c>
    </row>
    <row r="114" spans="1:15" s="35" customFormat="1" ht="21.75" customHeight="1">
      <c r="A114" s="31">
        <f t="shared" si="5"/>
        <v>104</v>
      </c>
      <c r="B114" s="342">
        <v>2120259411</v>
      </c>
      <c r="C114" s="123" t="s">
        <v>979</v>
      </c>
      <c r="D114" s="124" t="s">
        <v>1038</v>
      </c>
      <c r="E114" s="438" t="s">
        <v>1021</v>
      </c>
      <c r="F114" s="126">
        <v>34927</v>
      </c>
      <c r="G114" s="229" t="s">
        <v>33</v>
      </c>
      <c r="H114" s="230">
        <v>87</v>
      </c>
      <c r="I114" s="230">
        <v>87</v>
      </c>
      <c r="J114" s="32">
        <f t="shared" si="8"/>
        <v>87</v>
      </c>
      <c r="K114" s="33" t="str">
        <f t="shared" si="9"/>
        <v>TỐT</v>
      </c>
      <c r="L114" s="401"/>
      <c r="M114" s="357"/>
      <c r="N114" s="356"/>
      <c r="O114" s="150" t="s">
        <v>1320</v>
      </c>
    </row>
    <row r="115" spans="1:15" s="35" customFormat="1" ht="21.75" customHeight="1">
      <c r="A115" s="31">
        <f t="shared" si="5"/>
        <v>105</v>
      </c>
      <c r="B115" s="342">
        <v>2120259424</v>
      </c>
      <c r="C115" s="123" t="s">
        <v>985</v>
      </c>
      <c r="D115" s="124" t="s">
        <v>1038</v>
      </c>
      <c r="E115" s="438" t="s">
        <v>1104</v>
      </c>
      <c r="F115" s="126">
        <v>35571</v>
      </c>
      <c r="G115" s="229" t="s">
        <v>33</v>
      </c>
      <c r="H115" s="230">
        <v>72</v>
      </c>
      <c r="I115" s="230">
        <v>80</v>
      </c>
      <c r="J115" s="32">
        <f t="shared" si="8"/>
        <v>76</v>
      </c>
      <c r="K115" s="33" t="str">
        <f t="shared" si="9"/>
        <v>KHÁ</v>
      </c>
      <c r="L115" s="401"/>
      <c r="M115" s="357"/>
      <c r="N115" s="356"/>
      <c r="O115" s="150" t="s">
        <v>1320</v>
      </c>
    </row>
    <row r="116" spans="1:15" s="35" customFormat="1" ht="21.75" customHeight="1">
      <c r="A116" s="31">
        <f t="shared" si="5"/>
        <v>106</v>
      </c>
      <c r="B116" s="342">
        <v>2120259470</v>
      </c>
      <c r="C116" s="123" t="s">
        <v>990</v>
      </c>
      <c r="D116" s="124" t="s">
        <v>1011</v>
      </c>
      <c r="E116" s="438" t="s">
        <v>1023</v>
      </c>
      <c r="F116" s="126">
        <v>35387</v>
      </c>
      <c r="G116" s="229" t="s">
        <v>30</v>
      </c>
      <c r="H116" s="230">
        <v>70</v>
      </c>
      <c r="I116" s="230">
        <v>86</v>
      </c>
      <c r="J116" s="32">
        <f t="shared" si="8"/>
        <v>78</v>
      </c>
      <c r="K116" s="33" t="str">
        <f t="shared" si="9"/>
        <v>KHÁ</v>
      </c>
      <c r="L116" s="401"/>
      <c r="M116" s="357"/>
      <c r="N116" s="356"/>
      <c r="O116" s="150" t="s">
        <v>1580</v>
      </c>
    </row>
    <row r="117" spans="1:15" s="35" customFormat="1" ht="21.75" customHeight="1">
      <c r="A117" s="31">
        <f t="shared" si="5"/>
        <v>107</v>
      </c>
      <c r="B117" s="342">
        <v>2120259526</v>
      </c>
      <c r="C117" s="123" t="s">
        <v>1010</v>
      </c>
      <c r="D117" s="124" t="s">
        <v>1048</v>
      </c>
      <c r="E117" s="438" t="s">
        <v>1023</v>
      </c>
      <c r="F117" s="126">
        <v>33848</v>
      </c>
      <c r="G117" s="229" t="s">
        <v>33</v>
      </c>
      <c r="H117" s="230">
        <v>80</v>
      </c>
      <c r="I117" s="230">
        <v>87</v>
      </c>
      <c r="J117" s="32">
        <f t="shared" si="8"/>
        <v>83.5</v>
      </c>
      <c r="K117" s="33" t="str">
        <f t="shared" si="9"/>
        <v>TỐT</v>
      </c>
      <c r="L117" s="401"/>
      <c r="M117" s="357"/>
      <c r="N117" s="356"/>
      <c r="O117" s="150" t="s">
        <v>1320</v>
      </c>
    </row>
    <row r="118" spans="1:15" s="35" customFormat="1" ht="21.75" customHeight="1">
      <c r="A118" s="31">
        <f t="shared" si="5"/>
        <v>108</v>
      </c>
      <c r="B118" s="342">
        <v>2120259541</v>
      </c>
      <c r="C118" s="123" t="s">
        <v>990</v>
      </c>
      <c r="D118" s="124" t="s">
        <v>1383</v>
      </c>
      <c r="E118" s="438" t="s">
        <v>1310</v>
      </c>
      <c r="F118" s="126">
        <v>35571</v>
      </c>
      <c r="G118" s="229" t="s">
        <v>32</v>
      </c>
      <c r="H118" s="230">
        <v>86</v>
      </c>
      <c r="I118" s="230">
        <v>87</v>
      </c>
      <c r="J118" s="32">
        <f t="shared" si="8"/>
        <v>86.5</v>
      </c>
      <c r="K118" s="33" t="str">
        <f t="shared" si="9"/>
        <v>TỐT</v>
      </c>
      <c r="L118" s="401"/>
      <c r="M118" s="357"/>
      <c r="N118" s="356"/>
      <c r="O118" s="150" t="s">
        <v>1494</v>
      </c>
    </row>
    <row r="119" spans="1:15" s="35" customFormat="1" ht="21.75" customHeight="1">
      <c r="A119" s="31">
        <f t="shared" si="5"/>
        <v>109</v>
      </c>
      <c r="B119" s="342">
        <v>2120259557</v>
      </c>
      <c r="C119" s="123" t="s">
        <v>990</v>
      </c>
      <c r="D119" s="124" t="s">
        <v>1249</v>
      </c>
      <c r="E119" s="438" t="s">
        <v>1045</v>
      </c>
      <c r="F119" s="126">
        <v>35712</v>
      </c>
      <c r="G119" s="229" t="s">
        <v>30</v>
      </c>
      <c r="H119" s="230">
        <v>74</v>
      </c>
      <c r="I119" s="230">
        <v>83</v>
      </c>
      <c r="J119" s="32">
        <f t="shared" si="8"/>
        <v>78.5</v>
      </c>
      <c r="K119" s="33" t="str">
        <f t="shared" si="9"/>
        <v>KHÁ</v>
      </c>
      <c r="L119" s="401"/>
      <c r="M119" s="357"/>
      <c r="N119" s="356"/>
      <c r="O119" s="150" t="s">
        <v>1580</v>
      </c>
    </row>
    <row r="120" spans="1:15" s="35" customFormat="1" ht="21.75" customHeight="1">
      <c r="A120" s="31">
        <f t="shared" si="5"/>
        <v>110</v>
      </c>
      <c r="B120" s="342">
        <v>2120259577</v>
      </c>
      <c r="C120" s="123" t="s">
        <v>990</v>
      </c>
      <c r="D120" s="124" t="s">
        <v>1555</v>
      </c>
      <c r="E120" s="438" t="s">
        <v>988</v>
      </c>
      <c r="F120" s="126">
        <v>35702</v>
      </c>
      <c r="G120" s="229" t="s">
        <v>30</v>
      </c>
      <c r="H120" s="230">
        <v>94</v>
      </c>
      <c r="I120" s="230">
        <v>89</v>
      </c>
      <c r="J120" s="32">
        <f t="shared" si="8"/>
        <v>91.5</v>
      </c>
      <c r="K120" s="33" t="str">
        <f t="shared" si="9"/>
        <v>X SẮC</v>
      </c>
      <c r="L120" s="401"/>
      <c r="M120" s="357"/>
      <c r="N120" s="356"/>
      <c r="O120" s="150" t="s">
        <v>1580</v>
      </c>
    </row>
    <row r="121" spans="1:15" s="35" customFormat="1" ht="21.75" customHeight="1">
      <c r="A121" s="31">
        <f t="shared" si="5"/>
        <v>111</v>
      </c>
      <c r="B121" s="342">
        <v>2120259601</v>
      </c>
      <c r="C121" s="123" t="s">
        <v>990</v>
      </c>
      <c r="D121" s="124" t="s">
        <v>1038</v>
      </c>
      <c r="E121" s="438" t="s">
        <v>1024</v>
      </c>
      <c r="F121" s="126">
        <v>35547</v>
      </c>
      <c r="G121" s="229" t="s">
        <v>32</v>
      </c>
      <c r="H121" s="230">
        <v>87</v>
      </c>
      <c r="I121" s="230">
        <v>82</v>
      </c>
      <c r="J121" s="32">
        <f t="shared" si="8"/>
        <v>84.5</v>
      </c>
      <c r="K121" s="33" t="str">
        <f t="shared" si="9"/>
        <v>TỐT</v>
      </c>
      <c r="L121" s="401"/>
      <c r="M121" s="357"/>
      <c r="N121" s="356"/>
      <c r="O121" s="150" t="s">
        <v>1494</v>
      </c>
    </row>
    <row r="122" spans="1:15" s="35" customFormat="1" ht="21.75" customHeight="1">
      <c r="A122" s="31">
        <f t="shared" si="5"/>
        <v>112</v>
      </c>
      <c r="B122" s="342">
        <v>2120259686</v>
      </c>
      <c r="C122" s="123" t="s">
        <v>1198</v>
      </c>
      <c r="D122" s="124" t="s">
        <v>1038</v>
      </c>
      <c r="E122" s="438" t="s">
        <v>1091</v>
      </c>
      <c r="F122" s="126">
        <v>35784</v>
      </c>
      <c r="G122" s="229" t="s">
        <v>30</v>
      </c>
      <c r="H122" s="230">
        <v>84</v>
      </c>
      <c r="I122" s="230">
        <v>94</v>
      </c>
      <c r="J122" s="32">
        <f t="shared" si="8"/>
        <v>89</v>
      </c>
      <c r="K122" s="33" t="str">
        <f t="shared" si="9"/>
        <v>TỐT</v>
      </c>
      <c r="L122" s="401"/>
      <c r="M122" s="357"/>
      <c r="N122" s="356"/>
      <c r="O122" s="150" t="s">
        <v>1580</v>
      </c>
    </row>
    <row r="123" spans="1:15" s="35" customFormat="1" ht="21.75" customHeight="1">
      <c r="A123" s="31">
        <f t="shared" si="5"/>
        <v>113</v>
      </c>
      <c r="B123" s="342">
        <v>2120259696</v>
      </c>
      <c r="C123" s="123" t="s">
        <v>987</v>
      </c>
      <c r="D123" s="124" t="s">
        <v>1057</v>
      </c>
      <c r="E123" s="438" t="s">
        <v>1018</v>
      </c>
      <c r="F123" s="126">
        <v>35698</v>
      </c>
      <c r="G123" s="229" t="s">
        <v>32</v>
      </c>
      <c r="H123" s="230">
        <v>87</v>
      </c>
      <c r="I123" s="230">
        <v>87</v>
      </c>
      <c r="J123" s="32">
        <f t="shared" si="8"/>
        <v>87</v>
      </c>
      <c r="K123" s="33" t="str">
        <f t="shared" si="9"/>
        <v>TỐT</v>
      </c>
      <c r="L123" s="401"/>
      <c r="M123" s="357"/>
      <c r="N123" s="356"/>
      <c r="O123" s="150" t="s">
        <v>1494</v>
      </c>
    </row>
    <row r="124" spans="1:15" s="35" customFormat="1" ht="21.75" customHeight="1">
      <c r="A124" s="31">
        <f t="shared" si="5"/>
        <v>114</v>
      </c>
      <c r="B124" s="342">
        <v>2120259711</v>
      </c>
      <c r="C124" s="123" t="s">
        <v>990</v>
      </c>
      <c r="D124" s="124" t="s">
        <v>1011</v>
      </c>
      <c r="E124" s="438" t="s">
        <v>1368</v>
      </c>
      <c r="F124" s="126">
        <v>35212</v>
      </c>
      <c r="G124" s="229" t="s">
        <v>31</v>
      </c>
      <c r="H124" s="230">
        <v>90</v>
      </c>
      <c r="I124" s="230">
        <v>100</v>
      </c>
      <c r="J124" s="32">
        <f t="shared" si="8"/>
        <v>95</v>
      </c>
      <c r="K124" s="33" t="str">
        <f t="shared" si="9"/>
        <v>X SẮC</v>
      </c>
      <c r="L124" s="401"/>
      <c r="M124" s="357"/>
      <c r="N124" s="356"/>
      <c r="O124" s="150" t="s">
        <v>1391</v>
      </c>
    </row>
    <row r="125" spans="1:15" s="35" customFormat="1" ht="21.75" customHeight="1">
      <c r="A125" s="31">
        <f t="shared" si="5"/>
        <v>115</v>
      </c>
      <c r="B125" s="342">
        <v>2120259750</v>
      </c>
      <c r="C125" s="123" t="s">
        <v>1015</v>
      </c>
      <c r="D125" s="124" t="s">
        <v>1014</v>
      </c>
      <c r="E125" s="438" t="s">
        <v>988</v>
      </c>
      <c r="F125" s="126">
        <v>35499</v>
      </c>
      <c r="G125" s="229" t="s">
        <v>31</v>
      </c>
      <c r="H125" s="230">
        <v>87</v>
      </c>
      <c r="I125" s="230">
        <v>88</v>
      </c>
      <c r="J125" s="32">
        <f t="shared" si="8"/>
        <v>87.5</v>
      </c>
      <c r="K125" s="33" t="str">
        <f t="shared" si="9"/>
        <v>TỐT</v>
      </c>
      <c r="L125" s="401"/>
      <c r="M125" s="357"/>
      <c r="N125" s="356"/>
      <c r="O125" s="150" t="s">
        <v>1391</v>
      </c>
    </row>
    <row r="126" spans="1:15" s="35" customFormat="1" ht="21.75" customHeight="1">
      <c r="A126" s="31">
        <f t="shared" si="5"/>
        <v>116</v>
      </c>
      <c r="B126" s="342">
        <v>2120259813</v>
      </c>
      <c r="C126" s="123" t="s">
        <v>979</v>
      </c>
      <c r="D126" s="124" t="s">
        <v>1471</v>
      </c>
      <c r="E126" s="438" t="s">
        <v>1472</v>
      </c>
      <c r="F126" s="126">
        <v>35342</v>
      </c>
      <c r="G126" s="229" t="s">
        <v>32</v>
      </c>
      <c r="H126" s="230">
        <v>87</v>
      </c>
      <c r="I126" s="230">
        <v>90</v>
      </c>
      <c r="J126" s="32">
        <f t="shared" si="8"/>
        <v>88.5</v>
      </c>
      <c r="K126" s="33" t="str">
        <f t="shared" si="9"/>
        <v>TỐT</v>
      </c>
      <c r="L126" s="401"/>
      <c r="M126" s="357"/>
      <c r="N126" s="356"/>
      <c r="O126" s="150" t="s">
        <v>1494</v>
      </c>
    </row>
    <row r="127" spans="1:15" s="35" customFormat="1" ht="21.75" customHeight="1">
      <c r="A127" s="31">
        <f t="shared" si="5"/>
        <v>117</v>
      </c>
      <c r="B127" s="342">
        <v>2120259893</v>
      </c>
      <c r="C127" s="123" t="s">
        <v>1418</v>
      </c>
      <c r="D127" s="124" t="s">
        <v>1042</v>
      </c>
      <c r="E127" s="438" t="s">
        <v>1037</v>
      </c>
      <c r="F127" s="126">
        <v>35418</v>
      </c>
      <c r="G127" s="229" t="s">
        <v>32</v>
      </c>
      <c r="H127" s="230">
        <v>87</v>
      </c>
      <c r="I127" s="230">
        <v>86</v>
      </c>
      <c r="J127" s="32">
        <f t="shared" si="8"/>
        <v>86.5</v>
      </c>
      <c r="K127" s="33" t="str">
        <f t="shared" si="9"/>
        <v>TỐT</v>
      </c>
      <c r="L127" s="401"/>
      <c r="M127" s="357"/>
      <c r="N127" s="356"/>
      <c r="O127" s="150" t="s">
        <v>1494</v>
      </c>
    </row>
    <row r="128" spans="1:15" s="35" customFormat="1" ht="21.75" customHeight="1">
      <c r="A128" s="31">
        <f t="shared" si="5"/>
        <v>118</v>
      </c>
      <c r="B128" s="342">
        <v>2120259894</v>
      </c>
      <c r="C128" s="123" t="s">
        <v>997</v>
      </c>
      <c r="D128" s="124" t="s">
        <v>1011</v>
      </c>
      <c r="E128" s="438" t="s">
        <v>1230</v>
      </c>
      <c r="F128" s="126">
        <v>35375</v>
      </c>
      <c r="G128" s="229" t="s">
        <v>31</v>
      </c>
      <c r="H128" s="230">
        <v>88</v>
      </c>
      <c r="I128" s="230">
        <v>88</v>
      </c>
      <c r="J128" s="32">
        <f t="shared" si="8"/>
        <v>88</v>
      </c>
      <c r="K128" s="33" t="str">
        <f t="shared" si="9"/>
        <v>TỐT</v>
      </c>
      <c r="L128" s="401"/>
      <c r="M128" s="357"/>
      <c r="N128" s="356"/>
      <c r="O128" s="150" t="s">
        <v>1391</v>
      </c>
    </row>
    <row r="129" spans="1:15" s="35" customFormat="1" ht="21.75" customHeight="1">
      <c r="A129" s="31">
        <f t="shared" si="5"/>
        <v>119</v>
      </c>
      <c r="B129" s="342">
        <v>2120259897</v>
      </c>
      <c r="C129" s="123" t="s">
        <v>1110</v>
      </c>
      <c r="D129" s="124" t="s">
        <v>1562</v>
      </c>
      <c r="E129" s="438" t="s">
        <v>1126</v>
      </c>
      <c r="F129" s="126">
        <v>35651</v>
      </c>
      <c r="G129" s="229" t="s">
        <v>30</v>
      </c>
      <c r="H129" s="230">
        <v>94</v>
      </c>
      <c r="I129" s="230">
        <v>94</v>
      </c>
      <c r="J129" s="32">
        <f t="shared" si="8"/>
        <v>94</v>
      </c>
      <c r="K129" s="33" t="str">
        <f t="shared" si="9"/>
        <v>X SẮC</v>
      </c>
      <c r="L129" s="401"/>
      <c r="M129" s="357"/>
      <c r="N129" s="356"/>
      <c r="O129" s="150" t="s">
        <v>1580</v>
      </c>
    </row>
    <row r="130" spans="1:15" s="35" customFormat="1" ht="21.75" customHeight="1">
      <c r="A130" s="31">
        <f t="shared" si="5"/>
        <v>120</v>
      </c>
      <c r="B130" s="342">
        <v>2120266080</v>
      </c>
      <c r="C130" s="123" t="s">
        <v>1046</v>
      </c>
      <c r="D130" s="124" t="s">
        <v>1194</v>
      </c>
      <c r="E130" s="438" t="s">
        <v>1071</v>
      </c>
      <c r="F130" s="126">
        <v>35601</v>
      </c>
      <c r="G130" s="229" t="s">
        <v>31</v>
      </c>
      <c r="H130" s="230">
        <v>76</v>
      </c>
      <c r="I130" s="230">
        <v>87</v>
      </c>
      <c r="J130" s="32">
        <f t="shared" si="8"/>
        <v>81.5</v>
      </c>
      <c r="K130" s="33" t="str">
        <f t="shared" si="9"/>
        <v>TỐT</v>
      </c>
      <c r="L130" s="401"/>
      <c r="M130" s="357"/>
      <c r="N130" s="356"/>
      <c r="O130" s="150" t="s">
        <v>1391</v>
      </c>
    </row>
    <row r="131" spans="1:15" s="35" customFormat="1" ht="21.75" customHeight="1">
      <c r="A131" s="31">
        <f t="shared" si="5"/>
        <v>121</v>
      </c>
      <c r="B131" s="342">
        <v>2120654947</v>
      </c>
      <c r="C131" s="123" t="s">
        <v>990</v>
      </c>
      <c r="D131" s="124" t="s">
        <v>1038</v>
      </c>
      <c r="E131" s="438" t="s">
        <v>1104</v>
      </c>
      <c r="F131" s="126">
        <v>35594</v>
      </c>
      <c r="G131" s="229" t="s">
        <v>33</v>
      </c>
      <c r="H131" s="230">
        <v>83</v>
      </c>
      <c r="I131" s="230">
        <v>87</v>
      </c>
      <c r="J131" s="32">
        <f t="shared" si="8"/>
        <v>85</v>
      </c>
      <c r="K131" s="33" t="str">
        <f t="shared" si="9"/>
        <v>TỐT</v>
      </c>
      <c r="L131" s="401"/>
      <c r="M131" s="357"/>
      <c r="N131" s="356"/>
      <c r="O131" s="150" t="s">
        <v>1320</v>
      </c>
    </row>
    <row r="132" spans="1:15" s="35" customFormat="1" ht="21.75" customHeight="1">
      <c r="A132" s="31">
        <f t="shared" si="5"/>
        <v>122</v>
      </c>
      <c r="B132" s="342">
        <v>2120713516</v>
      </c>
      <c r="C132" s="123" t="s">
        <v>990</v>
      </c>
      <c r="D132" s="124" t="s">
        <v>1295</v>
      </c>
      <c r="E132" s="438" t="s">
        <v>1109</v>
      </c>
      <c r="F132" s="126">
        <v>35702</v>
      </c>
      <c r="G132" s="229" t="s">
        <v>32</v>
      </c>
      <c r="H132" s="230">
        <v>85</v>
      </c>
      <c r="I132" s="230">
        <v>87</v>
      </c>
      <c r="J132" s="32">
        <f t="shared" si="8"/>
        <v>86</v>
      </c>
      <c r="K132" s="33" t="str">
        <f t="shared" si="9"/>
        <v>TỐT</v>
      </c>
      <c r="L132" s="401"/>
      <c r="M132" s="357"/>
      <c r="N132" s="356"/>
      <c r="O132" s="150" t="s">
        <v>1494</v>
      </c>
    </row>
    <row r="133" spans="1:15" s="35" customFormat="1" ht="21.75" customHeight="1">
      <c r="A133" s="31">
        <f t="shared" si="5"/>
        <v>123</v>
      </c>
      <c r="B133" s="342">
        <v>2120715817</v>
      </c>
      <c r="C133" s="123" t="s">
        <v>1046</v>
      </c>
      <c r="D133" s="124" t="s">
        <v>1022</v>
      </c>
      <c r="E133" s="438" t="s">
        <v>1089</v>
      </c>
      <c r="F133" s="126">
        <v>35654</v>
      </c>
      <c r="G133" s="229" t="s">
        <v>32</v>
      </c>
      <c r="H133" s="230">
        <v>87</v>
      </c>
      <c r="I133" s="230">
        <v>90</v>
      </c>
      <c r="J133" s="32">
        <f t="shared" si="8"/>
        <v>88.5</v>
      </c>
      <c r="K133" s="33" t="str">
        <f t="shared" si="9"/>
        <v>TỐT</v>
      </c>
      <c r="L133" s="401"/>
      <c r="M133" s="357"/>
      <c r="N133" s="356"/>
      <c r="O133" s="150" t="s">
        <v>1494</v>
      </c>
    </row>
    <row r="134" spans="1:15" s="35" customFormat="1" ht="21.75" customHeight="1">
      <c r="A134" s="31">
        <f t="shared" si="5"/>
        <v>124</v>
      </c>
      <c r="B134" s="342">
        <v>2120716905</v>
      </c>
      <c r="C134" s="123" t="s">
        <v>990</v>
      </c>
      <c r="D134" s="124" t="s">
        <v>1058</v>
      </c>
      <c r="E134" s="438" t="s">
        <v>1024</v>
      </c>
      <c r="F134" s="126">
        <v>35751</v>
      </c>
      <c r="G134" s="229" t="s">
        <v>31</v>
      </c>
      <c r="H134" s="230">
        <v>87</v>
      </c>
      <c r="I134" s="230">
        <v>98</v>
      </c>
      <c r="J134" s="32">
        <f t="shared" si="8"/>
        <v>92.5</v>
      </c>
      <c r="K134" s="33" t="str">
        <f t="shared" si="9"/>
        <v>X SẮC</v>
      </c>
      <c r="L134" s="401"/>
      <c r="M134" s="357"/>
      <c r="N134" s="356"/>
      <c r="O134" s="150" t="s">
        <v>1391</v>
      </c>
    </row>
    <row r="135" spans="1:15" s="35" customFormat="1" ht="21.75" customHeight="1">
      <c r="A135" s="31">
        <f t="shared" si="5"/>
        <v>125</v>
      </c>
      <c r="B135" s="342">
        <v>2120863981</v>
      </c>
      <c r="C135" s="123" t="s">
        <v>987</v>
      </c>
      <c r="D135" s="124" t="s">
        <v>1203</v>
      </c>
      <c r="E135" s="438" t="s">
        <v>989</v>
      </c>
      <c r="F135" s="126">
        <v>35539</v>
      </c>
      <c r="G135" s="229" t="s">
        <v>32</v>
      </c>
      <c r="H135" s="230">
        <v>90</v>
      </c>
      <c r="I135" s="230">
        <v>87</v>
      </c>
      <c r="J135" s="32">
        <f t="shared" si="8"/>
        <v>88.5</v>
      </c>
      <c r="K135" s="33" t="str">
        <f t="shared" si="9"/>
        <v>TỐT</v>
      </c>
      <c r="L135" s="401"/>
      <c r="M135" s="357"/>
      <c r="N135" s="356"/>
      <c r="O135" s="150" t="s">
        <v>1494</v>
      </c>
    </row>
    <row r="136" spans="1:15" s="35" customFormat="1" ht="21.75" customHeight="1">
      <c r="A136" s="31">
        <f t="shared" si="5"/>
        <v>126</v>
      </c>
      <c r="B136" s="342">
        <v>2121219660</v>
      </c>
      <c r="C136" s="123" t="s">
        <v>990</v>
      </c>
      <c r="D136" s="124" t="s">
        <v>988</v>
      </c>
      <c r="E136" s="438" t="s">
        <v>1186</v>
      </c>
      <c r="F136" s="126">
        <v>34528</v>
      </c>
      <c r="G136" s="229" t="s">
        <v>30</v>
      </c>
      <c r="H136" s="230">
        <v>60</v>
      </c>
      <c r="I136" s="230">
        <v>78</v>
      </c>
      <c r="J136" s="32">
        <f t="shared" si="8"/>
        <v>69</v>
      </c>
      <c r="K136" s="33" t="str">
        <f t="shared" si="9"/>
        <v>KHÁ</v>
      </c>
      <c r="L136" s="401"/>
      <c r="M136" s="357"/>
      <c r="N136" s="356"/>
      <c r="O136" s="150" t="s">
        <v>1580</v>
      </c>
    </row>
    <row r="137" spans="1:15" s="35" customFormat="1" ht="21.75" customHeight="1">
      <c r="A137" s="31">
        <f t="shared" si="5"/>
        <v>127</v>
      </c>
      <c r="B137" s="342">
        <v>2121219690</v>
      </c>
      <c r="C137" s="123" t="s">
        <v>987</v>
      </c>
      <c r="D137" s="124" t="s">
        <v>1194</v>
      </c>
      <c r="E137" s="438" t="s">
        <v>1071</v>
      </c>
      <c r="F137" s="126">
        <v>35074</v>
      </c>
      <c r="G137" s="229" t="s">
        <v>30</v>
      </c>
      <c r="H137" s="230">
        <v>94</v>
      </c>
      <c r="I137" s="230">
        <v>89</v>
      </c>
      <c r="J137" s="32">
        <f t="shared" si="8"/>
        <v>91.5</v>
      </c>
      <c r="K137" s="33" t="str">
        <f t="shared" si="9"/>
        <v>X SẮC</v>
      </c>
      <c r="L137" s="401"/>
      <c r="M137" s="357"/>
      <c r="N137" s="356"/>
      <c r="O137" s="150" t="s">
        <v>1580</v>
      </c>
    </row>
    <row r="138" spans="1:15" s="35" customFormat="1" ht="21.75" customHeight="1">
      <c r="A138" s="31">
        <f t="shared" si="5"/>
        <v>128</v>
      </c>
      <c r="B138" s="342">
        <v>2121233779</v>
      </c>
      <c r="C138" s="123" t="s">
        <v>990</v>
      </c>
      <c r="D138" s="124" t="s">
        <v>1246</v>
      </c>
      <c r="E138" s="438" t="s">
        <v>1152</v>
      </c>
      <c r="F138" s="126">
        <v>35666</v>
      </c>
      <c r="G138" s="229" t="s">
        <v>31</v>
      </c>
      <c r="H138" s="230">
        <v>88</v>
      </c>
      <c r="I138" s="230">
        <v>88</v>
      </c>
      <c r="J138" s="32">
        <f t="shared" si="8"/>
        <v>88</v>
      </c>
      <c r="K138" s="33" t="str">
        <f t="shared" si="9"/>
        <v>TỐT</v>
      </c>
      <c r="L138" s="401"/>
      <c r="M138" s="357"/>
      <c r="N138" s="356"/>
      <c r="O138" s="150" t="s">
        <v>1391</v>
      </c>
    </row>
    <row r="139" spans="1:15" s="35" customFormat="1" ht="21.75" customHeight="1">
      <c r="A139" s="31">
        <f t="shared" ref="A139:A159" si="10">A138+1</f>
        <v>129</v>
      </c>
      <c r="B139" s="342">
        <v>2121238204</v>
      </c>
      <c r="C139" s="123" t="s">
        <v>990</v>
      </c>
      <c r="D139" s="124" t="s">
        <v>1313</v>
      </c>
      <c r="E139" s="438" t="s">
        <v>1015</v>
      </c>
      <c r="F139" s="126">
        <v>35435</v>
      </c>
      <c r="G139" s="229" t="s">
        <v>31</v>
      </c>
      <c r="H139" s="230">
        <v>90</v>
      </c>
      <c r="I139" s="230">
        <v>98</v>
      </c>
      <c r="J139" s="32">
        <f t="shared" ref="J139:J159" si="11">(H139+I139)/2</f>
        <v>94</v>
      </c>
      <c r="K139" s="33" t="str">
        <f t="shared" ref="K139:K159" si="12">IF(J139&gt;=90,"X SẮC",IF(J139&gt;=80,"TỐT",IF(J139&gt;=65,"KHÁ",IF(J139&gt;=50,"T. BÌNH",IF(J139&gt;=35,"YẾU","KÉM")))))</f>
        <v>X SẮC</v>
      </c>
      <c r="L139" s="401"/>
      <c r="M139" s="357"/>
      <c r="N139" s="356"/>
      <c r="O139" s="150" t="s">
        <v>1391</v>
      </c>
    </row>
    <row r="140" spans="1:15" s="35" customFormat="1" ht="21.75" customHeight="1">
      <c r="A140" s="31">
        <f t="shared" si="10"/>
        <v>130</v>
      </c>
      <c r="B140" s="342">
        <v>2121253814</v>
      </c>
      <c r="C140" s="123" t="s">
        <v>993</v>
      </c>
      <c r="D140" s="124" t="s">
        <v>1004</v>
      </c>
      <c r="E140" s="438" t="s">
        <v>1200</v>
      </c>
      <c r="F140" s="126">
        <v>35644</v>
      </c>
      <c r="G140" s="229" t="s">
        <v>33</v>
      </c>
      <c r="H140" s="230">
        <v>70</v>
      </c>
      <c r="I140" s="230">
        <v>75</v>
      </c>
      <c r="J140" s="32">
        <f t="shared" si="11"/>
        <v>72.5</v>
      </c>
      <c r="K140" s="33" t="str">
        <f t="shared" si="12"/>
        <v>KHÁ</v>
      </c>
      <c r="L140" s="401"/>
      <c r="M140" s="357"/>
      <c r="N140" s="356"/>
      <c r="O140" s="150" t="s">
        <v>1320</v>
      </c>
    </row>
    <row r="141" spans="1:15" s="35" customFormat="1" ht="21.75" customHeight="1">
      <c r="A141" s="31">
        <f t="shared" si="10"/>
        <v>131</v>
      </c>
      <c r="B141" s="342">
        <v>2121253827</v>
      </c>
      <c r="C141" s="123" t="s">
        <v>1032</v>
      </c>
      <c r="D141" s="124" t="s">
        <v>1033</v>
      </c>
      <c r="E141" s="438" t="s">
        <v>1068</v>
      </c>
      <c r="F141" s="126">
        <v>35403</v>
      </c>
      <c r="G141" s="229" t="s">
        <v>30</v>
      </c>
      <c r="H141" s="230">
        <v>87</v>
      </c>
      <c r="I141" s="230">
        <v>83</v>
      </c>
      <c r="J141" s="32">
        <f t="shared" si="11"/>
        <v>85</v>
      </c>
      <c r="K141" s="33" t="str">
        <f t="shared" si="12"/>
        <v>TỐT</v>
      </c>
      <c r="L141" s="401"/>
      <c r="M141" s="357"/>
      <c r="N141" s="356"/>
      <c r="O141" s="150" t="s">
        <v>1580</v>
      </c>
    </row>
    <row r="142" spans="1:15" s="35" customFormat="1" ht="21.75" customHeight="1">
      <c r="A142" s="31">
        <f t="shared" si="10"/>
        <v>132</v>
      </c>
      <c r="B142" s="342">
        <v>2121253831</v>
      </c>
      <c r="C142" s="123" t="s">
        <v>990</v>
      </c>
      <c r="D142" s="124" t="s">
        <v>1360</v>
      </c>
      <c r="E142" s="438" t="s">
        <v>1068</v>
      </c>
      <c r="F142" s="126">
        <v>35536</v>
      </c>
      <c r="G142" s="229" t="s">
        <v>31</v>
      </c>
      <c r="H142" s="230">
        <v>88</v>
      </c>
      <c r="I142" s="230">
        <v>87</v>
      </c>
      <c r="J142" s="32">
        <f t="shared" si="11"/>
        <v>87.5</v>
      </c>
      <c r="K142" s="33" t="str">
        <f t="shared" si="12"/>
        <v>TỐT</v>
      </c>
      <c r="L142" s="401"/>
      <c r="M142" s="357"/>
      <c r="N142" s="356"/>
      <c r="O142" s="150" t="s">
        <v>1391</v>
      </c>
    </row>
    <row r="143" spans="1:15" s="35" customFormat="1" ht="21.75" customHeight="1">
      <c r="A143" s="31">
        <f t="shared" si="10"/>
        <v>133</v>
      </c>
      <c r="B143" s="342">
        <v>2121253849</v>
      </c>
      <c r="C143" s="123" t="s">
        <v>998</v>
      </c>
      <c r="D143" s="124" t="s">
        <v>1196</v>
      </c>
      <c r="E143" s="438" t="s">
        <v>1465</v>
      </c>
      <c r="F143" s="126">
        <v>33113</v>
      </c>
      <c r="G143" s="229" t="s">
        <v>32</v>
      </c>
      <c r="H143" s="230">
        <v>90</v>
      </c>
      <c r="I143" s="230">
        <v>90</v>
      </c>
      <c r="J143" s="32">
        <f t="shared" si="11"/>
        <v>90</v>
      </c>
      <c r="K143" s="33" t="str">
        <f t="shared" si="12"/>
        <v>X SẮC</v>
      </c>
      <c r="L143" s="401"/>
      <c r="M143" s="357"/>
      <c r="N143" s="356"/>
      <c r="O143" s="150" t="s">
        <v>1494</v>
      </c>
    </row>
    <row r="144" spans="1:15" s="35" customFormat="1" ht="21.75" customHeight="1">
      <c r="A144" s="31">
        <f t="shared" si="10"/>
        <v>134</v>
      </c>
      <c r="B144" s="342">
        <v>2121253852</v>
      </c>
      <c r="C144" s="123" t="s">
        <v>979</v>
      </c>
      <c r="D144" s="124" t="s">
        <v>994</v>
      </c>
      <c r="E144" s="438" t="s">
        <v>1035</v>
      </c>
      <c r="F144" s="126">
        <v>35706</v>
      </c>
      <c r="G144" s="229" t="s">
        <v>30</v>
      </c>
      <c r="H144" s="230">
        <v>70</v>
      </c>
      <c r="I144" s="230">
        <v>84</v>
      </c>
      <c r="J144" s="32">
        <f t="shared" si="11"/>
        <v>77</v>
      </c>
      <c r="K144" s="33" t="str">
        <f t="shared" si="12"/>
        <v>KHÁ</v>
      </c>
      <c r="L144" s="401"/>
      <c r="M144" s="357"/>
      <c r="N144" s="356"/>
      <c r="O144" s="150" t="s">
        <v>1580</v>
      </c>
    </row>
    <row r="145" spans="1:15" s="35" customFormat="1" ht="21.75" customHeight="1">
      <c r="A145" s="31">
        <f t="shared" si="10"/>
        <v>135</v>
      </c>
      <c r="B145" s="342">
        <v>2121253891</v>
      </c>
      <c r="C145" s="123" t="s">
        <v>990</v>
      </c>
      <c r="D145" s="124" t="s">
        <v>1459</v>
      </c>
      <c r="E145" s="438" t="s">
        <v>1115</v>
      </c>
      <c r="F145" s="126">
        <v>35707</v>
      </c>
      <c r="G145" s="229" t="s">
        <v>32</v>
      </c>
      <c r="H145" s="230">
        <v>91</v>
      </c>
      <c r="I145" s="230">
        <v>89</v>
      </c>
      <c r="J145" s="32">
        <f t="shared" si="11"/>
        <v>90</v>
      </c>
      <c r="K145" s="33" t="str">
        <f t="shared" si="12"/>
        <v>X SẮC</v>
      </c>
      <c r="L145" s="401"/>
      <c r="M145" s="357"/>
      <c r="N145" s="356"/>
      <c r="O145" s="150" t="s">
        <v>1494</v>
      </c>
    </row>
    <row r="146" spans="1:15" s="35" customFormat="1" ht="21.75" customHeight="1">
      <c r="A146" s="31">
        <f t="shared" si="10"/>
        <v>136</v>
      </c>
      <c r="B146" s="342">
        <v>2121253903</v>
      </c>
      <c r="C146" s="123" t="s">
        <v>1046</v>
      </c>
      <c r="D146" s="124" t="s">
        <v>1196</v>
      </c>
      <c r="E146" s="438" t="s">
        <v>1297</v>
      </c>
      <c r="F146" s="126">
        <v>35417</v>
      </c>
      <c r="G146" s="229" t="s">
        <v>33</v>
      </c>
      <c r="H146" s="230">
        <v>70</v>
      </c>
      <c r="I146" s="230">
        <v>75</v>
      </c>
      <c r="J146" s="32">
        <f t="shared" si="11"/>
        <v>72.5</v>
      </c>
      <c r="K146" s="33" t="str">
        <f t="shared" si="12"/>
        <v>KHÁ</v>
      </c>
      <c r="L146" s="401"/>
      <c r="M146" s="357"/>
      <c r="N146" s="356"/>
      <c r="O146" s="150" t="s">
        <v>1320</v>
      </c>
    </row>
    <row r="147" spans="1:15" s="35" customFormat="1" ht="21.75" customHeight="1">
      <c r="A147" s="31">
        <f t="shared" si="10"/>
        <v>137</v>
      </c>
      <c r="B147" s="342">
        <v>2121256061</v>
      </c>
      <c r="C147" s="123" t="s">
        <v>993</v>
      </c>
      <c r="D147" s="124" t="s">
        <v>1088</v>
      </c>
      <c r="E147" s="438" t="s">
        <v>1363</v>
      </c>
      <c r="F147" s="126">
        <v>35519</v>
      </c>
      <c r="G147" s="229" t="s">
        <v>31</v>
      </c>
      <c r="H147" s="230">
        <v>97</v>
      </c>
      <c r="I147" s="230">
        <v>100</v>
      </c>
      <c r="J147" s="32">
        <f t="shared" si="11"/>
        <v>98.5</v>
      </c>
      <c r="K147" s="33" t="str">
        <f t="shared" si="12"/>
        <v>X SẮC</v>
      </c>
      <c r="L147" s="401"/>
      <c r="M147" s="357"/>
      <c r="N147" s="356"/>
      <c r="O147" s="150" t="s">
        <v>1391</v>
      </c>
    </row>
    <row r="148" spans="1:15" s="35" customFormat="1" ht="21.75" customHeight="1">
      <c r="A148" s="31">
        <f t="shared" si="10"/>
        <v>138</v>
      </c>
      <c r="B148" s="342">
        <v>2121257732</v>
      </c>
      <c r="C148" s="123" t="s">
        <v>1367</v>
      </c>
      <c r="D148" s="124" t="s">
        <v>1106</v>
      </c>
      <c r="E148" s="438" t="s">
        <v>1107</v>
      </c>
      <c r="F148" s="126">
        <v>35595</v>
      </c>
      <c r="G148" s="229" t="s">
        <v>31</v>
      </c>
      <c r="H148" s="230">
        <v>86</v>
      </c>
      <c r="I148" s="230">
        <v>87</v>
      </c>
      <c r="J148" s="32">
        <f t="shared" si="11"/>
        <v>86.5</v>
      </c>
      <c r="K148" s="33" t="str">
        <f t="shared" si="12"/>
        <v>TỐT</v>
      </c>
      <c r="L148" s="401"/>
      <c r="M148" s="357"/>
      <c r="N148" s="356"/>
      <c r="O148" s="150" t="s">
        <v>1391</v>
      </c>
    </row>
    <row r="149" spans="1:15" s="35" customFormat="1" ht="21.75" customHeight="1">
      <c r="A149" s="31">
        <f t="shared" si="10"/>
        <v>139</v>
      </c>
      <c r="B149" s="342">
        <v>2121258347</v>
      </c>
      <c r="C149" s="123" t="s">
        <v>990</v>
      </c>
      <c r="D149" s="124" t="s">
        <v>1190</v>
      </c>
      <c r="E149" s="438" t="s">
        <v>1411</v>
      </c>
      <c r="F149" s="126">
        <v>34577</v>
      </c>
      <c r="G149" s="229" t="s">
        <v>32</v>
      </c>
      <c r="H149" s="230">
        <v>85</v>
      </c>
      <c r="I149" s="230">
        <v>87</v>
      </c>
      <c r="J149" s="32">
        <f t="shared" si="11"/>
        <v>86</v>
      </c>
      <c r="K149" s="33" t="str">
        <f t="shared" si="12"/>
        <v>TỐT</v>
      </c>
      <c r="L149" s="401"/>
      <c r="M149" s="357"/>
      <c r="N149" s="356"/>
      <c r="O149" s="150" t="s">
        <v>1494</v>
      </c>
    </row>
    <row r="150" spans="1:15" s="35" customFormat="1" ht="21.75" customHeight="1">
      <c r="A150" s="31">
        <f t="shared" si="10"/>
        <v>140</v>
      </c>
      <c r="B150" s="342">
        <v>2121258526</v>
      </c>
      <c r="C150" s="123" t="s">
        <v>979</v>
      </c>
      <c r="D150" s="124" t="s">
        <v>1050</v>
      </c>
      <c r="E150" s="438" t="s">
        <v>1285</v>
      </c>
      <c r="F150" s="126">
        <v>35669</v>
      </c>
      <c r="G150" s="229" t="s">
        <v>30</v>
      </c>
      <c r="H150" s="230">
        <v>81</v>
      </c>
      <c r="I150" s="230">
        <v>83</v>
      </c>
      <c r="J150" s="32">
        <f t="shared" si="11"/>
        <v>82</v>
      </c>
      <c r="K150" s="33" t="str">
        <f t="shared" si="12"/>
        <v>TỐT</v>
      </c>
      <c r="L150" s="401"/>
      <c r="M150" s="357"/>
      <c r="N150" s="356"/>
      <c r="O150" s="150" t="s">
        <v>1580</v>
      </c>
    </row>
    <row r="151" spans="1:15" s="35" customFormat="1" ht="21.75" customHeight="1">
      <c r="A151" s="31">
        <f t="shared" si="10"/>
        <v>141</v>
      </c>
      <c r="B151" s="342">
        <v>2121258632</v>
      </c>
      <c r="C151" s="123" t="s">
        <v>1019</v>
      </c>
      <c r="D151" s="124" t="s">
        <v>1357</v>
      </c>
      <c r="E151" s="438" t="s">
        <v>1174</v>
      </c>
      <c r="F151" s="126">
        <v>35505</v>
      </c>
      <c r="G151" s="229" t="s">
        <v>31</v>
      </c>
      <c r="H151" s="230">
        <v>86</v>
      </c>
      <c r="I151" s="230">
        <v>88</v>
      </c>
      <c r="J151" s="32">
        <f t="shared" si="11"/>
        <v>87</v>
      </c>
      <c r="K151" s="33" t="str">
        <f t="shared" si="12"/>
        <v>TỐT</v>
      </c>
      <c r="L151" s="401"/>
      <c r="M151" s="357"/>
      <c r="N151" s="356"/>
      <c r="O151" s="150" t="s">
        <v>1391</v>
      </c>
    </row>
    <row r="152" spans="1:15" s="35" customFormat="1" ht="21.75" customHeight="1">
      <c r="A152" s="31">
        <f t="shared" si="10"/>
        <v>142</v>
      </c>
      <c r="B152" s="342">
        <v>2121259271</v>
      </c>
      <c r="C152" s="123" t="s">
        <v>1198</v>
      </c>
      <c r="D152" s="124" t="s">
        <v>1012</v>
      </c>
      <c r="E152" s="438" t="s">
        <v>1387</v>
      </c>
      <c r="F152" s="126">
        <v>35532</v>
      </c>
      <c r="G152" s="229" t="s">
        <v>30</v>
      </c>
      <c r="H152" s="230">
        <v>0</v>
      </c>
      <c r="I152" s="230">
        <v>70</v>
      </c>
      <c r="J152" s="32">
        <f t="shared" si="11"/>
        <v>35</v>
      </c>
      <c r="K152" s="33" t="str">
        <f t="shared" si="12"/>
        <v>YẾU</v>
      </c>
      <c r="L152" s="401" t="s">
        <v>1681</v>
      </c>
      <c r="M152" s="357"/>
      <c r="N152" s="356" t="s">
        <v>1586</v>
      </c>
      <c r="O152" s="150" t="s">
        <v>1580</v>
      </c>
    </row>
    <row r="153" spans="1:15" s="35" customFormat="1" ht="21.75" customHeight="1">
      <c r="A153" s="31">
        <f t="shared" si="10"/>
        <v>143</v>
      </c>
      <c r="B153" s="342">
        <v>2121259370</v>
      </c>
      <c r="C153" s="123" t="s">
        <v>990</v>
      </c>
      <c r="D153" s="124" t="s">
        <v>1294</v>
      </c>
      <c r="E153" s="438" t="s">
        <v>1036</v>
      </c>
      <c r="F153" s="126">
        <v>35521</v>
      </c>
      <c r="G153" s="229" t="s">
        <v>33</v>
      </c>
      <c r="H153" s="230">
        <v>85</v>
      </c>
      <c r="I153" s="230">
        <v>88</v>
      </c>
      <c r="J153" s="32">
        <f t="shared" si="11"/>
        <v>86.5</v>
      </c>
      <c r="K153" s="33" t="str">
        <f t="shared" si="12"/>
        <v>TỐT</v>
      </c>
      <c r="L153" s="401"/>
      <c r="M153" s="357"/>
      <c r="N153" s="356"/>
      <c r="O153" s="150" t="s">
        <v>1320</v>
      </c>
    </row>
    <row r="154" spans="1:15" s="35" customFormat="1" ht="21.75" customHeight="1">
      <c r="A154" s="31">
        <f t="shared" si="10"/>
        <v>144</v>
      </c>
      <c r="B154" s="342">
        <v>2121259729</v>
      </c>
      <c r="C154" s="123" t="s">
        <v>1198</v>
      </c>
      <c r="D154" s="124" t="s">
        <v>988</v>
      </c>
      <c r="E154" s="438" t="s">
        <v>1012</v>
      </c>
      <c r="F154" s="126">
        <v>35313</v>
      </c>
      <c r="G154" s="229" t="s">
        <v>33</v>
      </c>
      <c r="H154" s="230">
        <v>83</v>
      </c>
      <c r="I154" s="230">
        <v>87</v>
      </c>
      <c r="J154" s="32">
        <f t="shared" si="11"/>
        <v>85</v>
      </c>
      <c r="K154" s="33" t="str">
        <f t="shared" si="12"/>
        <v>TỐT</v>
      </c>
      <c r="L154" s="401"/>
      <c r="M154" s="357"/>
      <c r="N154" s="356"/>
      <c r="O154" s="150" t="s">
        <v>1320</v>
      </c>
    </row>
    <row r="155" spans="1:15" s="35" customFormat="1" ht="21.75" customHeight="1">
      <c r="A155" s="31">
        <f t="shared" si="10"/>
        <v>145</v>
      </c>
      <c r="B155" s="342">
        <v>2121259875</v>
      </c>
      <c r="C155" s="123" t="s">
        <v>987</v>
      </c>
      <c r="D155" s="124" t="s">
        <v>1088</v>
      </c>
      <c r="E155" s="438" t="s">
        <v>1261</v>
      </c>
      <c r="F155" s="126">
        <v>32603</v>
      </c>
      <c r="G155" s="229" t="s">
        <v>32</v>
      </c>
      <c r="H155" s="230">
        <v>90</v>
      </c>
      <c r="I155" s="230">
        <v>85</v>
      </c>
      <c r="J155" s="32">
        <f t="shared" si="11"/>
        <v>87.5</v>
      </c>
      <c r="K155" s="33" t="str">
        <f t="shared" si="12"/>
        <v>TỐT</v>
      </c>
      <c r="L155" s="367" t="s">
        <v>1619</v>
      </c>
      <c r="M155" s="367" t="s">
        <v>1619</v>
      </c>
      <c r="N155" s="356"/>
      <c r="O155" s="150" t="s">
        <v>1494</v>
      </c>
    </row>
    <row r="156" spans="1:15" s="35" customFormat="1" ht="21.75" customHeight="1">
      <c r="A156" s="31">
        <f t="shared" si="10"/>
        <v>146</v>
      </c>
      <c r="B156" s="342">
        <v>2121715546</v>
      </c>
      <c r="C156" s="123" t="s">
        <v>999</v>
      </c>
      <c r="D156" s="124" t="s">
        <v>1352</v>
      </c>
      <c r="E156" s="438" t="s">
        <v>981</v>
      </c>
      <c r="F156" s="126">
        <v>35593</v>
      </c>
      <c r="G156" s="229" t="s">
        <v>31</v>
      </c>
      <c r="H156" s="230">
        <v>88</v>
      </c>
      <c r="I156" s="230">
        <v>87</v>
      </c>
      <c r="J156" s="32">
        <f t="shared" si="11"/>
        <v>87.5</v>
      </c>
      <c r="K156" s="33" t="str">
        <f t="shared" si="12"/>
        <v>TỐT</v>
      </c>
      <c r="L156" s="401"/>
      <c r="M156" s="357"/>
      <c r="N156" s="356"/>
      <c r="O156" s="150" t="s">
        <v>1391</v>
      </c>
    </row>
    <row r="157" spans="1:15" s="35" customFormat="1" ht="21.75" customHeight="1">
      <c r="A157" s="31">
        <f t="shared" si="10"/>
        <v>147</v>
      </c>
      <c r="B157" s="342">
        <v>2121717868</v>
      </c>
      <c r="C157" s="123" t="s">
        <v>987</v>
      </c>
      <c r="D157" s="124" t="s">
        <v>1361</v>
      </c>
      <c r="E157" s="438" t="s">
        <v>1004</v>
      </c>
      <c r="F157" s="126">
        <v>35662</v>
      </c>
      <c r="G157" s="229" t="s">
        <v>31</v>
      </c>
      <c r="H157" s="230">
        <v>87</v>
      </c>
      <c r="I157" s="230">
        <v>87</v>
      </c>
      <c r="J157" s="32">
        <f t="shared" si="11"/>
        <v>87</v>
      </c>
      <c r="K157" s="33" t="str">
        <f t="shared" si="12"/>
        <v>TỐT</v>
      </c>
      <c r="L157" s="401"/>
      <c r="M157" s="357"/>
      <c r="N157" s="356"/>
      <c r="O157" s="150" t="s">
        <v>1391</v>
      </c>
    </row>
    <row r="158" spans="1:15" s="35" customFormat="1" ht="21.75" customHeight="1">
      <c r="A158" s="31">
        <f t="shared" si="10"/>
        <v>148</v>
      </c>
      <c r="B158" s="342">
        <v>2121866251</v>
      </c>
      <c r="C158" s="123" t="s">
        <v>990</v>
      </c>
      <c r="D158" s="124" t="s">
        <v>1197</v>
      </c>
      <c r="E158" s="438" t="s">
        <v>1012</v>
      </c>
      <c r="F158" s="126">
        <v>34436</v>
      </c>
      <c r="G158" s="229" t="s">
        <v>30</v>
      </c>
      <c r="H158" s="230">
        <v>98</v>
      </c>
      <c r="I158" s="230">
        <v>86</v>
      </c>
      <c r="J158" s="32">
        <f t="shared" si="11"/>
        <v>92</v>
      </c>
      <c r="K158" s="33" t="str">
        <f t="shared" si="12"/>
        <v>X SẮC</v>
      </c>
      <c r="L158" s="401"/>
      <c r="M158" s="357"/>
      <c r="N158" s="356"/>
      <c r="O158" s="150" t="s">
        <v>1580</v>
      </c>
    </row>
    <row r="159" spans="1:15" s="35" customFormat="1" ht="21.75" customHeight="1">
      <c r="A159" s="31">
        <f t="shared" si="10"/>
        <v>149</v>
      </c>
      <c r="B159" s="342">
        <v>2121868228</v>
      </c>
      <c r="C159" s="123" t="s">
        <v>990</v>
      </c>
      <c r="D159" s="124" t="s">
        <v>1177</v>
      </c>
      <c r="E159" s="438" t="s">
        <v>1152</v>
      </c>
      <c r="F159" s="126">
        <v>35760</v>
      </c>
      <c r="G159" s="229" t="s">
        <v>30</v>
      </c>
      <c r="H159" s="230">
        <v>70</v>
      </c>
      <c r="I159" s="230">
        <v>70</v>
      </c>
      <c r="J159" s="32">
        <f t="shared" si="11"/>
        <v>70</v>
      </c>
      <c r="K159" s="33" t="str">
        <f t="shared" si="12"/>
        <v>KHÁ</v>
      </c>
      <c r="L159" s="401"/>
      <c r="M159" s="357"/>
      <c r="N159" s="356"/>
      <c r="O159" s="150" t="s">
        <v>1580</v>
      </c>
    </row>
    <row r="160" spans="1:15" s="38" customFormat="1" ht="21.75" customHeight="1">
      <c r="A160" s="375"/>
      <c r="B160" s="375"/>
      <c r="C160" s="375"/>
      <c r="D160" s="375"/>
      <c r="E160" s="375"/>
      <c r="F160" s="375"/>
      <c r="G160" s="471"/>
      <c r="H160" s="375"/>
      <c r="I160" s="375"/>
      <c r="J160" s="375"/>
      <c r="K160" s="375"/>
      <c r="L160" s="375"/>
      <c r="M160" s="375"/>
      <c r="N160" s="450"/>
      <c r="O160" s="155"/>
    </row>
    <row r="161" spans="1:19">
      <c r="A161" s="44"/>
      <c r="B161" s="41"/>
      <c r="C161" s="43"/>
      <c r="D161" s="43"/>
      <c r="E161" s="440"/>
      <c r="F161" s="46"/>
      <c r="J161" s="540" t="s">
        <v>117</v>
      </c>
      <c r="K161" s="541"/>
      <c r="L161" s="542"/>
      <c r="M161" s="352"/>
      <c r="N161" s="360"/>
      <c r="O161" s="47"/>
      <c r="P161" s="47"/>
      <c r="Q161" s="47"/>
      <c r="R161" s="47"/>
      <c r="S161" s="47"/>
    </row>
    <row r="162" spans="1:19">
      <c r="A162" s="44"/>
      <c r="B162" s="41"/>
      <c r="C162" s="43"/>
      <c r="D162" s="43"/>
      <c r="E162" s="421"/>
      <c r="F162" s="41"/>
      <c r="J162" s="151" t="s">
        <v>118</v>
      </c>
      <c r="K162" s="48" t="s">
        <v>99</v>
      </c>
      <c r="L162" s="48" t="s">
        <v>119</v>
      </c>
      <c r="M162" s="352"/>
      <c r="N162" s="360"/>
      <c r="O162" s="47"/>
      <c r="P162" s="47"/>
      <c r="Q162" s="47"/>
      <c r="R162" s="47"/>
      <c r="S162" s="47"/>
    </row>
    <row r="163" spans="1:19" ht="21" customHeight="1">
      <c r="A163" s="516" t="s">
        <v>120</v>
      </c>
      <c r="B163" s="536"/>
      <c r="C163" s="516"/>
      <c r="D163" s="421"/>
      <c r="E163" s="49"/>
      <c r="F163" s="41"/>
      <c r="J163" s="152" t="s">
        <v>83</v>
      </c>
      <c r="K163" s="31">
        <f>COUNTIF($K$11:$K$159,J163)</f>
        <v>36</v>
      </c>
      <c r="L163" s="404">
        <f>K163/$K$169</f>
        <v>0.24161073825503357</v>
      </c>
      <c r="M163" s="352"/>
      <c r="N163" s="353"/>
      <c r="O163" s="26"/>
      <c r="P163" s="26"/>
      <c r="Q163" s="26"/>
      <c r="R163" s="26"/>
      <c r="S163" s="26"/>
    </row>
    <row r="164" spans="1:19" ht="15.75" customHeight="1">
      <c r="A164" s="44"/>
      <c r="B164" s="41"/>
      <c r="C164" s="43"/>
      <c r="D164" s="43"/>
      <c r="E164" s="421"/>
      <c r="F164" s="41"/>
      <c r="J164" s="152" t="s">
        <v>84</v>
      </c>
      <c r="K164" s="31">
        <f t="shared" ref="K164:K168" si="13">COUNTIF($K$11:$K$159,J164)</f>
        <v>88</v>
      </c>
      <c r="L164" s="404">
        <f t="shared" ref="L164:L168" si="14">K164/$K$169</f>
        <v>0.59060402684563762</v>
      </c>
      <c r="M164" s="352"/>
      <c r="N164" s="353"/>
      <c r="O164" s="26"/>
      <c r="P164" s="26"/>
      <c r="Q164" s="26"/>
      <c r="R164" s="26"/>
      <c r="S164" s="26"/>
    </row>
    <row r="165" spans="1:19" ht="15.75" customHeight="1">
      <c r="A165" s="44"/>
      <c r="B165" s="41"/>
      <c r="C165" s="43"/>
      <c r="D165" s="43"/>
      <c r="E165" s="421"/>
      <c r="F165" s="41"/>
      <c r="J165" s="152" t="s">
        <v>85</v>
      </c>
      <c r="K165" s="31">
        <f t="shared" si="13"/>
        <v>14</v>
      </c>
      <c r="L165" s="404">
        <f t="shared" si="14"/>
        <v>9.3959731543624164E-2</v>
      </c>
      <c r="M165" s="352"/>
      <c r="N165" s="353"/>
      <c r="O165" s="26"/>
      <c r="P165" s="26"/>
      <c r="Q165" s="26"/>
      <c r="R165" s="26"/>
      <c r="S165" s="26"/>
    </row>
    <row r="166" spans="1:19" ht="15.75" customHeight="1">
      <c r="A166" s="44"/>
      <c r="B166" s="41"/>
      <c r="C166" s="43"/>
      <c r="D166" s="43"/>
      <c r="E166" s="421"/>
      <c r="F166" s="41"/>
      <c r="J166" s="152" t="s">
        <v>86</v>
      </c>
      <c r="K166" s="31">
        <f t="shared" si="13"/>
        <v>0</v>
      </c>
      <c r="L166" s="404">
        <f t="shared" si="14"/>
        <v>0</v>
      </c>
      <c r="M166" s="352"/>
      <c r="N166" s="353"/>
      <c r="O166" s="26"/>
      <c r="P166" s="26"/>
      <c r="Q166" s="26"/>
      <c r="R166" s="26"/>
      <c r="S166" s="26"/>
    </row>
    <row r="167" spans="1:19" ht="15.75" customHeight="1">
      <c r="A167" s="44"/>
      <c r="B167" s="41"/>
      <c r="C167" s="43"/>
      <c r="D167" s="43"/>
      <c r="E167" s="421"/>
      <c r="F167" s="41"/>
      <c r="J167" s="152" t="s">
        <v>87</v>
      </c>
      <c r="K167" s="31">
        <f t="shared" si="13"/>
        <v>3</v>
      </c>
      <c r="L167" s="404">
        <f t="shared" si="14"/>
        <v>2.0134228187919462E-2</v>
      </c>
      <c r="M167" s="352"/>
      <c r="N167" s="353"/>
      <c r="O167" s="26"/>
      <c r="P167" s="26"/>
      <c r="Q167" s="26"/>
      <c r="R167" s="26"/>
      <c r="S167" s="26"/>
    </row>
    <row r="168" spans="1:19" ht="21" customHeight="1">
      <c r="A168" s="531" t="s">
        <v>127</v>
      </c>
      <c r="B168" s="531"/>
      <c r="C168" s="531"/>
      <c r="D168" s="420"/>
      <c r="E168" s="51"/>
      <c r="F168" s="51"/>
      <c r="J168" s="152" t="s">
        <v>88</v>
      </c>
      <c r="K168" s="31">
        <f t="shared" si="13"/>
        <v>8</v>
      </c>
      <c r="L168" s="404">
        <f t="shared" si="14"/>
        <v>5.3691275167785234E-2</v>
      </c>
      <c r="M168" s="352"/>
      <c r="N168" s="353"/>
      <c r="O168" s="26"/>
      <c r="P168" s="26"/>
      <c r="Q168" s="26"/>
      <c r="R168" s="26"/>
      <c r="S168" s="26"/>
    </row>
    <row r="169" spans="1:19" ht="15.75" customHeight="1">
      <c r="A169" s="44"/>
      <c r="B169" s="41"/>
      <c r="C169" s="43"/>
      <c r="D169" s="43"/>
      <c r="E169" s="421"/>
      <c r="F169" s="41"/>
      <c r="J169" s="485" t="s">
        <v>121</v>
      </c>
      <c r="K169" s="486">
        <f>SUM(K163:K168)</f>
        <v>149</v>
      </c>
      <c r="L169" s="487">
        <f>SUM(L163:L168)</f>
        <v>1</v>
      </c>
      <c r="M169" s="352"/>
      <c r="N169" s="353"/>
      <c r="O169" s="26"/>
      <c r="P169" s="26"/>
      <c r="Q169" s="26"/>
      <c r="R169" s="26"/>
      <c r="S169" s="26"/>
    </row>
    <row r="170" spans="1:19" s="52" customFormat="1" ht="5.25" customHeight="1">
      <c r="A170" s="417"/>
      <c r="B170" s="42"/>
      <c r="C170" s="30"/>
      <c r="D170" s="30"/>
      <c r="G170" s="440"/>
      <c r="H170" s="53"/>
      <c r="I170" s="53"/>
      <c r="J170" s="53"/>
      <c r="L170" s="405"/>
      <c r="M170" s="361"/>
      <c r="N170" s="53"/>
      <c r="O170" s="54"/>
      <c r="P170" s="54"/>
      <c r="Q170" s="54"/>
      <c r="R170" s="54"/>
      <c r="S170" s="54"/>
    </row>
    <row r="171" spans="1:19" s="56" customFormat="1" ht="6.75" customHeight="1">
      <c r="A171" s="55"/>
      <c r="B171" s="344"/>
      <c r="C171" s="344"/>
      <c r="D171" s="344"/>
      <c r="G171" s="532"/>
      <c r="H171" s="532"/>
      <c r="I171" s="532"/>
      <c r="J171" s="532"/>
      <c r="K171" s="532"/>
      <c r="L171" s="532"/>
      <c r="M171" s="362"/>
      <c r="N171" s="363"/>
    </row>
    <row r="172" spans="1:19" s="8" customFormat="1" ht="15.75">
      <c r="A172" s="513" t="s">
        <v>73</v>
      </c>
      <c r="B172" s="533"/>
      <c r="C172" s="513"/>
      <c r="D172" s="418"/>
      <c r="E172" s="513" t="s">
        <v>122</v>
      </c>
      <c r="F172" s="513"/>
      <c r="G172" s="513"/>
      <c r="H172" s="513"/>
      <c r="I172" s="515" t="s">
        <v>123</v>
      </c>
      <c r="J172" s="515"/>
      <c r="K172" s="515"/>
      <c r="L172" s="515"/>
      <c r="M172" s="364"/>
      <c r="N172" s="365"/>
    </row>
    <row r="173" spans="1:19" s="8" customFormat="1" ht="15.75">
      <c r="A173" s="57"/>
      <c r="B173" s="345"/>
      <c r="C173" s="433"/>
      <c r="D173" s="433"/>
      <c r="E173" s="58"/>
      <c r="F173" s="58"/>
      <c r="G173" s="433"/>
      <c r="H173" s="58"/>
      <c r="I173" s="58"/>
      <c r="J173" s="58"/>
      <c r="K173" s="59"/>
      <c r="L173" s="399"/>
      <c r="M173" s="364"/>
      <c r="N173" s="365"/>
    </row>
    <row r="174" spans="1:19" s="8" customFormat="1" ht="15.75">
      <c r="A174" s="57"/>
      <c r="B174" s="345"/>
      <c r="C174" s="433"/>
      <c r="D174" s="433"/>
      <c r="E174" s="58"/>
      <c r="F174" s="58"/>
      <c r="G174" s="433"/>
      <c r="H174" s="58"/>
      <c r="I174" s="58"/>
      <c r="J174" s="58"/>
      <c r="K174" s="59"/>
      <c r="L174" s="399"/>
      <c r="M174" s="364"/>
      <c r="N174" s="365"/>
    </row>
    <row r="175" spans="1:19" s="8" customFormat="1" ht="15.75">
      <c r="A175" s="423"/>
      <c r="B175" s="30"/>
      <c r="C175" s="30"/>
      <c r="D175" s="30"/>
      <c r="E175" s="153"/>
      <c r="F175" s="153"/>
      <c r="G175" s="30"/>
      <c r="H175" s="153"/>
      <c r="I175" s="153"/>
      <c r="J175" s="153"/>
      <c r="L175" s="399"/>
      <c r="M175" s="364"/>
      <c r="N175" s="365"/>
    </row>
    <row r="176" spans="1:19" s="8" customFormat="1" ht="15.75">
      <c r="A176" s="423"/>
      <c r="B176" s="30"/>
      <c r="C176" s="30"/>
      <c r="D176" s="30"/>
      <c r="E176" s="153"/>
      <c r="F176" s="153"/>
      <c r="G176" s="30"/>
      <c r="H176" s="153"/>
      <c r="I176" s="153"/>
      <c r="J176" s="153"/>
      <c r="L176" s="399"/>
      <c r="M176" s="364"/>
      <c r="N176" s="365"/>
    </row>
    <row r="177" spans="1:14" s="8" customFormat="1" ht="15.75">
      <c r="A177" s="515"/>
      <c r="B177" s="531"/>
      <c r="C177" s="515"/>
      <c r="D177" s="420"/>
      <c r="E177" s="515" t="s">
        <v>107</v>
      </c>
      <c r="F177" s="515"/>
      <c r="G177" s="515"/>
      <c r="H177" s="515"/>
      <c r="I177" s="153"/>
      <c r="J177" s="153"/>
      <c r="L177" s="399"/>
      <c r="M177" s="364"/>
      <c r="N177" s="365"/>
    </row>
  </sheetData>
  <mergeCells count="21">
    <mergeCell ref="A172:C172"/>
    <mergeCell ref="E172:H172"/>
    <mergeCell ref="I172:L172"/>
    <mergeCell ref="A177:C177"/>
    <mergeCell ref="E177:H177"/>
    <mergeCell ref="J161:L161"/>
    <mergeCell ref="A163:C163"/>
    <mergeCell ref="A168:C168"/>
    <mergeCell ref="G171:L171"/>
    <mergeCell ref="A7:L7"/>
    <mergeCell ref="M7:W7"/>
    <mergeCell ref="A8:L8"/>
    <mergeCell ref="M8:W8"/>
    <mergeCell ref="A9:L9"/>
    <mergeCell ref="C10:E10"/>
    <mergeCell ref="A6:L6"/>
    <mergeCell ref="A2:E2"/>
    <mergeCell ref="F2:L2"/>
    <mergeCell ref="A3:E3"/>
    <mergeCell ref="F3:L3"/>
    <mergeCell ref="A5:L5"/>
  </mergeCells>
  <conditionalFormatting sqref="H11:I139 H141:I153">
    <cfRule type="cellIs" dxfId="90" priority="124" stopIfTrue="1" operator="between">
      <formula>0</formula>
      <formula>49</formula>
    </cfRule>
  </conditionalFormatting>
  <conditionalFormatting sqref="J11:J139 J141:J153">
    <cfRule type="cellIs" dxfId="89" priority="123" stopIfTrue="1" operator="equal">
      <formula>0</formula>
    </cfRule>
  </conditionalFormatting>
  <conditionalFormatting sqref="H11:I139 H141:I153">
    <cfRule type="cellIs" dxfId="88" priority="120" operator="equal">
      <formula>0</formula>
    </cfRule>
  </conditionalFormatting>
  <conditionalFormatting sqref="H154:H159">
    <cfRule type="cellIs" dxfId="87" priority="105" stopIfTrue="1" operator="between">
      <formula>0</formula>
      <formula>49</formula>
    </cfRule>
  </conditionalFormatting>
  <conditionalFormatting sqref="J154:J159">
    <cfRule type="cellIs" dxfId="86" priority="104" stopIfTrue="1" operator="equal">
      <formula>0</formula>
    </cfRule>
  </conditionalFormatting>
  <conditionalFormatting sqref="I154:I159">
    <cfRule type="cellIs" dxfId="85" priority="103" stopIfTrue="1" operator="between">
      <formula>0</formula>
      <formula>49</formula>
    </cfRule>
  </conditionalFormatting>
  <conditionalFormatting sqref="H154:I159">
    <cfRule type="cellIs" dxfId="84" priority="102" operator="equal">
      <formula>0</formula>
    </cfRule>
  </conditionalFormatting>
  <conditionalFormatting sqref="H140:I140">
    <cfRule type="cellIs" dxfId="83" priority="25" stopIfTrue="1" operator="between">
      <formula>0</formula>
      <formula>49</formula>
    </cfRule>
  </conditionalFormatting>
  <conditionalFormatting sqref="J140">
    <cfRule type="cellIs" dxfId="82" priority="24" stopIfTrue="1" operator="equal">
      <formula>0</formula>
    </cfRule>
  </conditionalFormatting>
  <conditionalFormatting sqref="H140:I140">
    <cfRule type="cellIs" dxfId="81" priority="23" operator="equal">
      <formula>0</formula>
    </cfRule>
  </conditionalFormatting>
  <pageMargins left="0.19685039370078741" right="0" top="0.19685039370078741" bottom="0.19685039370078741" header="0.19685039370078741" footer="0.19685039370078741"/>
  <pageSetup orientation="portrait" verticalDpi="0" r:id="rId1"/>
  <headerFooter>
    <oddFooter>&amp;Rtr.&amp;P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Vi phạm QC thi</vt:lpstr>
      <vt:lpstr>Số lượng</vt:lpstr>
      <vt:lpstr>Toàn khoa kỳ 2-GV gởi</vt:lpstr>
      <vt:lpstr>TK NH 2016-2017</vt:lpstr>
      <vt:lpstr>ALL-- đã dò</vt:lpstr>
      <vt:lpstr>K20KDN</vt:lpstr>
      <vt:lpstr>K20KKT</vt:lpstr>
      <vt:lpstr>K21KDN </vt:lpstr>
      <vt:lpstr>K21KKT</vt:lpstr>
      <vt:lpstr>K22KDN</vt:lpstr>
      <vt:lpstr>K22KKT</vt:lpstr>
      <vt:lpstr>K21KCD</vt:lpstr>
      <vt:lpstr>K22KCD</vt:lpstr>
      <vt:lpstr>D21KDNB</vt:lpstr>
      <vt:lpstr>D21KKTB</vt:lpstr>
      <vt:lpstr>D22KDNA</vt:lpstr>
      <vt:lpstr>T22KDNA</vt:lpstr>
      <vt:lpstr>T-D22KDNB</vt:lpstr>
      <vt:lpstr>D22KDNC</vt:lpstr>
      <vt:lpstr>Mẫu</vt:lpstr>
      <vt:lpstr>'ALL-- đã dò'!Print_Titles</vt:lpstr>
      <vt:lpstr>D21KDNB!Print_Titles</vt:lpstr>
      <vt:lpstr>D21KKTB!Print_Titles</vt:lpstr>
      <vt:lpstr>D22KDNA!Print_Titles</vt:lpstr>
      <vt:lpstr>D22KDNC!Print_Titles</vt:lpstr>
      <vt:lpstr>K20KDN!Print_Titles</vt:lpstr>
      <vt:lpstr>K20KKT!Print_Titles</vt:lpstr>
      <vt:lpstr>K21KCD!Print_Titles</vt:lpstr>
      <vt:lpstr>'K21KDN '!Print_Titles</vt:lpstr>
      <vt:lpstr>K21KKT!Print_Titles</vt:lpstr>
      <vt:lpstr>K22KCD!Print_Titles</vt:lpstr>
      <vt:lpstr>K22KDN!Print_Titles</vt:lpstr>
      <vt:lpstr>K22KKT!Print_Titles</vt:lpstr>
      <vt:lpstr>Mẫu!Print_Titles</vt:lpstr>
      <vt:lpstr>T22KDNA!Print_Titles</vt:lpstr>
      <vt:lpstr>'T-D22KDNB'!Print_Titles</vt:lpstr>
      <vt:lpstr>'Toàn khoa kỳ 2-GV gởi'!Print_Titles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2017-07-14T00:10:28Z</cp:lastPrinted>
  <dcterms:created xsi:type="dcterms:W3CDTF">2017-05-22T08:59:21Z</dcterms:created>
  <dcterms:modified xsi:type="dcterms:W3CDTF">2017-07-14T09:05:57Z</dcterms:modified>
</cp:coreProperties>
</file>